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23"/>
  </bookViews>
  <sheets>
    <sheet name="1.kiemelt ei" sheetId="1" r:id="rId1"/>
    <sheet name="2.kiadások működés,felh.Önk." sheetId="2" r:id="rId2"/>
    <sheet name="3.kiadások működ,felh.KözösHiv" sheetId="3" r:id="rId3"/>
    <sheet name="4.kiadások működés,felh.Óvoda" sheetId="4" r:id="rId4"/>
    <sheet name="5.kiadások működés,felh Összese" sheetId="5" r:id="rId5"/>
    <sheet name="6.bevételek működésfelh Önk." sheetId="6" r:id="rId6"/>
    <sheet name="7.bevételek műk,felh.KözösHiv" sheetId="7" r:id="rId7"/>
    <sheet name="8.bevételek működés,felh.Óvoda" sheetId="8" r:id="rId8"/>
    <sheet name="9.bevételek működés,felh.Összes" sheetId="9" r:id="rId9"/>
    <sheet name="10.létszám" sheetId="10" r:id="rId10"/>
    <sheet name="11.beruházások felújítások" sheetId="11" r:id="rId11"/>
    <sheet name="12.tartalékok" sheetId="12" r:id="rId12"/>
    <sheet name="13.stabilitási 1" sheetId="13" r:id="rId13"/>
    <sheet name="14.stabilitási 2" sheetId="14" r:id="rId14"/>
    <sheet name="15. EU projektek" sheetId="15" r:id="rId15"/>
    <sheet name="16.finanszírozás" sheetId="16" r:id="rId16"/>
    <sheet name="17.szociális kiadások" sheetId="17" r:id="rId17"/>
    <sheet name="18.átadott" sheetId="18" r:id="rId18"/>
    <sheet name="19.átvett" sheetId="19" r:id="rId19"/>
    <sheet name="20.helyi adók" sheetId="20" r:id="rId20"/>
    <sheet name="21. több éves kihat. járó felad" sheetId="21" r:id="rId21"/>
    <sheet name="22.Közvetített támogatások" sheetId="22" r:id="rId22"/>
    <sheet name="23.Közfog. létszáma" sheetId="23" r:id="rId23"/>
    <sheet name="24.mérleg" sheetId="24" r:id="rId24"/>
  </sheets>
  <definedNames>
    <definedName name="_xlnm.Print_Area" localSheetId="0">'1.kiemelt ei'!$A$1:$B$28</definedName>
    <definedName name="_xlnm.Print_Area" localSheetId="16">'17.szociális kiadások'!$A$1:$D$39</definedName>
    <definedName name="_xlnm.Print_Area" localSheetId="1">'2.kiadások működés,felh.Önk.'!$A$1:$AF$129</definedName>
    <definedName name="Excel_BuiltIn_Print_Area" localSheetId="1">'2.kiadások működés,felh.Önk.'!$A$1:$Y$129</definedName>
    <definedName name="Excel_BuiltIn_Print_Area" localSheetId="1">'2.kiadások működés,felh.Önk.'!$A$1:$F$129</definedName>
    <definedName name="Excel_BuiltIn_Print_Area" localSheetId="3">'4.kiadások működés,felh.Óvoda'!$A$1:$H$123</definedName>
    <definedName name="foot_4_place" localSheetId="13">'14.stabilitási 2'!$A$18</definedName>
    <definedName name="foot_5_place" localSheetId="13">'14.stabilitási 2'!#REF!</definedName>
    <definedName name="foot_53_place" localSheetId="13">'14.stabilitási 2'!$A$63</definedName>
  </definedNames>
  <calcPr fullCalcOnLoad="1"/>
</workbook>
</file>

<file path=xl/sharedStrings.xml><?xml version="1.0" encoding="utf-8"?>
<sst xmlns="http://schemas.openxmlformats.org/spreadsheetml/2006/main" count="2574" uniqueCount="770">
  <si>
    <t>Lábod Község Önkormányzata 2019. évi költségvetése</t>
  </si>
  <si>
    <t>Az egységes rovatrend szerint a kiemelt kiadási és bevételi jogcímek</t>
  </si>
  <si>
    <t>Ft-ban</t>
  </si>
  <si>
    <t>Önkormányzat és Intézményei 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</si>
  <si>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</si>
  <si>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</si>
  <si>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</si>
  <si>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</si>
  <si>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</si>
  <si>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</si>
  <si>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</si>
  <si>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</si>
  <si>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</si>
  <si>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</si>
  <si>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</si>
  <si>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</si>
  <si>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</si>
  <si>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</si>
  <si>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</si>
  <si>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</si>
  <si>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</si>
  <si>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</si>
  <si>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</si>
  <si>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</si>
  <si>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</si>
  <si>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Kiadások (Ft)</t>
  </si>
  <si>
    <t>ÖNKORMÁNYZATI ELŐIRÁNYZATOK</t>
  </si>
  <si>
    <t>Rovat megnevezése</t>
  </si>
  <si>
    <t>Rovat-szám</t>
  </si>
  <si>
    <t>052020</t>
  </si>
  <si>
    <t>018010</t>
  </si>
  <si>
    <t>045160</t>
  </si>
  <si>
    <t>013350</t>
  </si>
  <si>
    <t>066010</t>
  </si>
  <si>
    <t>011130</t>
  </si>
  <si>
    <t>064010</t>
  </si>
  <si>
    <t>066020-1</t>
  </si>
  <si>
    <t>066020-2</t>
  </si>
  <si>
    <t>066020-3</t>
  </si>
  <si>
    <t>066020 TOP rend.</t>
  </si>
  <si>
    <t>066020-4</t>
  </si>
  <si>
    <t>066020-5</t>
  </si>
  <si>
    <t>066020-7</t>
  </si>
  <si>
    <t>066020-13</t>
  </si>
  <si>
    <t>066020-9</t>
  </si>
  <si>
    <t>082092</t>
  </si>
  <si>
    <t>072111</t>
  </si>
  <si>
    <t>074031</t>
  </si>
  <si>
    <t>084031</t>
  </si>
  <si>
    <t>082091</t>
  </si>
  <si>
    <t>082094</t>
  </si>
  <si>
    <t>013320</t>
  </si>
  <si>
    <t>104037</t>
  </si>
  <si>
    <t>104051</t>
  </si>
  <si>
    <t>041233</t>
  </si>
  <si>
    <t>018030</t>
  </si>
  <si>
    <t>Felhalm. kiadás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</si>
  <si>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</si>
  <si>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</si>
  <si>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</si>
  <si>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</si>
  <si>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</si>
  <si>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</si>
  <si>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</si>
  <si>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</si>
  <si>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</si>
  <si>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</si>
  <si>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</si>
  <si>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</si>
  <si>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</si>
  <si>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</si>
  <si>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</si>
  <si>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</si>
  <si>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</si>
  <si>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</si>
  <si>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</si>
  <si>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</si>
  <si>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</si>
  <si>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</si>
  <si>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</si>
  <si>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</si>
  <si>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</si>
  <si>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</si>
  <si>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</si>
  <si>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</si>
  <si>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</si>
  <si>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</si>
  <si>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</si>
  <si>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</si>
  <si>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</si>
  <si>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</si>
  <si>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</si>
  <si>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</si>
  <si>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</si>
  <si>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</si>
  <si>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</si>
  <si>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</si>
  <si>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</si>
  <si>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</si>
  <si>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</si>
  <si>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</si>
  <si>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</si>
  <si>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</si>
  <si>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</si>
  <si>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</si>
  <si>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</si>
  <si>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</si>
  <si>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</si>
  <si>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</si>
  <si>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</si>
  <si>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</si>
  <si>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</si>
  <si>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</si>
  <si>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</si>
  <si>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</si>
  <si>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</si>
  <si>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</si>
  <si>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</si>
  <si>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</si>
  <si>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</si>
  <si>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</si>
  <si>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</si>
  <si>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</si>
  <si>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</si>
  <si>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</si>
  <si>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</si>
  <si>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</si>
  <si>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</si>
  <si>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</si>
  <si>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</si>
  <si>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</si>
  <si>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</si>
  <si>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</si>
  <si>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</si>
  <si>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</si>
  <si>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</si>
  <si>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</si>
  <si>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</si>
  <si>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</si>
  <si>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</si>
  <si>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</si>
  <si>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</si>
  <si>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</si>
  <si>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</si>
  <si>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</si>
  <si>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</si>
  <si>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</si>
  <si>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</si>
  <si>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</si>
  <si>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</si>
  <si>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</si>
  <si>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</si>
  <si>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</si>
  <si>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</si>
  <si>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</si>
  <si>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</si>
  <si>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</si>
  <si>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</si>
  <si>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</si>
  <si>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</si>
  <si>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</si>
  <si>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</si>
  <si>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</si>
  <si>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</si>
  <si>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</si>
  <si>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</si>
  <si>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</si>
  <si>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</si>
  <si>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</si>
  <si>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</si>
  <si>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</si>
  <si>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</si>
  <si>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</si>
  <si>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</si>
  <si>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</si>
  <si>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</si>
  <si>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</si>
  <si>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</si>
  <si>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</si>
  <si>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</si>
  <si>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</si>
  <si>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</si>
  <si>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</si>
  <si>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</si>
  <si>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</si>
  <si>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</si>
  <si>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</si>
  <si>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</si>
  <si>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támogtások államháztartáson kivülre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</si>
  <si>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</si>
  <si>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</si>
  <si>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</si>
  <si>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</si>
  <si>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</si>
  <si>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</si>
  <si>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</si>
  <si>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</si>
  <si>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</si>
  <si>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</si>
  <si>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</si>
  <si>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</si>
  <si>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</si>
  <si>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</si>
  <si>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</si>
  <si>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</si>
  <si>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</si>
  <si>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</si>
  <si>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</si>
  <si>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</si>
  <si>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</si>
  <si>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</si>
  <si>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</si>
  <si>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</si>
  <si>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</si>
  <si>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</si>
  <si>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</si>
  <si>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</si>
  <si>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</si>
  <si>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</si>
  <si>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</si>
  <si>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</si>
  <si>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</si>
  <si>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</si>
  <si>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</si>
  <si>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</si>
  <si>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</si>
  <si>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</si>
  <si>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</si>
  <si>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</si>
  <si>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</si>
  <si>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</si>
  <si>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</si>
  <si>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</si>
  <si>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</si>
  <si>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</si>
  <si>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</si>
  <si>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</si>
  <si>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</t>
  </si>
  <si>
    <t>K89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</si>
  <si>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</si>
  <si>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</si>
  <si>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</si>
  <si>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</si>
  <si>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</si>
  <si>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</si>
  <si>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</si>
  <si>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</si>
  <si>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</si>
  <si>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</si>
  <si>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</si>
  <si>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</si>
  <si>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</si>
  <si>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</si>
  <si>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</si>
  <si>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K9122</t>
  </si>
  <si>
    <t>Kincstárjegyek beváltása</t>
  </si>
  <si>
    <t>K9123</t>
  </si>
  <si>
    <t>Éven belüli lejáratű 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</si>
  <si>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</si>
  <si>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</si>
  <si>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</si>
  <si>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</si>
  <si>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</si>
  <si>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</si>
  <si>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</si>
  <si>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</si>
  <si>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</si>
  <si>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</si>
  <si>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</si>
  <si>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</si>
  <si>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</si>
  <si>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</si>
  <si>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</si>
  <si>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</si>
  <si>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</si>
  <si>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</si>
  <si>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</si>
  <si>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Tulajdonosi kölcsön kiadás</t>
  </si>
  <si>
    <t>K919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</si>
  <si>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</si>
  <si>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</si>
  <si>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</si>
  <si>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</si>
  <si>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</si>
  <si>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</si>
  <si>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</si>
  <si>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</si>
  <si>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 kölcsönök törlesztése küldöldi kormányoknak és nemezetközi szervzeteknek</t>
  </si>
  <si>
    <t>K924</t>
  </si>
  <si>
    <t>Hitelek kölcsönök törlesztése küldöldi pénzintézeteknek</t>
  </si>
  <si>
    <t>K925</t>
  </si>
  <si>
    <t xml:space="preserve">Külföldi finanszírozás kiadásai </t>
  </si>
  <si>
    <t>K92</t>
  </si>
  <si>
    <t>Adóssághoz nem kapcsolódó származékos ügyletek kiadásai</t>
  </si>
  <si>
    <t>K93</t>
  </si>
  <si>
    <t>Váltókiadások</t>
  </si>
  <si>
    <t>K94</t>
  </si>
  <si>
    <t xml:space="preserve">Finanszírozási kiadások </t>
  </si>
  <si>
    <t>K9</t>
  </si>
  <si>
    <t>LÁBOD KÖZÖS ÖNKORMÁNYZATI HIVATAL ELŐIRÁNYZATAI</t>
  </si>
  <si>
    <t>Egyéb működési célú támogatások államháztartáson kivülről</t>
  </si>
  <si>
    <t>CSICSERGŐ ÓVODA ELŐIRÁNYZATAI</t>
  </si>
  <si>
    <t>091110</t>
  </si>
  <si>
    <t>096025</t>
  </si>
  <si>
    <t>091140</t>
  </si>
  <si>
    <t>107051</t>
  </si>
  <si>
    <t>096015 óvoda</t>
  </si>
  <si>
    <t>096015 iskola</t>
  </si>
  <si>
    <t>ÖNKORMÁNYZAT ÉS KÖLTSÉGVETÉSI SZERVEI ELŐIRÁNYZATA MINDÖSSZESEN</t>
  </si>
  <si>
    <t>Önkormányzat</t>
  </si>
  <si>
    <t>Közös Hivatal</t>
  </si>
  <si>
    <t>Óvoda</t>
  </si>
  <si>
    <t>ÖSSZESEN</t>
  </si>
  <si>
    <t>Bevételek (Ft)</t>
  </si>
  <si>
    <t>Rovat-
szám</t>
  </si>
  <si>
    <t>összes bev. Önkormányzat</t>
  </si>
  <si>
    <t>adó bevételek</t>
  </si>
  <si>
    <t>pm</t>
  </si>
  <si>
    <t>közös hiv.</t>
  </si>
  <si>
    <t>közfoglalkoztatás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</si>
  <si>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</si>
  <si>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</si>
  <si>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</si>
  <si>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</si>
  <si>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 (étkeztetés, jövedelempótló tám)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</si>
  <si>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</si>
  <si>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</si>
  <si>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</si>
  <si>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</si>
  <si>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</si>
  <si>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</si>
  <si>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</si>
  <si>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</si>
  <si>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</si>
  <si>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</si>
  <si>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</si>
  <si>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</si>
  <si>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</si>
  <si>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</si>
  <si>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</si>
  <si>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</si>
  <si>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</si>
  <si>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 (munkaügyi támogatás, tb, vagyonbiztosítás)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</si>
  <si>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</si>
  <si>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</si>
  <si>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</si>
  <si>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</si>
  <si>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</si>
  <si>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</si>
  <si>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</si>
  <si>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</si>
  <si>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</si>
  <si>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</si>
  <si>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</si>
  <si>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</si>
  <si>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</si>
  <si>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</si>
  <si>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</si>
  <si>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</si>
  <si>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</si>
  <si>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</si>
  <si>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</si>
  <si>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</si>
  <si>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</si>
  <si>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</si>
  <si>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</si>
  <si>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</si>
  <si>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</si>
  <si>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</si>
  <si>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</si>
  <si>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</si>
  <si>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</si>
  <si>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</si>
  <si>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</si>
  <si>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</si>
  <si>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</si>
  <si>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</si>
  <si>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</si>
  <si>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</si>
  <si>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</si>
  <si>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</si>
  <si>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</si>
  <si>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</si>
  <si>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</si>
  <si>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</si>
  <si>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</si>
  <si>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</si>
  <si>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</si>
  <si>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</si>
  <si>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</si>
  <si>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</si>
  <si>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</si>
  <si>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</si>
  <si>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</si>
  <si>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</si>
  <si>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</si>
  <si>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</si>
  <si>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</si>
  <si>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</si>
  <si>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</si>
  <si>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</si>
  <si>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</si>
  <si>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visszatérülésie kormányoktól és más nemeztközi szervezetektől</t>
  </si>
  <si>
    <t>B63</t>
  </si>
  <si>
    <t>Működési célú visszatérítendő támogatások, kölcsönök visszatérülése államháztartáson kivüről</t>
  </si>
  <si>
    <t>B64</t>
  </si>
  <si>
    <t>Egyéb működési célú átvett pénzeszközök</t>
  </si>
  <si>
    <t>B65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</si>
  <si>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</si>
  <si>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</si>
  <si>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</si>
  <si>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</si>
  <si>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</si>
  <si>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</si>
  <si>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</si>
  <si>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</si>
  <si>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</si>
  <si>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</si>
  <si>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</si>
  <si>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</si>
  <si>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</si>
  <si>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</si>
  <si>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</si>
  <si>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</si>
  <si>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</si>
  <si>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</si>
  <si>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</si>
  <si>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</si>
  <si>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</si>
  <si>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</si>
  <si>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</si>
  <si>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</si>
  <si>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</si>
  <si>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</si>
  <si>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</si>
  <si>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</si>
  <si>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</si>
  <si>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</si>
  <si>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nemezetközi szervezetektől</t>
  </si>
  <si>
    <t>B73</t>
  </si>
  <si>
    <t>Felhalmozási célú visszatérítendő támogatások, kölcsönök visszatérülése államháztartáson kivülről</t>
  </si>
  <si>
    <t>B74</t>
  </si>
  <si>
    <t>Egyéb felhalmozási célú átvett pénzeszközök</t>
  </si>
  <si>
    <t>B75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</si>
  <si>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</si>
  <si>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</si>
  <si>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</si>
  <si>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</si>
  <si>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</si>
  <si>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</si>
  <si>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</si>
  <si>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</si>
  <si>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</si>
  <si>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</si>
  <si>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</si>
  <si>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</si>
  <si>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</si>
  <si>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</si>
  <si>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</si>
  <si>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</si>
  <si>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</si>
  <si>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</si>
  <si>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 értékesítése</t>
  </si>
  <si>
    <t>B8123</t>
  </si>
  <si>
    <t>Éven túli lejáratú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</si>
  <si>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</si>
  <si>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</si>
  <si>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</si>
  <si>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</si>
  <si>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</si>
  <si>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</si>
  <si>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</si>
  <si>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</si>
  <si>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</si>
  <si>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</si>
  <si>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</si>
  <si>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</si>
  <si>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</si>
  <si>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</si>
  <si>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</si>
  <si>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</si>
  <si>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</si>
  <si>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megszűntetetése</t>
  </si>
  <si>
    <t>B817</t>
  </si>
  <si>
    <t>Központi költségvetés sajátos finanszírozási bevételei</t>
  </si>
  <si>
    <t>B818</t>
  </si>
  <si>
    <t>Tulajdonosi kölcsönök bevétele</t>
  </si>
  <si>
    <t>B819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</si>
  <si>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</si>
  <si>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</si>
  <si>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</si>
  <si>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</si>
  <si>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</si>
  <si>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</si>
  <si>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</si>
  <si>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</si>
  <si>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Hitelek, kölcsönök felvétele külföldi kormányoktól és nemezetközi szervezetektől </t>
  </si>
  <si>
    <t>B824</t>
  </si>
  <si>
    <t xml:space="preserve">Hitelek, kölcsönök felvétele külföldi pénzintézetektől </t>
  </si>
  <si>
    <t>B825</t>
  </si>
  <si>
    <t xml:space="preserve">Külföldi finanszírozás bevételei </t>
  </si>
  <si>
    <t>B82</t>
  </si>
  <si>
    <t>Adóssághoz nem kapcsolódó származékos ügyletek bevételei</t>
  </si>
  <si>
    <t>B83</t>
  </si>
  <si>
    <t>Váltóbevételek</t>
  </si>
  <si>
    <t>B84</t>
  </si>
  <si>
    <t xml:space="preserve">Finanszírozási bevételek </t>
  </si>
  <si>
    <t>B8</t>
  </si>
  <si>
    <t>LÁBODI KÖZÖS ÖNKORMÁNYZATI HIVATAL ELŐIRÁNYZATAI</t>
  </si>
  <si>
    <t>kötelező feladatok</t>
  </si>
  <si>
    <t>önként vállalt feladatok</t>
  </si>
  <si>
    <t xml:space="preserve">állami (államigazgatási) feladatok </t>
  </si>
  <si>
    <t>Települési önkormányzatok szociális és gyermekjóléti  feladatainak támogatása</t>
  </si>
  <si>
    <t>Egyéb működési célú támogatások bevételei államháztartáson belülről</t>
  </si>
  <si>
    <t>Csicsergő ÓVODA ELŐIRÁNYZATAI</t>
  </si>
  <si>
    <t>Foglalkoztatottak létszáma (fő)</t>
  </si>
  <si>
    <t>eredeti előirányzat</t>
  </si>
  <si>
    <t>Lábodi Közös Önkormányzati Hivatal</t>
  </si>
  <si>
    <t>Lábodi Csicsergő Óvoda</t>
  </si>
  <si>
    <t>Lábod Községi Önkormányzat</t>
  </si>
  <si>
    <t>Beruházások és felújítások (Ft)</t>
  </si>
  <si>
    <t>KÖZÖS HIVATAL</t>
  </si>
  <si>
    <t>CSICSERGŐ ÓVODA</t>
  </si>
  <si>
    <t>MINDÖSSZESEN</t>
  </si>
  <si>
    <t xml:space="preserve">Ingatlanok beszerzése, létesítése </t>
  </si>
  <si>
    <t>Általános- és céltartalékok (Ft)</t>
  </si>
  <si>
    <t>Csicsergő Óvoda</t>
  </si>
  <si>
    <t>Általános tartalékok</t>
  </si>
  <si>
    <t>Lábod Község Önkormányzata 2018. évi költségvetése</t>
  </si>
  <si>
    <t>a költségvetési év azon fejlesztési céljai, amelyek megvalósításához a Stabilitási tv. 3. § (1) bekezdése szerinti adósságot keletkeztető ügylet megkötése válik vagy válhat szükségessé (Ft)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</si>
  <si>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</si>
  <si>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</si>
  <si>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</si>
  <si>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</si>
  <si>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</si>
  <si>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</si>
  <si>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</si>
  <si>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</si>
  <si>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</si>
  <si>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 xml:space="preserve">adósságot keletkeztető ügyletekből és kezességvállalásokból fennálló kötelezettségek 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</si>
  <si>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</si>
  <si>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</si>
  <si>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</si>
  <si>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</si>
  <si>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>Forgatási célú belföldi értékpapírok kibocsátása</t>
  </si>
  <si>
    <t xml:space="preserve">Befektetési célú belföldi értékpapírok beváltása, értékesítése </t>
  </si>
  <si>
    <t>ebből: kárpótlási jegyek</t>
  </si>
  <si>
    <t>Befektetési célú belföldi értékpapírok kibocsátása</t>
  </si>
  <si>
    <t xml:space="preserve">Külföldi hitelek, kölcsönök felvétele </t>
  </si>
  <si>
    <t>ebből: nemzetközi fejlesztési szervezetek</t>
  </si>
  <si>
    <t>ebből: más kormányok</t>
  </si>
  <si>
    <t>ebből: külföldi pénzintézetek</t>
  </si>
  <si>
    <t>Saját bevételek 2014</t>
  </si>
  <si>
    <t>Saját bevételek 2015</t>
  </si>
  <si>
    <t>Saját bevételek 2016</t>
  </si>
  <si>
    <t>Saját bevételek 2017</t>
  </si>
  <si>
    <t>353/2011. (XII. 30.) Korm. Rendelet értelmében az önkormányzat saját bevételének minősül</t>
  </si>
  <si>
    <t>B34+B351+B355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</si>
  <si>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</si>
  <si>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</si>
  <si>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</si>
  <si>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</si>
  <si>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</si>
  <si>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</si>
  <si>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ÖSSZESEN:</t>
  </si>
  <si>
    <t>Az európai uniós forrásból finanszírozott támogatással megvalósuló programok, projektek kiadásai, bevételei, valamint a helyi önkormányzat ilyen projektekhez történő hozzájárulásai (E Ft)</t>
  </si>
  <si>
    <t>Projekt megnevezése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</si>
  <si>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</si>
  <si>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</si>
  <si>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</si>
  <si>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</si>
  <si>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</si>
  <si>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</si>
  <si>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</si>
  <si>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</si>
  <si>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</si>
  <si>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Irányító szervi támogatások folyósítása (Ft)</t>
  </si>
  <si>
    <t>Megnevezés</t>
  </si>
  <si>
    <t>Közös Hivatal felé</t>
  </si>
  <si>
    <t>Csicsergő Óvoda felé</t>
  </si>
  <si>
    <t>Központi, irányító szervi támogatások folyósítása működési célra</t>
  </si>
  <si>
    <t>Lakosságnak juttatott támogatások, szociális, rászorultsági jellegű ellátások (Ft)</t>
  </si>
  <si>
    <t>eredeti ei.</t>
  </si>
  <si>
    <t>Helyi megállapítású pénzben nyújtott rendkívüli gyvt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</si>
  <si>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</si>
  <si>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</si>
  <si>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</si>
  <si>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</si>
  <si>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</si>
  <si>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</si>
  <si>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</si>
  <si>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</si>
  <si>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</si>
  <si>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</si>
  <si>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</si>
  <si>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</si>
  <si>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</si>
  <si>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</si>
  <si>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</si>
  <si>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tüzifa beszerzés</t>
  </si>
  <si>
    <t>tüzifa szállítási költsége</t>
  </si>
  <si>
    <t>tüzifa és szállítás áfája</t>
  </si>
  <si>
    <t>szociális támogatásból gyermekétkeztetésre fordított összeg</t>
  </si>
  <si>
    <t>RSZSZK, orvosi ügyelet működési hozzájárulás</t>
  </si>
  <si>
    <t>Létfenntartási gondok enyhítéséhez nyújtott rendkívüli támogatás</t>
  </si>
  <si>
    <t>-egyedi kérelemre</t>
  </si>
  <si>
    <t>- egyéb támogatás</t>
  </si>
  <si>
    <t>- nyugdíjas karácsony</t>
  </si>
  <si>
    <t>Elhunyt személy eltemetéséhez nyújtott települési támogatás (30000Ft/temetés)</t>
  </si>
  <si>
    <t>Gyermekek érdekében nyújtott települési támogatás</t>
  </si>
  <si>
    <t>- szülési támogatás (15000 Ft/szülés)</t>
  </si>
  <si>
    <t>- gyermekétkezetetési támogatás (teljes ingyenesség)</t>
  </si>
  <si>
    <t>- iskolakezdési támogatás</t>
  </si>
  <si>
    <t>- mikuláscsomag</t>
  </si>
  <si>
    <t>Lakhatáshoz kapcsolodó rendszeres kiadások viseléséhez nyújtott települési támogatás</t>
  </si>
  <si>
    <t>Szociális kiadás összesen</t>
  </si>
  <si>
    <t>Lábod Község Önkormányzata 2018. évi költségvetéseú</t>
  </si>
  <si>
    <t>Támogatások, kölcsönök nyújtása és törlesztése (Ft)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</si>
  <si>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</si>
  <si>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</si>
  <si>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</si>
  <si>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</si>
  <si>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</si>
  <si>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</si>
  <si>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</si>
  <si>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</si>
  <si>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</si>
  <si>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</si>
  <si>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</si>
  <si>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</si>
  <si>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</si>
  <si>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</si>
  <si>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</si>
  <si>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</si>
  <si>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</si>
  <si>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</si>
  <si>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</si>
  <si>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</si>
  <si>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</si>
  <si>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</si>
  <si>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Egyéb működési célú támogatások államháztartáson kivülre</t>
  </si>
  <si>
    <t>nonprofit gazdasági társaságok részére</t>
  </si>
  <si>
    <t>Európai Unió  részére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</si>
  <si>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</si>
  <si>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</si>
  <si>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</si>
  <si>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</si>
  <si>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Egyéb felhalmozási célú támogatások államháztartáson kivülre</t>
  </si>
  <si>
    <t>Támogatások, kölcsönök bevételei (Ft)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</si>
  <si>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</si>
  <si>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</si>
  <si>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</si>
  <si>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</si>
  <si>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</si>
  <si>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</si>
  <si>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</si>
  <si>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</si>
  <si>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</si>
  <si>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</si>
  <si>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</si>
  <si>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>központi kezelésű előirányzatoktó -közfoglalkoztatásra</t>
  </si>
  <si>
    <t>központi kezelésű előirányzatoktó - gyvt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</si>
  <si>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</si>
  <si>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</si>
  <si>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</si>
  <si>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</si>
  <si>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Működési célú visszatérítendő támogatások, kölcsönök visszatérülése kormányoktól és nemezetközi szervezetektől</t>
  </si>
  <si>
    <t>Működési célú visszatérítendő támogatások, kölcsönök visszatérülése államháztartáson kivülről</t>
  </si>
  <si>
    <t>Felhalmozási célú visszatérítendó támogatások, kölcsönök visszatérülése kormányoktól és más nemezetközi szervezetektől</t>
  </si>
  <si>
    <t xml:space="preserve">Felhalmozási célú visszatérítendő támogatások, kölcsönök visszatérülése államháztartáson kívülről </t>
  </si>
  <si>
    <t>Helyi adó és egyéb közhatalmi bevételek (Ft)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</si>
  <si>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</si>
  <si>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</si>
  <si>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</si>
  <si>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</si>
  <si>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</si>
  <si>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</si>
  <si>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</si>
  <si>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</si>
  <si>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</si>
  <si>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</si>
  <si>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</si>
  <si>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</si>
  <si>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</si>
  <si>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</si>
  <si>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</si>
  <si>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</si>
  <si>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</si>
  <si>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</si>
  <si>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</si>
  <si>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</si>
  <si>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</si>
  <si>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</si>
  <si>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</si>
  <si>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A többéves kihatással járó feladatok előirányzatai 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</si>
  <si>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</si>
  <si>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</si>
  <si>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</si>
  <si>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</si>
  <si>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</si>
  <si>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</si>
  <si>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</si>
  <si>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összesen:</t>
  </si>
  <si>
    <t>Lábod Község Önkormányzatának 2018. évi Közvetett támogatásai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</si>
  <si>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</si>
  <si>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</si>
  <si>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</si>
  <si>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gépjárműadó</t>
  </si>
  <si>
    <t>helyiségek, eszközök hasznosításából származó bevételből nyújtott kedvezmény, mentesség összege</t>
  </si>
  <si>
    <t>egyéb nyújtott kedvezmény vagy kölcsön elengedésének összege</t>
  </si>
  <si>
    <t>összesen</t>
  </si>
  <si>
    <r>
      <t>Közfoglalkoztatottak éves létszám-előirányzata</t>
    </r>
    <r>
      <rPr>
        <sz val="12"/>
        <rFont val="Arial"/>
        <family val="2"/>
      </rPr>
      <t xml:space="preserve"> </t>
    </r>
  </si>
  <si>
    <t>2019 év</t>
  </si>
  <si>
    <t xml:space="preserve">Lábod községi önkormányzat </t>
  </si>
  <si>
    <t>fő/8 órás</t>
  </si>
  <si>
    <r>
      <t>Lábod Község Önkormányzatának összevont költségvetési 2019 évi mérlege</t>
    </r>
    <r>
      <rPr>
        <i/>
        <sz val="10"/>
        <rFont val="Arial"/>
        <family val="2"/>
      </rPr>
      <t xml:space="preserve"> </t>
    </r>
  </si>
  <si>
    <t>BEVÉTELEK</t>
  </si>
  <si>
    <t>KIADÁSOK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</si>
  <si>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</si>
  <si>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</si>
  <si>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</si>
  <si>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</si>
  <si>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</si>
  <si>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</si>
  <si>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</si>
  <si>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Működési célú bevételek áh-n belülről</t>
  </si>
  <si>
    <t>Munkaadót terh. jár.és szociális hozzájárulási adó</t>
  </si>
  <si>
    <t>Közhatalmi bevételek</t>
  </si>
  <si>
    <t>Dologi és egyéb folyó kiadások</t>
  </si>
  <si>
    <t>Ellátottak személyi juttatásai</t>
  </si>
  <si>
    <t>Működési célú átvett pénzeszköz</t>
  </si>
  <si>
    <t>Egyéb működési célú kiadás</t>
  </si>
  <si>
    <t>Felhalmozási célú</t>
  </si>
  <si>
    <t xml:space="preserve"> Felhalmozási célú</t>
  </si>
  <si>
    <t>Felhalmozási bevételek</t>
  </si>
  <si>
    <t>Beruházások</t>
  </si>
  <si>
    <t>Felújítások</t>
  </si>
  <si>
    <t>Kormányzati beruházások</t>
  </si>
  <si>
    <t>Lakásépítés</t>
  </si>
  <si>
    <t>Egyéb felhalmozási kiadások kiadások</t>
  </si>
  <si>
    <t>felhalmozási célu kölcsön</t>
  </si>
  <si>
    <t>Pénzforgalmi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</si>
  <si>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</si>
  <si>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</si>
  <si>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</si>
  <si>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</si>
  <si>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</si>
  <si>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</si>
  <si>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</si>
  <si>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</si>
  <si>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</si>
  <si>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államháztartáson belüli megelőlegezés visszafizetése</t>
  </si>
  <si>
    <r>
      <t xml:space="preserve">BEVÉTELEK ÖSSZESEN
</t>
    </r>
    <r>
      <rPr>
        <b/>
        <sz val="9"/>
        <rFont val="Arial"/>
        <family val="2"/>
      </rPr>
      <t>(Pénzforgalom nélküli és finanszírozási célú bevételek nélkül</t>
    </r>
    <r>
      <rPr>
        <b/>
        <sz val="10"/>
        <rFont val="Arial"/>
        <family val="2"/>
      </rPr>
      <t>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</si>
  <si>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</si>
  <si>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</si>
  <si>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</si>
  <si>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</si>
  <si>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igénybevét.</t>
  </si>
  <si>
    <t>II. Felhalm. célú pénzmaradvány igénybevét.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</si>
  <si>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</si>
  <si>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</si>
  <si>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</si>
  <si>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</si>
  <si>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</si>
  <si>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</si>
  <si>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</si>
  <si>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</si>
  <si>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</si>
  <si>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Finanszírozási bevétel</t>
  </si>
  <si>
    <t>finanszírozási kiadás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</si>
</sst>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@"/>
    <numFmt numFmtId="167" formatCode="\ ##########"/>
    <numFmt numFmtId="168" formatCode="0__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4"/>
      <name val="Bookman Old Style"/>
      <family val="1"/>
    </font>
    <font>
      <b/>
      <i/>
      <sz val="14"/>
      <name val="Bookman Old Style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b/>
      <sz val="10"/>
      <name val="Calibri"/>
      <family val="2"/>
    </font>
    <font>
      <b/>
      <sz val="11"/>
      <color indexed="10"/>
      <name val="Calibri"/>
      <family val="2"/>
    </font>
    <font>
      <sz val="10"/>
      <name val="Bookman Old Style"/>
      <family val="1"/>
    </font>
    <font>
      <sz val="10"/>
      <name val="Calibri"/>
      <family val="2"/>
    </font>
    <font>
      <b/>
      <i/>
      <u val="single"/>
      <sz val="12"/>
      <name val="Bookman Old Style"/>
      <family val="1"/>
    </font>
    <font>
      <b/>
      <sz val="12"/>
      <name val="Bookman Old Style"/>
      <family val="1"/>
    </font>
    <font>
      <b/>
      <sz val="10"/>
      <name val="Arial"/>
      <family val="2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1"/>
      <name val="Bookman Old Style"/>
      <family val="1"/>
    </font>
    <font>
      <b/>
      <sz val="11"/>
      <color indexed="10"/>
      <name val="Bookman Old Style"/>
      <family val="1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40"/>
      <name val="Bookman Old Style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sz val="12"/>
      <color indexed="8"/>
      <name val="Times New Roman"/>
      <family val="1"/>
    </font>
    <font>
      <i/>
      <sz val="14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8"/>
      <color indexed="8"/>
      <name val="Calibri"/>
      <family val="2"/>
    </font>
    <font>
      <sz val="7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2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401">
    <xf numFmtId="164" fontId="0" fillId="0" borderId="0" xfId="0" applyAlignment="1">
      <alignment/>
    </xf>
    <xf numFmtId="164" fontId="19" fillId="0" borderId="0" xfId="0" applyFont="1" applyBorder="1" applyAlignment="1">
      <alignment horizontal="center" shrinkToFit="1"/>
    </xf>
    <xf numFmtId="164" fontId="20" fillId="0" borderId="0" xfId="0" applyFont="1" applyAlignment="1">
      <alignment horizontal="center" wrapText="1"/>
    </xf>
    <xf numFmtId="164" fontId="18" fillId="0" borderId="0" xfId="0" applyFont="1" applyAlignment="1">
      <alignment horizontal="right"/>
    </xf>
    <xf numFmtId="164" fontId="18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10" xfId="0" applyFont="1" applyBorder="1" applyAlignment="1">
      <alignment/>
    </xf>
    <xf numFmtId="165" fontId="21" fillId="0" borderId="10" xfId="0" applyNumberFormat="1" applyFont="1" applyBorder="1" applyAlignment="1">
      <alignment/>
    </xf>
    <xf numFmtId="164" fontId="22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164" fontId="22" fillId="0" borderId="11" xfId="0" applyFont="1" applyBorder="1" applyAlignment="1">
      <alignment/>
    </xf>
    <xf numFmtId="165" fontId="22" fillId="0" borderId="11" xfId="0" applyNumberFormat="1" applyFont="1" applyBorder="1" applyAlignment="1">
      <alignment/>
    </xf>
    <xf numFmtId="164" fontId="22" fillId="11" borderId="12" xfId="0" applyFont="1" applyFill="1" applyBorder="1" applyAlignment="1">
      <alignment/>
    </xf>
    <xf numFmtId="165" fontId="22" fillId="0" borderId="12" xfId="0" applyNumberFormat="1" applyFont="1" applyBorder="1" applyAlignment="1">
      <alignment/>
    </xf>
    <xf numFmtId="164" fontId="21" fillId="0" borderId="13" xfId="0" applyFont="1" applyBorder="1" applyAlignment="1">
      <alignment/>
    </xf>
    <xf numFmtId="165" fontId="21" fillId="0" borderId="13" xfId="0" applyNumberFormat="1" applyFont="1" applyBorder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9" fillId="0" borderId="0" xfId="0" applyFont="1" applyAlignment="1">
      <alignment/>
    </xf>
    <xf numFmtId="164" fontId="25" fillId="0" borderId="0" xfId="0" applyFont="1" applyBorder="1" applyAlignment="1">
      <alignment horizontal="center" wrapText="1"/>
    </xf>
    <xf numFmtId="164" fontId="26" fillId="0" borderId="0" xfId="0" applyFont="1" applyBorder="1" applyAlignment="1">
      <alignment horizontal="center" wrapText="1"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28" fillId="0" borderId="14" xfId="0" applyFont="1" applyFill="1" applyBorder="1" applyAlignment="1">
      <alignment horizontal="center" vertical="center"/>
    </xf>
    <xf numFmtId="164" fontId="28" fillId="0" borderId="14" xfId="0" applyFont="1" applyFill="1" applyBorder="1" applyAlignment="1">
      <alignment horizontal="center" vertical="center" wrapText="1"/>
    </xf>
    <xf numFmtId="166" fontId="28" fillId="0" borderId="14" xfId="0" applyNumberFormat="1" applyFont="1" applyBorder="1" applyAlignment="1">
      <alignment horizontal="center" wrapText="1"/>
    </xf>
    <xf numFmtId="166" fontId="28" fillId="0" borderId="14" xfId="0" applyNumberFormat="1" applyFont="1" applyFill="1" applyBorder="1" applyAlignment="1">
      <alignment horizontal="center" wrapText="1"/>
    </xf>
    <xf numFmtId="166" fontId="29" fillId="0" borderId="14" xfId="0" applyNumberFormat="1" applyFont="1" applyBorder="1" applyAlignment="1">
      <alignment/>
    </xf>
    <xf numFmtId="164" fontId="29" fillId="0" borderId="14" xfId="0" applyFont="1" applyBorder="1" applyAlignment="1">
      <alignment/>
    </xf>
    <xf numFmtId="164" fontId="30" fillId="0" borderId="0" xfId="0" applyFont="1" applyAlignment="1">
      <alignment/>
    </xf>
    <xf numFmtId="164" fontId="31" fillId="0" borderId="14" xfId="0" applyFont="1" applyFill="1" applyBorder="1" applyAlignment="1">
      <alignment vertical="center"/>
    </xf>
    <xf numFmtId="164" fontId="31" fillId="0" borderId="14" xfId="0" applyNumberFormat="1" applyFont="1" applyFill="1" applyBorder="1" applyAlignment="1">
      <alignment vertical="center"/>
    </xf>
    <xf numFmtId="165" fontId="31" fillId="0" borderId="14" xfId="0" applyNumberFormat="1" applyFont="1" applyBorder="1" applyAlignment="1">
      <alignment/>
    </xf>
    <xf numFmtId="165" fontId="32" fillId="0" borderId="14" xfId="0" applyNumberFormat="1" applyFont="1" applyBorder="1" applyAlignment="1">
      <alignment/>
    </xf>
    <xf numFmtId="164" fontId="32" fillId="0" borderId="14" xfId="0" applyFont="1" applyBorder="1" applyAlignment="1">
      <alignment/>
    </xf>
    <xf numFmtId="167" fontId="31" fillId="0" borderId="14" xfId="0" applyNumberFormat="1" applyFont="1" applyFill="1" applyBorder="1" applyAlignment="1">
      <alignment vertical="center"/>
    </xf>
    <xf numFmtId="164" fontId="31" fillId="0" borderId="14" xfId="0" applyFont="1" applyFill="1" applyBorder="1" applyAlignment="1">
      <alignment vertical="center" wrapText="1"/>
    </xf>
    <xf numFmtId="164" fontId="31" fillId="0" borderId="14" xfId="0" applyFont="1" applyFill="1" applyBorder="1" applyAlignment="1">
      <alignment horizontal="left" vertical="center" wrapText="1"/>
    </xf>
    <xf numFmtId="164" fontId="28" fillId="0" borderId="14" xfId="0" applyFont="1" applyFill="1" applyBorder="1" applyAlignment="1">
      <alignment vertical="center" wrapText="1"/>
    </xf>
    <xf numFmtId="167" fontId="28" fillId="0" borderId="14" xfId="0" applyNumberFormat="1" applyFont="1" applyFill="1" applyBorder="1" applyAlignment="1">
      <alignment vertical="center"/>
    </xf>
    <xf numFmtId="165" fontId="28" fillId="0" borderId="14" xfId="0" applyNumberFormat="1" applyFont="1" applyBorder="1" applyAlignment="1">
      <alignment/>
    </xf>
    <xf numFmtId="164" fontId="31" fillId="0" borderId="14" xfId="0" applyFont="1" applyFill="1" applyBorder="1" applyAlignment="1">
      <alignment horizontal="left" vertical="center"/>
    </xf>
    <xf numFmtId="164" fontId="28" fillId="0" borderId="14" xfId="0" applyFont="1" applyFill="1" applyBorder="1" applyAlignment="1">
      <alignment horizontal="left" vertical="center" wrapText="1"/>
    </xf>
    <xf numFmtId="164" fontId="27" fillId="0" borderId="14" xfId="0" applyFont="1" applyFill="1" applyBorder="1" applyAlignment="1">
      <alignment vertical="center" wrapText="1"/>
    </xf>
    <xf numFmtId="167" fontId="27" fillId="0" borderId="14" xfId="0" applyNumberFormat="1" applyFont="1" applyFill="1" applyBorder="1" applyAlignment="1">
      <alignment vertical="center"/>
    </xf>
    <xf numFmtId="164" fontId="27" fillId="0" borderId="14" xfId="0" applyFont="1" applyFill="1" applyBorder="1" applyAlignment="1">
      <alignment horizontal="left" vertical="center" wrapText="1"/>
    </xf>
    <xf numFmtId="165" fontId="29" fillId="0" borderId="14" xfId="0" applyNumberFormat="1" applyFont="1" applyBorder="1" applyAlignment="1">
      <alignment/>
    </xf>
    <xf numFmtId="164" fontId="31" fillId="24" borderId="14" xfId="0" applyFont="1" applyFill="1" applyBorder="1" applyAlignment="1">
      <alignment horizontal="left" vertical="center" wrapText="1"/>
    </xf>
    <xf numFmtId="164" fontId="33" fillId="25" borderId="14" xfId="0" applyFont="1" applyFill="1" applyBorder="1" applyAlignment="1">
      <alignment/>
    </xf>
    <xf numFmtId="168" fontId="31" fillId="0" borderId="14" xfId="0" applyNumberFormat="1" applyFont="1" applyFill="1" applyBorder="1" applyAlignment="1">
      <alignment horizontal="left" vertical="center"/>
    </xf>
    <xf numFmtId="164" fontId="27" fillId="0" borderId="14" xfId="0" applyFont="1" applyFill="1" applyBorder="1" applyAlignment="1">
      <alignment horizontal="left" vertical="center"/>
    </xf>
    <xf numFmtId="164" fontId="34" fillId="10" borderId="14" xfId="0" applyFont="1" applyFill="1" applyBorder="1" applyAlignment="1">
      <alignment horizontal="left" vertical="center"/>
    </xf>
    <xf numFmtId="167" fontId="34" fillId="10" borderId="14" xfId="0" applyNumberFormat="1" applyFont="1" applyFill="1" applyBorder="1" applyAlignment="1">
      <alignment vertical="center"/>
    </xf>
    <xf numFmtId="165" fontId="31" fillId="0" borderId="14" xfId="0" applyNumberFormat="1" applyFont="1" applyFill="1" applyBorder="1" applyAlignment="1">
      <alignment horizontal="right" vertical="center" wrapText="1"/>
    </xf>
    <xf numFmtId="164" fontId="1" fillId="0" borderId="14" xfId="0" applyFont="1" applyFill="1" applyBorder="1" applyAlignment="1">
      <alignment horizontal="left" vertical="center" wrapText="1"/>
    </xf>
    <xf numFmtId="164" fontId="35" fillId="0" borderId="14" xfId="0" applyFont="1" applyFill="1" applyBorder="1" applyAlignment="1">
      <alignment horizontal="left" vertical="center" wrapText="1"/>
    </xf>
    <xf numFmtId="165" fontId="28" fillId="0" borderId="14" xfId="0" applyNumberFormat="1" applyFont="1" applyFill="1" applyBorder="1" applyAlignment="1">
      <alignment horizontal="right" vertical="center" wrapText="1"/>
    </xf>
    <xf numFmtId="165" fontId="31" fillId="0" borderId="14" xfId="0" applyNumberFormat="1" applyFont="1" applyFill="1" applyBorder="1" applyAlignment="1">
      <alignment horizontal="right" vertical="center"/>
    </xf>
    <xf numFmtId="164" fontId="1" fillId="0" borderId="14" xfId="0" applyFont="1" applyFill="1" applyBorder="1" applyAlignment="1">
      <alignment horizontal="left" vertical="center"/>
    </xf>
    <xf numFmtId="164" fontId="35" fillId="0" borderId="14" xfId="0" applyFont="1" applyFill="1" applyBorder="1" applyAlignment="1">
      <alignment horizontal="left" vertical="center"/>
    </xf>
    <xf numFmtId="164" fontId="28" fillId="0" borderId="14" xfId="0" applyFont="1" applyFill="1" applyBorder="1" applyAlignment="1">
      <alignment horizontal="left" vertical="center"/>
    </xf>
    <xf numFmtId="165" fontId="28" fillId="0" borderId="14" xfId="0" applyNumberFormat="1" applyFont="1" applyFill="1" applyBorder="1" applyAlignment="1">
      <alignment horizontal="right" vertical="center"/>
    </xf>
    <xf numFmtId="164" fontId="34" fillId="10" borderId="14" xfId="0" applyFont="1" applyFill="1" applyBorder="1" applyAlignment="1">
      <alignment horizontal="left" vertical="center" wrapText="1"/>
    </xf>
    <xf numFmtId="164" fontId="34" fillId="11" borderId="14" xfId="0" applyFont="1" applyFill="1" applyBorder="1" applyAlignment="1">
      <alignment/>
    </xf>
    <xf numFmtId="164" fontId="23" fillId="0" borderId="0" xfId="0" applyFont="1" applyBorder="1" applyAlignment="1">
      <alignment/>
    </xf>
    <xf numFmtId="164" fontId="24" fillId="0" borderId="0" xfId="0" applyFont="1" applyBorder="1" applyAlignment="1">
      <alignment/>
    </xf>
    <xf numFmtId="164" fontId="36" fillId="0" borderId="0" xfId="0" applyFont="1" applyAlignment="1">
      <alignment/>
    </xf>
    <xf numFmtId="164" fontId="37" fillId="0" borderId="0" xfId="0" applyFont="1" applyAlignment="1">
      <alignment horizontal="right"/>
    </xf>
    <xf numFmtId="164" fontId="19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 wrapText="1"/>
    </xf>
    <xf numFmtId="164" fontId="20" fillId="0" borderId="0" xfId="0" applyFont="1" applyAlignment="1">
      <alignment/>
    </xf>
    <xf numFmtId="164" fontId="22" fillId="0" borderId="0" xfId="0" applyFont="1" applyAlignment="1">
      <alignment/>
    </xf>
    <xf numFmtId="164" fontId="38" fillId="0" borderId="10" xfId="0" applyFont="1" applyFill="1" applyBorder="1" applyAlignment="1">
      <alignment horizontal="center" vertical="center"/>
    </xf>
    <xf numFmtId="164" fontId="38" fillId="0" borderId="10" xfId="0" applyFont="1" applyFill="1" applyBorder="1" applyAlignment="1">
      <alignment horizontal="center" vertical="center" wrapText="1"/>
    </xf>
    <xf numFmtId="166" fontId="39" fillId="0" borderId="10" xfId="0" applyNumberFormat="1" applyFont="1" applyBorder="1" applyAlignment="1">
      <alignment horizontal="center" wrapText="1"/>
    </xf>
    <xf numFmtId="164" fontId="39" fillId="0" borderId="0" xfId="0" applyFont="1" applyBorder="1" applyAlignment="1">
      <alignment horizontal="center" wrapText="1"/>
    </xf>
    <xf numFmtId="164" fontId="39" fillId="0" borderId="0" xfId="0" applyFont="1" applyFill="1" applyBorder="1" applyAlignment="1">
      <alignment horizontal="center" wrapText="1"/>
    </xf>
    <xf numFmtId="164" fontId="39" fillId="0" borderId="10" xfId="0" applyFont="1" applyFill="1" applyBorder="1" applyAlignment="1">
      <alignment vertical="center"/>
    </xf>
    <xf numFmtId="164" fontId="39" fillId="0" borderId="10" xfId="0" applyNumberFormat="1" applyFont="1" applyFill="1" applyBorder="1" applyAlignment="1">
      <alignment vertical="center"/>
    </xf>
    <xf numFmtId="165" fontId="39" fillId="0" borderId="10" xfId="0" applyNumberFormat="1" applyFont="1" applyBorder="1" applyAlignment="1">
      <alignment/>
    </xf>
    <xf numFmtId="165" fontId="39" fillId="0" borderId="0" xfId="0" applyNumberFormat="1" applyFont="1" applyBorder="1" applyAlignment="1">
      <alignment/>
    </xf>
    <xf numFmtId="167" fontId="39" fillId="0" borderId="10" xfId="0" applyNumberFormat="1" applyFont="1" applyFill="1" applyBorder="1" applyAlignment="1">
      <alignment vertical="center"/>
    </xf>
    <xf numFmtId="164" fontId="39" fillId="0" borderId="10" xfId="0" applyFont="1" applyFill="1" applyBorder="1" applyAlignment="1">
      <alignment vertical="center" wrapText="1"/>
    </xf>
    <xf numFmtId="164" fontId="39" fillId="0" borderId="10" xfId="0" applyFont="1" applyFill="1" applyBorder="1" applyAlignment="1">
      <alignment horizontal="left" vertical="center" wrapText="1"/>
    </xf>
    <xf numFmtId="164" fontId="38" fillId="0" borderId="10" xfId="0" applyFont="1" applyFill="1" applyBorder="1" applyAlignment="1">
      <alignment vertical="center" wrapText="1"/>
    </xf>
    <xf numFmtId="167" fontId="38" fillId="0" borderId="10" xfId="0" applyNumberFormat="1" applyFont="1" applyFill="1" applyBorder="1" applyAlignment="1">
      <alignment vertical="center"/>
    </xf>
    <xf numFmtId="165" fontId="38" fillId="0" borderId="10" xfId="0" applyNumberFormat="1" applyFont="1" applyBorder="1" applyAlignment="1">
      <alignment/>
    </xf>
    <xf numFmtId="165" fontId="38" fillId="0" borderId="0" xfId="0" applyNumberFormat="1" applyFont="1" applyBorder="1" applyAlignment="1">
      <alignment/>
    </xf>
    <xf numFmtId="164" fontId="39" fillId="0" borderId="10" xfId="0" applyFont="1" applyFill="1" applyBorder="1" applyAlignment="1">
      <alignment horizontal="left" vertical="center"/>
    </xf>
    <xf numFmtId="164" fontId="38" fillId="0" borderId="10" xfId="0" applyFont="1" applyFill="1" applyBorder="1" applyAlignment="1">
      <alignment horizontal="left" vertical="center" wrapText="1"/>
    </xf>
    <xf numFmtId="164" fontId="22" fillId="0" borderId="10" xfId="0" applyFont="1" applyFill="1" applyBorder="1" applyAlignment="1">
      <alignment vertical="center" wrapText="1"/>
    </xf>
    <xf numFmtId="167" fontId="22" fillId="0" borderId="10" xfId="0" applyNumberFormat="1" applyFont="1" applyFill="1" applyBorder="1" applyAlignment="1">
      <alignment vertical="center"/>
    </xf>
    <xf numFmtId="165" fontId="22" fillId="0" borderId="0" xfId="0" applyNumberFormat="1" applyFont="1" applyBorder="1" applyAlignment="1">
      <alignment/>
    </xf>
    <xf numFmtId="164" fontId="22" fillId="0" borderId="10" xfId="0" applyFont="1" applyFill="1" applyBorder="1" applyAlignment="1">
      <alignment horizontal="left" vertical="center" wrapText="1"/>
    </xf>
    <xf numFmtId="164" fontId="39" fillId="24" borderId="10" xfId="0" applyFont="1" applyFill="1" applyBorder="1" applyAlignment="1">
      <alignment horizontal="left" vertical="center" wrapText="1"/>
    </xf>
    <xf numFmtId="164" fontId="31" fillId="0" borderId="10" xfId="0" applyFont="1" applyFill="1" applyBorder="1" applyAlignment="1">
      <alignment horizontal="left" vertical="center" wrapText="1"/>
    </xf>
    <xf numFmtId="164" fontId="31" fillId="24" borderId="10" xfId="0" applyFont="1" applyFill="1" applyBorder="1" applyAlignment="1">
      <alignment horizontal="left" vertical="center" wrapText="1"/>
    </xf>
    <xf numFmtId="164" fontId="27" fillId="0" borderId="10" xfId="0" applyFont="1" applyFill="1" applyBorder="1" applyAlignment="1">
      <alignment horizontal="left" vertical="center" wrapText="1"/>
    </xf>
    <xf numFmtId="164" fontId="31" fillId="0" borderId="10" xfId="0" applyFont="1" applyFill="1" applyBorder="1" applyAlignment="1">
      <alignment vertical="center" wrapText="1"/>
    </xf>
    <xf numFmtId="164" fontId="31" fillId="0" borderId="10" xfId="0" applyFont="1" applyFill="1" applyBorder="1" applyAlignment="1">
      <alignment vertical="center"/>
    </xf>
    <xf numFmtId="164" fontId="40" fillId="25" borderId="10" xfId="0" applyFont="1" applyFill="1" applyBorder="1" applyAlignment="1">
      <alignment/>
    </xf>
    <xf numFmtId="168" fontId="39" fillId="0" borderId="10" xfId="0" applyNumberFormat="1" applyFont="1" applyFill="1" applyBorder="1" applyAlignment="1">
      <alignment horizontal="left" vertical="center"/>
    </xf>
    <xf numFmtId="164" fontId="22" fillId="0" borderId="10" xfId="0" applyFont="1" applyFill="1" applyBorder="1" applyAlignment="1">
      <alignment horizontal="left" vertical="center"/>
    </xf>
    <xf numFmtId="164" fontId="37" fillId="10" borderId="10" xfId="0" applyFont="1" applyFill="1" applyBorder="1" applyAlignment="1">
      <alignment horizontal="left" vertical="center"/>
    </xf>
    <xf numFmtId="167" fontId="37" fillId="10" borderId="10" xfId="0" applyNumberFormat="1" applyFont="1" applyFill="1" applyBorder="1" applyAlignment="1">
      <alignment vertical="center"/>
    </xf>
    <xf numFmtId="165" fontId="31" fillId="0" borderId="10" xfId="0" applyNumberFormat="1" applyFont="1" applyFill="1" applyBorder="1" applyAlignment="1">
      <alignment horizontal="left" vertical="center" wrapText="1"/>
    </xf>
    <xf numFmtId="165" fontId="31" fillId="0" borderId="0" xfId="0" applyNumberFormat="1" applyFont="1" applyFill="1" applyBorder="1" applyAlignment="1">
      <alignment horizontal="left" vertical="center" wrapText="1"/>
    </xf>
    <xf numFmtId="165" fontId="28" fillId="0" borderId="10" xfId="0" applyNumberFormat="1" applyFont="1" applyFill="1" applyBorder="1" applyAlignment="1">
      <alignment horizontal="right" vertical="center" wrapText="1"/>
    </xf>
    <xf numFmtId="165" fontId="28" fillId="0" borderId="0" xfId="0" applyNumberFormat="1" applyFont="1" applyFill="1" applyBorder="1" applyAlignment="1">
      <alignment horizontal="right" vertical="center" wrapText="1"/>
    </xf>
    <xf numFmtId="164" fontId="28" fillId="0" borderId="10" xfId="0" applyFont="1" applyFill="1" applyBorder="1" applyAlignment="1">
      <alignment horizontal="left" vertical="center" wrapText="1"/>
    </xf>
    <xf numFmtId="165" fontId="31" fillId="0" borderId="10" xfId="0" applyNumberFormat="1" applyFont="1" applyFill="1" applyBorder="1" applyAlignment="1">
      <alignment horizontal="left" vertical="center"/>
    </xf>
    <xf numFmtId="165" fontId="31" fillId="0" borderId="0" xfId="0" applyNumberFormat="1" applyFont="1" applyFill="1" applyBorder="1" applyAlignment="1">
      <alignment horizontal="left" vertical="center"/>
    </xf>
    <xf numFmtId="164" fontId="31" fillId="0" borderId="10" xfId="0" applyFont="1" applyFill="1" applyBorder="1" applyAlignment="1">
      <alignment horizontal="left" vertical="center"/>
    </xf>
    <xf numFmtId="165" fontId="28" fillId="0" borderId="10" xfId="0" applyNumberFormat="1" applyFont="1" applyFill="1" applyBorder="1" applyAlignment="1">
      <alignment horizontal="right" vertical="center"/>
    </xf>
    <xf numFmtId="165" fontId="28" fillId="0" borderId="0" xfId="0" applyNumberFormat="1" applyFont="1" applyFill="1" applyBorder="1" applyAlignment="1">
      <alignment horizontal="right" vertical="center"/>
    </xf>
    <xf numFmtId="164" fontId="28" fillId="0" borderId="10" xfId="0" applyFont="1" applyFill="1" applyBorder="1" applyAlignment="1">
      <alignment horizontal="left" vertical="center"/>
    </xf>
    <xf numFmtId="165" fontId="31" fillId="0" borderId="10" xfId="0" applyNumberFormat="1" applyFont="1" applyFill="1" applyBorder="1" applyAlignment="1">
      <alignment horizontal="right" vertical="center"/>
    </xf>
    <xf numFmtId="164" fontId="27" fillId="0" borderId="10" xfId="0" applyFont="1" applyFill="1" applyBorder="1" applyAlignment="1">
      <alignment horizontal="left" vertical="center"/>
    </xf>
    <xf numFmtId="165" fontId="37" fillId="0" borderId="10" xfId="0" applyNumberFormat="1" applyFont="1" applyBorder="1" applyAlignment="1">
      <alignment/>
    </xf>
    <xf numFmtId="165" fontId="37" fillId="0" borderId="0" xfId="0" applyNumberFormat="1" applyFont="1" applyBorder="1" applyAlignment="1">
      <alignment/>
    </xf>
    <xf numFmtId="164" fontId="0" fillId="0" borderId="10" xfId="0" applyBorder="1" applyAlignment="1">
      <alignment/>
    </xf>
    <xf numFmtId="164" fontId="34" fillId="10" borderId="10" xfId="0" applyFont="1" applyFill="1" applyBorder="1" applyAlignment="1">
      <alignment horizontal="left" vertical="center"/>
    </xf>
    <xf numFmtId="164" fontId="37" fillId="10" borderId="10" xfId="0" applyFont="1" applyFill="1" applyBorder="1" applyAlignment="1">
      <alignment horizontal="left" vertical="center" wrapText="1"/>
    </xf>
    <xf numFmtId="164" fontId="37" fillId="11" borderId="10" xfId="0" applyFont="1" applyFill="1" applyBorder="1" applyAlignment="1">
      <alignment/>
    </xf>
    <xf numFmtId="165" fontId="0" fillId="0" borderId="10" xfId="0" applyNumberFormat="1" applyBorder="1" applyAlignment="1">
      <alignment/>
    </xf>
    <xf numFmtId="164" fontId="19" fillId="0" borderId="10" xfId="0" applyFont="1" applyBorder="1" applyAlignment="1">
      <alignment horizontal="center" wrapText="1"/>
    </xf>
    <xf numFmtId="164" fontId="20" fillId="0" borderId="10" xfId="0" applyFont="1" applyBorder="1" applyAlignment="1">
      <alignment horizontal="center" wrapText="1"/>
    </xf>
    <xf numFmtId="164" fontId="20" fillId="0" borderId="10" xfId="0" applyFont="1" applyBorder="1" applyAlignment="1">
      <alignment/>
    </xf>
    <xf numFmtId="166" fontId="38" fillId="0" borderId="10" xfId="0" applyNumberFormat="1" applyFont="1" applyBorder="1" applyAlignment="1">
      <alignment horizontal="center" wrapText="1"/>
    </xf>
    <xf numFmtId="166" fontId="38" fillId="0" borderId="10" xfId="0" applyNumberFormat="1" applyFont="1" applyFill="1" applyBorder="1" applyAlignment="1">
      <alignment horizontal="center" wrapText="1"/>
    </xf>
    <xf numFmtId="164" fontId="18" fillId="0" borderId="10" xfId="0" applyFont="1" applyBorder="1" applyAlignment="1">
      <alignment/>
    </xf>
    <xf numFmtId="165" fontId="18" fillId="0" borderId="10" xfId="0" applyNumberFormat="1" applyFont="1" applyBorder="1" applyAlignment="1">
      <alignment/>
    </xf>
    <xf numFmtId="165" fontId="31" fillId="0" borderId="10" xfId="0" applyNumberFormat="1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5" fontId="1" fillId="0" borderId="10" xfId="0" applyNumberFormat="1" applyFont="1" applyFill="1" applyBorder="1" applyAlignment="1">
      <alignment horizontal="right" vertical="center" wrapText="1"/>
    </xf>
    <xf numFmtId="164" fontId="35" fillId="0" borderId="0" xfId="0" applyFont="1" applyFill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right" vertical="center"/>
    </xf>
    <xf numFmtId="164" fontId="1" fillId="0" borderId="0" xfId="0" applyFont="1" applyFill="1" applyBorder="1" applyAlignment="1">
      <alignment horizontal="left" vertical="center"/>
    </xf>
    <xf numFmtId="164" fontId="35" fillId="0" borderId="0" xfId="0" applyFont="1" applyFill="1" applyBorder="1" applyAlignment="1">
      <alignment horizontal="left" vertical="center"/>
    </xf>
    <xf numFmtId="164" fontId="18" fillId="0" borderId="0" xfId="0" applyFont="1" applyBorder="1" applyAlignment="1">
      <alignment/>
    </xf>
    <xf numFmtId="164" fontId="38" fillId="0" borderId="10" xfId="0" applyFont="1" applyBorder="1" applyAlignment="1">
      <alignment horizontal="center" wrapText="1"/>
    </xf>
    <xf numFmtId="164" fontId="28" fillId="0" borderId="10" xfId="0" applyFont="1" applyBorder="1" applyAlignment="1">
      <alignment horizontal="center" wrapText="1"/>
    </xf>
    <xf numFmtId="164" fontId="38" fillId="0" borderId="10" xfId="0" applyFont="1" applyFill="1" applyBorder="1" applyAlignment="1">
      <alignment horizontal="center" wrapText="1"/>
    </xf>
    <xf numFmtId="164" fontId="18" fillId="0" borderId="15" xfId="0" applyFont="1" applyBorder="1" applyAlignment="1">
      <alignment/>
    </xf>
    <xf numFmtId="165" fontId="41" fillId="0" borderId="10" xfId="0" applyNumberFormat="1" applyFont="1" applyBorder="1" applyAlignment="1">
      <alignment/>
    </xf>
    <xf numFmtId="164" fontId="0" fillId="0" borderId="15" xfId="0" applyBorder="1" applyAlignment="1">
      <alignment/>
    </xf>
    <xf numFmtId="165" fontId="27" fillId="0" borderId="10" xfId="0" applyNumberFormat="1" applyFont="1" applyBorder="1" applyAlignment="1">
      <alignment/>
    </xf>
    <xf numFmtId="164" fontId="23" fillId="0" borderId="10" xfId="0" applyFont="1" applyBorder="1" applyAlignment="1">
      <alignment/>
    </xf>
    <xf numFmtId="165" fontId="23" fillId="0" borderId="10" xfId="0" applyNumberFormat="1" applyFont="1" applyBorder="1" applyAlignment="1">
      <alignment/>
    </xf>
    <xf numFmtId="164" fontId="42" fillId="0" borderId="0" xfId="0" applyFont="1" applyAlignment="1">
      <alignment/>
    </xf>
    <xf numFmtId="164" fontId="39" fillId="0" borderId="16" xfId="0" applyFont="1" applyBorder="1" applyAlignment="1">
      <alignment horizontal="center" wrapText="1"/>
    </xf>
    <xf numFmtId="164" fontId="31" fillId="0" borderId="10" xfId="0" applyFont="1" applyBorder="1" applyAlignment="1">
      <alignment horizontal="center" wrapText="1"/>
    </xf>
    <xf numFmtId="166" fontId="0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5" fontId="18" fillId="0" borderId="16" xfId="0" applyNumberFormat="1" applyFont="1" applyBorder="1" applyAlignment="1">
      <alignment/>
    </xf>
    <xf numFmtId="165" fontId="24" fillId="0" borderId="10" xfId="0" applyNumberFormat="1" applyFont="1" applyBorder="1" applyAlignment="1">
      <alignment/>
    </xf>
    <xf numFmtId="164" fontId="43" fillId="0" borderId="0" xfId="0" applyFont="1" applyAlignment="1">
      <alignment/>
    </xf>
    <xf numFmtId="165" fontId="30" fillId="0" borderId="16" xfId="0" applyNumberFormat="1" applyFont="1" applyBorder="1" applyAlignment="1">
      <alignment/>
    </xf>
    <xf numFmtId="165" fontId="30" fillId="0" borderId="10" xfId="0" applyNumberFormat="1" applyFont="1" applyBorder="1" applyAlignment="1">
      <alignment/>
    </xf>
    <xf numFmtId="164" fontId="38" fillId="0" borderId="10" xfId="0" applyFont="1" applyFill="1" applyBorder="1" applyAlignment="1">
      <alignment horizontal="left" vertical="center"/>
    </xf>
    <xf numFmtId="164" fontId="22" fillId="25" borderId="10" xfId="0" applyFont="1" applyFill="1" applyBorder="1" applyAlignment="1">
      <alignment horizontal="left" vertical="center"/>
    </xf>
    <xf numFmtId="164" fontId="40" fillId="25" borderId="11" xfId="0" applyFont="1" applyFill="1" applyBorder="1" applyAlignment="1">
      <alignment/>
    </xf>
    <xf numFmtId="164" fontId="22" fillId="25" borderId="11" xfId="0" applyFont="1" applyFill="1" applyBorder="1" applyAlignment="1">
      <alignment horizontal="left" vertical="center"/>
    </xf>
    <xf numFmtId="165" fontId="18" fillId="0" borderId="17" xfId="0" applyNumberFormat="1" applyFont="1" applyBorder="1" applyAlignment="1">
      <alignment/>
    </xf>
    <xf numFmtId="164" fontId="34" fillId="10" borderId="12" xfId="0" applyFont="1" applyFill="1" applyBorder="1" applyAlignment="1">
      <alignment horizontal="left" vertical="center" wrapText="1"/>
    </xf>
    <xf numFmtId="164" fontId="37" fillId="10" borderId="12" xfId="0" applyFont="1" applyFill="1" applyBorder="1" applyAlignment="1">
      <alignment horizontal="left" vertical="center"/>
    </xf>
    <xf numFmtId="165" fontId="18" fillId="0" borderId="18" xfId="0" applyNumberFormat="1" applyFont="1" applyBorder="1" applyAlignment="1">
      <alignment/>
    </xf>
    <xf numFmtId="164" fontId="37" fillId="5" borderId="13" xfId="0" applyFont="1" applyFill="1" applyBorder="1" applyAlignment="1">
      <alignment/>
    </xf>
    <xf numFmtId="164" fontId="37" fillId="5" borderId="13" xfId="0" applyFont="1" applyFill="1" applyBorder="1" applyAlignment="1">
      <alignment horizontal="left" vertical="center"/>
    </xf>
    <xf numFmtId="165" fontId="18" fillId="0" borderId="19" xfId="0" applyNumberFormat="1" applyFont="1" applyBorder="1" applyAlignment="1">
      <alignment/>
    </xf>
    <xf numFmtId="164" fontId="37" fillId="5" borderId="10" xfId="0" applyFont="1" applyFill="1" applyBorder="1" applyAlignment="1">
      <alignment/>
    </xf>
    <xf numFmtId="164" fontId="37" fillId="5" borderId="10" xfId="0" applyFont="1" applyFill="1" applyBorder="1" applyAlignment="1">
      <alignment horizontal="left" vertical="center"/>
    </xf>
    <xf numFmtId="164" fontId="28" fillId="0" borderId="11" xfId="0" applyFont="1" applyFill="1" applyBorder="1" applyAlignment="1">
      <alignment horizontal="left" vertical="center" wrapText="1"/>
    </xf>
    <xf numFmtId="164" fontId="38" fillId="0" borderId="11" xfId="0" applyFont="1" applyFill="1" applyBorder="1" applyAlignment="1">
      <alignment horizontal="left" vertical="center" wrapText="1"/>
    </xf>
    <xf numFmtId="164" fontId="28" fillId="0" borderId="0" xfId="0" applyFont="1" applyFill="1" applyBorder="1" applyAlignment="1">
      <alignment horizontal="left" vertical="center" wrapText="1"/>
    </xf>
    <xf numFmtId="164" fontId="38" fillId="0" borderId="0" xfId="0" applyFont="1" applyFill="1" applyBorder="1" applyAlignment="1">
      <alignment horizontal="left" vertical="center" wrapText="1"/>
    </xf>
    <xf numFmtId="165" fontId="18" fillId="0" borderId="0" xfId="0" applyNumberFormat="1" applyFont="1" applyBorder="1" applyAlignment="1">
      <alignment/>
    </xf>
    <xf numFmtId="164" fontId="34" fillId="10" borderId="12" xfId="0" applyFont="1" applyFill="1" applyBorder="1" applyAlignment="1">
      <alignment horizontal="left" vertical="center"/>
    </xf>
    <xf numFmtId="164" fontId="37" fillId="10" borderId="12" xfId="0" applyFont="1" applyFill="1" applyBorder="1" applyAlignment="1">
      <alignment horizontal="left" vertical="center" wrapText="1"/>
    </xf>
    <xf numFmtId="164" fontId="37" fillId="11" borderId="12" xfId="0" applyFont="1" applyFill="1" applyBorder="1" applyAlignment="1">
      <alignment/>
    </xf>
    <xf numFmtId="164" fontId="36" fillId="11" borderId="12" xfId="0" applyFont="1" applyFill="1" applyBorder="1" applyAlignment="1">
      <alignment/>
    </xf>
    <xf numFmtId="165" fontId="24" fillId="0" borderId="18" xfId="0" applyNumberFormat="1" applyFont="1" applyBorder="1" applyAlignment="1">
      <alignment/>
    </xf>
    <xf numFmtId="164" fontId="37" fillId="0" borderId="0" xfId="0" applyFont="1" applyAlignment="1">
      <alignment/>
    </xf>
    <xf numFmtId="164" fontId="39" fillId="0" borderId="10" xfId="0" applyFont="1" applyBorder="1" applyAlignment="1">
      <alignment horizontal="center" wrapText="1"/>
    </xf>
    <xf numFmtId="164" fontId="39" fillId="0" borderId="10" xfId="0" applyFont="1" applyFill="1" applyBorder="1" applyAlignment="1">
      <alignment horizontal="center" wrapText="1"/>
    </xf>
    <xf numFmtId="164" fontId="34" fillId="10" borderId="10" xfId="0" applyFont="1" applyFill="1" applyBorder="1" applyAlignment="1">
      <alignment horizontal="left" vertical="center" wrapText="1"/>
    </xf>
    <xf numFmtId="164" fontId="36" fillId="11" borderId="10" xfId="0" applyFont="1" applyFill="1" applyBorder="1" applyAlignment="1">
      <alignment/>
    </xf>
    <xf numFmtId="165" fontId="31" fillId="0" borderId="10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18" fillId="0" borderId="12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18" fillId="0" borderId="11" xfId="0" applyNumberFormat="1" applyFont="1" applyBorder="1" applyAlignment="1">
      <alignment/>
    </xf>
    <xf numFmtId="164" fontId="0" fillId="0" borderId="0" xfId="0" applyAlignment="1">
      <alignment/>
    </xf>
    <xf numFmtId="164" fontId="44" fillId="0" borderId="14" xfId="0" applyFont="1" applyBorder="1" applyAlignment="1">
      <alignment/>
    </xf>
    <xf numFmtId="164" fontId="44" fillId="0" borderId="14" xfId="0" applyFont="1" applyBorder="1" applyAlignment="1">
      <alignment/>
    </xf>
    <xf numFmtId="164" fontId="45" fillId="0" borderId="14" xfId="58" applyFont="1" applyFill="1" applyBorder="1" applyAlignment="1">
      <alignment horizontal="left" vertical="center" wrapText="1"/>
      <protection/>
    </xf>
    <xf numFmtId="164" fontId="31" fillId="0" borderId="0" xfId="58" applyFont="1" applyFill="1" applyBorder="1" applyAlignment="1">
      <alignment horizontal="left" vertical="center" wrapText="1"/>
      <protection/>
    </xf>
    <xf numFmtId="164" fontId="38" fillId="0" borderId="0" xfId="0" applyFont="1" applyBorder="1" applyAlignment="1">
      <alignment wrapText="1"/>
    </xf>
    <xf numFmtId="164" fontId="45" fillId="0" borderId="14" xfId="0" applyFont="1" applyFill="1" applyBorder="1" applyAlignment="1">
      <alignment horizontal="left" vertical="center" wrapText="1"/>
    </xf>
    <xf numFmtId="164" fontId="28" fillId="0" borderId="0" xfId="0" applyFont="1" applyFill="1" applyBorder="1" applyAlignment="1">
      <alignment horizontal="center" vertical="center" wrapText="1"/>
    </xf>
    <xf numFmtId="164" fontId="45" fillId="0" borderId="14" xfId="58" applyFont="1" applyFill="1" applyBorder="1" applyAlignment="1">
      <alignment vertical="center" wrapText="1"/>
      <protection/>
    </xf>
    <xf numFmtId="164" fontId="31" fillId="0" borderId="0" xfId="0" applyFont="1" applyFill="1" applyBorder="1" applyAlignment="1">
      <alignment horizontal="center" vertical="center" wrapText="1"/>
    </xf>
    <xf numFmtId="164" fontId="28" fillId="0" borderId="0" xfId="58" applyFont="1" applyFill="1" applyBorder="1" applyAlignment="1">
      <alignment horizontal="left" vertical="center" wrapText="1"/>
      <protection/>
    </xf>
    <xf numFmtId="164" fontId="22" fillId="0" borderId="0" xfId="0" applyFont="1" applyFill="1" applyBorder="1" applyAlignment="1">
      <alignment vertical="center" wrapText="1"/>
    </xf>
    <xf numFmtId="164" fontId="1" fillId="0" borderId="20" xfId="0" applyFont="1" applyFill="1" applyBorder="1" applyAlignment="1">
      <alignment horizontal="left" vertical="center" wrapText="1"/>
    </xf>
    <xf numFmtId="164" fontId="39" fillId="0" borderId="16" xfId="0" applyFont="1" applyBorder="1" applyAlignment="1">
      <alignment wrapText="1"/>
    </xf>
    <xf numFmtId="164" fontId="39" fillId="0" borderId="10" xfId="0" applyFont="1" applyBorder="1" applyAlignment="1">
      <alignment wrapText="1"/>
    </xf>
    <xf numFmtId="164" fontId="38" fillId="0" borderId="21" xfId="0" applyFont="1" applyBorder="1" applyAlignment="1">
      <alignment wrapText="1"/>
    </xf>
    <xf numFmtId="164" fontId="0" fillId="0" borderId="16" xfId="0" applyBorder="1" applyAlignment="1">
      <alignment/>
    </xf>
    <xf numFmtId="164" fontId="0" fillId="0" borderId="21" xfId="0" applyBorder="1" applyAlignment="1">
      <alignment/>
    </xf>
    <xf numFmtId="165" fontId="0" fillId="0" borderId="21" xfId="0" applyNumberFormat="1" applyBorder="1" applyAlignment="1">
      <alignment/>
    </xf>
    <xf numFmtId="164" fontId="38" fillId="0" borderId="11" xfId="0" applyFont="1" applyFill="1" applyBorder="1" applyAlignment="1">
      <alignment horizontal="left" vertical="center"/>
    </xf>
    <xf numFmtId="164" fontId="34" fillId="26" borderId="12" xfId="0" applyFont="1" applyFill="1" applyBorder="1" applyAlignment="1">
      <alignment horizontal="left" vertical="center" wrapText="1"/>
    </xf>
    <xf numFmtId="164" fontId="38" fillId="26" borderId="12" xfId="0" applyFont="1" applyFill="1" applyBorder="1" applyAlignment="1">
      <alignment horizontal="left" vertical="center"/>
    </xf>
    <xf numFmtId="164" fontId="31" fillId="0" borderId="11" xfId="0" applyFont="1" applyFill="1" applyBorder="1" applyAlignment="1">
      <alignment horizontal="left" vertical="center" wrapText="1"/>
    </xf>
    <xf numFmtId="164" fontId="39" fillId="0" borderId="11" xfId="0" applyFont="1" applyFill="1" applyBorder="1" applyAlignment="1">
      <alignment horizontal="left" vertical="center"/>
    </xf>
    <xf numFmtId="164" fontId="34" fillId="26" borderId="14" xfId="0" applyFont="1" applyFill="1" applyBorder="1" applyAlignment="1">
      <alignment horizontal="left" vertical="center" wrapText="1"/>
    </xf>
    <xf numFmtId="164" fontId="38" fillId="26" borderId="14" xfId="0" applyFont="1" applyFill="1" applyBorder="1" applyAlignment="1">
      <alignment horizontal="left" vertical="center"/>
    </xf>
    <xf numFmtId="165" fontId="18" fillId="0" borderId="14" xfId="0" applyNumberFormat="1" applyFont="1" applyBorder="1" applyAlignment="1">
      <alignment/>
    </xf>
    <xf numFmtId="164" fontId="38" fillId="0" borderId="10" xfId="0" applyFont="1" applyBorder="1" applyAlignment="1">
      <alignment wrapText="1"/>
    </xf>
    <xf numFmtId="164" fontId="0" fillId="0" borderId="0" xfId="0" applyAlignment="1">
      <alignment horizontal="center" wrapText="1"/>
    </xf>
    <xf numFmtId="164" fontId="46" fillId="0" borderId="10" xfId="0" applyFont="1" applyBorder="1" applyAlignment="1">
      <alignment wrapText="1"/>
    </xf>
    <xf numFmtId="164" fontId="46" fillId="0" borderId="10" xfId="0" applyFont="1" applyBorder="1" applyAlignment="1">
      <alignment/>
    </xf>
    <xf numFmtId="164" fontId="34" fillId="26" borderId="10" xfId="0" applyFont="1" applyFill="1" applyBorder="1" applyAlignment="1">
      <alignment horizontal="left" vertical="center" wrapText="1"/>
    </xf>
    <xf numFmtId="164" fontId="38" fillId="26" borderId="10" xfId="0" applyFont="1" applyFill="1" applyBorder="1" applyAlignment="1">
      <alignment horizontal="left" vertical="center"/>
    </xf>
    <xf numFmtId="164" fontId="34" fillId="0" borderId="10" xfId="0" applyFont="1" applyFill="1" applyBorder="1" applyAlignment="1">
      <alignment horizontal="left" vertical="center" wrapText="1"/>
    </xf>
    <xf numFmtId="164" fontId="47" fillId="0" borderId="0" xfId="0" applyFont="1" applyAlignment="1">
      <alignment horizontal="center" wrapText="1"/>
    </xf>
    <xf numFmtId="164" fontId="37" fillId="0" borderId="0" xfId="0" applyFont="1" applyAlignment="1">
      <alignment horizontal="center" wrapText="1"/>
    </xf>
    <xf numFmtId="164" fontId="48" fillId="0" borderId="10" xfId="0" applyFont="1" applyFill="1" applyBorder="1" applyAlignment="1">
      <alignment horizontal="left" vertical="center" wrapText="1"/>
    </xf>
    <xf numFmtId="164" fontId="28" fillId="0" borderId="10" xfId="0" applyFont="1" applyFill="1" applyBorder="1" applyAlignment="1">
      <alignment vertical="center" wrapText="1"/>
    </xf>
    <xf numFmtId="164" fontId="49" fillId="0" borderId="10" xfId="0" applyFont="1" applyFill="1" applyBorder="1" applyAlignment="1">
      <alignment vertical="center"/>
    </xf>
    <xf numFmtId="164" fontId="50" fillId="0" borderId="10" xfId="0" applyFont="1" applyFill="1" applyBorder="1" applyAlignment="1">
      <alignment horizontal="left" vertical="center" wrapText="1"/>
    </xf>
    <xf numFmtId="164" fontId="27" fillId="0" borderId="10" xfId="0" applyFont="1" applyFill="1" applyBorder="1" applyAlignment="1">
      <alignment vertical="center"/>
    </xf>
    <xf numFmtId="164" fontId="27" fillId="0" borderId="0" xfId="0" applyFont="1" applyFill="1" applyBorder="1" applyAlignment="1">
      <alignment vertical="center"/>
    </xf>
    <xf numFmtId="164" fontId="22" fillId="0" borderId="0" xfId="0" applyFont="1" applyFill="1" applyBorder="1" applyAlignment="1">
      <alignment horizontal="left" vertical="center" wrapText="1"/>
    </xf>
    <xf numFmtId="164" fontId="0" fillId="0" borderId="10" xfId="0" applyFont="1" applyBorder="1" applyAlignment="1">
      <alignment shrinkToFit="1"/>
    </xf>
    <xf numFmtId="164" fontId="51" fillId="0" borderId="10" xfId="0" applyFont="1" applyBorder="1" applyAlignment="1">
      <alignment wrapText="1"/>
    </xf>
    <xf numFmtId="164" fontId="53" fillId="0" borderId="0" xfId="20" applyNumberFormat="1" applyFont="1" applyFill="1" applyBorder="1" applyAlignment="1" applyProtection="1">
      <alignment/>
      <protection/>
    </xf>
    <xf numFmtId="164" fontId="54" fillId="0" borderId="0" xfId="0" applyFont="1" applyAlignment="1">
      <alignment/>
    </xf>
    <xf numFmtId="164" fontId="37" fillId="0" borderId="0" xfId="0" applyFont="1" applyBorder="1" applyAlignment="1">
      <alignment wrapText="1"/>
    </xf>
    <xf numFmtId="164" fontId="55" fillId="0" borderId="0" xfId="0" applyFont="1" applyAlignment="1">
      <alignment/>
    </xf>
    <xf numFmtId="164" fontId="51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19" fillId="0" borderId="10" xfId="0" applyFont="1" applyBorder="1" applyAlignment="1">
      <alignment/>
    </xf>
    <xf numFmtId="164" fontId="22" fillId="0" borderId="16" xfId="0" applyFont="1" applyBorder="1" applyAlignment="1">
      <alignment/>
    </xf>
    <xf numFmtId="165" fontId="21" fillId="0" borderId="16" xfId="0" applyNumberFormat="1" applyFont="1" applyBorder="1" applyAlignment="1">
      <alignment/>
    </xf>
    <xf numFmtId="164" fontId="21" fillId="0" borderId="10" xfId="0" applyFont="1" applyBorder="1" applyAlignment="1">
      <alignment wrapText="1"/>
    </xf>
    <xf numFmtId="164" fontId="22" fillId="11" borderId="10" xfId="0" applyFont="1" applyFill="1" applyBorder="1" applyAlignment="1">
      <alignment/>
    </xf>
    <xf numFmtId="165" fontId="21" fillId="11" borderId="16" xfId="0" applyNumberFormat="1" applyFont="1" applyFill="1" applyBorder="1" applyAlignment="1">
      <alignment/>
    </xf>
    <xf numFmtId="164" fontId="41" fillId="0" borderId="10" xfId="0" applyFont="1" applyFill="1" applyBorder="1" applyAlignment="1">
      <alignment horizontal="left" vertical="center" wrapText="1"/>
    </xf>
    <xf numFmtId="164" fontId="21" fillId="0" borderId="10" xfId="0" applyFont="1" applyFill="1" applyBorder="1" applyAlignment="1">
      <alignment horizontal="left" vertical="center" wrapText="1"/>
    </xf>
    <xf numFmtId="164" fontId="34" fillId="0" borderId="10" xfId="0" applyFont="1" applyFill="1" applyBorder="1" applyAlignment="1">
      <alignment vertical="center" wrapText="1"/>
    </xf>
    <xf numFmtId="165" fontId="37" fillId="0" borderId="16" xfId="0" applyNumberFormat="1" applyFont="1" applyFill="1" applyBorder="1" applyAlignment="1">
      <alignment horizontal="right" vertical="center" wrapText="1"/>
    </xf>
    <xf numFmtId="165" fontId="36" fillId="11" borderId="16" xfId="0" applyNumberFormat="1" applyFont="1" applyFill="1" applyBorder="1" applyAlignment="1">
      <alignment/>
    </xf>
    <xf numFmtId="164" fontId="26" fillId="0" borderId="0" xfId="0" applyFont="1" applyFill="1" applyBorder="1" applyAlignment="1">
      <alignment horizontal="center" vertical="center" wrapText="1"/>
    </xf>
    <xf numFmtId="164" fontId="38" fillId="0" borderId="10" xfId="0" applyFont="1" applyBorder="1" applyAlignment="1">
      <alignment/>
    </xf>
    <xf numFmtId="164" fontId="41" fillId="0" borderId="10" xfId="0" applyFont="1" applyFill="1" applyBorder="1" applyAlignment="1">
      <alignment horizontal="left" vertical="center"/>
    </xf>
    <xf numFmtId="164" fontId="22" fillId="0" borderId="12" xfId="0" applyFont="1" applyBorder="1" applyAlignment="1">
      <alignment/>
    </xf>
    <xf numFmtId="164" fontId="56" fillId="0" borderId="0" xfId="0" applyFont="1" applyAlignment="1">
      <alignment horizontal="center" wrapText="1"/>
    </xf>
    <xf numFmtId="164" fontId="22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5" fontId="18" fillId="0" borderId="10" xfId="0" applyNumberFormat="1" applyFont="1" applyBorder="1" applyAlignment="1">
      <alignment horizontal="right"/>
    </xf>
    <xf numFmtId="164" fontId="28" fillId="24" borderId="10" xfId="0" applyFont="1" applyFill="1" applyBorder="1" applyAlignment="1">
      <alignment horizontal="left" vertical="center" wrapText="1"/>
    </xf>
    <xf numFmtId="166" fontId="31" fillId="0" borderId="10" xfId="0" applyNumberFormat="1" applyFont="1" applyFill="1" applyBorder="1" applyAlignment="1">
      <alignment horizontal="left" vertical="center" wrapText="1"/>
    </xf>
    <xf numFmtId="166" fontId="31" fillId="0" borderId="11" xfId="0" applyNumberFormat="1" applyFont="1" applyFill="1" applyBorder="1" applyAlignment="1">
      <alignment horizontal="left" vertical="center" wrapText="1"/>
    </xf>
    <xf numFmtId="165" fontId="23" fillId="0" borderId="11" xfId="0" applyNumberFormat="1" applyFont="1" applyBorder="1" applyAlignment="1">
      <alignment/>
    </xf>
    <xf numFmtId="165" fontId="34" fillId="26" borderId="12" xfId="0" applyNumberFormat="1" applyFont="1" applyFill="1" applyBorder="1" applyAlignment="1">
      <alignment vertical="center" wrapText="1"/>
    </xf>
    <xf numFmtId="165" fontId="38" fillId="26" borderId="12" xfId="0" applyNumberFormat="1" applyFont="1" applyFill="1" applyBorder="1" applyAlignment="1">
      <alignment horizontal="left" vertical="center"/>
    </xf>
    <xf numFmtId="164" fontId="28" fillId="0" borderId="12" xfId="0" applyFont="1" applyFill="1" applyBorder="1" applyAlignment="1">
      <alignment vertical="center" wrapText="1"/>
    </xf>
    <xf numFmtId="164" fontId="38" fillId="0" borderId="12" xfId="0" applyFont="1" applyFill="1" applyBorder="1" applyAlignment="1">
      <alignment horizontal="left" vertical="center"/>
    </xf>
    <xf numFmtId="164" fontId="31" fillId="0" borderId="13" xfId="0" applyFont="1" applyFill="1" applyBorder="1" applyAlignment="1">
      <alignment horizontal="left" vertical="center" wrapText="1"/>
    </xf>
    <xf numFmtId="164" fontId="39" fillId="0" borderId="13" xfId="0" applyFont="1" applyFill="1" applyBorder="1" applyAlignment="1">
      <alignment horizontal="left" vertical="center" wrapText="1"/>
    </xf>
    <xf numFmtId="164" fontId="28" fillId="0" borderId="22" xfId="0" applyFont="1" applyFill="1" applyBorder="1" applyAlignment="1">
      <alignment horizontal="left" vertical="center" wrapText="1"/>
    </xf>
    <xf numFmtId="164" fontId="38" fillId="0" borderId="22" xfId="0" applyFont="1" applyFill="1" applyBorder="1" applyAlignment="1">
      <alignment horizontal="left" vertical="center"/>
    </xf>
    <xf numFmtId="165" fontId="18" fillId="0" borderId="22" xfId="0" applyNumberFormat="1" applyFont="1" applyBorder="1" applyAlignment="1">
      <alignment/>
    </xf>
    <xf numFmtId="164" fontId="28" fillId="0" borderId="13" xfId="0" applyFont="1" applyFill="1" applyBorder="1" applyAlignment="1">
      <alignment vertical="center" wrapText="1"/>
    </xf>
    <xf numFmtId="164" fontId="38" fillId="0" borderId="13" xfId="0" applyFont="1" applyFill="1" applyBorder="1" applyAlignment="1">
      <alignment horizontal="left" vertical="center"/>
    </xf>
    <xf numFmtId="164" fontId="38" fillId="0" borderId="12" xfId="0" applyFont="1" applyFill="1" applyBorder="1" applyAlignment="1">
      <alignment horizontal="left" vertical="center" wrapText="1"/>
    </xf>
    <xf numFmtId="165" fontId="24" fillId="0" borderId="12" xfId="0" applyNumberFormat="1" applyFont="1" applyBorder="1" applyAlignment="1">
      <alignment/>
    </xf>
    <xf numFmtId="164" fontId="39" fillId="0" borderId="13" xfId="0" applyFont="1" applyFill="1" applyBorder="1" applyAlignment="1">
      <alignment horizontal="left" vertical="center"/>
    </xf>
    <xf numFmtId="165" fontId="9" fillId="0" borderId="10" xfId="0" applyNumberFormat="1" applyFont="1" applyBorder="1" applyAlignment="1">
      <alignment/>
    </xf>
    <xf numFmtId="164" fontId="39" fillId="0" borderId="11" xfId="0" applyFont="1" applyFill="1" applyBorder="1" applyAlignment="1">
      <alignment horizontal="left" vertical="center" wrapText="1"/>
    </xf>
    <xf numFmtId="164" fontId="48" fillId="0" borderId="13" xfId="0" applyFont="1" applyFill="1" applyBorder="1" applyAlignment="1">
      <alignment horizontal="left" vertical="center" wrapText="1"/>
    </xf>
    <xf numFmtId="164" fontId="48" fillId="0" borderId="11" xfId="0" applyFont="1" applyFill="1" applyBorder="1" applyAlignment="1">
      <alignment horizontal="left" vertical="center" wrapText="1"/>
    </xf>
    <xf numFmtId="164" fontId="35" fillId="0" borderId="0" xfId="0" applyFont="1" applyBorder="1" applyAlignment="1">
      <alignment/>
    </xf>
    <xf numFmtId="164" fontId="35" fillId="0" borderId="0" xfId="0" applyFont="1" applyAlignment="1">
      <alignment/>
    </xf>
    <xf numFmtId="164" fontId="1" fillId="0" borderId="10" xfId="0" applyFont="1" applyBorder="1" applyAlignment="1">
      <alignment/>
    </xf>
    <xf numFmtId="164" fontId="0" fillId="0" borderId="10" xfId="0" applyFont="1" applyBorder="1" applyAlignment="1">
      <alignment wrapText="1"/>
    </xf>
    <xf numFmtId="164" fontId="0" fillId="0" borderId="11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35" fillId="0" borderId="0" xfId="0" applyFont="1" applyBorder="1" applyAlignment="1">
      <alignment/>
    </xf>
    <xf numFmtId="164" fontId="57" fillId="0" borderId="10" xfId="0" applyFont="1" applyBorder="1" applyAlignment="1">
      <alignment/>
    </xf>
    <xf numFmtId="164" fontId="35" fillId="0" borderId="10" xfId="0" applyFont="1" applyBorder="1" applyAlignment="1">
      <alignment/>
    </xf>
    <xf numFmtId="164" fontId="58" fillId="0" borderId="0" xfId="0" applyFont="1" applyAlignment="1">
      <alignment/>
    </xf>
    <xf numFmtId="164" fontId="58" fillId="0" borderId="0" xfId="0" applyFont="1" applyBorder="1" applyAlignment="1">
      <alignment horizontal="center"/>
    </xf>
    <xf numFmtId="164" fontId="35" fillId="0" borderId="0" xfId="0" applyFont="1" applyBorder="1" applyAlignment="1">
      <alignment horizontal="center"/>
    </xf>
    <xf numFmtId="164" fontId="58" fillId="0" borderId="26" xfId="0" applyFont="1" applyBorder="1" applyAlignment="1">
      <alignment/>
    </xf>
    <xf numFmtId="164" fontId="58" fillId="0" borderId="27" xfId="0" applyFont="1" applyBorder="1" applyAlignment="1">
      <alignment horizontal="center"/>
    </xf>
    <xf numFmtId="164" fontId="35" fillId="0" borderId="28" xfId="0" applyFont="1" applyBorder="1" applyAlignment="1">
      <alignment/>
    </xf>
    <xf numFmtId="164" fontId="58" fillId="0" borderId="10" xfId="0" applyFont="1" applyBorder="1" applyAlignment="1">
      <alignment horizontal="center"/>
    </xf>
    <xf numFmtId="164" fontId="35" fillId="0" borderId="29" xfId="0" applyFont="1" applyBorder="1" applyAlignment="1">
      <alignment/>
    </xf>
    <xf numFmtId="164" fontId="59" fillId="0" borderId="0" xfId="0" applyFont="1" applyAlignment="1">
      <alignment/>
    </xf>
    <xf numFmtId="164" fontId="1" fillId="0" borderId="0" xfId="0" applyFont="1" applyAlignment="1">
      <alignment/>
    </xf>
    <xf numFmtId="164" fontId="61" fillId="0" borderId="30" xfId="59" applyFont="1" applyBorder="1" applyAlignment="1">
      <alignment horizontal="center"/>
      <protection/>
    </xf>
    <xf numFmtId="164" fontId="62" fillId="0" borderId="27" xfId="59" applyFont="1" applyFill="1" applyBorder="1" applyAlignment="1">
      <alignment horizontal="center" vertical="center"/>
      <protection/>
    </xf>
    <xf numFmtId="164" fontId="63" fillId="0" borderId="31" xfId="59" applyFont="1" applyFill="1" applyBorder="1" applyAlignment="1">
      <alignment horizontal="center" vertical="center"/>
      <protection/>
    </xf>
    <xf numFmtId="164" fontId="61" fillId="0" borderId="22" xfId="59" applyFont="1" applyFill="1" applyBorder="1" applyAlignment="1">
      <alignment horizontal="center" vertical="center" wrapText="1"/>
      <protection/>
    </xf>
    <xf numFmtId="164" fontId="62" fillId="0" borderId="32" xfId="59" applyFont="1" applyFill="1" applyBorder="1" applyAlignment="1">
      <alignment horizontal="center" vertical="center"/>
      <protection/>
    </xf>
    <xf numFmtId="164" fontId="63" fillId="0" borderId="33" xfId="59" applyFont="1" applyFill="1" applyBorder="1" applyAlignment="1">
      <alignment horizontal="center" vertical="center"/>
      <protection/>
    </xf>
    <xf numFmtId="164" fontId="58" fillId="0" borderId="26" xfId="0" applyFont="1" applyBorder="1" applyAlignment="1">
      <alignment horizontal="center"/>
    </xf>
    <xf numFmtId="164" fontId="35" fillId="0" borderId="29" xfId="59" applyFont="1" applyFill="1" applyBorder="1" applyAlignment="1">
      <alignment horizontal="center"/>
      <protection/>
    </xf>
    <xf numFmtId="164" fontId="64" fillId="0" borderId="34" xfId="59" applyFont="1" applyFill="1" applyBorder="1" applyAlignment="1">
      <alignment horizontal="center"/>
      <protection/>
    </xf>
    <xf numFmtId="165" fontId="58" fillId="0" borderId="35" xfId="59" applyNumberFormat="1" applyFont="1" applyFill="1" applyBorder="1" applyAlignment="1">
      <alignment horizontal="center"/>
      <protection/>
    </xf>
    <xf numFmtId="164" fontId="35" fillId="0" borderId="36" xfId="59" applyFont="1" applyFill="1" applyBorder="1" applyAlignment="1">
      <alignment horizontal="center"/>
      <protection/>
    </xf>
    <xf numFmtId="164" fontId="64" fillId="0" borderId="35" xfId="59" applyFont="1" applyFill="1" applyBorder="1" applyAlignment="1">
      <alignment horizontal="center"/>
      <protection/>
    </xf>
    <xf numFmtId="164" fontId="58" fillId="0" borderId="28" xfId="0" applyFont="1" applyBorder="1" applyAlignment="1">
      <alignment horizontal="center"/>
    </xf>
    <xf numFmtId="164" fontId="65" fillId="0" borderId="10" xfId="59" applyFont="1" applyBorder="1">
      <alignment/>
      <protection/>
    </xf>
    <xf numFmtId="165" fontId="35" fillId="0" borderId="29" xfId="59" applyNumberFormat="1" applyFont="1" applyFill="1" applyBorder="1">
      <alignment/>
      <protection/>
    </xf>
    <xf numFmtId="165" fontId="35" fillId="0" borderId="34" xfId="59" applyNumberFormat="1" applyFont="1" applyFill="1" applyBorder="1">
      <alignment/>
      <protection/>
    </xf>
    <xf numFmtId="165" fontId="58" fillId="0" borderId="34" xfId="59" applyNumberFormat="1" applyFont="1" applyFill="1" applyBorder="1">
      <alignment/>
      <protection/>
    </xf>
    <xf numFmtId="164" fontId="62" fillId="0" borderId="36" xfId="59" applyFont="1" applyBorder="1" applyAlignment="1">
      <alignment horizontal="left"/>
      <protection/>
    </xf>
    <xf numFmtId="165" fontId="35" fillId="0" borderId="35" xfId="0" applyNumberFormat="1" applyFont="1" applyBorder="1" applyAlignment="1">
      <alignment/>
    </xf>
    <xf numFmtId="165" fontId="58" fillId="0" borderId="28" xfId="0" applyNumberFormat="1" applyFont="1" applyBorder="1" applyAlignment="1">
      <alignment/>
    </xf>
    <xf numFmtId="164" fontId="62" fillId="4" borderId="29" xfId="59" applyFont="1" applyFill="1" applyBorder="1" applyAlignment="1">
      <alignment horizontal="left"/>
      <protection/>
    </xf>
    <xf numFmtId="165" fontId="35" fillId="4" borderId="34" xfId="59" applyNumberFormat="1" applyFont="1" applyFill="1" applyBorder="1">
      <alignment/>
      <protection/>
    </xf>
    <xf numFmtId="165" fontId="58" fillId="4" borderId="34" xfId="59" applyNumberFormat="1" applyFont="1" applyFill="1" applyBorder="1">
      <alignment/>
      <protection/>
    </xf>
    <xf numFmtId="164" fontId="62" fillId="4" borderId="36" xfId="59" applyFont="1" applyFill="1" applyBorder="1" applyAlignment="1">
      <alignment horizontal="left"/>
      <protection/>
    </xf>
    <xf numFmtId="165" fontId="35" fillId="4" borderId="35" xfId="0" applyNumberFormat="1" applyFont="1" applyFill="1" applyBorder="1" applyAlignment="1">
      <alignment/>
    </xf>
    <xf numFmtId="165" fontId="58" fillId="4" borderId="28" xfId="0" applyNumberFormat="1" applyFont="1" applyFill="1" applyBorder="1" applyAlignment="1">
      <alignment/>
    </xf>
    <xf numFmtId="164" fontId="35" fillId="0" borderId="29" xfId="60" applyFont="1" applyFill="1" applyBorder="1" applyAlignment="1">
      <alignment horizontal="left"/>
      <protection/>
    </xf>
    <xf numFmtId="164" fontId="1" fillId="0" borderId="36" xfId="60" applyFont="1" applyFill="1" applyBorder="1" applyAlignment="1">
      <alignment horizontal="left"/>
      <protection/>
    </xf>
    <xf numFmtId="165" fontId="0" fillId="0" borderId="35" xfId="0" applyNumberFormat="1" applyBorder="1" applyAlignment="1">
      <alignment/>
    </xf>
    <xf numFmtId="165" fontId="59" fillId="0" borderId="28" xfId="0" applyNumberFormat="1" applyFont="1" applyBorder="1" applyAlignment="1">
      <alignment/>
    </xf>
    <xf numFmtId="164" fontId="66" fillId="0" borderId="29" xfId="60" applyFont="1" applyFill="1" applyBorder="1" applyAlignment="1">
      <alignment horizontal="left"/>
      <protection/>
    </xf>
    <xf numFmtId="165" fontId="1" fillId="0" borderId="34" xfId="59" applyNumberFormat="1" applyFont="1" applyFill="1" applyBorder="1">
      <alignment/>
      <protection/>
    </xf>
    <xf numFmtId="165" fontId="59" fillId="0" borderId="34" xfId="59" applyNumberFormat="1" applyFont="1" applyFill="1" applyBorder="1">
      <alignment/>
      <protection/>
    </xf>
    <xf numFmtId="164" fontId="1" fillId="0" borderId="29" xfId="60" applyFont="1" applyFill="1" applyBorder="1" applyAlignment="1">
      <alignment horizontal="left"/>
      <protection/>
    </xf>
    <xf numFmtId="164" fontId="57" fillId="0" borderId="29" xfId="60" applyFont="1" applyFill="1" applyBorder="1" applyAlignment="1">
      <alignment horizontal="left"/>
      <protection/>
    </xf>
    <xf numFmtId="165" fontId="67" fillId="0" borderId="34" xfId="59" applyNumberFormat="1" applyFont="1" applyFill="1" applyBorder="1">
      <alignment/>
      <protection/>
    </xf>
    <xf numFmtId="164" fontId="0" fillId="0" borderId="29" xfId="0" applyBorder="1" applyAlignment="1">
      <alignment horizontal="center"/>
    </xf>
    <xf numFmtId="164" fontId="0" fillId="0" borderId="37" xfId="0" applyBorder="1" applyAlignment="1">
      <alignment/>
    </xf>
    <xf numFmtId="164" fontId="59" fillId="0" borderId="37" xfId="0" applyFont="1" applyBorder="1" applyAlignment="1">
      <alignment/>
    </xf>
    <xf numFmtId="164" fontId="35" fillId="0" borderId="36" xfId="60" applyFont="1" applyFill="1" applyBorder="1" applyAlignment="1">
      <alignment horizontal="left"/>
      <protection/>
    </xf>
    <xf numFmtId="164" fontId="62" fillId="23" borderId="29" xfId="59" applyFont="1" applyFill="1" applyBorder="1" applyAlignment="1">
      <alignment horizontal="left"/>
      <protection/>
    </xf>
    <xf numFmtId="165" fontId="35" fillId="23" borderId="34" xfId="59" applyNumberFormat="1" applyFont="1" applyFill="1" applyBorder="1">
      <alignment/>
      <protection/>
    </xf>
    <xf numFmtId="165" fontId="58" fillId="23" borderId="34" xfId="59" applyNumberFormat="1" applyFont="1" applyFill="1" applyBorder="1">
      <alignment/>
      <protection/>
    </xf>
    <xf numFmtId="164" fontId="62" fillId="23" borderId="36" xfId="59" applyFont="1" applyFill="1" applyBorder="1" applyAlignment="1">
      <alignment horizontal="left"/>
      <protection/>
    </xf>
    <xf numFmtId="164" fontId="35" fillId="23" borderId="35" xfId="0" applyFont="1" applyFill="1" applyBorder="1" applyAlignment="1">
      <alignment/>
    </xf>
    <xf numFmtId="164" fontId="58" fillId="23" borderId="28" xfId="0" applyFont="1" applyFill="1" applyBorder="1" applyAlignment="1">
      <alignment/>
    </xf>
    <xf numFmtId="164" fontId="0" fillId="0" borderId="35" xfId="0" applyBorder="1" applyAlignment="1">
      <alignment/>
    </xf>
    <xf numFmtId="164" fontId="60" fillId="0" borderId="29" xfId="60" applyFont="1" applyFill="1" applyBorder="1" applyAlignment="1">
      <alignment horizontal="left"/>
      <protection/>
    </xf>
    <xf numFmtId="164" fontId="59" fillId="0" borderId="28" xfId="0" applyFont="1" applyBorder="1" applyAlignment="1">
      <alignment/>
    </xf>
    <xf numFmtId="165" fontId="1" fillId="0" borderId="35" xfId="59" applyNumberFormat="1" applyFont="1" applyFill="1" applyBorder="1" applyAlignment="1">
      <alignment horizontal="left"/>
      <protection/>
    </xf>
    <xf numFmtId="164" fontId="68" fillId="0" borderId="29" xfId="59" applyFont="1" applyBorder="1" applyAlignment="1">
      <alignment horizontal="left"/>
      <protection/>
    </xf>
    <xf numFmtId="164" fontId="69" fillId="0" borderId="38" xfId="59" applyFont="1" applyBorder="1" applyAlignment="1">
      <alignment/>
      <protection/>
    </xf>
    <xf numFmtId="164" fontId="69" fillId="0" borderId="37" xfId="59" applyFont="1" applyBorder="1" applyAlignment="1">
      <alignment/>
      <protection/>
    </xf>
    <xf numFmtId="164" fontId="70" fillId="0" borderId="38" xfId="59" applyFont="1" applyFill="1" applyBorder="1" applyAlignment="1">
      <alignment horizontal="center"/>
      <protection/>
    </xf>
    <xf numFmtId="164" fontId="70" fillId="0" borderId="37" xfId="59" applyFont="1" applyFill="1" applyBorder="1" applyAlignment="1">
      <alignment horizontal="center"/>
      <protection/>
    </xf>
    <xf numFmtId="164" fontId="35" fillId="0" borderId="36" xfId="59" applyFont="1" applyFill="1" applyBorder="1" applyAlignment="1">
      <alignment horizontal="left"/>
      <protection/>
    </xf>
    <xf numFmtId="164" fontId="71" fillId="0" borderId="0" xfId="0" applyFont="1" applyAlignment="1">
      <alignment/>
    </xf>
    <xf numFmtId="164" fontId="72" fillId="0" borderId="36" xfId="60" applyFont="1" applyFill="1" applyBorder="1" applyAlignment="1">
      <alignment horizontal="left"/>
      <protection/>
    </xf>
    <xf numFmtId="164" fontId="73" fillId="0" borderId="0" xfId="0" applyFont="1" applyAlignment="1">
      <alignment/>
    </xf>
    <xf numFmtId="165" fontId="1" fillId="0" borderId="39" xfId="59" applyNumberFormat="1" applyFont="1" applyFill="1" applyBorder="1">
      <alignment/>
      <protection/>
    </xf>
    <xf numFmtId="165" fontId="59" fillId="0" borderId="39" xfId="59" applyNumberFormat="1" applyFont="1" applyFill="1" applyBorder="1">
      <alignment/>
      <protection/>
    </xf>
    <xf numFmtId="164" fontId="1" fillId="0" borderId="40" xfId="60" applyFont="1" applyFill="1" applyBorder="1" applyAlignment="1">
      <alignment horizontal="left"/>
      <protection/>
    </xf>
    <xf numFmtId="165" fontId="0" fillId="0" borderId="41" xfId="0" applyNumberFormat="1" applyBorder="1" applyAlignment="1">
      <alignment/>
    </xf>
    <xf numFmtId="165" fontId="59" fillId="0" borderId="42" xfId="0" applyNumberFormat="1" applyFont="1" applyBorder="1" applyAlignment="1">
      <alignment/>
    </xf>
    <xf numFmtId="164" fontId="35" fillId="0" borderId="25" xfId="59" applyFont="1" applyFill="1" applyBorder="1" applyAlignment="1">
      <alignment horizontal="center" wrapText="1"/>
      <protection/>
    </xf>
    <xf numFmtId="165" fontId="35" fillId="0" borderId="12" xfId="59" applyNumberFormat="1" applyFont="1" applyFill="1" applyBorder="1">
      <alignment/>
      <protection/>
    </xf>
    <xf numFmtId="165" fontId="58" fillId="0" borderId="12" xfId="59" applyNumberFormat="1" applyFont="1" applyFill="1" applyBorder="1">
      <alignment/>
      <protection/>
    </xf>
    <xf numFmtId="164" fontId="35" fillId="0" borderId="18" xfId="59" applyFont="1" applyFill="1" applyBorder="1" applyAlignment="1">
      <alignment horizontal="left"/>
      <protection/>
    </xf>
    <xf numFmtId="165" fontId="35" fillId="0" borderId="12" xfId="0" applyNumberFormat="1" applyFont="1" applyBorder="1" applyAlignment="1">
      <alignment/>
    </xf>
    <xf numFmtId="165" fontId="58" fillId="0" borderId="23" xfId="0" applyNumberFormat="1" applyFont="1" applyBorder="1" applyAlignment="1">
      <alignment/>
    </xf>
    <xf numFmtId="164" fontId="58" fillId="0" borderId="43" xfId="59" applyFont="1" applyFill="1" applyBorder="1" applyAlignment="1">
      <alignment horizontal="center"/>
      <protection/>
    </xf>
    <xf numFmtId="165" fontId="1" fillId="0" borderId="44" xfId="59" applyNumberFormat="1" applyFont="1" applyFill="1" applyBorder="1">
      <alignment/>
      <protection/>
    </xf>
    <xf numFmtId="165" fontId="59" fillId="0" borderId="44" xfId="59" applyNumberFormat="1" applyFont="1" applyFill="1" applyBorder="1">
      <alignment/>
      <protection/>
    </xf>
    <xf numFmtId="164" fontId="35" fillId="0" borderId="45" xfId="59" applyFont="1" applyFill="1" applyBorder="1">
      <alignment/>
      <protection/>
    </xf>
    <xf numFmtId="165" fontId="35" fillId="0" borderId="13" xfId="59" applyNumberFormat="1" applyFont="1" applyFill="1" applyBorder="1">
      <alignment/>
      <protection/>
    </xf>
    <xf numFmtId="164" fontId="1" fillId="0" borderId="13" xfId="0" applyFont="1" applyBorder="1" applyAlignment="1">
      <alignment/>
    </xf>
    <xf numFmtId="164" fontId="1" fillId="0" borderId="19" xfId="0" applyFont="1" applyBorder="1" applyAlignment="1">
      <alignment/>
    </xf>
    <xf numFmtId="165" fontId="35" fillId="0" borderId="46" xfId="0" applyNumberFormat="1" applyFont="1" applyBorder="1" applyAlignment="1">
      <alignment/>
    </xf>
    <xf numFmtId="165" fontId="58" fillId="0" borderId="47" xfId="0" applyNumberFormat="1" applyFont="1" applyBorder="1" applyAlignment="1">
      <alignment/>
    </xf>
    <xf numFmtId="164" fontId="35" fillId="0" borderId="29" xfId="59" applyFont="1" applyFill="1" applyBorder="1" applyAlignment="1">
      <alignment horizontal="left"/>
      <protection/>
    </xf>
    <xf numFmtId="164" fontId="70" fillId="0" borderId="36" xfId="59" applyFont="1" applyFill="1" applyBorder="1" applyAlignment="1">
      <alignment horizontal="center"/>
      <protection/>
    </xf>
    <xf numFmtId="164" fontId="62" fillId="0" borderId="29" xfId="59" applyFont="1" applyBorder="1" applyAlignment="1">
      <alignment horizontal="left"/>
      <protection/>
    </xf>
    <xf numFmtId="164" fontId="68" fillId="0" borderId="10" xfId="59" applyFont="1" applyBorder="1">
      <alignment/>
      <protection/>
    </xf>
    <xf numFmtId="165" fontId="1" fillId="0" borderId="29" xfId="59" applyNumberFormat="1" applyFont="1" applyFill="1" applyBorder="1">
      <alignment/>
      <protection/>
    </xf>
    <xf numFmtId="164" fontId="75" fillId="22" borderId="10" xfId="59" applyFont="1" applyFill="1" applyBorder="1">
      <alignment/>
      <protection/>
    </xf>
    <xf numFmtId="165" fontId="35" fillId="22" borderId="29" xfId="59" applyNumberFormat="1" applyFont="1" applyFill="1" applyBorder="1">
      <alignment/>
      <protection/>
    </xf>
    <xf numFmtId="165" fontId="35" fillId="22" borderId="34" xfId="59" applyNumberFormat="1" applyFont="1" applyFill="1" applyBorder="1">
      <alignment/>
      <protection/>
    </xf>
    <xf numFmtId="165" fontId="58" fillId="22" borderId="34" xfId="59" applyNumberFormat="1" applyFont="1" applyFill="1" applyBorder="1">
      <alignment/>
      <protection/>
    </xf>
    <xf numFmtId="164" fontId="35" fillId="22" borderId="36" xfId="59" applyFont="1" applyFill="1" applyBorder="1" applyAlignment="1">
      <alignment horizontal="left"/>
      <protection/>
    </xf>
    <xf numFmtId="165" fontId="35" fillId="22" borderId="35" xfId="0" applyNumberFormat="1" applyFont="1" applyFill="1" applyBorder="1" applyAlignment="1">
      <alignment/>
    </xf>
    <xf numFmtId="165" fontId="58" fillId="22" borderId="28" xfId="0" applyNumberFormat="1" applyFont="1" applyFill="1" applyBorder="1" applyAlignment="1">
      <alignment/>
    </xf>
    <xf numFmtId="164" fontId="0" fillId="0" borderId="40" xfId="0" applyFont="1" applyBorder="1" applyAlignment="1">
      <alignment horizontal="left"/>
    </xf>
    <xf numFmtId="165" fontId="43" fillId="0" borderId="0" xfId="0" applyNumberFormat="1" applyFont="1" applyAlignment="1">
      <alignment/>
    </xf>
    <xf numFmtId="164" fontId="0" fillId="0" borderId="40" xfId="0" applyFont="1" applyBorder="1" applyAlignment="1">
      <alignment horizontal="center"/>
    </xf>
    <xf numFmtId="165" fontId="0" fillId="0" borderId="0" xfId="0" applyNumberFormat="1" applyAlignment="1">
      <alignment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1. jelölőszín" xfId="21"/>
    <cellStyle name="20% - 2. jelölőszín" xfId="22"/>
    <cellStyle name="20% - 3. jelölőszín" xfId="23"/>
    <cellStyle name="20% - 4. jelölőszín" xfId="24"/>
    <cellStyle name="20% - 5. jelölőszín" xfId="25"/>
    <cellStyle name="20% - 6. jelölőszín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al_KTRSZJ" xfId="58"/>
    <cellStyle name="Normál 11" xfId="59"/>
    <cellStyle name="Normál 2 2" xfId="60"/>
    <cellStyle name="Rossz" xfId="61"/>
    <cellStyle name="Semleges" xfId="62"/>
    <cellStyle name="Számítás" xfId="63"/>
    <cellStyle name="Összese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77.421875" style="0" customWidth="1"/>
    <col min="2" max="2" width="15.7109375" style="0" customWidth="1"/>
  </cols>
  <sheetData>
    <row r="1" spans="1:2" ht="12.75">
      <c r="A1" s="1" t="s">
        <v>0</v>
      </c>
      <c r="B1" s="1"/>
    </row>
    <row r="2" ht="50.25" customHeight="1">
      <c r="A2" s="2" t="s">
        <v>1</v>
      </c>
    </row>
    <row r="3" ht="12.75">
      <c r="B3" s="3" t="s">
        <v>2</v>
      </c>
    </row>
    <row r="4" spans="1:9" ht="12.75">
      <c r="A4" s="4" t="s">
        <v>3</v>
      </c>
      <c r="B4" s="5"/>
      <c r="C4" s="5"/>
      <c r="D4" s="5"/>
      <c r="E4" s="5"/>
      <c r="F4" s="5"/>
      <c r="G4" s="5"/>
      <c r="H4" s="5"/>
      <c r="I4" s="5"/>
    </row>
    <row r="5" spans="1:9" ht="12.75">
      <c r="A5" s="6" t="s">
        <v>4</v>
      </c>
      <c r="B5" s="7">
        <f>'5.kiadások működés,felh Összese'!F24</f>
        <v>220059660</v>
      </c>
      <c r="C5" s="5"/>
      <c r="D5" s="5"/>
      <c r="E5" s="5"/>
      <c r="F5" s="5"/>
      <c r="G5" s="5"/>
      <c r="H5" s="5"/>
      <c r="I5" s="5"/>
    </row>
    <row r="6" spans="1:9" ht="12.75">
      <c r="A6" s="6" t="s">
        <v>5</v>
      </c>
      <c r="B6" s="7">
        <f>'5.kiadások működés,felh Összese'!F25</f>
        <v>38276481</v>
      </c>
      <c r="C6" s="5"/>
      <c r="D6" s="5"/>
      <c r="E6" s="5"/>
      <c r="F6" s="5"/>
      <c r="G6" s="5"/>
      <c r="H6" s="5"/>
      <c r="I6" s="5"/>
    </row>
    <row r="7" spans="1:9" ht="12.75">
      <c r="A7" s="6" t="s">
        <v>6</v>
      </c>
      <c r="B7" s="7">
        <f>'5.kiadások működés,felh Összese'!F50</f>
        <v>133403339</v>
      </c>
      <c r="C7" s="5"/>
      <c r="D7" s="5"/>
      <c r="E7" s="5"/>
      <c r="F7" s="5"/>
      <c r="G7" s="5"/>
      <c r="H7" s="5"/>
      <c r="I7" s="5"/>
    </row>
    <row r="8" spans="1:9" ht="12.75">
      <c r="A8" s="6" t="s">
        <v>7</v>
      </c>
      <c r="B8" s="7">
        <f>'5.kiadások működés,felh Összese'!F59</f>
        <v>27058500</v>
      </c>
      <c r="C8" s="5"/>
      <c r="D8" s="5"/>
      <c r="E8" s="5"/>
      <c r="F8" s="5"/>
      <c r="G8" s="5"/>
      <c r="H8" s="5"/>
      <c r="I8" s="5"/>
    </row>
    <row r="9" spans="1:9" ht="12.75">
      <c r="A9" s="6" t="s">
        <v>8</v>
      </c>
      <c r="B9" s="7">
        <f>'5.kiadások működés,felh Összese'!F73</f>
        <v>8762000</v>
      </c>
      <c r="C9" s="5"/>
      <c r="D9" s="5"/>
      <c r="E9" s="5"/>
      <c r="F9" s="5"/>
      <c r="G9" s="5"/>
      <c r="H9" s="5"/>
      <c r="I9" s="5"/>
    </row>
    <row r="10" spans="1:9" ht="12.75">
      <c r="A10" s="6" t="s">
        <v>9</v>
      </c>
      <c r="B10" s="7">
        <f>'5.kiadások működés,felh Összese'!F82</f>
        <v>3266648</v>
      </c>
      <c r="C10" s="5"/>
      <c r="D10" s="5"/>
      <c r="E10" s="5"/>
      <c r="F10" s="5"/>
      <c r="G10" s="5"/>
      <c r="H10" s="5"/>
      <c r="I10" s="5"/>
    </row>
    <row r="11" spans="1:9" ht="12.75">
      <c r="A11" s="6" t="s">
        <v>10</v>
      </c>
      <c r="B11" s="7">
        <f>'5.kiadások működés,felh Összese'!F87</f>
        <v>61793556</v>
      </c>
      <c r="C11" s="5"/>
      <c r="D11" s="5"/>
      <c r="E11" s="5"/>
      <c r="F11" s="5"/>
      <c r="G11" s="5"/>
      <c r="H11" s="5"/>
      <c r="I11" s="5"/>
    </row>
    <row r="12" spans="1:9" ht="12.75">
      <c r="A12" s="6" t="s">
        <v>11</v>
      </c>
      <c r="B12" s="7"/>
      <c r="C12" s="5"/>
      <c r="D12" s="5"/>
      <c r="E12" s="5"/>
      <c r="F12" s="5"/>
      <c r="G12" s="5"/>
      <c r="H12" s="5"/>
      <c r="I12" s="5"/>
    </row>
    <row r="13" spans="1:9" ht="12.75">
      <c r="A13" s="8" t="s">
        <v>12</v>
      </c>
      <c r="B13" s="9">
        <f>SUM(B5:B12)</f>
        <v>492620184</v>
      </c>
      <c r="C13" s="5"/>
      <c r="D13" s="5"/>
      <c r="E13" s="5"/>
      <c r="F13" s="5"/>
      <c r="G13" s="5"/>
      <c r="H13" s="5"/>
      <c r="I13" s="5"/>
    </row>
    <row r="14" spans="1:9" ht="12.75">
      <c r="A14" s="10" t="s">
        <v>13</v>
      </c>
      <c r="B14" s="11">
        <f>'5.kiadások működés,felh Összese'!C118</f>
        <v>7826647</v>
      </c>
      <c r="C14" s="5"/>
      <c r="D14" s="5"/>
      <c r="E14" s="5"/>
      <c r="F14" s="5"/>
      <c r="G14" s="5"/>
      <c r="H14" s="5"/>
      <c r="I14" s="5"/>
    </row>
    <row r="15" spans="1:9" ht="12.75">
      <c r="A15" s="12" t="s">
        <v>14</v>
      </c>
      <c r="B15" s="13">
        <f>B13+B14</f>
        <v>500446831</v>
      </c>
      <c r="C15" s="5"/>
      <c r="D15" s="5"/>
      <c r="E15" s="5"/>
      <c r="F15" s="5"/>
      <c r="G15" s="5"/>
      <c r="H15" s="5"/>
      <c r="I15" s="5"/>
    </row>
    <row r="16" spans="1:9" ht="12.75">
      <c r="A16" s="14" t="s">
        <v>15</v>
      </c>
      <c r="B16" s="15">
        <f>'9.bevételek működés,felh.Összes'!F18</f>
        <v>302129083</v>
      </c>
      <c r="C16" s="5"/>
      <c r="D16" s="5"/>
      <c r="E16" s="5"/>
      <c r="F16" s="5"/>
      <c r="G16" s="5"/>
      <c r="H16" s="5"/>
      <c r="I16" s="5"/>
    </row>
    <row r="17" spans="1:9" ht="12.75">
      <c r="A17" s="6" t="s">
        <v>16</v>
      </c>
      <c r="B17" s="7">
        <f>'9.bevételek működés,felh.Összes'!F57</f>
        <v>0</v>
      </c>
      <c r="C17" s="5"/>
      <c r="D17" s="5"/>
      <c r="E17" s="5"/>
      <c r="F17" s="5"/>
      <c r="G17" s="5"/>
      <c r="H17" s="5"/>
      <c r="I17" s="5"/>
    </row>
    <row r="18" spans="1:9" ht="12.75">
      <c r="A18" s="6" t="s">
        <v>17</v>
      </c>
      <c r="B18" s="7">
        <f>'9.bevételek működés,felh.Összes'!F32</f>
        <v>40300000</v>
      </c>
      <c r="C18" s="5"/>
      <c r="D18" s="5"/>
      <c r="E18" s="5"/>
      <c r="F18" s="5"/>
      <c r="G18" s="5"/>
      <c r="H18" s="5"/>
      <c r="I18" s="5"/>
    </row>
    <row r="19" spans="1:9" ht="12.75">
      <c r="A19" s="6" t="s">
        <v>18</v>
      </c>
      <c r="B19" s="7">
        <f>'9.bevételek működés,felh.Összes'!F44</f>
        <v>31775601</v>
      </c>
      <c r="C19" s="5"/>
      <c r="D19" s="5"/>
      <c r="E19" s="5"/>
      <c r="F19" s="5"/>
      <c r="G19" s="5"/>
      <c r="H19" s="5"/>
      <c r="I19" s="5"/>
    </row>
    <row r="20" spans="1:9" ht="12.75">
      <c r="A20" s="6" t="s">
        <v>19</v>
      </c>
      <c r="B20" s="7">
        <f>'9.bevételek működés,felh.Összes'!F63</f>
        <v>0</v>
      </c>
      <c r="C20" s="5"/>
      <c r="D20" s="5"/>
      <c r="E20" s="5"/>
      <c r="F20" s="5"/>
      <c r="G20" s="5"/>
      <c r="H20" s="5"/>
      <c r="I20" s="5"/>
    </row>
    <row r="21" spans="1:9" ht="12.75">
      <c r="A21" s="6" t="s">
        <v>20</v>
      </c>
      <c r="B21" s="7">
        <f>'9.bevételek működés,felh.Összes'!F50</f>
        <v>1000000</v>
      </c>
      <c r="C21" s="5"/>
      <c r="D21" s="5"/>
      <c r="E21" s="5"/>
      <c r="F21" s="5"/>
      <c r="G21" s="5"/>
      <c r="H21" s="5"/>
      <c r="I21" s="5"/>
    </row>
    <row r="22" spans="1:9" ht="12.75">
      <c r="A22" s="6" t="s">
        <v>21</v>
      </c>
      <c r="B22" s="7">
        <f>'9.bevételek működés,felh.Összes'!F69</f>
        <v>0</v>
      </c>
      <c r="C22" s="5"/>
      <c r="D22" s="5"/>
      <c r="E22" s="5"/>
      <c r="F22" s="5"/>
      <c r="G22" s="5"/>
      <c r="H22" s="5"/>
      <c r="I22" s="5"/>
    </row>
    <row r="23" spans="1:9" ht="12.75">
      <c r="A23" s="8" t="s">
        <v>22</v>
      </c>
      <c r="B23" s="9">
        <f>SUM(B16:B22)</f>
        <v>375204684</v>
      </c>
      <c r="C23" s="5"/>
      <c r="D23" s="5"/>
      <c r="E23" s="5"/>
      <c r="F23" s="5"/>
      <c r="G23" s="5"/>
      <c r="H23" s="5"/>
      <c r="I23" s="5"/>
    </row>
    <row r="24" spans="1:9" ht="12.75">
      <c r="A24" s="10" t="s">
        <v>23</v>
      </c>
      <c r="B24" s="11">
        <f>'9.bevételek működés,felh.Összes'!F87</f>
        <v>125242147</v>
      </c>
      <c r="C24" s="5"/>
      <c r="D24" s="5"/>
      <c r="E24" s="5"/>
      <c r="F24" s="5"/>
      <c r="G24" s="5"/>
      <c r="H24" s="5"/>
      <c r="I24" s="5"/>
    </row>
    <row r="25" spans="1:9" ht="12.75">
      <c r="A25" s="12" t="s">
        <v>24</v>
      </c>
      <c r="B25" s="13">
        <f>B23+B24</f>
        <v>500446831</v>
      </c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</sheetData>
  <sheetProtection selectLockedCells="1" selectUnlockedCells="1"/>
  <mergeCells count="1">
    <mergeCell ref="A1:B1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80"/>
  <headerFooter alignWithMargins="0">
    <oddHeader>&amp;C&amp;"Times New Roman,Normál"&amp;12 1. melléklet a 3/2019. (III. 5.)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4"/>
  <sheetViews>
    <sheetView view="pageBreakPreview" zoomScaleSheetLayoutView="100" workbookViewId="0" topLeftCell="A1">
      <selection activeCell="A6" sqref="A6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2" spans="1:5" ht="25.5" customHeight="1">
      <c r="A2" s="68" t="s">
        <v>0</v>
      </c>
      <c r="B2" s="68"/>
      <c r="C2" s="68"/>
      <c r="D2" s="68"/>
      <c r="E2" s="68"/>
    </row>
    <row r="3" spans="1:5" ht="23.25" customHeight="1">
      <c r="A3" s="69" t="s">
        <v>515</v>
      </c>
      <c r="B3" s="69"/>
      <c r="C3" s="69"/>
      <c r="D3" s="69"/>
      <c r="E3" s="69"/>
    </row>
    <row r="4" spans="1:5" ht="23.25" customHeight="1">
      <c r="A4" s="69"/>
      <c r="B4" s="69"/>
      <c r="C4" s="69"/>
      <c r="D4" s="69"/>
      <c r="E4" s="69"/>
    </row>
    <row r="5" spans="1:5" ht="23.25" customHeight="1">
      <c r="A5" s="69"/>
      <c r="B5" s="69"/>
      <c r="C5" s="69"/>
      <c r="D5" s="69"/>
      <c r="E5" s="69"/>
    </row>
    <row r="6" spans="1:5" ht="23.25" customHeight="1">
      <c r="A6" s="69"/>
      <c r="B6" s="69"/>
      <c r="C6" s="69"/>
      <c r="D6" s="69"/>
      <c r="E6" s="69"/>
    </row>
    <row r="7" ht="12.75">
      <c r="A7" s="193"/>
    </row>
    <row r="8" spans="1:2" ht="12.75">
      <c r="A8" s="194"/>
      <c r="B8" s="195" t="s">
        <v>516</v>
      </c>
    </row>
    <row r="9" spans="1:5" ht="12.75">
      <c r="A9" s="196" t="s">
        <v>517</v>
      </c>
      <c r="B9" s="196">
        <v>21</v>
      </c>
      <c r="C9" s="197"/>
      <c r="D9" s="197"/>
      <c r="E9" s="198"/>
    </row>
    <row r="10" spans="1:5" ht="15" customHeight="1">
      <c r="A10" s="196" t="s">
        <v>518</v>
      </c>
      <c r="B10" s="199">
        <v>16</v>
      </c>
      <c r="C10" s="200"/>
      <c r="D10" s="200"/>
      <c r="E10" s="140"/>
    </row>
    <row r="11" spans="1:5" ht="15" customHeight="1">
      <c r="A11" s="196" t="s">
        <v>519</v>
      </c>
      <c r="B11" s="199">
        <v>15</v>
      </c>
      <c r="C11" s="200"/>
      <c r="D11" s="200"/>
      <c r="E11" s="140"/>
    </row>
    <row r="12" spans="1:5" ht="15" customHeight="1">
      <c r="A12" s="201" t="s">
        <v>57</v>
      </c>
      <c r="B12" s="199">
        <f>SUM(B9:B11)</f>
        <v>52</v>
      </c>
      <c r="C12" s="200"/>
      <c r="D12" s="200"/>
      <c r="E12" s="140"/>
    </row>
    <row r="13" spans="1:5" ht="15" customHeight="1">
      <c r="A13" s="197"/>
      <c r="B13" s="202"/>
      <c r="C13" s="202"/>
      <c r="D13" s="202"/>
      <c r="E13" s="134"/>
    </row>
    <row r="14" spans="1:5" ht="12.75">
      <c r="A14" s="197"/>
      <c r="B14" s="202"/>
      <c r="C14" s="202"/>
      <c r="D14" s="202"/>
      <c r="E14" s="134"/>
    </row>
    <row r="15" spans="1:5" ht="12.75">
      <c r="A15" s="197"/>
      <c r="B15" s="202"/>
      <c r="C15" s="202"/>
      <c r="D15" s="202"/>
      <c r="E15" s="134"/>
    </row>
    <row r="16" spans="1:5" ht="15" customHeight="1">
      <c r="A16" s="203"/>
      <c r="B16" s="200"/>
      <c r="C16" s="200"/>
      <c r="D16" s="200"/>
      <c r="E16" s="140"/>
    </row>
    <row r="17" spans="1:5" ht="12.75">
      <c r="A17" s="203"/>
      <c r="B17" s="204"/>
      <c r="C17" s="204"/>
      <c r="D17" s="204"/>
      <c r="E17" s="140"/>
    </row>
    <row r="18" spans="1:5" ht="12.75">
      <c r="A18" s="197"/>
      <c r="B18" s="202"/>
      <c r="C18" s="202"/>
      <c r="D18" s="202"/>
      <c r="E18" s="134"/>
    </row>
    <row r="19" spans="1:5" ht="15" customHeight="1">
      <c r="A19" s="197"/>
      <c r="B19" s="202"/>
      <c r="C19" s="202"/>
      <c r="D19" s="202"/>
      <c r="E19" s="134"/>
    </row>
    <row r="20" spans="1:5" ht="15" customHeight="1">
      <c r="A20" s="197"/>
      <c r="B20" s="202"/>
      <c r="C20" s="202"/>
      <c r="D20" s="202"/>
      <c r="E20" s="134"/>
    </row>
    <row r="21" spans="1:5" ht="15" customHeight="1">
      <c r="A21" s="197"/>
      <c r="B21" s="202"/>
      <c r="C21" s="202"/>
      <c r="D21" s="202"/>
      <c r="E21" s="134"/>
    </row>
    <row r="22" spans="1:5" ht="12.75">
      <c r="A22" s="203"/>
      <c r="B22" s="202"/>
      <c r="C22" s="202"/>
      <c r="D22" s="202"/>
      <c r="E22" s="134"/>
    </row>
    <row r="23" spans="1:4" ht="12.75">
      <c r="A23" s="205"/>
      <c r="B23" s="205"/>
      <c r="C23" s="205"/>
      <c r="D23" s="205"/>
    </row>
    <row r="24" spans="1:4" ht="12.75">
      <c r="A24" s="133"/>
      <c r="B24" s="133"/>
      <c r="C24" s="133"/>
      <c r="D24" s="133"/>
    </row>
  </sheetData>
  <sheetProtection selectLockedCells="1" selectUnlockedCells="1"/>
  <mergeCells count="4">
    <mergeCell ref="A2:E2"/>
    <mergeCell ref="A3:E3"/>
    <mergeCell ref="A23:D23"/>
    <mergeCell ref="A24:D24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10. melléklet 3/2019. (III. 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view="pageBreakPreview" zoomScaleSheetLayoutView="100" workbookViewId="0" topLeftCell="A1">
      <selection activeCell="D15" sqref="D15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</cols>
  <sheetData>
    <row r="1" spans="1:6" ht="21.75" customHeight="1">
      <c r="A1" s="68" t="s">
        <v>0</v>
      </c>
      <c r="B1" s="68"/>
      <c r="C1" s="68"/>
      <c r="D1" s="68"/>
      <c r="E1" s="68"/>
      <c r="F1" s="68"/>
    </row>
    <row r="2" spans="1:6" ht="26.25" customHeight="1">
      <c r="A2" s="69" t="s">
        <v>520</v>
      </c>
      <c r="B2" s="69"/>
      <c r="C2" s="69"/>
      <c r="D2" s="69"/>
      <c r="E2" s="69"/>
      <c r="F2" s="69"/>
    </row>
    <row r="4" spans="1:6" ht="12.75">
      <c r="A4" s="72" t="s">
        <v>27</v>
      </c>
      <c r="B4" s="73" t="s">
        <v>28</v>
      </c>
      <c r="C4" s="206" t="s">
        <v>26</v>
      </c>
      <c r="D4" s="207" t="s">
        <v>521</v>
      </c>
      <c r="E4" s="207" t="s">
        <v>522</v>
      </c>
      <c r="F4" s="208" t="s">
        <v>523</v>
      </c>
    </row>
    <row r="5" spans="1:6" ht="12.75">
      <c r="A5" s="120"/>
      <c r="B5" s="120"/>
      <c r="C5" s="209"/>
      <c r="D5" s="120"/>
      <c r="E5" s="120"/>
      <c r="F5" s="210"/>
    </row>
    <row r="6" spans="1:6" ht="12.75">
      <c r="A6" s="120"/>
      <c r="B6" s="120"/>
      <c r="C6" s="209"/>
      <c r="D6" s="120"/>
      <c r="E6" s="120"/>
      <c r="F6" s="210"/>
    </row>
    <row r="7" spans="1:6" ht="12.75">
      <c r="A7" s="120"/>
      <c r="B7" s="120"/>
      <c r="C7" s="209"/>
      <c r="D7" s="120"/>
      <c r="E7" s="120"/>
      <c r="F7" s="210"/>
    </row>
    <row r="8" spans="1:6" ht="12.75">
      <c r="A8" s="120"/>
      <c r="B8" s="120"/>
      <c r="C8" s="209"/>
      <c r="D8" s="120"/>
      <c r="E8" s="120"/>
      <c r="F8" s="210"/>
    </row>
    <row r="9" spans="1:6" s="4" customFormat="1" ht="12.75">
      <c r="A9" s="109" t="s">
        <v>195</v>
      </c>
      <c r="B9" s="160" t="s">
        <v>196</v>
      </c>
      <c r="C9" s="155">
        <f>'2.kiadások működés,felh.Önk.'!AF75</f>
        <v>0</v>
      </c>
      <c r="D9" s="131">
        <f>'3.kiadások működ,felh.KözösHiv'!C76</f>
        <v>0</v>
      </c>
      <c r="E9" s="131"/>
      <c r="F9" s="211">
        <f>C9+D9+E9</f>
        <v>0</v>
      </c>
    </row>
    <row r="10" spans="1:6" s="4" customFormat="1" ht="12.75">
      <c r="A10" s="109" t="s">
        <v>524</v>
      </c>
      <c r="B10" s="160" t="s">
        <v>198</v>
      </c>
      <c r="C10" s="155">
        <f>'2.kiadások működés,felh.Önk.'!AF76</f>
        <v>0</v>
      </c>
      <c r="D10" s="131">
        <f>'3.kiadások működ,felh.KözösHiv'!C77</f>
        <v>0</v>
      </c>
      <c r="E10" s="131"/>
      <c r="F10" s="211">
        <f aca="true" t="shared" si="0" ref="F10:F21">C10+D10+E10</f>
        <v>0</v>
      </c>
    </row>
    <row r="11" spans="1:6" s="4" customFormat="1" ht="12.75">
      <c r="A11" s="89" t="s">
        <v>199</v>
      </c>
      <c r="B11" s="160" t="s">
        <v>200</v>
      </c>
      <c r="C11" s="155">
        <f>'2.kiadások működés,felh.Önk.'!AF77</f>
        <v>0</v>
      </c>
      <c r="D11" s="131">
        <f>'3.kiadások működ,felh.KözösHiv'!C78</f>
        <v>70000</v>
      </c>
      <c r="E11" s="131"/>
      <c r="F11" s="211">
        <f t="shared" si="0"/>
        <v>70000</v>
      </c>
    </row>
    <row r="12" spans="1:6" s="4" customFormat="1" ht="12.75">
      <c r="A12" s="109" t="s">
        <v>201</v>
      </c>
      <c r="B12" s="160" t="s">
        <v>202</v>
      </c>
      <c r="C12" s="155">
        <f>'2.kiadások működés,felh.Önk.'!AF78</f>
        <v>764316</v>
      </c>
      <c r="D12" s="131">
        <f>'3.kiadások működ,felh.KözösHiv'!C79</f>
        <v>1733597</v>
      </c>
      <c r="E12" s="131"/>
      <c r="F12" s="211">
        <f t="shared" si="0"/>
        <v>2497913</v>
      </c>
    </row>
    <row r="13" spans="1:6" s="4" customFormat="1" ht="12.75">
      <c r="A13" s="109" t="s">
        <v>203</v>
      </c>
      <c r="B13" s="160" t="s">
        <v>204</v>
      </c>
      <c r="C13" s="155">
        <f>'2.kiadások működés,felh.Önk.'!AF79</f>
        <v>0</v>
      </c>
      <c r="D13" s="131">
        <f>'3.kiadások működ,felh.KözösHiv'!C80</f>
        <v>0</v>
      </c>
      <c r="E13" s="131"/>
      <c r="F13" s="211">
        <f t="shared" si="0"/>
        <v>0</v>
      </c>
    </row>
    <row r="14" spans="1:6" s="4" customFormat="1" ht="12.75">
      <c r="A14" s="89" t="s">
        <v>205</v>
      </c>
      <c r="B14" s="160" t="s">
        <v>206</v>
      </c>
      <c r="C14" s="155">
        <f>'2.kiadások működés,felh.Önk.'!AF80</f>
        <v>0</v>
      </c>
      <c r="D14" s="131">
        <f>'3.kiadások működ,felh.KözösHiv'!C81</f>
        <v>0</v>
      </c>
      <c r="E14" s="131"/>
      <c r="F14" s="211">
        <f t="shared" si="0"/>
        <v>0</v>
      </c>
    </row>
    <row r="15" spans="1:6" s="4" customFormat="1" ht="12.75">
      <c r="A15" s="174" t="s">
        <v>207</v>
      </c>
      <c r="B15" s="212" t="s">
        <v>208</v>
      </c>
      <c r="C15" s="155">
        <f>'2.kiadások működés,felh.Önk.'!AF81</f>
        <v>206365</v>
      </c>
      <c r="D15" s="131">
        <f>'3.kiadások működ,felh.KözösHiv'!C82</f>
        <v>492370</v>
      </c>
      <c r="E15" s="192"/>
      <c r="F15" s="211">
        <f t="shared" si="0"/>
        <v>698735</v>
      </c>
    </row>
    <row r="16" spans="1:6" ht="12.75">
      <c r="A16" s="213" t="s">
        <v>209</v>
      </c>
      <c r="B16" s="214" t="s">
        <v>210</v>
      </c>
      <c r="C16" s="167">
        <f>SUM(C9:C15)</f>
        <v>970681</v>
      </c>
      <c r="D16" s="131">
        <f>'3.kiadások működ,felh.KözösHiv'!C83</f>
        <v>2295967</v>
      </c>
      <c r="E16" s="167"/>
      <c r="F16" s="211">
        <f t="shared" si="0"/>
        <v>3266648</v>
      </c>
    </row>
    <row r="17" spans="1:6" s="4" customFormat="1" ht="12.75">
      <c r="A17" s="109" t="s">
        <v>211</v>
      </c>
      <c r="B17" s="160" t="s">
        <v>212</v>
      </c>
      <c r="C17" s="155">
        <f>'2.kiadások működés,felh.Önk.'!AF83</f>
        <v>50514182</v>
      </c>
      <c r="D17" s="131">
        <f>'3.kiadások működ,felh.KözösHiv'!C84</f>
        <v>0</v>
      </c>
      <c r="E17" s="131"/>
      <c r="F17" s="211">
        <f t="shared" si="0"/>
        <v>50514182</v>
      </c>
    </row>
    <row r="18" spans="1:6" ht="12.75">
      <c r="A18" s="95" t="s">
        <v>213</v>
      </c>
      <c r="B18" s="88" t="s">
        <v>214</v>
      </c>
      <c r="C18" s="155">
        <f>'2.kiadások működés,felh.Önk.'!AF84</f>
        <v>0</v>
      </c>
      <c r="D18" s="131">
        <f>'3.kiadások működ,felh.KözösHiv'!C85</f>
        <v>0</v>
      </c>
      <c r="E18" s="124"/>
      <c r="F18" s="211">
        <f t="shared" si="0"/>
        <v>0</v>
      </c>
    </row>
    <row r="19" spans="1:6" ht="12.75">
      <c r="A19" s="95" t="s">
        <v>215</v>
      </c>
      <c r="B19" s="88" t="s">
        <v>216</v>
      </c>
      <c r="C19" s="155">
        <f>'2.kiadások működés,felh.Önk.'!AF85</f>
        <v>0</v>
      </c>
      <c r="D19" s="131">
        <f>'3.kiadások működ,felh.KözösHiv'!C86</f>
        <v>0</v>
      </c>
      <c r="E19" s="124"/>
      <c r="F19" s="211">
        <f t="shared" si="0"/>
        <v>0</v>
      </c>
    </row>
    <row r="20" spans="1:6" ht="12.75">
      <c r="A20" s="215" t="s">
        <v>217</v>
      </c>
      <c r="B20" s="216" t="s">
        <v>218</v>
      </c>
      <c r="C20" s="155">
        <f>'2.kiadások működés,felh.Önk.'!AF86</f>
        <v>11279374</v>
      </c>
      <c r="D20" s="131">
        <f>'3.kiadások működ,felh.KözösHiv'!C87</f>
        <v>0</v>
      </c>
      <c r="E20" s="189"/>
      <c r="F20" s="211">
        <f t="shared" si="0"/>
        <v>11279374</v>
      </c>
    </row>
    <row r="21" spans="1:6" ht="12.75">
      <c r="A21" s="217" t="s">
        <v>219</v>
      </c>
      <c r="B21" s="218" t="s">
        <v>220</v>
      </c>
      <c r="C21" s="219">
        <f>SUM(C17:C20)</f>
        <v>61793556</v>
      </c>
      <c r="D21" s="131">
        <f>'3.kiadások működ,felh.KözösHiv'!C88</f>
        <v>0</v>
      </c>
      <c r="E21" s="219"/>
      <c r="F21" s="211">
        <f t="shared" si="0"/>
        <v>61793556</v>
      </c>
    </row>
    <row r="22" ht="12.75">
      <c r="E22" s="5"/>
    </row>
    <row r="23" ht="12.75">
      <c r="E23" s="5"/>
    </row>
    <row r="24" ht="12.75">
      <c r="E24" s="5"/>
    </row>
    <row r="25" ht="12.75">
      <c r="E25" s="5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ht="12.75">
      <c r="E35" s="5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11.melléklet a 3/2019. (III. 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</cols>
  <sheetData>
    <row r="1" spans="1:6" ht="24" customHeight="1">
      <c r="A1" s="68" t="s">
        <v>0</v>
      </c>
      <c r="B1" s="68"/>
      <c r="C1" s="68"/>
      <c r="D1" s="68"/>
      <c r="E1" s="68"/>
      <c r="F1" s="68"/>
    </row>
    <row r="2" spans="1:6" ht="23.25" customHeight="1">
      <c r="A2" s="69" t="s">
        <v>525</v>
      </c>
      <c r="B2" s="69"/>
      <c r="C2" s="69"/>
      <c r="D2" s="69"/>
      <c r="E2" s="69"/>
      <c r="F2" s="69"/>
    </row>
    <row r="3" ht="12.75">
      <c r="A3" s="70"/>
    </row>
    <row r="5" spans="1:6" ht="12.75">
      <c r="A5" s="72" t="s">
        <v>27</v>
      </c>
      <c r="B5" s="73" t="s">
        <v>28</v>
      </c>
      <c r="C5" s="207" t="s">
        <v>26</v>
      </c>
      <c r="D5" s="207" t="s">
        <v>521</v>
      </c>
      <c r="E5" s="207" t="s">
        <v>526</v>
      </c>
      <c r="F5" s="220" t="s">
        <v>523</v>
      </c>
    </row>
    <row r="6" spans="1:6" ht="12.75">
      <c r="A6" s="120"/>
      <c r="B6" s="120"/>
      <c r="C6" s="120"/>
      <c r="D6" s="120"/>
      <c r="E6" s="120"/>
      <c r="F6" s="120"/>
    </row>
    <row r="7" spans="1:6" ht="12.75">
      <c r="A7" s="120"/>
      <c r="B7" s="120"/>
      <c r="C7" s="120"/>
      <c r="D7" s="120"/>
      <c r="E7" s="120"/>
      <c r="F7" s="120"/>
    </row>
    <row r="8" spans="1:6" ht="12.75">
      <c r="A8" s="120"/>
      <c r="B8" s="120"/>
      <c r="C8" s="120"/>
      <c r="D8" s="120"/>
      <c r="E8" s="120"/>
      <c r="F8" s="120"/>
    </row>
    <row r="9" spans="1:6" ht="12.75">
      <c r="A9" s="120"/>
      <c r="B9" s="120"/>
      <c r="C9" s="120"/>
      <c r="D9" s="120"/>
      <c r="E9" s="120"/>
      <c r="F9" s="120"/>
    </row>
    <row r="10" spans="1:6" ht="12.75">
      <c r="A10" s="109" t="s">
        <v>527</v>
      </c>
      <c r="B10" s="160" t="s">
        <v>191</v>
      </c>
      <c r="C10" s="131">
        <v>2000000</v>
      </c>
      <c r="D10" s="131"/>
      <c r="E10" s="131"/>
      <c r="F10" s="131">
        <v>2000000</v>
      </c>
    </row>
    <row r="11" spans="1:6" ht="12.75">
      <c r="A11" s="109"/>
      <c r="B11" s="160"/>
      <c r="C11" s="124"/>
      <c r="D11" s="124"/>
      <c r="E11" s="124"/>
      <c r="F11" s="124"/>
    </row>
    <row r="12" spans="1:6" ht="12.75">
      <c r="A12" s="109"/>
      <c r="B12" s="160"/>
      <c r="C12" s="124"/>
      <c r="D12" s="124"/>
      <c r="E12" s="124"/>
      <c r="F12" s="124"/>
    </row>
    <row r="13" spans="1:6" ht="12.75">
      <c r="A13" s="109"/>
      <c r="B13" s="160"/>
      <c r="C13" s="124"/>
      <c r="D13" s="124"/>
      <c r="E13" s="124"/>
      <c r="F13" s="124"/>
    </row>
    <row r="14" spans="1:6" ht="12.75">
      <c r="A14" s="109"/>
      <c r="B14" s="160"/>
      <c r="C14" s="124"/>
      <c r="D14" s="124"/>
      <c r="E14" s="124"/>
      <c r="F14" s="124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12. melléklet a 3/2019. (III. 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68" t="s">
        <v>528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46.5" customHeight="1">
      <c r="A2" s="69" t="s">
        <v>529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6.5" customHeight="1">
      <c r="A3" s="2"/>
      <c r="B3" s="221"/>
      <c r="C3" s="221"/>
      <c r="D3" s="221"/>
      <c r="E3" s="221"/>
      <c r="F3" s="221"/>
      <c r="G3" s="221"/>
      <c r="H3" s="221"/>
      <c r="I3" s="221"/>
      <c r="J3" s="221"/>
    </row>
    <row r="4" ht="12.75">
      <c r="A4" s="71" t="s">
        <v>26</v>
      </c>
    </row>
    <row r="5" spans="1:10" ht="61.5" customHeight="1">
      <c r="A5" s="72" t="s">
        <v>27</v>
      </c>
      <c r="B5" s="73" t="s">
        <v>28</v>
      </c>
      <c r="C5" s="207" t="s">
        <v>530</v>
      </c>
      <c r="D5" s="207" t="s">
        <v>531</v>
      </c>
      <c r="E5" s="207" t="s">
        <v>532</v>
      </c>
      <c r="F5" s="207" t="s">
        <v>533</v>
      </c>
      <c r="G5" s="207" t="s">
        <v>534</v>
      </c>
      <c r="H5" s="207" t="s">
        <v>535</v>
      </c>
      <c r="I5" s="207" t="s">
        <v>536</v>
      </c>
      <c r="J5" s="207" t="s">
        <v>537</v>
      </c>
    </row>
    <row r="6" spans="1:10" ht="12.75">
      <c r="A6" s="6"/>
      <c r="B6" s="6"/>
      <c r="C6" s="6"/>
      <c r="D6" s="6"/>
      <c r="E6" s="6"/>
      <c r="F6" s="222"/>
      <c r="G6" s="223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/>
      <c r="B8" s="6"/>
      <c r="C8" s="7"/>
      <c r="D8" s="7"/>
      <c r="E8" s="6"/>
      <c r="F8" s="6"/>
      <c r="G8" s="6"/>
      <c r="H8" s="6"/>
      <c r="I8" s="6"/>
      <c r="J8" s="6"/>
    </row>
    <row r="9" spans="1:10" ht="12.75">
      <c r="A9" s="6"/>
      <c r="B9" s="6"/>
      <c r="C9" s="7"/>
      <c r="D9" s="7"/>
      <c r="E9" s="6"/>
      <c r="F9" s="6"/>
      <c r="G9" s="6"/>
      <c r="H9" s="6"/>
      <c r="I9" s="6"/>
      <c r="J9" s="6"/>
    </row>
    <row r="10" spans="1:10" ht="12.75">
      <c r="A10" s="95" t="s">
        <v>195</v>
      </c>
      <c r="B10" s="88" t="s">
        <v>196</v>
      </c>
      <c r="C10" s="7"/>
      <c r="D10" s="7"/>
      <c r="E10" s="6"/>
      <c r="F10" s="6"/>
      <c r="G10" s="6"/>
      <c r="H10" s="6"/>
      <c r="I10" s="6"/>
      <c r="J10" s="6"/>
    </row>
    <row r="11" spans="1:10" ht="12.75">
      <c r="A11" s="95"/>
      <c r="B11" s="88"/>
      <c r="C11" s="7"/>
      <c r="D11" s="7"/>
      <c r="E11" s="6"/>
      <c r="F11" s="6"/>
      <c r="G11" s="6"/>
      <c r="H11" s="6"/>
      <c r="I11" s="6"/>
      <c r="J11" s="6"/>
    </row>
    <row r="12" spans="1:10" ht="12.75">
      <c r="A12" s="95"/>
      <c r="B12" s="88"/>
      <c r="C12" s="7"/>
      <c r="D12" s="7"/>
      <c r="E12" s="6"/>
      <c r="F12" s="6"/>
      <c r="G12" s="6"/>
      <c r="H12" s="6"/>
      <c r="I12" s="6"/>
      <c r="J12" s="6"/>
    </row>
    <row r="13" spans="1:10" ht="12.75">
      <c r="A13" s="95"/>
      <c r="B13" s="88"/>
      <c r="C13" s="7"/>
      <c r="D13" s="7"/>
      <c r="E13" s="6"/>
      <c r="F13" s="6"/>
      <c r="G13" s="6"/>
      <c r="H13" s="6"/>
      <c r="I13" s="6"/>
      <c r="J13" s="6"/>
    </row>
    <row r="14" spans="1:10" ht="12.75">
      <c r="A14" s="95"/>
      <c r="B14" s="88"/>
      <c r="C14" s="7"/>
      <c r="D14" s="7"/>
      <c r="E14" s="6"/>
      <c r="F14" s="6"/>
      <c r="G14" s="6"/>
      <c r="H14" s="6"/>
      <c r="I14" s="6"/>
      <c r="J14" s="6"/>
    </row>
    <row r="15" spans="1:10" ht="12.75">
      <c r="A15" s="95" t="s">
        <v>524</v>
      </c>
      <c r="B15" s="88" t="s">
        <v>198</v>
      </c>
      <c r="C15" s="7"/>
      <c r="D15" s="7"/>
      <c r="E15" s="6"/>
      <c r="F15" s="6"/>
      <c r="G15" s="6"/>
      <c r="H15" s="6"/>
      <c r="I15" s="6"/>
      <c r="J15" s="6"/>
    </row>
    <row r="16" spans="1:10" ht="12.75">
      <c r="A16" s="95"/>
      <c r="B16" s="88"/>
      <c r="C16" s="7"/>
      <c r="D16" s="7"/>
      <c r="E16" s="6"/>
      <c r="F16" s="6"/>
      <c r="G16" s="6"/>
      <c r="H16" s="6"/>
      <c r="I16" s="6"/>
      <c r="J16" s="6"/>
    </row>
    <row r="17" spans="1:10" ht="12.75">
      <c r="A17" s="95"/>
      <c r="B17" s="88"/>
      <c r="C17" s="7"/>
      <c r="D17" s="7"/>
      <c r="E17" s="6"/>
      <c r="F17" s="6"/>
      <c r="G17" s="6"/>
      <c r="H17" s="6"/>
      <c r="I17" s="6"/>
      <c r="J17" s="6"/>
    </row>
    <row r="18" spans="1:10" ht="12.75">
      <c r="A18" s="95"/>
      <c r="B18" s="88"/>
      <c r="C18" s="7"/>
      <c r="D18" s="7"/>
      <c r="E18" s="6"/>
      <c r="F18" s="6"/>
      <c r="G18" s="6"/>
      <c r="H18" s="6"/>
      <c r="I18" s="6"/>
      <c r="J18" s="6"/>
    </row>
    <row r="19" spans="1:10" ht="12.75">
      <c r="A19" s="95"/>
      <c r="B19" s="88"/>
      <c r="C19" s="7"/>
      <c r="D19" s="7"/>
      <c r="E19" s="6"/>
      <c r="F19" s="6"/>
      <c r="G19" s="6"/>
      <c r="H19" s="6"/>
      <c r="I19" s="6"/>
      <c r="J19" s="6"/>
    </row>
    <row r="20" spans="1:10" ht="12.75">
      <c r="A20" s="83" t="s">
        <v>199</v>
      </c>
      <c r="B20" s="88" t="s">
        <v>200</v>
      </c>
      <c r="C20" s="7"/>
      <c r="D20" s="7"/>
      <c r="E20" s="6"/>
      <c r="F20" s="6"/>
      <c r="G20" s="6"/>
      <c r="H20" s="6"/>
      <c r="I20" s="6"/>
      <c r="J20" s="6"/>
    </row>
    <row r="21" spans="1:10" ht="12.75">
      <c r="A21" s="83"/>
      <c r="B21" s="88"/>
      <c r="C21" s="7"/>
      <c r="D21" s="7"/>
      <c r="E21" s="6"/>
      <c r="F21" s="6"/>
      <c r="G21" s="6"/>
      <c r="H21" s="6"/>
      <c r="I21" s="6"/>
      <c r="J21" s="6"/>
    </row>
    <row r="22" spans="1:10" ht="12.75">
      <c r="A22" s="83"/>
      <c r="B22" s="88"/>
      <c r="C22" s="7"/>
      <c r="D22" s="7"/>
      <c r="E22" s="6"/>
      <c r="F22" s="6"/>
      <c r="G22" s="6"/>
      <c r="H22" s="6"/>
      <c r="I22" s="6"/>
      <c r="J22" s="6"/>
    </row>
    <row r="23" spans="1:10" ht="12.75">
      <c r="A23" s="95" t="s">
        <v>201</v>
      </c>
      <c r="B23" s="88" t="s">
        <v>202</v>
      </c>
      <c r="C23" s="7"/>
      <c r="D23" s="7"/>
      <c r="E23" s="6"/>
      <c r="F23" s="6"/>
      <c r="G23" s="6"/>
      <c r="H23" s="6"/>
      <c r="I23" s="6"/>
      <c r="J23" s="6"/>
    </row>
    <row r="24" spans="1:10" ht="12.75">
      <c r="A24" s="95"/>
      <c r="B24" s="88"/>
      <c r="C24" s="7"/>
      <c r="D24" s="7"/>
      <c r="E24" s="6"/>
      <c r="F24" s="6"/>
      <c r="G24" s="6"/>
      <c r="H24" s="6"/>
      <c r="I24" s="6"/>
      <c r="J24" s="6"/>
    </row>
    <row r="25" spans="1:10" ht="12.75">
      <c r="A25" s="95"/>
      <c r="B25" s="88"/>
      <c r="C25" s="7"/>
      <c r="D25" s="7"/>
      <c r="E25" s="6"/>
      <c r="F25" s="6"/>
      <c r="G25" s="6"/>
      <c r="H25" s="6"/>
      <c r="I25" s="6"/>
      <c r="J25" s="6"/>
    </row>
    <row r="26" spans="1:10" ht="12.75">
      <c r="A26" s="95" t="s">
        <v>203</v>
      </c>
      <c r="B26" s="88" t="s">
        <v>204</v>
      </c>
      <c r="C26" s="7"/>
      <c r="D26" s="7"/>
      <c r="E26" s="6"/>
      <c r="F26" s="6"/>
      <c r="G26" s="6"/>
      <c r="H26" s="6"/>
      <c r="I26" s="6"/>
      <c r="J26" s="6"/>
    </row>
    <row r="27" spans="1:10" ht="12.75">
      <c r="A27" s="95"/>
      <c r="B27" s="88"/>
      <c r="C27" s="7"/>
      <c r="D27" s="7"/>
      <c r="E27" s="6"/>
      <c r="F27" s="6"/>
      <c r="G27" s="6"/>
      <c r="H27" s="6"/>
      <c r="I27" s="6"/>
      <c r="J27" s="6"/>
    </row>
    <row r="28" spans="1:10" ht="12.75">
      <c r="A28" s="95"/>
      <c r="B28" s="88"/>
      <c r="C28" s="7"/>
      <c r="D28" s="7"/>
      <c r="E28" s="6"/>
      <c r="F28" s="6"/>
      <c r="G28" s="6"/>
      <c r="H28" s="6"/>
      <c r="I28" s="6"/>
      <c r="J28" s="6"/>
    </row>
    <row r="29" spans="1:10" ht="12.75">
      <c r="A29" s="83" t="s">
        <v>205</v>
      </c>
      <c r="B29" s="88" t="s">
        <v>206</v>
      </c>
      <c r="C29" s="7"/>
      <c r="D29" s="7"/>
      <c r="E29" s="6"/>
      <c r="F29" s="6"/>
      <c r="G29" s="6"/>
      <c r="H29" s="6"/>
      <c r="I29" s="6"/>
      <c r="J29" s="6"/>
    </row>
    <row r="30" spans="1:10" ht="12.75">
      <c r="A30" s="83" t="s">
        <v>207</v>
      </c>
      <c r="B30" s="88" t="s">
        <v>208</v>
      </c>
      <c r="C30" s="7"/>
      <c r="D30" s="7"/>
      <c r="E30" s="6"/>
      <c r="F30" s="6"/>
      <c r="G30" s="6"/>
      <c r="H30" s="6"/>
      <c r="I30" s="6"/>
      <c r="J30" s="6"/>
    </row>
    <row r="31" spans="1:10" ht="12.75">
      <c r="A31" s="224" t="s">
        <v>209</v>
      </c>
      <c r="B31" s="225" t="s">
        <v>210</v>
      </c>
      <c r="C31" s="9"/>
      <c r="D31" s="9"/>
      <c r="E31" s="6"/>
      <c r="F31" s="6"/>
      <c r="G31" s="6"/>
      <c r="H31" s="6"/>
      <c r="I31" s="6"/>
      <c r="J31" s="6"/>
    </row>
    <row r="32" spans="1:10" ht="12.75">
      <c r="A32" s="226"/>
      <c r="B32" s="160"/>
      <c r="C32" s="7"/>
      <c r="D32" s="7"/>
      <c r="E32" s="6"/>
      <c r="F32" s="6"/>
      <c r="G32" s="6"/>
      <c r="H32" s="6"/>
      <c r="I32" s="6"/>
      <c r="J32" s="6"/>
    </row>
    <row r="33" spans="1:10" ht="12.75">
      <c r="A33" s="226"/>
      <c r="B33" s="160"/>
      <c r="C33" s="7"/>
      <c r="D33" s="7"/>
      <c r="E33" s="6"/>
      <c r="F33" s="6"/>
      <c r="G33" s="6"/>
      <c r="H33" s="6"/>
      <c r="I33" s="6"/>
      <c r="J33" s="6"/>
    </row>
    <row r="34" spans="1:10" ht="12.75">
      <c r="A34" s="226"/>
      <c r="B34" s="160"/>
      <c r="C34" s="7"/>
      <c r="D34" s="7"/>
      <c r="E34" s="6"/>
      <c r="F34" s="6"/>
      <c r="G34" s="6"/>
      <c r="H34" s="6"/>
      <c r="I34" s="6"/>
      <c r="J34" s="6"/>
    </row>
    <row r="35" spans="1:10" ht="12.75">
      <c r="A35" s="226"/>
      <c r="B35" s="160"/>
      <c r="C35" s="7"/>
      <c r="D35" s="7"/>
      <c r="E35" s="6"/>
      <c r="F35" s="6"/>
      <c r="G35" s="6"/>
      <c r="H35" s="6"/>
      <c r="I35" s="6"/>
      <c r="J35" s="6"/>
    </row>
    <row r="36" spans="1:10" ht="12.75">
      <c r="A36" s="95" t="s">
        <v>211</v>
      </c>
      <c r="B36" s="88" t="s">
        <v>212</v>
      </c>
      <c r="C36" s="7"/>
      <c r="D36" s="7"/>
      <c r="E36" s="6"/>
      <c r="F36" s="6"/>
      <c r="G36" s="6"/>
      <c r="H36" s="6"/>
      <c r="I36" s="6"/>
      <c r="J36" s="6"/>
    </row>
    <row r="37" spans="1:10" ht="12.75">
      <c r="A37" s="95"/>
      <c r="B37" s="88"/>
      <c r="C37" s="7"/>
      <c r="D37" s="7"/>
      <c r="E37" s="6"/>
      <c r="F37" s="6"/>
      <c r="G37" s="6"/>
      <c r="H37" s="6"/>
      <c r="I37" s="6"/>
      <c r="J37" s="6"/>
    </row>
    <row r="38" spans="1:10" ht="12.75">
      <c r="A38" s="95"/>
      <c r="B38" s="88"/>
      <c r="C38" s="7"/>
      <c r="D38" s="7"/>
      <c r="E38" s="6"/>
      <c r="F38" s="6"/>
      <c r="G38" s="6"/>
      <c r="H38" s="6"/>
      <c r="I38" s="6"/>
      <c r="J38" s="6"/>
    </row>
    <row r="39" spans="1:10" ht="12.75">
      <c r="A39" s="95"/>
      <c r="B39" s="88"/>
      <c r="C39" s="7"/>
      <c r="D39" s="7"/>
      <c r="E39" s="6"/>
      <c r="F39" s="6"/>
      <c r="G39" s="6"/>
      <c r="H39" s="6"/>
      <c r="I39" s="6"/>
      <c r="J39" s="6"/>
    </row>
    <row r="40" spans="1:10" ht="12.75">
      <c r="A40" s="95"/>
      <c r="B40" s="88"/>
      <c r="C40" s="7"/>
      <c r="D40" s="7"/>
      <c r="E40" s="6"/>
      <c r="F40" s="6"/>
      <c r="G40" s="6"/>
      <c r="H40" s="6"/>
      <c r="I40" s="6"/>
      <c r="J40" s="6"/>
    </row>
    <row r="41" spans="1:10" ht="12.75">
      <c r="A41" s="95" t="s">
        <v>213</v>
      </c>
      <c r="B41" s="88" t="s">
        <v>214</v>
      </c>
      <c r="C41" s="7"/>
      <c r="D41" s="7"/>
      <c r="E41" s="6"/>
      <c r="F41" s="6"/>
      <c r="G41" s="6"/>
      <c r="H41" s="6"/>
      <c r="I41" s="6"/>
      <c r="J41" s="6"/>
    </row>
    <row r="42" spans="1:10" ht="12.75">
      <c r="A42" s="95"/>
      <c r="B42" s="88"/>
      <c r="C42" s="7"/>
      <c r="D42" s="7"/>
      <c r="E42" s="6"/>
      <c r="F42" s="6"/>
      <c r="G42" s="6"/>
      <c r="H42" s="6"/>
      <c r="I42" s="6"/>
      <c r="J42" s="6"/>
    </row>
    <row r="43" spans="1:10" ht="12.75">
      <c r="A43" s="95"/>
      <c r="B43" s="88"/>
      <c r="C43" s="7"/>
      <c r="D43" s="7"/>
      <c r="E43" s="6"/>
      <c r="F43" s="6"/>
      <c r="G43" s="6"/>
      <c r="H43" s="6"/>
      <c r="I43" s="6"/>
      <c r="J43" s="6"/>
    </row>
    <row r="44" spans="1:10" ht="12.75">
      <c r="A44" s="95"/>
      <c r="B44" s="88"/>
      <c r="C44" s="7"/>
      <c r="D44" s="7"/>
      <c r="E44" s="6"/>
      <c r="F44" s="6"/>
      <c r="G44" s="6"/>
      <c r="H44" s="6"/>
      <c r="I44" s="6"/>
      <c r="J44" s="6"/>
    </row>
    <row r="45" spans="1:10" ht="12.75">
      <c r="A45" s="95"/>
      <c r="B45" s="88"/>
      <c r="C45" s="7"/>
      <c r="D45" s="7"/>
      <c r="E45" s="6"/>
      <c r="F45" s="6"/>
      <c r="G45" s="6"/>
      <c r="H45" s="6"/>
      <c r="I45" s="6"/>
      <c r="J45" s="6"/>
    </row>
    <row r="46" spans="1:10" ht="12.75">
      <c r="A46" s="95" t="s">
        <v>215</v>
      </c>
      <c r="B46" s="88" t="s">
        <v>216</v>
      </c>
      <c r="C46" s="7"/>
      <c r="D46" s="7"/>
      <c r="E46" s="6"/>
      <c r="F46" s="6"/>
      <c r="G46" s="6"/>
      <c r="H46" s="6"/>
      <c r="I46" s="6"/>
      <c r="J46" s="6"/>
    </row>
    <row r="47" spans="1:10" ht="12.75">
      <c r="A47" s="95" t="s">
        <v>217</v>
      </c>
      <c r="B47" s="88" t="s">
        <v>218</v>
      </c>
      <c r="C47" s="7"/>
      <c r="D47" s="7"/>
      <c r="E47" s="6"/>
      <c r="F47" s="6"/>
      <c r="G47" s="6"/>
      <c r="H47" s="6"/>
      <c r="I47" s="6"/>
      <c r="J47" s="6"/>
    </row>
    <row r="48" spans="1:10" ht="12.75">
      <c r="A48" s="224" t="s">
        <v>219</v>
      </c>
      <c r="B48" s="225" t="s">
        <v>220</v>
      </c>
      <c r="C48" s="9"/>
      <c r="D48" s="9"/>
      <c r="E48" s="6"/>
      <c r="F48" s="6"/>
      <c r="G48" s="6"/>
      <c r="H48" s="6"/>
      <c r="I48" s="6"/>
      <c r="J48" s="6"/>
    </row>
  </sheetData>
  <sheetProtection selectLockedCells="1" selectUnlockedCells="1"/>
  <mergeCells count="2">
    <mergeCell ref="A1:J1"/>
    <mergeCell ref="A2:J2"/>
  </mergeCells>
  <printOptions/>
  <pageMargins left="0.7083333333333334" right="0.7083333333333334" top="0.7618055555555556" bottom="0.7479166666666667" header="0.31527777777777777" footer="0.5118055555555555"/>
  <pageSetup fitToHeight="1" fitToWidth="1" horizontalDpi="300" verticalDpi="300" orientation="landscape" paperSize="9"/>
  <headerFooter alignWithMargins="0">
    <oddHeader>&amp;C13. melléklet a &amp;"Times New Roman,Normál"&amp;12 3/2019. (III. 5.)&amp;"Calibri,Általános"&amp;11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68" t="s">
        <v>528</v>
      </c>
      <c r="B1" s="68"/>
      <c r="C1" s="68"/>
      <c r="D1" s="68"/>
      <c r="E1" s="68"/>
      <c r="F1" s="68"/>
      <c r="G1" s="68"/>
      <c r="H1" s="68"/>
    </row>
    <row r="2" spans="1:8" ht="82.5" customHeight="1">
      <c r="A2" s="69" t="s">
        <v>538</v>
      </c>
      <c r="B2" s="69"/>
      <c r="C2" s="69"/>
      <c r="D2" s="69"/>
      <c r="E2" s="69"/>
      <c r="F2" s="69"/>
      <c r="G2" s="69"/>
      <c r="H2" s="69"/>
    </row>
    <row r="3" spans="1:8" ht="20.25" customHeight="1">
      <c r="A3" s="227"/>
      <c r="B3" s="228"/>
      <c r="C3" s="228"/>
      <c r="D3" s="228"/>
      <c r="E3" s="228"/>
      <c r="F3" s="228"/>
      <c r="G3" s="228"/>
      <c r="H3" s="228"/>
    </row>
    <row r="4" ht="12.75">
      <c r="A4" s="71" t="s">
        <v>26</v>
      </c>
    </row>
    <row r="5" spans="1:5" ht="86.25" customHeight="1">
      <c r="A5" s="72" t="s">
        <v>27</v>
      </c>
      <c r="B5" s="73" t="s">
        <v>28</v>
      </c>
      <c r="C5" s="207" t="s">
        <v>535</v>
      </c>
      <c r="D5" s="207" t="s">
        <v>536</v>
      </c>
      <c r="E5" s="207" t="s">
        <v>539</v>
      </c>
    </row>
    <row r="6" spans="1:5" ht="12.75">
      <c r="A6" s="99" t="s">
        <v>450</v>
      </c>
      <c r="B6" s="83" t="s">
        <v>451</v>
      </c>
      <c r="C6" s="6"/>
      <c r="D6" s="6"/>
      <c r="E6" s="223"/>
    </row>
    <row r="7" spans="1:5" ht="12.75">
      <c r="A7" s="229" t="s">
        <v>540</v>
      </c>
      <c r="B7" s="229" t="s">
        <v>451</v>
      </c>
      <c r="C7" s="6"/>
      <c r="D7" s="6"/>
      <c r="E7" s="6"/>
    </row>
    <row r="8" spans="1:5" ht="12.75">
      <c r="A8" s="98" t="s">
        <v>452</v>
      </c>
      <c r="B8" s="83" t="s">
        <v>453</v>
      </c>
      <c r="C8" s="6"/>
      <c r="D8" s="6"/>
      <c r="E8" s="6"/>
    </row>
    <row r="9" spans="1:5" ht="12.75">
      <c r="A9" s="99" t="s">
        <v>541</v>
      </c>
      <c r="B9" s="83" t="s">
        <v>455</v>
      </c>
      <c r="C9" s="6"/>
      <c r="D9" s="6"/>
      <c r="E9" s="6"/>
    </row>
    <row r="10" spans="1:5" ht="12.75">
      <c r="A10" s="229" t="s">
        <v>540</v>
      </c>
      <c r="B10" s="229" t="s">
        <v>455</v>
      </c>
      <c r="C10" s="6"/>
      <c r="D10" s="6"/>
      <c r="E10" s="6"/>
    </row>
    <row r="11" spans="1:5" ht="12.75">
      <c r="A11" s="230" t="s">
        <v>456</v>
      </c>
      <c r="B11" s="89" t="s">
        <v>457</v>
      </c>
      <c r="C11" s="6"/>
      <c r="D11" s="6"/>
      <c r="E11" s="6"/>
    </row>
    <row r="12" spans="1:5" ht="12.75">
      <c r="A12" s="98" t="s">
        <v>542</v>
      </c>
      <c r="B12" s="83" t="s">
        <v>459</v>
      </c>
      <c r="C12" s="6"/>
      <c r="D12" s="6"/>
      <c r="E12" s="6"/>
    </row>
    <row r="13" spans="1:5" ht="12.75">
      <c r="A13" s="229" t="s">
        <v>543</v>
      </c>
      <c r="B13" s="229" t="s">
        <v>459</v>
      </c>
      <c r="C13" s="6"/>
      <c r="D13" s="6"/>
      <c r="E13" s="6"/>
    </row>
    <row r="14" spans="1:5" ht="12.75">
      <c r="A14" s="99" t="s">
        <v>544</v>
      </c>
      <c r="B14" s="83" t="s">
        <v>461</v>
      </c>
      <c r="C14" s="6"/>
      <c r="D14" s="6"/>
      <c r="E14" s="6"/>
    </row>
    <row r="15" spans="1:5" ht="12.75">
      <c r="A15" s="95" t="s">
        <v>545</v>
      </c>
      <c r="B15" s="83" t="s">
        <v>463</v>
      </c>
      <c r="C15" s="120"/>
      <c r="D15" s="120"/>
      <c r="E15" s="120"/>
    </row>
    <row r="16" spans="1:5" ht="12.75">
      <c r="A16" s="229" t="s">
        <v>546</v>
      </c>
      <c r="B16" s="229" t="s">
        <v>463</v>
      </c>
      <c r="C16" s="120"/>
      <c r="D16" s="120"/>
      <c r="E16" s="120"/>
    </row>
    <row r="17" spans="1:5" ht="12.75">
      <c r="A17" s="99" t="s">
        <v>547</v>
      </c>
      <c r="B17" s="83" t="s">
        <v>465</v>
      </c>
      <c r="C17" s="120"/>
      <c r="D17" s="120"/>
      <c r="E17" s="120"/>
    </row>
    <row r="18" spans="1:5" ht="12.75">
      <c r="A18" s="231" t="s">
        <v>466</v>
      </c>
      <c r="B18" s="89" t="s">
        <v>467</v>
      </c>
      <c r="C18" s="120"/>
      <c r="D18" s="120"/>
      <c r="E18" s="120"/>
    </row>
    <row r="19" spans="1:5" ht="12.75">
      <c r="A19" s="98" t="s">
        <v>490</v>
      </c>
      <c r="B19" s="83" t="s">
        <v>491</v>
      </c>
      <c r="C19" s="120"/>
      <c r="D19" s="120"/>
      <c r="E19" s="120"/>
    </row>
    <row r="20" spans="1:5" ht="12.75">
      <c r="A20" s="95" t="s">
        <v>492</v>
      </c>
      <c r="B20" s="83" t="s">
        <v>493</v>
      </c>
      <c r="C20" s="120"/>
      <c r="D20" s="120"/>
      <c r="E20" s="120"/>
    </row>
    <row r="21" spans="1:5" ht="12.75">
      <c r="A21" s="99" t="s">
        <v>494</v>
      </c>
      <c r="B21" s="83" t="s">
        <v>495</v>
      </c>
      <c r="C21" s="120"/>
      <c r="D21" s="120"/>
      <c r="E21" s="120"/>
    </row>
    <row r="22" spans="1:5" ht="12.75">
      <c r="A22" s="99" t="s">
        <v>548</v>
      </c>
      <c r="B22" s="83" t="s">
        <v>497</v>
      </c>
      <c r="C22" s="120"/>
      <c r="D22" s="120"/>
      <c r="E22" s="120"/>
    </row>
    <row r="23" spans="1:5" ht="12.75">
      <c r="A23" s="229" t="s">
        <v>549</v>
      </c>
      <c r="B23" s="229" t="s">
        <v>497</v>
      </c>
      <c r="C23" s="120"/>
      <c r="D23" s="120"/>
      <c r="E23" s="120"/>
    </row>
    <row r="24" spans="1:5" ht="12.75">
      <c r="A24" s="229" t="s">
        <v>550</v>
      </c>
      <c r="B24" s="229" t="s">
        <v>497</v>
      </c>
      <c r="C24" s="120"/>
      <c r="D24" s="120"/>
      <c r="E24" s="120"/>
    </row>
    <row r="25" spans="1:5" ht="12.75">
      <c r="A25" s="232" t="s">
        <v>551</v>
      </c>
      <c r="B25" s="232" t="s">
        <v>497</v>
      </c>
      <c r="C25" s="120"/>
      <c r="D25" s="120"/>
      <c r="E25" s="120"/>
    </row>
    <row r="26" spans="1:5" ht="12.75">
      <c r="A26" s="233" t="s">
        <v>500</v>
      </c>
      <c r="B26" s="93" t="s">
        <v>501</v>
      </c>
      <c r="C26" s="120"/>
      <c r="D26" s="120"/>
      <c r="E26" s="120"/>
    </row>
    <row r="27" spans="1:2" ht="12.75">
      <c r="A27" s="234"/>
      <c r="B27" s="235"/>
    </row>
    <row r="28" spans="1:6" ht="24.75" customHeight="1">
      <c r="A28" s="72" t="s">
        <v>27</v>
      </c>
      <c r="B28" s="73" t="s">
        <v>28</v>
      </c>
      <c r="C28" s="236" t="s">
        <v>552</v>
      </c>
      <c r="D28" s="236" t="s">
        <v>553</v>
      </c>
      <c r="E28" s="120" t="s">
        <v>554</v>
      </c>
      <c r="F28" s="236" t="s">
        <v>555</v>
      </c>
    </row>
    <row r="29" spans="1:6" ht="12.75">
      <c r="A29" s="220" t="s">
        <v>556</v>
      </c>
      <c r="B29" s="93" t="s">
        <v>557</v>
      </c>
      <c r="C29" s="120"/>
      <c r="D29" s="120"/>
      <c r="E29" s="120"/>
      <c r="F29" s="120"/>
    </row>
    <row r="30" spans="1:6" ht="12.75">
      <c r="A30" s="237" t="s">
        <v>558</v>
      </c>
      <c r="B30" s="93"/>
      <c r="C30" s="124"/>
      <c r="D30" s="124"/>
      <c r="E30" s="124"/>
      <c r="F30" s="124"/>
    </row>
    <row r="31" spans="1:6" ht="12.75">
      <c r="A31" s="237" t="s">
        <v>559</v>
      </c>
      <c r="B31" s="93"/>
      <c r="C31" s="124"/>
      <c r="D31" s="124"/>
      <c r="E31" s="124"/>
      <c r="F31" s="124"/>
    </row>
    <row r="32" spans="1:6" ht="12.75">
      <c r="A32" s="237" t="s">
        <v>560</v>
      </c>
      <c r="B32" s="93"/>
      <c r="C32" s="124"/>
      <c r="D32" s="124"/>
      <c r="E32" s="124"/>
      <c r="F32" s="124"/>
    </row>
    <row r="33" spans="1:6" ht="12.75">
      <c r="A33" s="237" t="s">
        <v>561</v>
      </c>
      <c r="B33" s="93"/>
      <c r="C33" s="124"/>
      <c r="D33" s="124"/>
      <c r="E33" s="124"/>
      <c r="F33" s="124"/>
    </row>
    <row r="34" spans="1:6" ht="12.75">
      <c r="A34" s="237" t="s">
        <v>562</v>
      </c>
      <c r="B34" s="93" t="s">
        <v>371</v>
      </c>
      <c r="C34" s="124"/>
      <c r="D34" s="124"/>
      <c r="E34" s="124"/>
      <c r="F34" s="124"/>
    </row>
    <row r="35" spans="1:6" ht="12.75">
      <c r="A35" s="237" t="s">
        <v>563</v>
      </c>
      <c r="B35" s="93"/>
      <c r="C35" s="124"/>
      <c r="D35" s="124"/>
      <c r="E35" s="124"/>
      <c r="F35" s="124"/>
    </row>
    <row r="36" spans="1:6" ht="12.75">
      <c r="A36" s="233" t="s">
        <v>564</v>
      </c>
      <c r="B36" s="93"/>
      <c r="C36" s="131"/>
      <c r="D36" s="131"/>
      <c r="E36" s="131"/>
      <c r="F36" s="131"/>
    </row>
    <row r="37" spans="1:2" ht="12.75">
      <c r="A37" s="234"/>
      <c r="B37" s="235"/>
    </row>
    <row r="38" spans="1:2" ht="12.75">
      <c r="A38" s="234"/>
      <c r="B38" s="235"/>
    </row>
    <row r="39" spans="1:2" ht="12.75">
      <c r="A39" s="234"/>
      <c r="B39" s="235"/>
    </row>
    <row r="40" spans="1:2" ht="12.75">
      <c r="A40" s="234"/>
      <c r="B40" s="235"/>
    </row>
    <row r="41" spans="1:2" ht="12.75">
      <c r="A41" s="234"/>
      <c r="B41" s="235"/>
    </row>
    <row r="42" spans="1:2" ht="12.75">
      <c r="A42" s="234"/>
      <c r="B42" s="235"/>
    </row>
    <row r="43" spans="1:2" ht="12.75">
      <c r="A43" s="234"/>
      <c r="B43" s="235"/>
    </row>
    <row r="44" spans="1:2" ht="12.75">
      <c r="A44" s="234"/>
      <c r="B44" s="235"/>
    </row>
    <row r="45" spans="1:2" ht="12.75">
      <c r="A45" s="234"/>
      <c r="B45" s="23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238"/>
      <c r="B48" s="5"/>
      <c r="C48" s="5"/>
      <c r="D48" s="5"/>
      <c r="E48" s="5"/>
      <c r="F48" s="5"/>
      <c r="G48" s="5"/>
    </row>
    <row r="49" spans="1:7" ht="12.75">
      <c r="A49" s="239"/>
      <c r="B49" s="5"/>
      <c r="C49" s="5"/>
      <c r="D49" s="5"/>
      <c r="E49" s="5"/>
      <c r="F49" s="5"/>
      <c r="G49" s="5"/>
    </row>
    <row r="50" spans="1:7" ht="12.75">
      <c r="A50" s="239"/>
      <c r="B50" s="5"/>
      <c r="C50" s="5"/>
      <c r="D50" s="5"/>
      <c r="E50" s="5"/>
      <c r="F50" s="5"/>
      <c r="G50" s="5"/>
    </row>
    <row r="51" spans="1:7" ht="12.75">
      <c r="A51" s="239"/>
      <c r="B51" s="5"/>
      <c r="C51" s="5"/>
      <c r="D51" s="5"/>
      <c r="E51" s="5"/>
      <c r="F51" s="5"/>
      <c r="G51" s="5"/>
    </row>
    <row r="52" spans="1:7" ht="12.75">
      <c r="A52" s="239"/>
      <c r="B52" s="5"/>
      <c r="C52" s="5"/>
      <c r="D52" s="5"/>
      <c r="E52" s="5"/>
      <c r="F52" s="5"/>
      <c r="G52" s="5"/>
    </row>
    <row r="53" spans="1:7" ht="12.75">
      <c r="A53" s="239"/>
      <c r="B53" s="5"/>
      <c r="C53" s="5"/>
      <c r="D53" s="5"/>
      <c r="E53" s="5"/>
      <c r="F53" s="5"/>
      <c r="G53" s="5"/>
    </row>
    <row r="54" spans="1:7" ht="12.75">
      <c r="A54" s="238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8" ht="45.75" customHeight="1">
      <c r="A56" s="240"/>
      <c r="B56" s="240"/>
      <c r="C56" s="240"/>
      <c r="D56" s="240"/>
      <c r="E56" s="240"/>
      <c r="F56" s="240"/>
      <c r="G56" s="240"/>
      <c r="H56" s="240"/>
    </row>
    <row r="59" ht="12.75">
      <c r="A59" s="183"/>
    </row>
    <row r="60" ht="12.75">
      <c r="A60" s="239"/>
    </row>
    <row r="61" ht="12.75">
      <c r="A61" s="239"/>
    </row>
    <row r="62" ht="12.75">
      <c r="A62" s="239"/>
    </row>
    <row r="63" ht="12.75">
      <c r="A63" s="238"/>
    </row>
    <row r="64" ht="12.75">
      <c r="A64" s="239"/>
    </row>
    <row r="66" ht="12.75">
      <c r="A66" s="241"/>
    </row>
    <row r="67" ht="12.75">
      <c r="A67" s="241"/>
    </row>
    <row r="68" ht="12.75">
      <c r="A68" s="242"/>
    </row>
    <row r="69" ht="12.75">
      <c r="A69" s="242"/>
    </row>
    <row r="70" ht="12.75">
      <c r="A70" s="242"/>
    </row>
    <row r="71" ht="12.75">
      <c r="A71" s="242"/>
    </row>
    <row r="72" ht="12.75">
      <c r="A72" s="242"/>
    </row>
    <row r="73" ht="12.75">
      <c r="A73" s="242"/>
    </row>
  </sheetData>
  <sheetProtection selectLockedCells="1" selectUnlockedCells="1"/>
  <mergeCells count="3">
    <mergeCell ref="A1:H1"/>
    <mergeCell ref="A2:H2"/>
    <mergeCell ref="A56:H56"/>
  </mergeCells>
  <hyperlinks>
    <hyperlink ref="A18" r:id="rId1" display="Belföldi értékpapírok bevételei "/>
  </hyperlinks>
  <printOptions/>
  <pageMargins left="0.7083333333333334" right="0.7083333333333334" top="0.7618055555555556" bottom="0.7479166666666667" header="0.31527777777777777" footer="0.5118055555555555"/>
  <pageSetup fitToHeight="1" fitToWidth="1" horizontalDpi="300" verticalDpi="300" orientation="landscape" paperSize="9"/>
  <headerFooter alignWithMargins="0">
    <oddHeader>&amp;C14. melléklet a &amp;"Times New Roman,Normál"&amp;12 3/2019. (III. 5.)&amp;"Calibri,Általános"&amp;11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67.8515625" style="0" customWidth="1"/>
    <col min="2" max="2" width="48.7109375" style="0" customWidth="1"/>
    <col min="3" max="3" width="37.421875" style="0" customWidth="1"/>
  </cols>
  <sheetData>
    <row r="1" spans="1:2" ht="12.75" customHeight="1">
      <c r="A1" s="68" t="s">
        <v>528</v>
      </c>
      <c r="B1" s="68"/>
    </row>
    <row r="2" spans="1:3" ht="18" customHeight="1">
      <c r="A2" s="69" t="s">
        <v>565</v>
      </c>
      <c r="B2" s="69"/>
      <c r="C2" s="243"/>
    </row>
    <row r="3" spans="1:3" ht="12.75">
      <c r="A3" s="2"/>
      <c r="B3" s="2"/>
      <c r="C3" s="243"/>
    </row>
    <row r="4" ht="12.75">
      <c r="A4" s="71" t="s">
        <v>26</v>
      </c>
    </row>
    <row r="5" spans="1:3" ht="12.75">
      <c r="A5" s="244" t="s">
        <v>566</v>
      </c>
      <c r="B5" s="245"/>
      <c r="C5" s="120"/>
    </row>
    <row r="6" spans="1:3" ht="12.75">
      <c r="A6" s="6" t="s">
        <v>4</v>
      </c>
      <c r="B6" s="246">
        <v>0</v>
      </c>
      <c r="C6" s="120"/>
    </row>
    <row r="7" spans="1:3" ht="29.25" customHeight="1">
      <c r="A7" s="247" t="s">
        <v>5</v>
      </c>
      <c r="B7" s="246">
        <v>0</v>
      </c>
      <c r="C7" s="120"/>
    </row>
    <row r="8" spans="1:3" ht="12.75">
      <c r="A8" s="6" t="s">
        <v>6</v>
      </c>
      <c r="B8" s="246">
        <v>0</v>
      </c>
      <c r="C8" s="120"/>
    </row>
    <row r="9" spans="1:3" ht="12.75">
      <c r="A9" s="6" t="s">
        <v>7</v>
      </c>
      <c r="B9" s="246">
        <v>0</v>
      </c>
      <c r="C9" s="120"/>
    </row>
    <row r="10" spans="1:3" ht="12.75">
      <c r="A10" s="6" t="s">
        <v>8</v>
      </c>
      <c r="B10" s="246">
        <v>0</v>
      </c>
      <c r="C10" s="120"/>
    </row>
    <row r="11" spans="1:3" ht="12.75">
      <c r="A11" s="6" t="s">
        <v>9</v>
      </c>
      <c r="B11" s="246"/>
      <c r="C11" s="120"/>
    </row>
    <row r="12" spans="1:3" ht="12.75">
      <c r="A12" s="6" t="s">
        <v>10</v>
      </c>
      <c r="B12" s="246"/>
      <c r="C12" s="120"/>
    </row>
    <row r="13" spans="1:3" ht="12.75">
      <c r="A13" s="6" t="s">
        <v>11</v>
      </c>
      <c r="B13" s="246"/>
      <c r="C13" s="120"/>
    </row>
    <row r="14" spans="1:3" ht="12.75">
      <c r="A14" s="248" t="s">
        <v>567</v>
      </c>
      <c r="B14" s="249"/>
      <c r="C14" s="120"/>
    </row>
    <row r="15" spans="1:3" ht="12.75">
      <c r="A15" s="250" t="s">
        <v>568</v>
      </c>
      <c r="B15" s="246"/>
      <c r="C15" s="120"/>
    </row>
    <row r="16" spans="1:3" ht="51" customHeight="1">
      <c r="A16" s="250" t="s">
        <v>569</v>
      </c>
      <c r="B16" s="246"/>
      <c r="C16" s="120"/>
    </row>
    <row r="17" spans="1:3" ht="24" customHeight="1">
      <c r="A17" s="251" t="s">
        <v>570</v>
      </c>
      <c r="B17" s="246"/>
      <c r="C17" s="120"/>
    </row>
    <row r="18" spans="1:3" ht="14.25" customHeight="1">
      <c r="A18" s="251" t="s">
        <v>571</v>
      </c>
      <c r="B18" s="246"/>
      <c r="C18" s="120"/>
    </row>
    <row r="19" spans="1:3" ht="12.75">
      <c r="A19" s="6" t="s">
        <v>572</v>
      </c>
      <c r="B19" s="246"/>
      <c r="C19" s="120"/>
    </row>
    <row r="20" spans="1:3" ht="24.75" customHeight="1">
      <c r="A20" s="97" t="s">
        <v>573</v>
      </c>
      <c r="B20" s="246"/>
      <c r="C20" s="120"/>
    </row>
    <row r="21" spans="1:3" ht="32.25" customHeight="1">
      <c r="A21" s="252" t="s">
        <v>574</v>
      </c>
      <c r="B21" s="253"/>
      <c r="C21" s="120"/>
    </row>
    <row r="22" spans="1:3" ht="12.75">
      <c r="A22" s="123" t="s">
        <v>575</v>
      </c>
      <c r="B22" s="254"/>
      <c r="C22" s="120"/>
    </row>
  </sheetData>
  <sheetProtection selectLockedCells="1" selectUnlockedCells="1"/>
  <mergeCells count="2">
    <mergeCell ref="A1:B1"/>
    <mergeCell ref="A2: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view="pageBreakPreview" zoomScaleSheetLayoutView="100" workbookViewId="0" topLeftCell="A1">
      <selection activeCell="D6" sqref="D6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19.57421875" style="0" customWidth="1"/>
  </cols>
  <sheetData>
    <row r="1" spans="1:5" ht="23.25" customHeight="1">
      <c r="A1" s="68" t="s">
        <v>528</v>
      </c>
      <c r="B1" s="68"/>
      <c r="C1" s="68"/>
      <c r="D1" s="68"/>
      <c r="E1" s="68"/>
    </row>
    <row r="2" spans="1:5" ht="25.5" customHeight="1">
      <c r="A2" s="255" t="s">
        <v>576</v>
      </c>
      <c r="B2" s="255"/>
      <c r="C2" s="255"/>
      <c r="D2" s="255"/>
      <c r="E2" s="255"/>
    </row>
    <row r="3" spans="1:5" ht="21.75" customHeight="1">
      <c r="A3" s="255"/>
      <c r="B3" s="221"/>
      <c r="C3" s="221"/>
      <c r="D3" s="221"/>
      <c r="E3" s="221"/>
    </row>
    <row r="4" ht="20.25" customHeight="1">
      <c r="A4" s="71" t="s">
        <v>26</v>
      </c>
    </row>
    <row r="5" spans="1:5" ht="12.75">
      <c r="A5" s="8" t="s">
        <v>577</v>
      </c>
      <c r="B5" s="73" t="s">
        <v>28</v>
      </c>
      <c r="C5" s="256" t="s">
        <v>578</v>
      </c>
      <c r="D5" s="256" t="s">
        <v>579</v>
      </c>
      <c r="E5" s="8" t="s">
        <v>312</v>
      </c>
    </row>
    <row r="6" spans="1:5" ht="26.25" customHeight="1">
      <c r="A6" s="257" t="s">
        <v>580</v>
      </c>
      <c r="B6" s="83" t="s">
        <v>270</v>
      </c>
      <c r="C6" s="124">
        <f>'7.bevételek műk,felh.KözösHiv'!F91</f>
        <v>97829108</v>
      </c>
      <c r="D6" s="124">
        <f>'8.bevételek működés,felh.Óvoda'!F90</f>
        <v>84415385</v>
      </c>
      <c r="E6" s="131">
        <f>SUM(C6:D6)</f>
        <v>182244493</v>
      </c>
    </row>
    <row r="7" spans="1:5" ht="22.5" customHeight="1">
      <c r="A7" s="258" t="s">
        <v>564</v>
      </c>
      <c r="B7" s="258"/>
      <c r="C7" s="190">
        <f>SUM(C6)</f>
        <v>97829108</v>
      </c>
      <c r="D7" s="190">
        <f>SUM(D6)</f>
        <v>84415385</v>
      </c>
      <c r="E7" s="190">
        <f>SUM(E6)</f>
        <v>182244493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16. melléklet a.3/2019. (III. 5.)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view="pageBreakPreview" zoomScaleSheetLayoutView="100" workbookViewId="0" topLeftCell="A10">
      <selection activeCell="C10" sqref="C10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68" t="s">
        <v>0</v>
      </c>
      <c r="B1" s="68"/>
      <c r="C1" s="68"/>
    </row>
    <row r="2" spans="1:3" ht="26.25" customHeight="1">
      <c r="A2" s="69" t="s">
        <v>581</v>
      </c>
      <c r="B2" s="69"/>
      <c r="C2" s="69"/>
    </row>
    <row r="3" spans="1:3" ht="18.75" customHeight="1">
      <c r="A3" s="255"/>
      <c r="B3" s="259"/>
      <c r="C3" s="259"/>
    </row>
    <row r="4" ht="23.25" customHeight="1">
      <c r="A4" s="71" t="s">
        <v>26</v>
      </c>
    </row>
    <row r="5" spans="1:3" ht="12.75">
      <c r="A5" s="8" t="s">
        <v>577</v>
      </c>
      <c r="B5" s="73" t="s">
        <v>28</v>
      </c>
      <c r="C5" s="260" t="s">
        <v>582</v>
      </c>
    </row>
    <row r="6" spans="1:3" ht="12.75">
      <c r="A6" s="6" t="s">
        <v>583</v>
      </c>
      <c r="B6" s="83" t="s">
        <v>151</v>
      </c>
      <c r="C6" s="261">
        <v>2410500</v>
      </c>
    </row>
    <row r="7" spans="1:3" ht="12.75">
      <c r="A7" s="8" t="s">
        <v>150</v>
      </c>
      <c r="B7" s="89" t="s">
        <v>151</v>
      </c>
      <c r="C7" s="262">
        <f>SUM(C6)</f>
        <v>2410500</v>
      </c>
    </row>
    <row r="8" spans="1:3" ht="12.75">
      <c r="A8" s="98" t="s">
        <v>584</v>
      </c>
      <c r="B8" s="88" t="s">
        <v>155</v>
      </c>
      <c r="C8" s="124"/>
    </row>
    <row r="9" spans="1:3" ht="12.75">
      <c r="A9" s="98" t="s">
        <v>585</v>
      </c>
      <c r="B9" s="88" t="s">
        <v>155</v>
      </c>
      <c r="C9" s="124"/>
    </row>
    <row r="10" spans="1:3" ht="12.75">
      <c r="A10" s="98" t="s">
        <v>586</v>
      </c>
      <c r="B10" s="88" t="s">
        <v>155</v>
      </c>
      <c r="C10" s="124"/>
    </row>
    <row r="11" spans="1:3" ht="12.75">
      <c r="A11" s="98" t="s">
        <v>587</v>
      </c>
      <c r="B11" s="88" t="s">
        <v>155</v>
      </c>
      <c r="C11" s="124"/>
    </row>
    <row r="12" spans="1:3" ht="12.75">
      <c r="A12" s="95" t="s">
        <v>588</v>
      </c>
      <c r="B12" s="88" t="s">
        <v>155</v>
      </c>
      <c r="C12" s="124"/>
    </row>
    <row r="13" spans="1:3" ht="12.75">
      <c r="A13" s="95" t="s">
        <v>589</v>
      </c>
      <c r="B13" s="88" t="s">
        <v>155</v>
      </c>
      <c r="C13" s="124"/>
    </row>
    <row r="14" spans="1:3" ht="12.75">
      <c r="A14" s="109" t="s">
        <v>590</v>
      </c>
      <c r="B14" s="115" t="s">
        <v>155</v>
      </c>
      <c r="C14" s="131"/>
    </row>
    <row r="15" spans="1:3" ht="12.75">
      <c r="A15" s="98" t="s">
        <v>591</v>
      </c>
      <c r="B15" s="88" t="s">
        <v>157</v>
      </c>
      <c r="C15" s="124"/>
    </row>
    <row r="16" spans="1:3" ht="12.75">
      <c r="A16" s="263" t="s">
        <v>592</v>
      </c>
      <c r="B16" s="115" t="s">
        <v>157</v>
      </c>
      <c r="C16" s="131">
        <f>SUM(C15)</f>
        <v>0</v>
      </c>
    </row>
    <row r="17" spans="1:3" ht="12.75">
      <c r="A17" s="98" t="s">
        <v>593</v>
      </c>
      <c r="B17" s="88" t="s">
        <v>159</v>
      </c>
      <c r="C17" s="124"/>
    </row>
    <row r="18" spans="1:3" ht="12.75">
      <c r="A18" s="98" t="s">
        <v>594</v>
      </c>
      <c r="B18" s="88" t="s">
        <v>159</v>
      </c>
      <c r="C18" s="124"/>
    </row>
    <row r="19" spans="1:3" ht="12.75">
      <c r="A19" s="95" t="s">
        <v>595</v>
      </c>
      <c r="B19" s="88" t="s">
        <v>159</v>
      </c>
      <c r="C19" s="124"/>
    </row>
    <row r="20" spans="1:3" ht="12.75">
      <c r="A20" s="95" t="s">
        <v>596</v>
      </c>
      <c r="B20" s="88" t="s">
        <v>159</v>
      </c>
      <c r="C20" s="124"/>
    </row>
    <row r="21" spans="1:3" ht="12.75">
      <c r="A21" s="95" t="s">
        <v>597</v>
      </c>
      <c r="B21" s="88" t="s">
        <v>159</v>
      </c>
      <c r="C21" s="124"/>
    </row>
    <row r="22" spans="1:3" ht="12.75">
      <c r="A22" s="96" t="s">
        <v>598</v>
      </c>
      <c r="B22" s="88" t="s">
        <v>159</v>
      </c>
      <c r="C22" s="124"/>
    </row>
    <row r="23" spans="1:3" ht="12.75">
      <c r="A23" s="230" t="s">
        <v>599</v>
      </c>
      <c r="B23" s="115" t="s">
        <v>101</v>
      </c>
      <c r="C23" s="131">
        <v>6885039</v>
      </c>
    </row>
    <row r="24" spans="1:3" ht="12.75">
      <c r="A24" s="98" t="s">
        <v>600</v>
      </c>
      <c r="B24" s="88" t="s">
        <v>125</v>
      </c>
      <c r="C24" s="124">
        <v>1204724</v>
      </c>
    </row>
    <row r="25" spans="1:3" ht="12.75">
      <c r="A25" s="98" t="s">
        <v>601</v>
      </c>
      <c r="B25" s="88" t="s">
        <v>135</v>
      </c>
      <c r="C25" s="124">
        <v>2184237</v>
      </c>
    </row>
    <row r="26" spans="1:3" ht="12.75">
      <c r="A26" s="98" t="s">
        <v>602</v>
      </c>
      <c r="B26" s="88"/>
      <c r="C26" s="124">
        <v>3679000</v>
      </c>
    </row>
    <row r="27" spans="1:3" ht="12.75">
      <c r="A27" s="230" t="s">
        <v>603</v>
      </c>
      <c r="B27" s="160" t="s">
        <v>177</v>
      </c>
      <c r="C27" s="131">
        <v>2000000</v>
      </c>
    </row>
    <row r="28" spans="1:3" ht="12.75">
      <c r="A28" s="95" t="s">
        <v>604</v>
      </c>
      <c r="B28" s="88" t="s">
        <v>163</v>
      </c>
      <c r="C28" s="124"/>
    </row>
    <row r="29" spans="1:3" ht="12.75">
      <c r="A29" s="264" t="s">
        <v>605</v>
      </c>
      <c r="B29" s="88" t="s">
        <v>163</v>
      </c>
      <c r="C29" s="149">
        <v>1700000</v>
      </c>
    </row>
    <row r="30" spans="1:3" ht="12.75">
      <c r="A30" s="264" t="s">
        <v>606</v>
      </c>
      <c r="B30" s="88" t="s">
        <v>163</v>
      </c>
      <c r="C30" s="149">
        <v>6718000</v>
      </c>
    </row>
    <row r="31" spans="1:3" ht="12.75">
      <c r="A31" s="264" t="s">
        <v>607</v>
      </c>
      <c r="B31" s="88" t="s">
        <v>163</v>
      </c>
      <c r="C31" s="149">
        <v>1350000</v>
      </c>
    </row>
    <row r="32" spans="1:3" ht="12.75">
      <c r="A32" s="264" t="s">
        <v>608</v>
      </c>
      <c r="B32" s="88" t="s">
        <v>163</v>
      </c>
      <c r="C32" s="149">
        <v>1250000</v>
      </c>
    </row>
    <row r="33" spans="1:3" ht="12.75">
      <c r="A33" s="264" t="s">
        <v>609</v>
      </c>
      <c r="B33" s="88" t="s">
        <v>163</v>
      </c>
      <c r="C33" s="149"/>
    </row>
    <row r="34" spans="1:3" ht="12.75">
      <c r="A34" s="264" t="s">
        <v>610</v>
      </c>
      <c r="B34" s="88" t="s">
        <v>163</v>
      </c>
      <c r="C34" s="149">
        <v>1250000</v>
      </c>
    </row>
    <row r="35" spans="1:3" ht="12.75">
      <c r="A35" s="264" t="s">
        <v>611</v>
      </c>
      <c r="B35" s="88" t="s">
        <v>163</v>
      </c>
      <c r="C35" s="149">
        <v>2380000</v>
      </c>
    </row>
    <row r="36" spans="1:3" ht="12.75">
      <c r="A36" s="265" t="s">
        <v>612</v>
      </c>
      <c r="B36" s="216" t="s">
        <v>163</v>
      </c>
      <c r="C36" s="266">
        <v>1000000</v>
      </c>
    </row>
    <row r="37" spans="1:3" ht="12.75">
      <c r="A37" s="265" t="s">
        <v>613</v>
      </c>
      <c r="B37" s="216" t="s">
        <v>163</v>
      </c>
      <c r="C37" s="266">
        <v>500000</v>
      </c>
    </row>
    <row r="38" spans="1:3" ht="12.75">
      <c r="A38" s="265" t="s">
        <v>614</v>
      </c>
      <c r="B38" s="216" t="s">
        <v>163</v>
      </c>
      <c r="C38" s="266">
        <v>9500000</v>
      </c>
    </row>
    <row r="39" spans="1:3" ht="12.75">
      <c r="A39" s="267" t="s">
        <v>615</v>
      </c>
      <c r="B39" s="268" t="s">
        <v>165</v>
      </c>
      <c r="C39" s="190">
        <f>SUM(C23:C38)</f>
        <v>41601000</v>
      </c>
    </row>
  </sheetData>
  <sheetProtection selectLockedCells="1" selectUnlockedCells="1"/>
  <mergeCells count="2">
    <mergeCell ref="A1:C1"/>
    <mergeCell ref="A2:C2"/>
  </mergeCells>
  <printOptions/>
  <pageMargins left="0.31527777777777777" right="0.31527777777777777" top="0.7625" bottom="0.7479166666666667" header="0.31527777777777777" footer="0.5118055555555555"/>
  <pageSetup fitToHeight="1" fitToWidth="1" horizontalDpi="300" verticalDpi="300" orientation="portrait" paperSize="9"/>
  <headerFooter alignWithMargins="0">
    <oddHeader>&amp;C17. melléklet a &amp;"Times New Roman,Normál"&amp;12 3/2019. (III. 5.)&amp;"Calibri,Általános"&amp;11 önkormányzati rendelethez</oddHeader>
  </headerFooter>
  <rowBreaks count="2" manualBreakCount="2">
    <brk id="3" max="255" man="1"/>
    <brk id="38" max="255" man="1"/>
  </rowBreaks>
  <colBreaks count="1" manualBreakCount="1">
    <brk id="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view="pageBreakPreview" zoomScaleSheetLayoutView="100" workbookViewId="0" topLeftCell="A34">
      <selection activeCell="C55" sqref="C55"/>
    </sheetView>
  </sheetViews>
  <sheetFormatPr defaultColWidth="9.140625" defaultRowHeight="15"/>
  <cols>
    <col min="1" max="1" width="56.140625" style="0" customWidth="1"/>
    <col min="2" max="2" width="10.8515625" style="0" customWidth="1"/>
    <col min="3" max="3" width="16.140625" style="0" customWidth="1"/>
  </cols>
  <sheetData>
    <row r="1" spans="1:3" ht="27" customHeight="1">
      <c r="A1" s="68" t="s">
        <v>616</v>
      </c>
      <c r="B1" s="68"/>
      <c r="C1" s="68"/>
    </row>
    <row r="2" spans="1:3" ht="27" customHeight="1">
      <c r="A2" s="69" t="s">
        <v>617</v>
      </c>
      <c r="B2" s="69"/>
      <c r="C2" s="69"/>
    </row>
    <row r="3" spans="1:3" ht="19.5" customHeight="1">
      <c r="A3" s="2"/>
      <c r="B3" s="221"/>
      <c r="C3" s="221"/>
    </row>
    <row r="4" ht="12.75">
      <c r="A4" s="71" t="s">
        <v>26</v>
      </c>
    </row>
    <row r="5" spans="1:3" ht="12.75">
      <c r="A5" s="8" t="s">
        <v>577</v>
      </c>
      <c r="B5" s="73" t="s">
        <v>28</v>
      </c>
      <c r="C5" s="260" t="s">
        <v>582</v>
      </c>
    </row>
    <row r="6" spans="1:3" ht="12.75">
      <c r="A6" s="95" t="s">
        <v>618</v>
      </c>
      <c r="B6" s="88" t="s">
        <v>173</v>
      </c>
      <c r="C6" s="124"/>
    </row>
    <row r="7" spans="1:3" ht="12.75">
      <c r="A7" s="95" t="s">
        <v>619</v>
      </c>
      <c r="B7" s="88" t="s">
        <v>173</v>
      </c>
      <c r="C7" s="124"/>
    </row>
    <row r="8" spans="1:3" ht="12.75">
      <c r="A8" s="95" t="s">
        <v>620</v>
      </c>
      <c r="B8" s="88" t="s">
        <v>173</v>
      </c>
      <c r="C8" s="124"/>
    </row>
    <row r="9" spans="1:3" ht="12.75">
      <c r="A9" s="95" t="s">
        <v>621</v>
      </c>
      <c r="B9" s="88" t="s">
        <v>173</v>
      </c>
      <c r="C9" s="124"/>
    </row>
    <row r="10" spans="1:3" ht="12.75">
      <c r="A10" s="95" t="s">
        <v>622</v>
      </c>
      <c r="B10" s="88" t="s">
        <v>173</v>
      </c>
      <c r="C10" s="124"/>
    </row>
    <row r="11" spans="1:3" ht="12.75">
      <c r="A11" s="95" t="s">
        <v>623</v>
      </c>
      <c r="B11" s="88" t="s">
        <v>173</v>
      </c>
      <c r="C11" s="124"/>
    </row>
    <row r="12" spans="1:3" ht="12.75">
      <c r="A12" s="95" t="s">
        <v>624</v>
      </c>
      <c r="B12" s="88" t="s">
        <v>173</v>
      </c>
      <c r="C12" s="124"/>
    </row>
    <row r="13" spans="1:3" ht="12.75">
      <c r="A13" s="95" t="s">
        <v>625</v>
      </c>
      <c r="B13" s="88" t="s">
        <v>173</v>
      </c>
      <c r="C13" s="124"/>
    </row>
    <row r="14" spans="1:3" ht="12.75">
      <c r="A14" s="95" t="s">
        <v>626</v>
      </c>
      <c r="B14" s="88" t="s">
        <v>173</v>
      </c>
      <c r="C14" s="124"/>
    </row>
    <row r="15" spans="1:3" ht="12.75">
      <c r="A15" s="95" t="s">
        <v>627</v>
      </c>
      <c r="B15" s="88" t="s">
        <v>173</v>
      </c>
      <c r="C15" s="124"/>
    </row>
    <row r="16" spans="1:3" ht="12.75">
      <c r="A16" s="230" t="s">
        <v>172</v>
      </c>
      <c r="B16" s="160" t="s">
        <v>173</v>
      </c>
      <c r="C16" s="124"/>
    </row>
    <row r="17" spans="1:3" ht="12.75">
      <c r="A17" s="95" t="s">
        <v>618</v>
      </c>
      <c r="B17" s="88" t="s">
        <v>175</v>
      </c>
      <c r="C17" s="124"/>
    </row>
    <row r="18" spans="1:3" ht="12.75">
      <c r="A18" s="95" t="s">
        <v>619</v>
      </c>
      <c r="B18" s="88" t="s">
        <v>175</v>
      </c>
      <c r="C18" s="124"/>
    </row>
    <row r="19" spans="1:3" ht="12.75">
      <c r="A19" s="95" t="s">
        <v>620</v>
      </c>
      <c r="B19" s="88" t="s">
        <v>175</v>
      </c>
      <c r="C19" s="124"/>
    </row>
    <row r="20" spans="1:3" ht="12.75">
      <c r="A20" s="95" t="s">
        <v>621</v>
      </c>
      <c r="B20" s="88" t="s">
        <v>175</v>
      </c>
      <c r="C20" s="124"/>
    </row>
    <row r="21" spans="1:3" ht="12.75">
      <c r="A21" s="95" t="s">
        <v>622</v>
      </c>
      <c r="B21" s="88" t="s">
        <v>175</v>
      </c>
      <c r="C21" s="124"/>
    </row>
    <row r="22" spans="1:3" ht="12.75">
      <c r="A22" s="95" t="s">
        <v>623</v>
      </c>
      <c r="B22" s="88" t="s">
        <v>175</v>
      </c>
      <c r="C22" s="124"/>
    </row>
    <row r="23" spans="1:3" ht="12.75">
      <c r="A23" s="95" t="s">
        <v>624</v>
      </c>
      <c r="B23" s="88" t="s">
        <v>175</v>
      </c>
      <c r="C23" s="124"/>
    </row>
    <row r="24" spans="1:3" ht="12.75">
      <c r="A24" s="95" t="s">
        <v>625</v>
      </c>
      <c r="B24" s="88" t="s">
        <v>175</v>
      </c>
      <c r="C24" s="124"/>
    </row>
    <row r="25" spans="1:3" ht="12.75">
      <c r="A25" s="95" t="s">
        <v>626</v>
      </c>
      <c r="B25" s="88" t="s">
        <v>175</v>
      </c>
      <c r="C25" s="124"/>
    </row>
    <row r="26" spans="1:3" ht="12.75">
      <c r="A26" s="95" t="s">
        <v>627</v>
      </c>
      <c r="B26" s="88" t="s">
        <v>175</v>
      </c>
      <c r="C26" s="124"/>
    </row>
    <row r="27" spans="1:3" ht="12.75">
      <c r="A27" s="230" t="s">
        <v>628</v>
      </c>
      <c r="B27" s="160" t="s">
        <v>175</v>
      </c>
      <c r="C27" s="124"/>
    </row>
    <row r="28" spans="1:3" ht="12.75">
      <c r="A28" s="95" t="s">
        <v>618</v>
      </c>
      <c r="B28" s="88" t="s">
        <v>177</v>
      </c>
      <c r="C28" s="124"/>
    </row>
    <row r="29" spans="1:3" ht="12.75">
      <c r="A29" s="95" t="s">
        <v>619</v>
      </c>
      <c r="B29" s="88" t="s">
        <v>177</v>
      </c>
      <c r="C29" s="124"/>
    </row>
    <row r="30" spans="1:3" ht="12.75">
      <c r="A30" s="95" t="s">
        <v>620</v>
      </c>
      <c r="B30" s="88" t="s">
        <v>177</v>
      </c>
      <c r="C30" s="124"/>
    </row>
    <row r="31" spans="1:3" ht="12.75">
      <c r="A31" s="95" t="s">
        <v>621</v>
      </c>
      <c r="B31" s="88" t="s">
        <v>177</v>
      </c>
      <c r="C31" s="124"/>
    </row>
    <row r="32" spans="1:3" ht="12.75">
      <c r="A32" s="95" t="s">
        <v>622</v>
      </c>
      <c r="B32" s="88" t="s">
        <v>177</v>
      </c>
      <c r="C32" s="124"/>
    </row>
    <row r="33" spans="1:3" ht="12.75">
      <c r="A33" s="95" t="s">
        <v>623</v>
      </c>
      <c r="B33" s="88" t="s">
        <v>177</v>
      </c>
      <c r="C33" s="124"/>
    </row>
    <row r="34" spans="1:3" ht="12.75">
      <c r="A34" s="95" t="s">
        <v>624</v>
      </c>
      <c r="B34" s="88" t="s">
        <v>177</v>
      </c>
      <c r="C34" s="124"/>
    </row>
    <row r="35" spans="1:3" ht="12.75">
      <c r="A35" s="95" t="s">
        <v>625</v>
      </c>
      <c r="B35" s="88" t="s">
        <v>177</v>
      </c>
      <c r="C35" s="124">
        <v>3000000</v>
      </c>
    </row>
    <row r="36" spans="1:3" ht="12.75">
      <c r="A36" s="95" t="s">
        <v>626</v>
      </c>
      <c r="B36" s="88" t="s">
        <v>177</v>
      </c>
      <c r="C36" s="124"/>
    </row>
    <row r="37" spans="1:3" ht="12.75">
      <c r="A37" s="215" t="s">
        <v>627</v>
      </c>
      <c r="B37" s="216" t="s">
        <v>177</v>
      </c>
      <c r="C37" s="189"/>
    </row>
    <row r="38" spans="1:3" ht="12.75">
      <c r="A38" s="269" t="s">
        <v>176</v>
      </c>
      <c r="B38" s="270" t="s">
        <v>177</v>
      </c>
      <c r="C38" s="190">
        <f>SUM(C28:C37)</f>
        <v>3000000</v>
      </c>
    </row>
    <row r="39" spans="1:3" ht="12.75">
      <c r="A39" s="271" t="s">
        <v>629</v>
      </c>
      <c r="B39" s="272" t="s">
        <v>181</v>
      </c>
      <c r="C39" s="191"/>
    </row>
    <row r="40" spans="1:3" ht="12.75">
      <c r="A40" s="95" t="s">
        <v>630</v>
      </c>
      <c r="B40" s="83" t="s">
        <v>181</v>
      </c>
      <c r="C40" s="124"/>
    </row>
    <row r="41" spans="1:3" ht="12.75">
      <c r="A41" s="95" t="s">
        <v>631</v>
      </c>
      <c r="B41" s="83" t="s">
        <v>181</v>
      </c>
      <c r="C41" s="124">
        <v>1000000</v>
      </c>
    </row>
    <row r="42" spans="1:3" ht="12.75">
      <c r="A42" s="83" t="s">
        <v>632</v>
      </c>
      <c r="B42" s="83" t="s">
        <v>181</v>
      </c>
      <c r="C42" s="124"/>
    </row>
    <row r="43" spans="1:3" ht="12.75">
      <c r="A43" s="83" t="s">
        <v>633</v>
      </c>
      <c r="B43" s="83" t="s">
        <v>181</v>
      </c>
      <c r="C43" s="124"/>
    </row>
    <row r="44" spans="1:3" ht="12.75">
      <c r="A44" s="83" t="s">
        <v>634</v>
      </c>
      <c r="B44" s="83" t="s">
        <v>181</v>
      </c>
      <c r="C44" s="124"/>
    </row>
    <row r="45" spans="1:3" ht="12.75">
      <c r="A45" s="95" t="s">
        <v>635</v>
      </c>
      <c r="B45" s="83" t="s">
        <v>181</v>
      </c>
      <c r="C45" s="124"/>
    </row>
    <row r="46" spans="1:3" ht="12.75">
      <c r="A46" s="95" t="s">
        <v>636</v>
      </c>
      <c r="B46" s="83" t="s">
        <v>181</v>
      </c>
      <c r="C46" s="124"/>
    </row>
    <row r="47" spans="1:3" ht="12.75">
      <c r="A47" s="95" t="s">
        <v>637</v>
      </c>
      <c r="B47" s="83" t="s">
        <v>181</v>
      </c>
      <c r="C47" s="124"/>
    </row>
    <row r="48" spans="1:3" ht="12.75">
      <c r="A48" s="95" t="s">
        <v>638</v>
      </c>
      <c r="B48" s="83" t="s">
        <v>181</v>
      </c>
      <c r="C48" s="124"/>
    </row>
    <row r="49" spans="1:3" ht="12.75">
      <c r="A49" s="230" t="s">
        <v>639</v>
      </c>
      <c r="B49" s="160" t="s">
        <v>181</v>
      </c>
      <c r="C49" s="124">
        <f>SUM(C39:C48)</f>
        <v>1000000</v>
      </c>
    </row>
    <row r="50" spans="1:3" ht="12.75">
      <c r="A50" s="273" t="s">
        <v>186</v>
      </c>
      <c r="B50" s="274" t="s">
        <v>187</v>
      </c>
      <c r="C50" s="275"/>
    </row>
    <row r="51" spans="1:3" ht="12.75">
      <c r="A51" s="109" t="s">
        <v>640</v>
      </c>
      <c r="B51" s="160" t="s">
        <v>189</v>
      </c>
      <c r="C51" s="131">
        <f>SUM(C52:C62)</f>
        <v>2700000</v>
      </c>
    </row>
    <row r="52" spans="1:3" ht="12.75">
      <c r="A52" s="95" t="s">
        <v>641</v>
      </c>
      <c r="B52" s="160" t="s">
        <v>189</v>
      </c>
      <c r="C52" s="131"/>
    </row>
    <row r="53" spans="1:3" ht="12.75">
      <c r="A53" s="95" t="s">
        <v>629</v>
      </c>
      <c r="B53" s="160" t="s">
        <v>189</v>
      </c>
      <c r="C53" s="131"/>
    </row>
    <row r="54" spans="1:3" ht="12.75">
      <c r="A54" s="95" t="s">
        <v>630</v>
      </c>
      <c r="B54" s="160" t="s">
        <v>189</v>
      </c>
      <c r="C54" s="131">
        <v>2300000</v>
      </c>
    </row>
    <row r="55" spans="1:3" ht="12.75">
      <c r="A55" s="95" t="s">
        <v>631</v>
      </c>
      <c r="B55" s="160" t="s">
        <v>189</v>
      </c>
      <c r="C55" s="131"/>
    </row>
    <row r="56" spans="1:3" ht="12.75">
      <c r="A56" s="83" t="s">
        <v>632</v>
      </c>
      <c r="B56" s="160" t="s">
        <v>189</v>
      </c>
      <c r="C56" s="131"/>
    </row>
    <row r="57" spans="1:3" ht="12.75">
      <c r="A57" s="83" t="s">
        <v>633</v>
      </c>
      <c r="B57" s="160" t="s">
        <v>189</v>
      </c>
      <c r="C57" s="131"/>
    </row>
    <row r="58" spans="1:3" ht="12.75">
      <c r="A58" s="83" t="s">
        <v>634</v>
      </c>
      <c r="B58" s="160" t="s">
        <v>189</v>
      </c>
      <c r="C58" s="131"/>
    </row>
    <row r="59" spans="1:3" ht="12.75">
      <c r="A59" s="95" t="s">
        <v>635</v>
      </c>
      <c r="B59" s="160" t="s">
        <v>189</v>
      </c>
      <c r="C59" s="131">
        <v>400000</v>
      </c>
    </row>
    <row r="60" spans="1:3" ht="12.75">
      <c r="A60" s="95" t="s">
        <v>642</v>
      </c>
      <c r="B60" s="160" t="s">
        <v>189</v>
      </c>
      <c r="C60" s="131"/>
    </row>
    <row r="61" spans="1:3" ht="12.75">
      <c r="A61" s="95" t="s">
        <v>637</v>
      </c>
      <c r="B61" s="160" t="s">
        <v>189</v>
      </c>
      <c r="C61" s="131"/>
    </row>
    <row r="62" spans="1:3" ht="12.75">
      <c r="A62" s="95" t="s">
        <v>638</v>
      </c>
      <c r="B62" s="160" t="s">
        <v>189</v>
      </c>
      <c r="C62" s="131"/>
    </row>
    <row r="63" spans="1:3" ht="12.75">
      <c r="A63" s="276" t="s">
        <v>643</v>
      </c>
      <c r="B63" s="277" t="s">
        <v>224</v>
      </c>
      <c r="C63" s="191"/>
    </row>
    <row r="64" spans="1:3" ht="12.75">
      <c r="A64" s="230" t="s">
        <v>644</v>
      </c>
      <c r="B64" s="160" t="s">
        <v>226</v>
      </c>
      <c r="C64" s="124"/>
    </row>
    <row r="65" spans="1:3" ht="12.75">
      <c r="A65" s="230" t="s">
        <v>645</v>
      </c>
      <c r="B65" s="160" t="s">
        <v>228</v>
      </c>
      <c r="C65" s="124"/>
    </row>
    <row r="66" spans="1:3" ht="12.75">
      <c r="A66" s="230" t="s">
        <v>646</v>
      </c>
      <c r="B66" s="160" t="s">
        <v>232</v>
      </c>
      <c r="C66" s="124"/>
    </row>
    <row r="67" spans="1:3" ht="12.75">
      <c r="A67" s="173" t="s">
        <v>235</v>
      </c>
      <c r="B67" s="212" t="s">
        <v>236</v>
      </c>
      <c r="C67" s="189"/>
    </row>
    <row r="68" spans="1:3" ht="12.75">
      <c r="A68" s="95" t="s">
        <v>647</v>
      </c>
      <c r="B68" s="83" t="s">
        <v>238</v>
      </c>
      <c r="C68" s="120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63"/>
  <headerFooter alignWithMargins="0">
    <oddHeader>&amp;C&amp;"Times New Roman,Normál"&amp;12 18.melléklet a 3/2019. (III. 5.)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79"/>
  <sheetViews>
    <sheetView view="pageBreakPreview" zoomScaleSheetLayoutView="100" workbookViewId="0" topLeftCell="A40">
      <selection activeCell="C75" sqref="C75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68" t="s">
        <v>528</v>
      </c>
      <c r="B1" s="68"/>
      <c r="C1" s="68"/>
    </row>
    <row r="2" spans="1:3" ht="25.5" customHeight="1">
      <c r="A2" s="69" t="s">
        <v>648</v>
      </c>
      <c r="B2" s="69"/>
      <c r="C2" s="69"/>
    </row>
    <row r="3" spans="1:3" ht="15.75" customHeight="1">
      <c r="A3" s="2"/>
      <c r="B3" s="221"/>
      <c r="C3" s="221"/>
    </row>
    <row r="4" ht="21" customHeight="1">
      <c r="A4" s="71" t="s">
        <v>26</v>
      </c>
    </row>
    <row r="5" spans="1:3" ht="12.75">
      <c r="A5" s="8" t="s">
        <v>577</v>
      </c>
      <c r="B5" s="73" t="s">
        <v>28</v>
      </c>
      <c r="C5" s="260" t="s">
        <v>582</v>
      </c>
    </row>
    <row r="6" spans="1:3" ht="12.75">
      <c r="A6" s="95" t="s">
        <v>649</v>
      </c>
      <c r="B6" s="88" t="s">
        <v>339</v>
      </c>
      <c r="C6" s="124"/>
    </row>
    <row r="7" spans="1:3" ht="12.75">
      <c r="A7" s="95" t="s">
        <v>650</v>
      </c>
      <c r="B7" s="88" t="s">
        <v>339</v>
      </c>
      <c r="C7" s="124"/>
    </row>
    <row r="8" spans="1:3" ht="12.75">
      <c r="A8" s="95" t="s">
        <v>651</v>
      </c>
      <c r="B8" s="88" t="s">
        <v>339</v>
      </c>
      <c r="C8" s="124"/>
    </row>
    <row r="9" spans="1:3" ht="12.75">
      <c r="A9" s="95" t="s">
        <v>652</v>
      </c>
      <c r="B9" s="88" t="s">
        <v>339</v>
      </c>
      <c r="C9" s="124"/>
    </row>
    <row r="10" spans="1:3" ht="12.75">
      <c r="A10" s="95" t="s">
        <v>653</v>
      </c>
      <c r="B10" s="88" t="s">
        <v>339</v>
      </c>
      <c r="C10" s="124"/>
    </row>
    <row r="11" spans="1:3" ht="12.75">
      <c r="A11" s="95" t="s">
        <v>654</v>
      </c>
      <c r="B11" s="88" t="s">
        <v>339</v>
      </c>
      <c r="C11" s="124"/>
    </row>
    <row r="12" spans="1:3" ht="12.75">
      <c r="A12" s="95" t="s">
        <v>655</v>
      </c>
      <c r="B12" s="88" t="s">
        <v>339</v>
      </c>
      <c r="C12" s="124"/>
    </row>
    <row r="13" spans="1:3" ht="12.75">
      <c r="A13" s="95" t="s">
        <v>656</v>
      </c>
      <c r="B13" s="88" t="s">
        <v>339</v>
      </c>
      <c r="C13" s="124"/>
    </row>
    <row r="14" spans="1:3" ht="12.75">
      <c r="A14" s="95" t="s">
        <v>657</v>
      </c>
      <c r="B14" s="88" t="s">
        <v>339</v>
      </c>
      <c r="C14" s="124"/>
    </row>
    <row r="15" spans="1:3" ht="12.75">
      <c r="A15" s="95" t="s">
        <v>658</v>
      </c>
      <c r="B15" s="88" t="s">
        <v>339</v>
      </c>
      <c r="C15" s="124"/>
    </row>
    <row r="16" spans="1:3" ht="12.75">
      <c r="A16" s="89" t="s">
        <v>338</v>
      </c>
      <c r="B16" s="160" t="s">
        <v>339</v>
      </c>
      <c r="C16" s="124"/>
    </row>
    <row r="17" spans="1:3" ht="12.75">
      <c r="A17" s="95" t="s">
        <v>649</v>
      </c>
      <c r="B17" s="88" t="s">
        <v>341</v>
      </c>
      <c r="C17" s="124"/>
    </row>
    <row r="18" spans="1:3" ht="12.75">
      <c r="A18" s="95" t="s">
        <v>650</v>
      </c>
      <c r="B18" s="88" t="s">
        <v>341</v>
      </c>
      <c r="C18" s="124"/>
    </row>
    <row r="19" spans="1:3" ht="12.75">
      <c r="A19" s="95" t="s">
        <v>651</v>
      </c>
      <c r="B19" s="88" t="s">
        <v>341</v>
      </c>
      <c r="C19" s="124"/>
    </row>
    <row r="20" spans="1:3" ht="12.75">
      <c r="A20" s="95" t="s">
        <v>652</v>
      </c>
      <c r="B20" s="88" t="s">
        <v>341</v>
      </c>
      <c r="C20" s="124"/>
    </row>
    <row r="21" spans="1:3" ht="12.75">
      <c r="A21" s="95" t="s">
        <v>653</v>
      </c>
      <c r="B21" s="88" t="s">
        <v>341</v>
      </c>
      <c r="C21" s="124"/>
    </row>
    <row r="22" spans="1:3" ht="12.75">
      <c r="A22" s="95" t="s">
        <v>654</v>
      </c>
      <c r="B22" s="88" t="s">
        <v>341</v>
      </c>
      <c r="C22" s="124"/>
    </row>
    <row r="23" spans="1:3" ht="12.75">
      <c r="A23" s="95" t="s">
        <v>655</v>
      </c>
      <c r="B23" s="88" t="s">
        <v>341</v>
      </c>
      <c r="C23" s="124"/>
    </row>
    <row r="24" spans="1:3" ht="12.75">
      <c r="A24" s="95" t="s">
        <v>656</v>
      </c>
      <c r="B24" s="88" t="s">
        <v>341</v>
      </c>
      <c r="C24" s="124"/>
    </row>
    <row r="25" spans="1:3" ht="12.75">
      <c r="A25" s="95" t="s">
        <v>657</v>
      </c>
      <c r="B25" s="88" t="s">
        <v>341</v>
      </c>
      <c r="C25" s="124"/>
    </row>
    <row r="26" spans="1:3" ht="12.75">
      <c r="A26" s="95" t="s">
        <v>658</v>
      </c>
      <c r="B26" s="88" t="s">
        <v>341</v>
      </c>
      <c r="C26" s="124"/>
    </row>
    <row r="27" spans="1:3" ht="12.75">
      <c r="A27" s="89" t="s">
        <v>659</v>
      </c>
      <c r="B27" s="160" t="s">
        <v>341</v>
      </c>
      <c r="C27" s="124"/>
    </row>
    <row r="28" spans="1:3" ht="12.75">
      <c r="A28" s="95" t="s">
        <v>649</v>
      </c>
      <c r="B28" s="88" t="s">
        <v>343</v>
      </c>
      <c r="C28" s="124"/>
    </row>
    <row r="29" spans="1:3" ht="12.75">
      <c r="A29" s="95" t="s">
        <v>660</v>
      </c>
      <c r="B29" s="88" t="s">
        <v>343</v>
      </c>
      <c r="C29" s="124">
        <v>58687612</v>
      </c>
    </row>
    <row r="30" spans="1:3" ht="12.75">
      <c r="A30" s="95" t="s">
        <v>661</v>
      </c>
      <c r="B30" s="88" t="s">
        <v>343</v>
      </c>
      <c r="C30" s="124">
        <v>2410500</v>
      </c>
    </row>
    <row r="31" spans="1:3" ht="12.75">
      <c r="A31" s="95" t="s">
        <v>651</v>
      </c>
      <c r="B31" s="88" t="s">
        <v>343</v>
      </c>
      <c r="C31" s="124"/>
    </row>
    <row r="32" spans="1:3" ht="12.75">
      <c r="A32" s="95" t="s">
        <v>652</v>
      </c>
      <c r="B32" s="88" t="s">
        <v>343</v>
      </c>
      <c r="C32" s="124"/>
    </row>
    <row r="33" spans="1:3" ht="12.75">
      <c r="A33" s="95" t="s">
        <v>653</v>
      </c>
      <c r="B33" s="88" t="s">
        <v>343</v>
      </c>
      <c r="C33" s="124">
        <v>8555301</v>
      </c>
    </row>
    <row r="34" spans="1:3" ht="12.75">
      <c r="A34" s="95" t="s">
        <v>654</v>
      </c>
      <c r="B34" s="88" t="s">
        <v>343</v>
      </c>
      <c r="C34" s="124"/>
    </row>
    <row r="35" spans="1:3" ht="12.75">
      <c r="A35" s="95" t="s">
        <v>655</v>
      </c>
      <c r="B35" s="88" t="s">
        <v>343</v>
      </c>
      <c r="C35" s="124">
        <v>4094432</v>
      </c>
    </row>
    <row r="36" spans="1:3" ht="12.75">
      <c r="A36" s="95" t="s">
        <v>656</v>
      </c>
      <c r="B36" s="88" t="s">
        <v>343</v>
      </c>
      <c r="C36" s="124"/>
    </row>
    <row r="37" spans="1:3" ht="12.75">
      <c r="A37" s="95" t="s">
        <v>657</v>
      </c>
      <c r="B37" s="88" t="s">
        <v>343</v>
      </c>
      <c r="C37" s="124"/>
    </row>
    <row r="38" spans="1:3" ht="12.75">
      <c r="A38" s="215" t="s">
        <v>658</v>
      </c>
      <c r="B38" s="216" t="s">
        <v>343</v>
      </c>
      <c r="C38" s="189"/>
    </row>
    <row r="39" spans="1:3" ht="12.75">
      <c r="A39" s="278" t="s">
        <v>662</v>
      </c>
      <c r="B39" s="270" t="s">
        <v>343</v>
      </c>
      <c r="C39" s="279">
        <f>SUM(C28:C38)</f>
        <v>73747845</v>
      </c>
    </row>
    <row r="40" spans="1:3" ht="12.75">
      <c r="A40" s="271" t="s">
        <v>649</v>
      </c>
      <c r="B40" s="280" t="s">
        <v>415</v>
      </c>
      <c r="C40" s="191"/>
    </row>
    <row r="41" spans="1:3" ht="12.75">
      <c r="A41" s="95" t="s">
        <v>650</v>
      </c>
      <c r="B41" s="88" t="s">
        <v>415</v>
      </c>
      <c r="C41" s="124"/>
    </row>
    <row r="42" spans="1:3" ht="12.75">
      <c r="A42" s="95" t="s">
        <v>651</v>
      </c>
      <c r="B42" s="88" t="s">
        <v>415</v>
      </c>
      <c r="C42" s="124"/>
    </row>
    <row r="43" spans="1:3" ht="12.75">
      <c r="A43" s="95" t="s">
        <v>652</v>
      </c>
      <c r="B43" s="88" t="s">
        <v>415</v>
      </c>
      <c r="C43" s="124"/>
    </row>
    <row r="44" spans="1:3" ht="12.75">
      <c r="A44" s="95" t="s">
        <v>653</v>
      </c>
      <c r="B44" s="88" t="s">
        <v>415</v>
      </c>
      <c r="C44" s="124"/>
    </row>
    <row r="45" spans="1:3" ht="12.75">
      <c r="A45" s="95" t="s">
        <v>654</v>
      </c>
      <c r="B45" s="88" t="s">
        <v>415</v>
      </c>
      <c r="C45" s="124"/>
    </row>
    <row r="46" spans="1:3" ht="12.75">
      <c r="A46" s="95" t="s">
        <v>655</v>
      </c>
      <c r="B46" s="88" t="s">
        <v>415</v>
      </c>
      <c r="C46" s="124"/>
    </row>
    <row r="47" spans="1:3" ht="12.75">
      <c r="A47" s="95" t="s">
        <v>656</v>
      </c>
      <c r="B47" s="88" t="s">
        <v>415</v>
      </c>
      <c r="C47" s="124"/>
    </row>
    <row r="48" spans="1:3" ht="12.75">
      <c r="A48" s="95" t="s">
        <v>657</v>
      </c>
      <c r="B48" s="88" t="s">
        <v>415</v>
      </c>
      <c r="C48" s="124"/>
    </row>
    <row r="49" spans="1:3" ht="12.75">
      <c r="A49" s="95" t="s">
        <v>658</v>
      </c>
      <c r="B49" s="88" t="s">
        <v>415</v>
      </c>
      <c r="C49" s="124"/>
    </row>
    <row r="50" spans="1:3" ht="12.75">
      <c r="A50" s="89" t="s">
        <v>663</v>
      </c>
      <c r="B50" s="160" t="s">
        <v>415</v>
      </c>
      <c r="C50" s="124"/>
    </row>
    <row r="51" spans="1:3" ht="12.75">
      <c r="A51" s="95" t="s">
        <v>664</v>
      </c>
      <c r="B51" s="88" t="s">
        <v>417</v>
      </c>
      <c r="C51" s="124"/>
    </row>
    <row r="52" spans="1:3" ht="12.75">
      <c r="A52" s="95" t="s">
        <v>650</v>
      </c>
      <c r="B52" s="88" t="s">
        <v>417</v>
      </c>
      <c r="C52" s="124"/>
    </row>
    <row r="53" spans="1:3" ht="12.75">
      <c r="A53" s="95" t="s">
        <v>651</v>
      </c>
      <c r="B53" s="88" t="s">
        <v>417</v>
      </c>
      <c r="C53" s="124"/>
    </row>
    <row r="54" spans="1:3" ht="12.75">
      <c r="A54" s="95" t="s">
        <v>652</v>
      </c>
      <c r="B54" s="88" t="s">
        <v>417</v>
      </c>
      <c r="C54" s="124"/>
    </row>
    <row r="55" spans="1:3" ht="12.75">
      <c r="A55" s="95" t="s">
        <v>653</v>
      </c>
      <c r="B55" s="88" t="s">
        <v>417</v>
      </c>
      <c r="C55" s="124"/>
    </row>
    <row r="56" spans="1:3" ht="12.75">
      <c r="A56" s="95" t="s">
        <v>654</v>
      </c>
      <c r="B56" s="88" t="s">
        <v>417</v>
      </c>
      <c r="C56" s="124"/>
    </row>
    <row r="57" spans="1:3" ht="12.75">
      <c r="A57" s="95" t="s">
        <v>655</v>
      </c>
      <c r="B57" s="88" t="s">
        <v>417</v>
      </c>
      <c r="C57" s="124"/>
    </row>
    <row r="58" spans="1:3" ht="12.75">
      <c r="A58" s="95" t="s">
        <v>656</v>
      </c>
      <c r="B58" s="88" t="s">
        <v>417</v>
      </c>
      <c r="C58" s="124"/>
    </row>
    <row r="59" spans="1:3" ht="12.75">
      <c r="A59" s="95" t="s">
        <v>657</v>
      </c>
      <c r="B59" s="88" t="s">
        <v>417</v>
      </c>
      <c r="C59" s="124"/>
    </row>
    <row r="60" spans="1:3" ht="12.75">
      <c r="A60" s="95" t="s">
        <v>658</v>
      </c>
      <c r="B60" s="88" t="s">
        <v>417</v>
      </c>
      <c r="C60" s="124"/>
    </row>
    <row r="61" spans="1:3" ht="12.75">
      <c r="A61" s="89" t="s">
        <v>665</v>
      </c>
      <c r="B61" s="160" t="s">
        <v>417</v>
      </c>
      <c r="C61" s="124"/>
    </row>
    <row r="62" spans="1:3" ht="12.75">
      <c r="A62" s="95" t="s">
        <v>649</v>
      </c>
      <c r="B62" s="88" t="s">
        <v>419</v>
      </c>
      <c r="C62" s="124"/>
    </row>
    <row r="63" spans="1:3" ht="12.75">
      <c r="A63" s="95" t="s">
        <v>650</v>
      </c>
      <c r="B63" s="88" t="s">
        <v>419</v>
      </c>
      <c r="C63" s="124"/>
    </row>
    <row r="64" spans="1:3" ht="12.75">
      <c r="A64" s="95" t="s">
        <v>651</v>
      </c>
      <c r="B64" s="88" t="s">
        <v>419</v>
      </c>
      <c r="C64" s="124"/>
    </row>
    <row r="65" spans="1:3" ht="12.75">
      <c r="A65" s="95" t="s">
        <v>652</v>
      </c>
      <c r="B65" s="88" t="s">
        <v>419</v>
      </c>
      <c r="C65" s="124"/>
    </row>
    <row r="66" spans="1:3" ht="12.75">
      <c r="A66" s="95" t="s">
        <v>653</v>
      </c>
      <c r="B66" s="88" t="s">
        <v>419</v>
      </c>
      <c r="C66" s="124"/>
    </row>
    <row r="67" spans="1:3" ht="12.75">
      <c r="A67" s="95" t="s">
        <v>654</v>
      </c>
      <c r="B67" s="88" t="s">
        <v>419</v>
      </c>
      <c r="C67" s="124"/>
    </row>
    <row r="68" spans="1:3" ht="12.75">
      <c r="A68" s="95" t="s">
        <v>655</v>
      </c>
      <c r="B68" s="88" t="s">
        <v>419</v>
      </c>
      <c r="C68" s="124"/>
    </row>
    <row r="69" spans="1:3" ht="12.75">
      <c r="A69" s="95" t="s">
        <v>656</v>
      </c>
      <c r="B69" s="88" t="s">
        <v>419</v>
      </c>
      <c r="C69" s="124"/>
    </row>
    <row r="70" spans="1:3" ht="12.75">
      <c r="A70" s="95" t="s">
        <v>657</v>
      </c>
      <c r="B70" s="88" t="s">
        <v>419</v>
      </c>
      <c r="C70" s="124"/>
    </row>
    <row r="71" spans="1:3" ht="12.75">
      <c r="A71" s="95" t="s">
        <v>658</v>
      </c>
      <c r="B71" s="88" t="s">
        <v>419</v>
      </c>
      <c r="C71" s="124"/>
    </row>
    <row r="72" spans="1:3" ht="12.75">
      <c r="A72" s="89" t="s">
        <v>418</v>
      </c>
      <c r="B72" s="160" t="s">
        <v>419</v>
      </c>
      <c r="C72" s="124"/>
    </row>
    <row r="73" spans="1:3" ht="12.75">
      <c r="A73" s="278" t="s">
        <v>400</v>
      </c>
      <c r="B73" s="270" t="s">
        <v>401</v>
      </c>
      <c r="C73" s="190"/>
    </row>
    <row r="74" spans="1:3" ht="12.75">
      <c r="A74" s="109" t="s">
        <v>666</v>
      </c>
      <c r="B74" s="160" t="s">
        <v>403</v>
      </c>
      <c r="C74" s="124"/>
    </row>
    <row r="75" spans="1:3" ht="12.75">
      <c r="A75" s="109" t="s">
        <v>667</v>
      </c>
      <c r="B75" s="160" t="s">
        <v>405</v>
      </c>
      <c r="C75" s="281">
        <v>1000000</v>
      </c>
    </row>
    <row r="76" spans="1:3" ht="12.75">
      <c r="A76" s="95" t="s">
        <v>406</v>
      </c>
      <c r="B76" s="160" t="s">
        <v>407</v>
      </c>
      <c r="C76" s="281"/>
    </row>
    <row r="77" spans="1:3" ht="12.75">
      <c r="A77" s="89" t="s">
        <v>436</v>
      </c>
      <c r="B77" s="160" t="s">
        <v>437</v>
      </c>
      <c r="C77" s="124"/>
    </row>
    <row r="78" spans="1:3" ht="12.75">
      <c r="A78" s="173" t="s">
        <v>668</v>
      </c>
      <c r="B78" s="212" t="s">
        <v>439</v>
      </c>
      <c r="C78" s="189"/>
    </row>
    <row r="79" spans="1:3" ht="12.75">
      <c r="A79" s="95" t="s">
        <v>669</v>
      </c>
      <c r="B79" s="83" t="s">
        <v>441</v>
      </c>
      <c r="C79" s="120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70"/>
  <headerFooter alignWithMargins="0">
    <oddHeader>&amp;C&amp;"Times New Roman,Normál"&amp;12 19.melléklet a 3/2019. (III. 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177"/>
  <sheetViews>
    <sheetView view="pageBreakPreview" zoomScaleSheetLayoutView="100" workbookViewId="0" topLeftCell="A1">
      <pane xSplit="2" ySplit="5" topLeftCell="I102" activePane="bottomRight" state="frozen"/>
      <selection pane="topLeft" activeCell="A1" sqref="A1"/>
      <selection pane="topRight" activeCell="I1" sqref="I1"/>
      <selection pane="bottomLeft" activeCell="A102" sqref="A102"/>
      <selection pane="bottomRight" activeCell="M125" sqref="M125"/>
    </sheetView>
  </sheetViews>
  <sheetFormatPr defaultColWidth="9.140625" defaultRowHeight="15"/>
  <cols>
    <col min="1" max="1" width="83.8515625" style="16" customWidth="1"/>
    <col min="2" max="2" width="8.7109375" style="16" customWidth="1"/>
    <col min="3" max="3" width="11.28125" style="16" customWidth="1"/>
    <col min="4" max="4" width="11.140625" style="16" customWidth="1"/>
    <col min="5" max="5" width="12.421875" style="16" customWidth="1"/>
    <col min="6" max="6" width="11.421875" style="16" customWidth="1"/>
    <col min="7" max="8" width="12.7109375" style="16" customWidth="1"/>
    <col min="9" max="9" width="11.421875" style="16" customWidth="1"/>
    <col min="10" max="10" width="9.57421875" style="16" customWidth="1"/>
    <col min="11" max="12" width="11.421875" style="16" customWidth="1"/>
    <col min="13" max="13" width="15.28125" style="16" customWidth="1"/>
    <col min="14" max="15" width="9.57421875" style="16" customWidth="1"/>
    <col min="16" max="16" width="11.421875" style="16" customWidth="1"/>
    <col min="17" max="17" width="12.7109375" style="16" customWidth="1"/>
    <col min="18" max="18" width="13.8515625" style="16" customWidth="1"/>
    <col min="19" max="19" width="9.57421875" style="16" customWidth="1"/>
    <col min="20" max="20" width="11.421875" style="16" customWidth="1"/>
    <col min="21" max="21" width="11.421875" style="17" customWidth="1"/>
    <col min="22" max="22" width="11.28125" style="16" customWidth="1"/>
    <col min="23" max="23" width="12.57421875" style="16" customWidth="1"/>
    <col min="24" max="27" width="11.421875" style="16" customWidth="1"/>
    <col min="28" max="29" width="14.00390625" style="16" customWidth="1"/>
    <col min="30" max="30" width="12.421875" style="16" customWidth="1"/>
    <col min="31" max="31" width="12.7109375" style="16" customWidth="1"/>
    <col min="32" max="32" width="10.8515625" style="16" customWidth="1"/>
    <col min="33" max="55" width="9.140625" style="18" customWidth="1"/>
  </cols>
  <sheetData>
    <row r="1" spans="1:6" ht="21" customHeight="1">
      <c r="A1" s="19" t="s">
        <v>0</v>
      </c>
      <c r="B1" s="19"/>
      <c r="C1" s="19"/>
      <c r="D1" s="19"/>
      <c r="E1" s="19"/>
      <c r="F1" s="19"/>
    </row>
    <row r="2" spans="1:6" ht="18.75" customHeight="1">
      <c r="A2" s="20" t="s">
        <v>25</v>
      </c>
      <c r="B2" s="20"/>
      <c r="C2" s="20"/>
      <c r="D2" s="20"/>
      <c r="E2" s="20"/>
      <c r="F2" s="20"/>
    </row>
    <row r="3" ht="12.75">
      <c r="A3" s="21"/>
    </row>
    <row r="4" ht="12.75">
      <c r="A4" s="22" t="s">
        <v>26</v>
      </c>
    </row>
    <row r="5" spans="1:55" s="4" customFormat="1" ht="12.75">
      <c r="A5" s="23" t="s">
        <v>27</v>
      </c>
      <c r="B5" s="24" t="s">
        <v>28</v>
      </c>
      <c r="C5" s="25" t="s">
        <v>29</v>
      </c>
      <c r="D5" s="25" t="s">
        <v>30</v>
      </c>
      <c r="E5" s="25" t="s">
        <v>31</v>
      </c>
      <c r="F5" s="26" t="s">
        <v>32</v>
      </c>
      <c r="G5" s="27" t="s">
        <v>33</v>
      </c>
      <c r="H5" s="27" t="s">
        <v>34</v>
      </c>
      <c r="I5" s="27" t="s">
        <v>35</v>
      </c>
      <c r="J5" s="27" t="s">
        <v>36</v>
      </c>
      <c r="K5" s="27" t="s">
        <v>37</v>
      </c>
      <c r="L5" s="27" t="s">
        <v>38</v>
      </c>
      <c r="M5" s="27" t="s">
        <v>39</v>
      </c>
      <c r="N5" s="27" t="s">
        <v>40</v>
      </c>
      <c r="O5" s="27" t="s">
        <v>41</v>
      </c>
      <c r="P5" s="27" t="s">
        <v>42</v>
      </c>
      <c r="Q5" s="27" t="s">
        <v>43</v>
      </c>
      <c r="R5" s="27" t="s">
        <v>44</v>
      </c>
      <c r="S5" s="27" t="s">
        <v>45</v>
      </c>
      <c r="T5" s="27" t="s">
        <v>46</v>
      </c>
      <c r="U5" s="27" t="s">
        <v>47</v>
      </c>
      <c r="V5" s="27" t="s">
        <v>48</v>
      </c>
      <c r="W5" s="27" t="s">
        <v>49</v>
      </c>
      <c r="X5" s="27" t="s">
        <v>50</v>
      </c>
      <c r="Y5" s="27" t="s">
        <v>51</v>
      </c>
      <c r="Z5" s="27" t="s">
        <v>52</v>
      </c>
      <c r="AA5" s="27" t="s">
        <v>53</v>
      </c>
      <c r="AB5" s="27" t="s">
        <v>54</v>
      </c>
      <c r="AC5" s="27" t="s">
        <v>55</v>
      </c>
      <c r="AD5" s="28">
        <v>107060</v>
      </c>
      <c r="AE5" s="28" t="s">
        <v>56</v>
      </c>
      <c r="AF5" s="28" t="s">
        <v>57</v>
      </c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32" ht="12.75">
      <c r="A6" s="30" t="s">
        <v>58</v>
      </c>
      <c r="B6" s="31" t="s">
        <v>59</v>
      </c>
      <c r="C6" s="32">
        <v>930000</v>
      </c>
      <c r="D6" s="32"/>
      <c r="E6" s="32"/>
      <c r="F6" s="33"/>
      <c r="G6" s="34">
        <v>9197300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28">
        <v>7152988</v>
      </c>
      <c r="V6" s="34"/>
      <c r="W6" s="34">
        <v>5175400</v>
      </c>
      <c r="X6" s="34"/>
      <c r="Y6" s="34"/>
      <c r="Z6" s="34"/>
      <c r="AA6" s="34"/>
      <c r="AB6" s="34">
        <v>57062735</v>
      </c>
      <c r="AC6" s="34"/>
      <c r="AD6" s="34"/>
      <c r="AE6" s="34"/>
      <c r="AF6" s="33">
        <f>SUM(C6:AE6)</f>
        <v>79518423</v>
      </c>
    </row>
    <row r="7" spans="1:32" ht="12.75">
      <c r="A7" s="30" t="s">
        <v>60</v>
      </c>
      <c r="B7" s="35" t="s">
        <v>61</v>
      </c>
      <c r="C7" s="32"/>
      <c r="D7" s="32"/>
      <c r="E7" s="32"/>
      <c r="F7" s="33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28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3">
        <f aca="true" t="shared" si="0" ref="AF7:AF69">SUM(C7:AE7)</f>
        <v>0</v>
      </c>
    </row>
    <row r="8" spans="1:32" ht="12.75">
      <c r="A8" s="30" t="s">
        <v>62</v>
      </c>
      <c r="B8" s="35" t="s">
        <v>63</v>
      </c>
      <c r="C8" s="32"/>
      <c r="D8" s="32"/>
      <c r="E8" s="32"/>
      <c r="F8" s="33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28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3">
        <f t="shared" si="0"/>
        <v>0</v>
      </c>
    </row>
    <row r="9" spans="1:32" ht="12.75">
      <c r="A9" s="36" t="s">
        <v>64</v>
      </c>
      <c r="B9" s="35" t="s">
        <v>65</v>
      </c>
      <c r="C9" s="32"/>
      <c r="D9" s="32"/>
      <c r="E9" s="32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28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3">
        <f t="shared" si="0"/>
        <v>0</v>
      </c>
    </row>
    <row r="10" spans="1:32" ht="12.75">
      <c r="A10" s="36" t="s">
        <v>66</v>
      </c>
      <c r="B10" s="35" t="s">
        <v>67</v>
      </c>
      <c r="C10" s="32"/>
      <c r="D10" s="32"/>
      <c r="E10" s="32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28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3">
        <f t="shared" si="0"/>
        <v>0</v>
      </c>
    </row>
    <row r="11" spans="1:32" ht="12.75">
      <c r="A11" s="36" t="s">
        <v>68</v>
      </c>
      <c r="B11" s="35" t="s">
        <v>69</v>
      </c>
      <c r="C11" s="32"/>
      <c r="D11" s="32"/>
      <c r="E11" s="32"/>
      <c r="F11" s="33"/>
      <c r="G11" s="34">
        <v>375400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28"/>
      <c r="V11" s="34"/>
      <c r="W11" s="34">
        <v>585000</v>
      </c>
      <c r="X11" s="34"/>
      <c r="Y11" s="34"/>
      <c r="Z11" s="34"/>
      <c r="AA11" s="34"/>
      <c r="AB11" s="34"/>
      <c r="AC11" s="34"/>
      <c r="AD11" s="34"/>
      <c r="AE11" s="34"/>
      <c r="AF11" s="33">
        <f t="shared" si="0"/>
        <v>960400</v>
      </c>
    </row>
    <row r="12" spans="1:32" ht="12.75">
      <c r="A12" s="36" t="s">
        <v>70</v>
      </c>
      <c r="B12" s="35" t="s">
        <v>71</v>
      </c>
      <c r="C12" s="32"/>
      <c r="D12" s="32"/>
      <c r="E12" s="32"/>
      <c r="F12" s="33"/>
      <c r="G12" s="34">
        <v>449072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28">
        <v>224536</v>
      </c>
      <c r="V12" s="34"/>
      <c r="W12" s="34">
        <v>280670</v>
      </c>
      <c r="X12" s="34"/>
      <c r="Y12" s="34"/>
      <c r="Z12" s="34"/>
      <c r="AA12" s="34"/>
      <c r="AB12" s="34"/>
      <c r="AC12" s="34"/>
      <c r="AD12" s="34"/>
      <c r="AE12" s="34"/>
      <c r="AF12" s="33">
        <f t="shared" si="0"/>
        <v>954278</v>
      </c>
    </row>
    <row r="13" spans="1:32" ht="12.75">
      <c r="A13" s="36" t="s">
        <v>72</v>
      </c>
      <c r="B13" s="35" t="s">
        <v>73</v>
      </c>
      <c r="C13" s="32"/>
      <c r="D13" s="32"/>
      <c r="E13" s="32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28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3">
        <f t="shared" si="0"/>
        <v>0</v>
      </c>
    </row>
    <row r="14" spans="1:32" ht="12.75">
      <c r="A14" s="37" t="s">
        <v>74</v>
      </c>
      <c r="B14" s="35" t="s">
        <v>75</v>
      </c>
      <c r="C14" s="32"/>
      <c r="D14" s="32"/>
      <c r="E14" s="32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28">
        <v>50000</v>
      </c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3">
        <f t="shared" si="0"/>
        <v>50000</v>
      </c>
    </row>
    <row r="15" spans="1:32" ht="12.75">
      <c r="A15" s="37" t="s">
        <v>76</v>
      </c>
      <c r="B15" s="35" t="s">
        <v>77</v>
      </c>
      <c r="C15" s="32"/>
      <c r="D15" s="32"/>
      <c r="E15" s="32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28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3">
        <f t="shared" si="0"/>
        <v>0</v>
      </c>
    </row>
    <row r="16" spans="1:32" ht="12.75">
      <c r="A16" s="37" t="s">
        <v>78</v>
      </c>
      <c r="B16" s="35" t="s">
        <v>79</v>
      </c>
      <c r="C16" s="32"/>
      <c r="D16" s="32"/>
      <c r="E16" s="32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28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3">
        <f t="shared" si="0"/>
        <v>0</v>
      </c>
    </row>
    <row r="17" spans="1:32" ht="12.75">
      <c r="A17" s="37" t="s">
        <v>80</v>
      </c>
      <c r="B17" s="35" t="s">
        <v>81</v>
      </c>
      <c r="C17" s="32"/>
      <c r="D17" s="32"/>
      <c r="E17" s="32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28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3">
        <f t="shared" si="0"/>
        <v>0</v>
      </c>
    </row>
    <row r="18" spans="1:32" ht="12.75">
      <c r="A18" s="37" t="s">
        <v>82</v>
      </c>
      <c r="B18" s="35" t="s">
        <v>83</v>
      </c>
      <c r="C18" s="32"/>
      <c r="D18" s="32"/>
      <c r="E18" s="32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28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3">
        <f t="shared" si="0"/>
        <v>0</v>
      </c>
    </row>
    <row r="19" spans="1:55" s="4" customFormat="1" ht="12.75">
      <c r="A19" s="38" t="s">
        <v>84</v>
      </c>
      <c r="B19" s="39" t="s">
        <v>85</v>
      </c>
      <c r="C19" s="40">
        <f>SUM(C6:C18)</f>
        <v>930000</v>
      </c>
      <c r="D19" s="40">
        <f aca="true" t="shared" si="1" ref="D19:AE19">SUM(D6:D18)</f>
        <v>0</v>
      </c>
      <c r="E19" s="40">
        <f t="shared" si="1"/>
        <v>0</v>
      </c>
      <c r="F19" s="40">
        <f t="shared" si="1"/>
        <v>0</v>
      </c>
      <c r="G19" s="40">
        <f t="shared" si="1"/>
        <v>10021772</v>
      </c>
      <c r="H19" s="40">
        <f t="shared" si="1"/>
        <v>0</v>
      </c>
      <c r="I19" s="40">
        <f t="shared" si="1"/>
        <v>0</v>
      </c>
      <c r="J19" s="40">
        <f t="shared" si="1"/>
        <v>0</v>
      </c>
      <c r="K19" s="40">
        <f t="shared" si="1"/>
        <v>0</v>
      </c>
      <c r="L19" s="40"/>
      <c r="M19" s="40">
        <f t="shared" si="1"/>
        <v>0</v>
      </c>
      <c r="N19" s="40">
        <f t="shared" si="1"/>
        <v>0</v>
      </c>
      <c r="O19" s="40">
        <f t="shared" si="1"/>
        <v>0</v>
      </c>
      <c r="P19" s="40"/>
      <c r="Q19" s="40"/>
      <c r="R19" s="40"/>
      <c r="S19" s="40">
        <f t="shared" si="1"/>
        <v>0</v>
      </c>
      <c r="T19" s="40">
        <f t="shared" si="1"/>
        <v>0</v>
      </c>
      <c r="U19" s="40">
        <f t="shared" si="1"/>
        <v>7427524</v>
      </c>
      <c r="V19" s="40">
        <f t="shared" si="1"/>
        <v>0</v>
      </c>
      <c r="W19" s="40">
        <f t="shared" si="1"/>
        <v>6041070</v>
      </c>
      <c r="X19" s="40">
        <f t="shared" si="1"/>
        <v>0</v>
      </c>
      <c r="Y19" s="40">
        <f t="shared" si="1"/>
        <v>0</v>
      </c>
      <c r="Z19" s="40"/>
      <c r="AA19" s="40"/>
      <c r="AB19" s="40">
        <f t="shared" si="1"/>
        <v>57062735</v>
      </c>
      <c r="AC19" s="40"/>
      <c r="AD19" s="40">
        <f t="shared" si="1"/>
        <v>0</v>
      </c>
      <c r="AE19" s="40">
        <f t="shared" si="1"/>
        <v>0</v>
      </c>
      <c r="AF19" s="33">
        <f t="shared" si="0"/>
        <v>81483101</v>
      </c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</row>
    <row r="20" spans="1:32" ht="12.75">
      <c r="A20" s="37" t="s">
        <v>86</v>
      </c>
      <c r="B20" s="35" t="s">
        <v>87</v>
      </c>
      <c r="C20" s="32"/>
      <c r="D20" s="32"/>
      <c r="E20" s="32"/>
      <c r="F20" s="33"/>
      <c r="G20" s="34"/>
      <c r="H20" s="34">
        <v>11662111</v>
      </c>
      <c r="I20" s="34"/>
      <c r="J20" s="34">
        <v>116000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28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3">
        <f t="shared" si="0"/>
        <v>11778111</v>
      </c>
    </row>
    <row r="21" spans="1:32" ht="12.75">
      <c r="A21" s="37" t="s">
        <v>88</v>
      </c>
      <c r="B21" s="35" t="s">
        <v>89</v>
      </c>
      <c r="C21" s="32"/>
      <c r="D21" s="32"/>
      <c r="E21" s="32"/>
      <c r="F21" s="33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28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3">
        <f t="shared" si="0"/>
        <v>0</v>
      </c>
    </row>
    <row r="22" spans="1:32" ht="12.75">
      <c r="A22" s="41" t="s">
        <v>90</v>
      </c>
      <c r="B22" s="35" t="s">
        <v>91</v>
      </c>
      <c r="C22" s="32"/>
      <c r="D22" s="32"/>
      <c r="E22" s="32"/>
      <c r="F22" s="33"/>
      <c r="G22" s="34"/>
      <c r="H22" s="34">
        <v>200000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28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3">
        <f t="shared" si="0"/>
        <v>200000</v>
      </c>
    </row>
    <row r="23" spans="1:55" s="4" customFormat="1" ht="12.75">
      <c r="A23" s="42" t="s">
        <v>92</v>
      </c>
      <c r="B23" s="39" t="s">
        <v>93</v>
      </c>
      <c r="C23" s="40">
        <f>SUM(C20:C22)</f>
        <v>0</v>
      </c>
      <c r="D23" s="40">
        <f aca="true" t="shared" si="2" ref="D23:AE23">SUM(D20:D22)</f>
        <v>0</v>
      </c>
      <c r="E23" s="40">
        <f t="shared" si="2"/>
        <v>0</v>
      </c>
      <c r="F23" s="40">
        <f t="shared" si="2"/>
        <v>0</v>
      </c>
      <c r="G23" s="40">
        <f t="shared" si="2"/>
        <v>0</v>
      </c>
      <c r="H23" s="40">
        <f t="shared" si="2"/>
        <v>11862111</v>
      </c>
      <c r="I23" s="40">
        <f t="shared" si="2"/>
        <v>0</v>
      </c>
      <c r="J23" s="40">
        <f>SUM(J20:J22)</f>
        <v>116000</v>
      </c>
      <c r="K23" s="40">
        <f t="shared" si="2"/>
        <v>0</v>
      </c>
      <c r="L23" s="40"/>
      <c r="M23" s="40">
        <f t="shared" si="2"/>
        <v>0</v>
      </c>
      <c r="N23" s="40">
        <f t="shared" si="2"/>
        <v>0</v>
      </c>
      <c r="O23" s="40">
        <f t="shared" si="2"/>
        <v>0</v>
      </c>
      <c r="P23" s="40"/>
      <c r="Q23" s="40"/>
      <c r="R23" s="40"/>
      <c r="S23" s="40">
        <f t="shared" si="2"/>
        <v>0</v>
      </c>
      <c r="T23" s="40">
        <f t="shared" si="2"/>
        <v>0</v>
      </c>
      <c r="U23" s="40">
        <f t="shared" si="2"/>
        <v>0</v>
      </c>
      <c r="V23" s="40">
        <f t="shared" si="2"/>
        <v>0</v>
      </c>
      <c r="W23" s="40">
        <f t="shared" si="2"/>
        <v>0</v>
      </c>
      <c r="X23" s="40">
        <f t="shared" si="2"/>
        <v>0</v>
      </c>
      <c r="Y23" s="40">
        <f t="shared" si="2"/>
        <v>0</v>
      </c>
      <c r="Z23" s="40"/>
      <c r="AA23" s="40"/>
      <c r="AB23" s="40">
        <f t="shared" si="2"/>
        <v>0</v>
      </c>
      <c r="AC23" s="40">
        <f t="shared" si="2"/>
        <v>0</v>
      </c>
      <c r="AD23" s="40">
        <f t="shared" si="2"/>
        <v>0</v>
      </c>
      <c r="AE23" s="40">
        <f t="shared" si="2"/>
        <v>0</v>
      </c>
      <c r="AF23" s="33">
        <f t="shared" si="0"/>
        <v>11978111</v>
      </c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</row>
    <row r="24" spans="1:55" s="4" customFormat="1" ht="12.75">
      <c r="A24" s="43" t="s">
        <v>94</v>
      </c>
      <c r="B24" s="44" t="s">
        <v>95</v>
      </c>
      <c r="C24" s="40">
        <f>C19+C23</f>
        <v>930000</v>
      </c>
      <c r="D24" s="40">
        <f aca="true" t="shared" si="3" ref="D24:AE24">D19+D23</f>
        <v>0</v>
      </c>
      <c r="E24" s="40">
        <f t="shared" si="3"/>
        <v>0</v>
      </c>
      <c r="F24" s="40">
        <f t="shared" si="3"/>
        <v>0</v>
      </c>
      <c r="G24" s="40">
        <f t="shared" si="3"/>
        <v>10021772</v>
      </c>
      <c r="H24" s="40">
        <f t="shared" si="3"/>
        <v>11862111</v>
      </c>
      <c r="I24" s="40">
        <f t="shared" si="3"/>
        <v>0</v>
      </c>
      <c r="J24" s="40">
        <f t="shared" si="3"/>
        <v>116000</v>
      </c>
      <c r="K24" s="40">
        <f t="shared" si="3"/>
        <v>0</v>
      </c>
      <c r="L24" s="40"/>
      <c r="M24" s="40">
        <f t="shared" si="3"/>
        <v>0</v>
      </c>
      <c r="N24" s="40">
        <f t="shared" si="3"/>
        <v>0</v>
      </c>
      <c r="O24" s="40">
        <f t="shared" si="3"/>
        <v>0</v>
      </c>
      <c r="P24" s="40"/>
      <c r="Q24" s="40"/>
      <c r="R24" s="40"/>
      <c r="S24" s="40">
        <f t="shared" si="3"/>
        <v>0</v>
      </c>
      <c r="T24" s="40">
        <f t="shared" si="3"/>
        <v>0</v>
      </c>
      <c r="U24" s="40">
        <f t="shared" si="3"/>
        <v>7427524</v>
      </c>
      <c r="V24" s="40">
        <f t="shared" si="3"/>
        <v>0</v>
      </c>
      <c r="W24" s="40">
        <f>W19+W23</f>
        <v>6041070</v>
      </c>
      <c r="X24" s="40">
        <f t="shared" si="3"/>
        <v>0</v>
      </c>
      <c r="Y24" s="40">
        <f t="shared" si="3"/>
        <v>0</v>
      </c>
      <c r="Z24" s="40"/>
      <c r="AA24" s="40"/>
      <c r="AB24" s="40">
        <f t="shared" si="3"/>
        <v>57062735</v>
      </c>
      <c r="AC24" s="40">
        <f t="shared" si="3"/>
        <v>0</v>
      </c>
      <c r="AD24" s="40">
        <f t="shared" si="3"/>
        <v>0</v>
      </c>
      <c r="AE24" s="40">
        <f t="shared" si="3"/>
        <v>0</v>
      </c>
      <c r="AF24" s="33">
        <f t="shared" si="0"/>
        <v>93461212</v>
      </c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</row>
    <row r="25" spans="1:55" s="4" customFormat="1" ht="12.75">
      <c r="A25" s="45" t="s">
        <v>96</v>
      </c>
      <c r="B25" s="44" t="s">
        <v>97</v>
      </c>
      <c r="C25" s="40">
        <v>181389</v>
      </c>
      <c r="D25" s="40"/>
      <c r="E25" s="40"/>
      <c r="F25" s="46"/>
      <c r="G25" s="28">
        <v>1954246</v>
      </c>
      <c r="H25" s="28">
        <v>2355532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>
        <v>1438617</v>
      </c>
      <c r="V25" s="28"/>
      <c r="W25" s="28">
        <v>1178009</v>
      </c>
      <c r="X25" s="28"/>
      <c r="Y25" s="28"/>
      <c r="Z25" s="28"/>
      <c r="AA25" s="28"/>
      <c r="AB25" s="28">
        <v>6153885</v>
      </c>
      <c r="AC25" s="28"/>
      <c r="AD25" s="28"/>
      <c r="AE25" s="28"/>
      <c r="AF25" s="33">
        <f t="shared" si="0"/>
        <v>13261678</v>
      </c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</row>
    <row r="26" spans="1:32" ht="12.75">
      <c r="A26" s="37" t="s">
        <v>98</v>
      </c>
      <c r="B26" s="35" t="s">
        <v>99</v>
      </c>
      <c r="C26" s="32">
        <v>10000</v>
      </c>
      <c r="D26" s="32"/>
      <c r="E26" s="32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28">
        <v>50000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3">
        <f t="shared" si="0"/>
        <v>60000</v>
      </c>
    </row>
    <row r="27" spans="1:32" ht="12.75">
      <c r="A27" s="37" t="s">
        <v>100</v>
      </c>
      <c r="B27" s="35" t="s">
        <v>101</v>
      </c>
      <c r="C27" s="32">
        <v>500000</v>
      </c>
      <c r="D27" s="32"/>
      <c r="E27" s="32">
        <v>100000</v>
      </c>
      <c r="F27" s="33">
        <v>200000</v>
      </c>
      <c r="G27" s="34">
        <v>1500000</v>
      </c>
      <c r="H27" s="34">
        <v>200000</v>
      </c>
      <c r="I27" s="34"/>
      <c r="J27" s="34">
        <v>20000</v>
      </c>
      <c r="K27" s="34"/>
      <c r="L27" s="34"/>
      <c r="M27" s="34"/>
      <c r="N27" s="34">
        <v>300000</v>
      </c>
      <c r="O27" s="34"/>
      <c r="P27" s="34"/>
      <c r="Q27" s="34"/>
      <c r="R27" s="34"/>
      <c r="S27" s="34">
        <v>10000</v>
      </c>
      <c r="T27" s="34">
        <v>30000</v>
      </c>
      <c r="U27" s="28">
        <v>30000</v>
      </c>
      <c r="V27" s="34"/>
      <c r="W27" s="34">
        <v>120000</v>
      </c>
      <c r="X27" s="34"/>
      <c r="Y27" s="34">
        <v>500000</v>
      </c>
      <c r="Z27" s="34"/>
      <c r="AA27" s="34"/>
      <c r="AB27" s="34">
        <v>1351284</v>
      </c>
      <c r="AC27" s="34"/>
      <c r="AD27" s="34">
        <v>6885039</v>
      </c>
      <c r="AE27" s="34"/>
      <c r="AF27" s="33">
        <f t="shared" si="0"/>
        <v>11746323</v>
      </c>
    </row>
    <row r="28" spans="1:32" ht="12.75">
      <c r="A28" s="37" t="s">
        <v>102</v>
      </c>
      <c r="B28" s="35" t="s">
        <v>103</v>
      </c>
      <c r="C28" s="32"/>
      <c r="D28" s="32"/>
      <c r="E28" s="32"/>
      <c r="F28" s="33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28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3">
        <f t="shared" si="0"/>
        <v>0</v>
      </c>
    </row>
    <row r="29" spans="1:55" s="4" customFormat="1" ht="12.75">
      <c r="A29" s="42" t="s">
        <v>104</v>
      </c>
      <c r="B29" s="39" t="s">
        <v>105</v>
      </c>
      <c r="C29" s="40">
        <f>SUM(C26:C28)</f>
        <v>510000</v>
      </c>
      <c r="D29" s="40">
        <f aca="true" t="shared" si="4" ref="D29:AE29">SUM(D26:D28)</f>
        <v>0</v>
      </c>
      <c r="E29" s="40">
        <f t="shared" si="4"/>
        <v>100000</v>
      </c>
      <c r="F29" s="40">
        <f t="shared" si="4"/>
        <v>200000</v>
      </c>
      <c r="G29" s="40">
        <f t="shared" si="4"/>
        <v>1500000</v>
      </c>
      <c r="H29" s="40">
        <f t="shared" si="4"/>
        <v>200000</v>
      </c>
      <c r="I29" s="40">
        <f t="shared" si="4"/>
        <v>0</v>
      </c>
      <c r="J29" s="40">
        <f t="shared" si="4"/>
        <v>20000</v>
      </c>
      <c r="K29" s="40">
        <f t="shared" si="4"/>
        <v>0</v>
      </c>
      <c r="L29" s="40"/>
      <c r="M29" s="40">
        <f t="shared" si="4"/>
        <v>0</v>
      </c>
      <c r="N29" s="40">
        <f t="shared" si="4"/>
        <v>300000</v>
      </c>
      <c r="O29" s="40">
        <f t="shared" si="4"/>
        <v>0</v>
      </c>
      <c r="P29" s="40"/>
      <c r="Q29" s="40"/>
      <c r="R29" s="40"/>
      <c r="S29" s="40">
        <f t="shared" si="4"/>
        <v>10000</v>
      </c>
      <c r="T29" s="40">
        <f t="shared" si="4"/>
        <v>30000</v>
      </c>
      <c r="U29" s="40">
        <f t="shared" si="4"/>
        <v>80000</v>
      </c>
      <c r="V29" s="40">
        <f t="shared" si="4"/>
        <v>0</v>
      </c>
      <c r="W29" s="40">
        <f t="shared" si="4"/>
        <v>120000</v>
      </c>
      <c r="X29" s="40">
        <f t="shared" si="4"/>
        <v>0</v>
      </c>
      <c r="Y29" s="40">
        <f t="shared" si="4"/>
        <v>500000</v>
      </c>
      <c r="Z29" s="40">
        <f>SUM(Z26:Z28)</f>
        <v>0</v>
      </c>
      <c r="AA29" s="40"/>
      <c r="AB29" s="40">
        <f>SUM(AB26:AB28)</f>
        <v>1351284</v>
      </c>
      <c r="AC29" s="40"/>
      <c r="AD29" s="40">
        <f t="shared" si="4"/>
        <v>6885039</v>
      </c>
      <c r="AE29" s="40">
        <f t="shared" si="4"/>
        <v>0</v>
      </c>
      <c r="AF29" s="33">
        <f t="shared" si="0"/>
        <v>11806323</v>
      </c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</row>
    <row r="30" spans="1:32" ht="12.75">
      <c r="A30" s="37" t="s">
        <v>106</v>
      </c>
      <c r="B30" s="35" t="s">
        <v>107</v>
      </c>
      <c r="C30" s="32"/>
      <c r="D30" s="32"/>
      <c r="E30" s="32"/>
      <c r="F30" s="33"/>
      <c r="G30" s="34"/>
      <c r="H30" s="34">
        <v>100000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>
        <v>100000</v>
      </c>
      <c r="U30" s="28">
        <v>93000</v>
      </c>
      <c r="V30" s="34"/>
      <c r="W30" s="34"/>
      <c r="X30" s="34">
        <v>100000</v>
      </c>
      <c r="Y30" s="34"/>
      <c r="Z30" s="34"/>
      <c r="AA30" s="34"/>
      <c r="AB30" s="34"/>
      <c r="AC30" s="34"/>
      <c r="AD30" s="34"/>
      <c r="AE30" s="34"/>
      <c r="AF30" s="33">
        <f t="shared" si="0"/>
        <v>393000</v>
      </c>
    </row>
    <row r="31" spans="1:32" ht="12.75">
      <c r="A31" s="37" t="s">
        <v>108</v>
      </c>
      <c r="B31" s="35" t="s">
        <v>109</v>
      </c>
      <c r="C31" s="32"/>
      <c r="D31" s="32"/>
      <c r="E31" s="32"/>
      <c r="F31" s="33"/>
      <c r="G31" s="34">
        <v>40000</v>
      </c>
      <c r="H31" s="34">
        <v>200000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>
        <v>40000</v>
      </c>
      <c r="U31" s="28">
        <v>60000</v>
      </c>
      <c r="V31" s="34"/>
      <c r="W31" s="34">
        <v>50000</v>
      </c>
      <c r="X31" s="34"/>
      <c r="Y31" s="34"/>
      <c r="Z31" s="34"/>
      <c r="AA31" s="34"/>
      <c r="AB31" s="34"/>
      <c r="AC31" s="34"/>
      <c r="AD31" s="34"/>
      <c r="AE31" s="34"/>
      <c r="AF31" s="33">
        <f t="shared" si="0"/>
        <v>390000</v>
      </c>
    </row>
    <row r="32" spans="1:55" s="4" customFormat="1" ht="15" customHeight="1">
      <c r="A32" s="42" t="s">
        <v>110</v>
      </c>
      <c r="B32" s="39" t="s">
        <v>111</v>
      </c>
      <c r="C32" s="40">
        <f aca="true" t="shared" si="5" ref="C32:AE32">SUM(C30:C31)</f>
        <v>0</v>
      </c>
      <c r="D32" s="40">
        <f t="shared" si="5"/>
        <v>0</v>
      </c>
      <c r="E32" s="40">
        <f t="shared" si="5"/>
        <v>0</v>
      </c>
      <c r="F32" s="40">
        <f t="shared" si="5"/>
        <v>0</v>
      </c>
      <c r="G32" s="40">
        <f t="shared" si="5"/>
        <v>40000</v>
      </c>
      <c r="H32" s="40">
        <f t="shared" si="5"/>
        <v>300000</v>
      </c>
      <c r="I32" s="40">
        <f t="shared" si="5"/>
        <v>0</v>
      </c>
      <c r="J32" s="40">
        <f t="shared" si="5"/>
        <v>0</v>
      </c>
      <c r="K32" s="40">
        <f t="shared" si="5"/>
        <v>0</v>
      </c>
      <c r="L32" s="40"/>
      <c r="M32" s="40">
        <f t="shared" si="5"/>
        <v>0</v>
      </c>
      <c r="N32" s="40">
        <f t="shared" si="5"/>
        <v>0</v>
      </c>
      <c r="O32" s="40">
        <f t="shared" si="5"/>
        <v>0</v>
      </c>
      <c r="P32" s="40"/>
      <c r="Q32" s="40"/>
      <c r="R32" s="40"/>
      <c r="S32" s="40">
        <f t="shared" si="5"/>
        <v>0</v>
      </c>
      <c r="T32" s="40">
        <f t="shared" si="5"/>
        <v>140000</v>
      </c>
      <c r="U32" s="40">
        <f t="shared" si="5"/>
        <v>153000</v>
      </c>
      <c r="V32" s="40">
        <f t="shared" si="5"/>
        <v>0</v>
      </c>
      <c r="W32" s="40">
        <f t="shared" si="5"/>
        <v>50000</v>
      </c>
      <c r="X32" s="40">
        <f t="shared" si="5"/>
        <v>100000</v>
      </c>
      <c r="Y32" s="40">
        <f t="shared" si="5"/>
        <v>0</v>
      </c>
      <c r="Z32" s="40"/>
      <c r="AA32" s="40"/>
      <c r="AB32" s="40">
        <f t="shared" si="5"/>
        <v>0</v>
      </c>
      <c r="AC32" s="40"/>
      <c r="AD32" s="40">
        <f t="shared" si="5"/>
        <v>0</v>
      </c>
      <c r="AE32" s="40">
        <f t="shared" si="5"/>
        <v>0</v>
      </c>
      <c r="AF32" s="33">
        <f t="shared" si="0"/>
        <v>783000</v>
      </c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</row>
    <row r="33" spans="1:32" ht="12.75">
      <c r="A33" s="37" t="s">
        <v>112</v>
      </c>
      <c r="B33" s="35" t="s">
        <v>113</v>
      </c>
      <c r="C33" s="32"/>
      <c r="D33" s="32"/>
      <c r="E33" s="32"/>
      <c r="F33" s="33">
        <v>900000</v>
      </c>
      <c r="G33" s="34">
        <v>10000</v>
      </c>
      <c r="H33" s="34"/>
      <c r="I33" s="34">
        <v>3500000</v>
      </c>
      <c r="J33" s="34"/>
      <c r="K33" s="34"/>
      <c r="L33" s="34"/>
      <c r="M33" s="34"/>
      <c r="N33" s="34"/>
      <c r="O33" s="34">
        <v>180000</v>
      </c>
      <c r="P33" s="34"/>
      <c r="Q33" s="34"/>
      <c r="R33" s="34"/>
      <c r="S33" s="34">
        <v>20000</v>
      </c>
      <c r="T33" s="34">
        <v>550000</v>
      </c>
      <c r="U33" s="28">
        <v>130000</v>
      </c>
      <c r="V33" s="34"/>
      <c r="W33" s="34">
        <v>2000000</v>
      </c>
      <c r="X33" s="34"/>
      <c r="Y33" s="34">
        <v>20000</v>
      </c>
      <c r="Z33" s="34"/>
      <c r="AA33" s="34"/>
      <c r="AB33" s="34"/>
      <c r="AC33" s="34"/>
      <c r="AD33" s="34"/>
      <c r="AE33" s="34"/>
      <c r="AF33" s="33">
        <f t="shared" si="0"/>
        <v>7310000</v>
      </c>
    </row>
    <row r="34" spans="1:32" ht="12.75">
      <c r="A34" s="37" t="s">
        <v>114</v>
      </c>
      <c r="B34" s="35" t="s">
        <v>115</v>
      </c>
      <c r="C34" s="32"/>
      <c r="D34" s="32"/>
      <c r="E34" s="32"/>
      <c r="F34" s="33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28"/>
      <c r="V34" s="34"/>
      <c r="W34" s="34"/>
      <c r="X34" s="34"/>
      <c r="Y34" s="34"/>
      <c r="Z34" s="34">
        <v>3174047</v>
      </c>
      <c r="AA34" s="34"/>
      <c r="AB34" s="34"/>
      <c r="AC34" s="34"/>
      <c r="AD34" s="34"/>
      <c r="AE34" s="34"/>
      <c r="AF34" s="33">
        <f t="shared" si="0"/>
        <v>3174047</v>
      </c>
    </row>
    <row r="35" spans="1:32" ht="12.75">
      <c r="A35" s="37" t="s">
        <v>116</v>
      </c>
      <c r="B35" s="35" t="s">
        <v>117</v>
      </c>
      <c r="C35" s="32">
        <v>2959611</v>
      </c>
      <c r="D35" s="32"/>
      <c r="E35" s="32"/>
      <c r="F35" s="33"/>
      <c r="G35" s="34">
        <v>10000</v>
      </c>
      <c r="H35" s="34">
        <v>200000</v>
      </c>
      <c r="I35" s="34"/>
      <c r="J35" s="34"/>
      <c r="K35" s="34"/>
      <c r="L35" s="34"/>
      <c r="M35" s="34"/>
      <c r="N35" s="34"/>
      <c r="O35" s="34">
        <v>18000</v>
      </c>
      <c r="P35" s="34"/>
      <c r="Q35" s="34"/>
      <c r="R35" s="34"/>
      <c r="S35" s="34"/>
      <c r="T35" s="34"/>
      <c r="U35" s="28">
        <v>14000</v>
      </c>
      <c r="V35" s="34"/>
      <c r="W35" s="34">
        <v>7000</v>
      </c>
      <c r="X35" s="34"/>
      <c r="Y35" s="34"/>
      <c r="Z35" s="34"/>
      <c r="AA35" s="34"/>
      <c r="AB35" s="34"/>
      <c r="AC35" s="34"/>
      <c r="AD35" s="34"/>
      <c r="AE35" s="34"/>
      <c r="AF35" s="33">
        <f t="shared" si="0"/>
        <v>3208611</v>
      </c>
    </row>
    <row r="36" spans="1:32" ht="12.75">
      <c r="A36" s="37" t="s">
        <v>118</v>
      </c>
      <c r="B36" s="35" t="s">
        <v>119</v>
      </c>
      <c r="C36" s="32">
        <v>200000</v>
      </c>
      <c r="D36" s="32"/>
      <c r="E36" s="32"/>
      <c r="F36" s="33">
        <v>0</v>
      </c>
      <c r="G36" s="34">
        <v>500000</v>
      </c>
      <c r="H36" s="34"/>
      <c r="I36" s="34">
        <v>600000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>
        <v>50000</v>
      </c>
      <c r="U36" s="28">
        <v>40000</v>
      </c>
      <c r="V36" s="34"/>
      <c r="W36" s="34">
        <v>50000</v>
      </c>
      <c r="X36" s="34"/>
      <c r="Y36" s="34"/>
      <c r="Z36" s="34"/>
      <c r="AA36" s="34"/>
      <c r="AB36" s="34"/>
      <c r="AC36" s="34"/>
      <c r="AD36" s="34"/>
      <c r="AE36" s="34"/>
      <c r="AF36" s="33">
        <f t="shared" si="0"/>
        <v>1440000</v>
      </c>
    </row>
    <row r="37" spans="1:32" ht="12.75">
      <c r="A37" s="47" t="s">
        <v>120</v>
      </c>
      <c r="B37" s="35" t="s">
        <v>121</v>
      </c>
      <c r="C37" s="32"/>
      <c r="D37" s="32"/>
      <c r="E37" s="32"/>
      <c r="F37" s="33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28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3">
        <f t="shared" si="0"/>
        <v>0</v>
      </c>
    </row>
    <row r="38" spans="1:32" ht="12.75">
      <c r="A38" s="41" t="s">
        <v>122</v>
      </c>
      <c r="B38" s="35" t="s">
        <v>123</v>
      </c>
      <c r="C38" s="32"/>
      <c r="D38" s="32"/>
      <c r="E38" s="32"/>
      <c r="F38" s="33"/>
      <c r="G38" s="34"/>
      <c r="H38" s="34"/>
      <c r="I38" s="34"/>
      <c r="J38" s="34"/>
      <c r="K38" s="34">
        <v>100000</v>
      </c>
      <c r="L38" s="34"/>
      <c r="M38" s="34"/>
      <c r="N38" s="34"/>
      <c r="O38" s="34"/>
      <c r="P38" s="34"/>
      <c r="Q38" s="34"/>
      <c r="R38" s="34"/>
      <c r="S38" s="34"/>
      <c r="T38" s="34"/>
      <c r="U38" s="28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3">
        <f t="shared" si="0"/>
        <v>100000</v>
      </c>
    </row>
    <row r="39" spans="1:32" ht="12.75">
      <c r="A39" s="37" t="s">
        <v>124</v>
      </c>
      <c r="B39" s="35" t="s">
        <v>125</v>
      </c>
      <c r="C39" s="32">
        <v>2036000</v>
      </c>
      <c r="D39" s="32">
        <v>0</v>
      </c>
      <c r="E39" s="32"/>
      <c r="F39" s="33">
        <v>50000</v>
      </c>
      <c r="G39" s="34">
        <v>500000</v>
      </c>
      <c r="H39" s="34">
        <v>3000000</v>
      </c>
      <c r="I39" s="34"/>
      <c r="J39" s="34">
        <v>40000</v>
      </c>
      <c r="K39" s="34">
        <v>650000</v>
      </c>
      <c r="L39" s="34">
        <v>200000</v>
      </c>
      <c r="M39" s="34">
        <v>25584829</v>
      </c>
      <c r="N39" s="34">
        <v>130000</v>
      </c>
      <c r="O39" s="34">
        <v>30000</v>
      </c>
      <c r="P39" s="34">
        <v>5476213</v>
      </c>
      <c r="Q39" s="34">
        <v>5208822</v>
      </c>
      <c r="R39" s="34"/>
      <c r="S39" s="34">
        <v>10000</v>
      </c>
      <c r="T39" s="34">
        <v>40000</v>
      </c>
      <c r="U39" s="28">
        <v>50000</v>
      </c>
      <c r="V39" s="34"/>
      <c r="W39" s="34">
        <v>200000</v>
      </c>
      <c r="X39" s="34">
        <v>200000</v>
      </c>
      <c r="Y39" s="34">
        <v>50000</v>
      </c>
      <c r="Z39" s="34"/>
      <c r="AA39" s="34"/>
      <c r="AB39" s="34">
        <v>135132</v>
      </c>
      <c r="AC39" s="34"/>
      <c r="AD39" s="34">
        <v>1204724</v>
      </c>
      <c r="AE39" s="34"/>
      <c r="AF39" s="33">
        <f t="shared" si="0"/>
        <v>44795720</v>
      </c>
    </row>
    <row r="40" spans="1:55" s="4" customFormat="1" ht="12.75">
      <c r="A40" s="42" t="s">
        <v>126</v>
      </c>
      <c r="B40" s="39" t="s">
        <v>127</v>
      </c>
      <c r="C40" s="40">
        <f>SUM(C33:C39)</f>
        <v>5195611</v>
      </c>
      <c r="D40" s="40">
        <v>0</v>
      </c>
      <c r="E40" s="40">
        <f aca="true" t="shared" si="6" ref="E40:AE40">SUM(E33:E39)</f>
        <v>0</v>
      </c>
      <c r="F40" s="40">
        <f t="shared" si="6"/>
        <v>950000</v>
      </c>
      <c r="G40" s="40">
        <f t="shared" si="6"/>
        <v>1020000</v>
      </c>
      <c r="H40" s="40">
        <f t="shared" si="6"/>
        <v>3200000</v>
      </c>
      <c r="I40" s="40">
        <f t="shared" si="6"/>
        <v>4100000</v>
      </c>
      <c r="J40" s="40">
        <f t="shared" si="6"/>
        <v>40000</v>
      </c>
      <c r="K40" s="40">
        <f t="shared" si="6"/>
        <v>750000</v>
      </c>
      <c r="L40" s="40">
        <f t="shared" si="6"/>
        <v>200000</v>
      </c>
      <c r="M40" s="40">
        <f t="shared" si="6"/>
        <v>25584829</v>
      </c>
      <c r="N40" s="40">
        <f t="shared" si="6"/>
        <v>130000</v>
      </c>
      <c r="O40" s="40">
        <f t="shared" si="6"/>
        <v>228000</v>
      </c>
      <c r="P40" s="40">
        <f>SUM(P33:P39)</f>
        <v>5476213</v>
      </c>
      <c r="Q40" s="40">
        <f>SUM(Q33:Q39)</f>
        <v>5208822</v>
      </c>
      <c r="R40" s="40"/>
      <c r="S40" s="40">
        <f t="shared" si="6"/>
        <v>30000</v>
      </c>
      <c r="T40" s="40">
        <f t="shared" si="6"/>
        <v>640000</v>
      </c>
      <c r="U40" s="40">
        <f t="shared" si="6"/>
        <v>234000</v>
      </c>
      <c r="V40" s="40">
        <f t="shared" si="6"/>
        <v>0</v>
      </c>
      <c r="W40" s="40">
        <f t="shared" si="6"/>
        <v>2257000</v>
      </c>
      <c r="X40" s="40">
        <f t="shared" si="6"/>
        <v>200000</v>
      </c>
      <c r="Y40" s="40">
        <f t="shared" si="6"/>
        <v>70000</v>
      </c>
      <c r="Z40" s="40">
        <f t="shared" si="6"/>
        <v>3174047</v>
      </c>
      <c r="AA40" s="40"/>
      <c r="AB40" s="40">
        <f t="shared" si="6"/>
        <v>135132</v>
      </c>
      <c r="AC40" s="40"/>
      <c r="AD40" s="40">
        <f t="shared" si="6"/>
        <v>1204724</v>
      </c>
      <c r="AE40" s="40">
        <f t="shared" si="6"/>
        <v>0</v>
      </c>
      <c r="AF40" s="33">
        <f t="shared" si="0"/>
        <v>60028378</v>
      </c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</row>
    <row r="41" spans="1:32" ht="12.75">
      <c r="A41" s="37" t="s">
        <v>128</v>
      </c>
      <c r="B41" s="35" t="s">
        <v>129</v>
      </c>
      <c r="C41" s="32"/>
      <c r="D41" s="32"/>
      <c r="E41" s="32"/>
      <c r="F41" s="33"/>
      <c r="G41" s="34">
        <v>200000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28">
        <v>60000</v>
      </c>
      <c r="V41" s="34"/>
      <c r="W41" s="34">
        <v>100000</v>
      </c>
      <c r="X41" s="34"/>
      <c r="Y41" s="34"/>
      <c r="Z41" s="34"/>
      <c r="AA41" s="34"/>
      <c r="AB41" s="34"/>
      <c r="AC41" s="34"/>
      <c r="AD41" s="34"/>
      <c r="AE41" s="34"/>
      <c r="AF41" s="33">
        <f t="shared" si="0"/>
        <v>360000</v>
      </c>
    </row>
    <row r="42" spans="1:32" ht="12.75">
      <c r="A42" s="37" t="s">
        <v>130</v>
      </c>
      <c r="B42" s="35" t="s">
        <v>131</v>
      </c>
      <c r="C42" s="32"/>
      <c r="D42" s="32"/>
      <c r="E42" s="32"/>
      <c r="F42" s="33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28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3">
        <f t="shared" si="0"/>
        <v>0</v>
      </c>
    </row>
    <row r="43" spans="1:55" s="4" customFormat="1" ht="12.75">
      <c r="A43" s="42" t="s">
        <v>132</v>
      </c>
      <c r="B43" s="39" t="s">
        <v>133</v>
      </c>
      <c r="C43" s="40">
        <f>SUM(C41:C42)</f>
        <v>0</v>
      </c>
      <c r="D43" s="40">
        <f aca="true" t="shared" si="7" ref="D43:AE43">SUM(D41:D42)</f>
        <v>0</v>
      </c>
      <c r="E43" s="40">
        <f t="shared" si="7"/>
        <v>0</v>
      </c>
      <c r="F43" s="40">
        <f t="shared" si="7"/>
        <v>0</v>
      </c>
      <c r="G43" s="40">
        <f t="shared" si="7"/>
        <v>200000</v>
      </c>
      <c r="H43" s="40">
        <f t="shared" si="7"/>
        <v>0</v>
      </c>
      <c r="I43" s="40">
        <f t="shared" si="7"/>
        <v>0</v>
      </c>
      <c r="J43" s="40">
        <f t="shared" si="7"/>
        <v>0</v>
      </c>
      <c r="K43" s="40">
        <f t="shared" si="7"/>
        <v>0</v>
      </c>
      <c r="L43" s="40">
        <f t="shared" si="7"/>
        <v>0</v>
      </c>
      <c r="M43" s="40">
        <f t="shared" si="7"/>
        <v>0</v>
      </c>
      <c r="N43" s="40">
        <f t="shared" si="7"/>
        <v>0</v>
      </c>
      <c r="O43" s="40">
        <f t="shared" si="7"/>
        <v>0</v>
      </c>
      <c r="P43" s="40"/>
      <c r="Q43" s="40"/>
      <c r="R43" s="40"/>
      <c r="S43" s="40">
        <f t="shared" si="7"/>
        <v>0</v>
      </c>
      <c r="T43" s="40">
        <f t="shared" si="7"/>
        <v>0</v>
      </c>
      <c r="U43" s="40">
        <f>SUM(U41:U42)</f>
        <v>60000</v>
      </c>
      <c r="V43" s="40">
        <f t="shared" si="7"/>
        <v>0</v>
      </c>
      <c r="W43" s="40">
        <f t="shared" si="7"/>
        <v>100000</v>
      </c>
      <c r="X43" s="40">
        <f t="shared" si="7"/>
        <v>0</v>
      </c>
      <c r="Y43" s="40">
        <f t="shared" si="7"/>
        <v>0</v>
      </c>
      <c r="Z43" s="40"/>
      <c r="AA43" s="40"/>
      <c r="AB43" s="40">
        <f t="shared" si="7"/>
        <v>0</v>
      </c>
      <c r="AC43" s="40"/>
      <c r="AD43" s="40">
        <f t="shared" si="7"/>
        <v>0</v>
      </c>
      <c r="AE43" s="40">
        <f t="shared" si="7"/>
        <v>0</v>
      </c>
      <c r="AF43" s="33">
        <f t="shared" si="0"/>
        <v>360000</v>
      </c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</row>
    <row r="44" spans="1:32" ht="12.75">
      <c r="A44" s="37" t="s">
        <v>134</v>
      </c>
      <c r="B44" s="35" t="s">
        <v>135</v>
      </c>
      <c r="C44" s="32">
        <v>272700</v>
      </c>
      <c r="D44" s="32">
        <v>0</v>
      </c>
      <c r="E44" s="32">
        <v>27000</v>
      </c>
      <c r="F44" s="33">
        <v>310500</v>
      </c>
      <c r="G44" s="34">
        <v>691200</v>
      </c>
      <c r="H44" s="34">
        <v>999000</v>
      </c>
      <c r="I44" s="34">
        <v>1107000</v>
      </c>
      <c r="J44" s="34">
        <v>16200</v>
      </c>
      <c r="K44" s="34">
        <v>202500</v>
      </c>
      <c r="L44" s="34"/>
      <c r="M44" s="34"/>
      <c r="N44" s="34">
        <v>116100</v>
      </c>
      <c r="O44" s="34">
        <v>61560</v>
      </c>
      <c r="P44" s="34">
        <v>1478577</v>
      </c>
      <c r="Q44" s="34">
        <v>1406382</v>
      </c>
      <c r="R44" s="34"/>
      <c r="S44" s="34">
        <v>10800</v>
      </c>
      <c r="T44" s="34">
        <v>218700</v>
      </c>
      <c r="U44" s="28">
        <v>126090</v>
      </c>
      <c r="V44" s="34"/>
      <c r="W44" s="34">
        <v>670140</v>
      </c>
      <c r="X44" s="34">
        <v>81000</v>
      </c>
      <c r="Y44" s="34">
        <v>153900</v>
      </c>
      <c r="Z44" s="34">
        <v>856993</v>
      </c>
      <c r="AA44" s="34"/>
      <c r="AB44" s="34">
        <v>401332</v>
      </c>
      <c r="AC44" s="34"/>
      <c r="AD44" s="34">
        <v>2184237</v>
      </c>
      <c r="AE44" s="34"/>
      <c r="AF44" s="33">
        <f t="shared" si="0"/>
        <v>11391911</v>
      </c>
    </row>
    <row r="45" spans="1:32" ht="12.75">
      <c r="A45" s="37" t="s">
        <v>136</v>
      </c>
      <c r="B45" s="35" t="s">
        <v>137</v>
      </c>
      <c r="C45" s="32"/>
      <c r="D45" s="32"/>
      <c r="E45" s="32"/>
      <c r="F45" s="33"/>
      <c r="G45" s="34"/>
      <c r="H45" s="34">
        <v>4300000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28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3">
        <f t="shared" si="0"/>
        <v>4300000</v>
      </c>
    </row>
    <row r="46" spans="1:32" ht="12.75">
      <c r="A46" s="37" t="s">
        <v>138</v>
      </c>
      <c r="B46" s="35" t="s">
        <v>139</v>
      </c>
      <c r="C46" s="32"/>
      <c r="D46" s="32"/>
      <c r="E46" s="32"/>
      <c r="F46" s="33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28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3">
        <f t="shared" si="0"/>
        <v>0</v>
      </c>
    </row>
    <row r="47" spans="1:32" ht="12.75">
      <c r="A47" s="37" t="s">
        <v>140</v>
      </c>
      <c r="B47" s="35" t="s">
        <v>141</v>
      </c>
      <c r="C47" s="32"/>
      <c r="D47" s="32"/>
      <c r="E47" s="32"/>
      <c r="F47" s="33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28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3">
        <f t="shared" si="0"/>
        <v>0</v>
      </c>
    </row>
    <row r="48" spans="1:32" ht="12.75">
      <c r="A48" s="37" t="s">
        <v>142</v>
      </c>
      <c r="B48" s="35" t="s">
        <v>143</v>
      </c>
      <c r="C48" s="32"/>
      <c r="D48" s="32"/>
      <c r="E48" s="32"/>
      <c r="F48" s="33"/>
      <c r="G48" s="34"/>
      <c r="H48" s="34">
        <v>100000</v>
      </c>
      <c r="I48" s="34"/>
      <c r="J48" s="34"/>
      <c r="K48" s="34"/>
      <c r="L48" s="34"/>
      <c r="M48" s="34"/>
      <c r="N48" s="34">
        <v>100000</v>
      </c>
      <c r="O48" s="34"/>
      <c r="P48" s="34"/>
      <c r="Q48" s="34"/>
      <c r="R48" s="34"/>
      <c r="S48" s="34"/>
      <c r="T48" s="34"/>
      <c r="U48" s="28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3">
        <f t="shared" si="0"/>
        <v>200000</v>
      </c>
    </row>
    <row r="49" spans="1:55" s="4" customFormat="1" ht="12.75">
      <c r="A49" s="42" t="s">
        <v>144</v>
      </c>
      <c r="B49" s="39" t="s">
        <v>145</v>
      </c>
      <c r="C49" s="40">
        <f>SUM(C44:C48)</f>
        <v>272700</v>
      </c>
      <c r="D49" s="40">
        <f aca="true" t="shared" si="8" ref="D49:AE49">SUM(D44:D48)</f>
        <v>0</v>
      </c>
      <c r="E49" s="40">
        <f t="shared" si="8"/>
        <v>27000</v>
      </c>
      <c r="F49" s="40">
        <f t="shared" si="8"/>
        <v>310500</v>
      </c>
      <c r="G49" s="40">
        <f t="shared" si="8"/>
        <v>691200</v>
      </c>
      <c r="H49" s="40">
        <f t="shared" si="8"/>
        <v>5399000</v>
      </c>
      <c r="I49" s="40">
        <f t="shared" si="8"/>
        <v>1107000</v>
      </c>
      <c r="J49" s="40">
        <f t="shared" si="8"/>
        <v>16200</v>
      </c>
      <c r="K49" s="40">
        <f t="shared" si="8"/>
        <v>202500</v>
      </c>
      <c r="L49" s="40">
        <f t="shared" si="8"/>
        <v>0</v>
      </c>
      <c r="M49" s="40">
        <f t="shared" si="8"/>
        <v>0</v>
      </c>
      <c r="N49" s="40">
        <f t="shared" si="8"/>
        <v>216100</v>
      </c>
      <c r="O49" s="40">
        <f t="shared" si="8"/>
        <v>61560</v>
      </c>
      <c r="P49" s="40">
        <f t="shared" si="8"/>
        <v>1478577</v>
      </c>
      <c r="Q49" s="40">
        <f t="shared" si="8"/>
        <v>1406382</v>
      </c>
      <c r="R49" s="40"/>
      <c r="S49" s="40">
        <f t="shared" si="8"/>
        <v>10800</v>
      </c>
      <c r="T49" s="40">
        <f t="shared" si="8"/>
        <v>218700</v>
      </c>
      <c r="U49" s="40">
        <f>SUM(U44:U48)</f>
        <v>126090</v>
      </c>
      <c r="V49" s="40">
        <f t="shared" si="8"/>
        <v>0</v>
      </c>
      <c r="W49" s="40">
        <f t="shared" si="8"/>
        <v>670140</v>
      </c>
      <c r="X49" s="40">
        <f t="shared" si="8"/>
        <v>81000</v>
      </c>
      <c r="Y49" s="40">
        <f t="shared" si="8"/>
        <v>153900</v>
      </c>
      <c r="Z49" s="40">
        <f t="shared" si="8"/>
        <v>856993</v>
      </c>
      <c r="AA49" s="40"/>
      <c r="AB49" s="40">
        <f t="shared" si="8"/>
        <v>401332</v>
      </c>
      <c r="AC49" s="40"/>
      <c r="AD49" s="40">
        <f t="shared" si="8"/>
        <v>2184237</v>
      </c>
      <c r="AE49" s="40">
        <f t="shared" si="8"/>
        <v>0</v>
      </c>
      <c r="AF49" s="33">
        <f t="shared" si="0"/>
        <v>15891911</v>
      </c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</row>
    <row r="50" spans="1:55" s="4" customFormat="1" ht="12.75">
      <c r="A50" s="45" t="s">
        <v>146</v>
      </c>
      <c r="B50" s="44" t="s">
        <v>147</v>
      </c>
      <c r="C50" s="40">
        <f>C29+C32+C40+C43+C49</f>
        <v>5978311</v>
      </c>
      <c r="D50" s="40">
        <f aca="true" t="shared" si="9" ref="D50:AE50">D29+D32+D40+D43+D49</f>
        <v>0</v>
      </c>
      <c r="E50" s="40">
        <f t="shared" si="9"/>
        <v>127000</v>
      </c>
      <c r="F50" s="40">
        <f t="shared" si="9"/>
        <v>1460500</v>
      </c>
      <c r="G50" s="40">
        <f t="shared" si="9"/>
        <v>3451200</v>
      </c>
      <c r="H50" s="40">
        <f t="shared" si="9"/>
        <v>9099000</v>
      </c>
      <c r="I50" s="40">
        <f t="shared" si="9"/>
        <v>5207000</v>
      </c>
      <c r="J50" s="40">
        <f t="shared" si="9"/>
        <v>76200</v>
      </c>
      <c r="K50" s="40">
        <f t="shared" si="9"/>
        <v>952500</v>
      </c>
      <c r="L50" s="40">
        <f t="shared" si="9"/>
        <v>200000</v>
      </c>
      <c r="M50" s="40">
        <f t="shared" si="9"/>
        <v>25584829</v>
      </c>
      <c r="N50" s="40">
        <f t="shared" si="9"/>
        <v>646100</v>
      </c>
      <c r="O50" s="40">
        <f t="shared" si="9"/>
        <v>289560</v>
      </c>
      <c r="P50" s="40">
        <f>P29+P32+P40+P43+P49</f>
        <v>6954790</v>
      </c>
      <c r="Q50" s="40">
        <f>Q29+Q32+Q40+Q43+Q49</f>
        <v>6615204</v>
      </c>
      <c r="R50" s="40"/>
      <c r="S50" s="40">
        <f t="shared" si="9"/>
        <v>50800</v>
      </c>
      <c r="T50" s="40">
        <f t="shared" si="9"/>
        <v>1028700</v>
      </c>
      <c r="U50" s="40">
        <f t="shared" si="9"/>
        <v>653090</v>
      </c>
      <c r="V50" s="40">
        <f t="shared" si="9"/>
        <v>0</v>
      </c>
      <c r="W50" s="40">
        <f t="shared" si="9"/>
        <v>3197140</v>
      </c>
      <c r="X50" s="40">
        <f t="shared" si="9"/>
        <v>381000</v>
      </c>
      <c r="Y50" s="40">
        <f t="shared" si="9"/>
        <v>723900</v>
      </c>
      <c r="Z50" s="40">
        <f t="shared" si="9"/>
        <v>4031040</v>
      </c>
      <c r="AA50" s="40"/>
      <c r="AB50" s="40">
        <f t="shared" si="9"/>
        <v>1887748</v>
      </c>
      <c r="AC50" s="40"/>
      <c r="AD50" s="40">
        <f t="shared" si="9"/>
        <v>10274000</v>
      </c>
      <c r="AE50" s="40">
        <f t="shared" si="9"/>
        <v>0</v>
      </c>
      <c r="AF50" s="33">
        <f t="shared" si="0"/>
        <v>88869612</v>
      </c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</row>
    <row r="51" spans="1:32" ht="12.75">
      <c r="A51" s="37" t="s">
        <v>148</v>
      </c>
      <c r="B51" s="35" t="s">
        <v>149</v>
      </c>
      <c r="C51" s="32"/>
      <c r="D51" s="32"/>
      <c r="E51" s="32"/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28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3">
        <f t="shared" si="0"/>
        <v>0</v>
      </c>
    </row>
    <row r="52" spans="1:32" ht="12.75">
      <c r="A52" s="37" t="s">
        <v>150</v>
      </c>
      <c r="B52" s="35" t="s">
        <v>151</v>
      </c>
      <c r="C52" s="32"/>
      <c r="D52" s="32"/>
      <c r="E52" s="32"/>
      <c r="F52" s="33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28"/>
      <c r="V52" s="34"/>
      <c r="W52" s="34"/>
      <c r="X52" s="34"/>
      <c r="Y52" s="34"/>
      <c r="Z52" s="34"/>
      <c r="AA52" s="34">
        <v>2410500</v>
      </c>
      <c r="AB52" s="34"/>
      <c r="AC52" s="34"/>
      <c r="AD52" s="34"/>
      <c r="AE52" s="34"/>
      <c r="AF52" s="33">
        <f t="shared" si="0"/>
        <v>2410500</v>
      </c>
    </row>
    <row r="53" spans="1:32" ht="12.75">
      <c r="A53" s="47" t="s">
        <v>152</v>
      </c>
      <c r="B53" s="35" t="s">
        <v>153</v>
      </c>
      <c r="C53" s="32"/>
      <c r="D53" s="32"/>
      <c r="E53" s="32"/>
      <c r="F53" s="33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28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3">
        <f t="shared" si="0"/>
        <v>0</v>
      </c>
    </row>
    <row r="54" spans="1:32" ht="12.75">
      <c r="A54" s="47" t="s">
        <v>154</v>
      </c>
      <c r="B54" s="35" t="s">
        <v>155</v>
      </c>
      <c r="C54" s="32"/>
      <c r="D54" s="32"/>
      <c r="E54" s="32"/>
      <c r="F54" s="33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28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3">
        <f t="shared" si="0"/>
        <v>0</v>
      </c>
    </row>
    <row r="55" spans="1:32" ht="12.75">
      <c r="A55" s="47" t="s">
        <v>156</v>
      </c>
      <c r="B55" s="35" t="s">
        <v>157</v>
      </c>
      <c r="C55" s="32"/>
      <c r="D55" s="32"/>
      <c r="E55" s="32"/>
      <c r="F55" s="33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28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3">
        <f t="shared" si="0"/>
        <v>0</v>
      </c>
    </row>
    <row r="56" spans="1:32" ht="12.75">
      <c r="A56" s="37" t="s">
        <v>158</v>
      </c>
      <c r="B56" s="35" t="s">
        <v>159</v>
      </c>
      <c r="C56" s="32"/>
      <c r="D56" s="32"/>
      <c r="E56" s="32"/>
      <c r="F56" s="33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28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3">
        <f t="shared" si="0"/>
        <v>0</v>
      </c>
    </row>
    <row r="57" spans="1:32" ht="12.75">
      <c r="A57" s="37" t="s">
        <v>160</v>
      </c>
      <c r="B57" s="35" t="s">
        <v>161</v>
      </c>
      <c r="C57" s="32"/>
      <c r="D57" s="32"/>
      <c r="E57" s="32"/>
      <c r="F57" s="33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28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3">
        <f t="shared" si="0"/>
        <v>0</v>
      </c>
    </row>
    <row r="58" spans="1:32" ht="12.75">
      <c r="A58" s="37" t="s">
        <v>162</v>
      </c>
      <c r="B58" s="35" t="s">
        <v>163</v>
      </c>
      <c r="C58" s="32"/>
      <c r="D58" s="32"/>
      <c r="E58" s="32"/>
      <c r="F58" s="33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28"/>
      <c r="V58" s="34"/>
      <c r="W58" s="34"/>
      <c r="X58" s="34"/>
      <c r="Y58" s="34"/>
      <c r="Z58" s="34"/>
      <c r="AA58" s="34"/>
      <c r="AB58" s="34"/>
      <c r="AC58" s="34"/>
      <c r="AD58" s="34">
        <v>24648000</v>
      </c>
      <c r="AE58" s="34"/>
      <c r="AF58" s="33">
        <f t="shared" si="0"/>
        <v>24648000</v>
      </c>
    </row>
    <row r="59" spans="1:55" s="4" customFormat="1" ht="12.75">
      <c r="A59" s="45" t="s">
        <v>164</v>
      </c>
      <c r="B59" s="44" t="s">
        <v>165</v>
      </c>
      <c r="C59" s="40">
        <f>SUM(C51:C58)</f>
        <v>0</v>
      </c>
      <c r="D59" s="40">
        <f aca="true" t="shared" si="10" ref="D59:AE59">SUM(D51:D58)</f>
        <v>0</v>
      </c>
      <c r="E59" s="40">
        <f t="shared" si="10"/>
        <v>0</v>
      </c>
      <c r="F59" s="40">
        <f t="shared" si="10"/>
        <v>0</v>
      </c>
      <c r="G59" s="40">
        <f t="shared" si="10"/>
        <v>0</v>
      </c>
      <c r="H59" s="40">
        <f t="shared" si="10"/>
        <v>0</v>
      </c>
      <c r="I59" s="40">
        <f t="shared" si="10"/>
        <v>0</v>
      </c>
      <c r="J59" s="40">
        <f t="shared" si="10"/>
        <v>0</v>
      </c>
      <c r="K59" s="40">
        <f t="shared" si="10"/>
        <v>0</v>
      </c>
      <c r="L59" s="40">
        <f t="shared" si="10"/>
        <v>0</v>
      </c>
      <c r="M59" s="40">
        <f t="shared" si="10"/>
        <v>0</v>
      </c>
      <c r="N59" s="40">
        <f t="shared" si="10"/>
        <v>0</v>
      </c>
      <c r="O59" s="40">
        <f t="shared" si="10"/>
        <v>0</v>
      </c>
      <c r="P59" s="40">
        <f t="shared" si="10"/>
        <v>0</v>
      </c>
      <c r="Q59" s="40">
        <f>SUM(Q51:Q58)</f>
        <v>0</v>
      </c>
      <c r="R59" s="40">
        <f>SUM(R51:R58)</f>
        <v>0</v>
      </c>
      <c r="S59" s="40">
        <f t="shared" si="10"/>
        <v>0</v>
      </c>
      <c r="T59" s="40">
        <f t="shared" si="10"/>
        <v>0</v>
      </c>
      <c r="U59" s="40">
        <f t="shared" si="10"/>
        <v>0</v>
      </c>
      <c r="V59" s="40">
        <f t="shared" si="10"/>
        <v>0</v>
      </c>
      <c r="W59" s="40">
        <f t="shared" si="10"/>
        <v>0</v>
      </c>
      <c r="X59" s="40">
        <f t="shared" si="10"/>
        <v>0</v>
      </c>
      <c r="Y59" s="40">
        <f t="shared" si="10"/>
        <v>0</v>
      </c>
      <c r="Z59" s="40">
        <f>SUM(Z51:Z58)</f>
        <v>0</v>
      </c>
      <c r="AA59" s="40">
        <f>SUM(AA51:AA58)</f>
        <v>2410500</v>
      </c>
      <c r="AB59" s="40">
        <f t="shared" si="10"/>
        <v>0</v>
      </c>
      <c r="AC59" s="40"/>
      <c r="AD59" s="40">
        <f t="shared" si="10"/>
        <v>24648000</v>
      </c>
      <c r="AE59" s="40">
        <f t="shared" si="10"/>
        <v>0</v>
      </c>
      <c r="AF59" s="33">
        <f t="shared" si="0"/>
        <v>27058500</v>
      </c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</row>
    <row r="60" spans="1:32" ht="12.75">
      <c r="A60" s="36" t="s">
        <v>166</v>
      </c>
      <c r="B60" s="35" t="s">
        <v>167</v>
      </c>
      <c r="C60" s="32"/>
      <c r="D60" s="32"/>
      <c r="E60" s="32"/>
      <c r="F60" s="33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28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3">
        <f t="shared" si="0"/>
        <v>0</v>
      </c>
    </row>
    <row r="61" spans="1:32" ht="12.75">
      <c r="A61" s="36" t="s">
        <v>168</v>
      </c>
      <c r="B61" s="35" t="s">
        <v>169</v>
      </c>
      <c r="C61" s="32"/>
      <c r="D61" s="32"/>
      <c r="E61" s="32"/>
      <c r="F61" s="33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28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3">
        <f t="shared" si="0"/>
        <v>0</v>
      </c>
    </row>
    <row r="62" spans="1:32" ht="12.75">
      <c r="A62" s="36" t="s">
        <v>170</v>
      </c>
      <c r="B62" s="35" t="s">
        <v>171</v>
      </c>
      <c r="C62" s="32"/>
      <c r="D62" s="32"/>
      <c r="E62" s="32"/>
      <c r="F62" s="33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28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3">
        <f t="shared" si="0"/>
        <v>0</v>
      </c>
    </row>
    <row r="63" spans="1:32" ht="12.75">
      <c r="A63" s="36" t="s">
        <v>172</v>
      </c>
      <c r="B63" s="35" t="s">
        <v>173</v>
      </c>
      <c r="C63" s="32"/>
      <c r="D63" s="32"/>
      <c r="E63" s="32"/>
      <c r="F63" s="33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28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3">
        <f t="shared" si="0"/>
        <v>0</v>
      </c>
    </row>
    <row r="64" spans="1:32" ht="12.75">
      <c r="A64" s="36" t="s">
        <v>174</v>
      </c>
      <c r="B64" s="35" t="s">
        <v>175</v>
      </c>
      <c r="C64" s="32"/>
      <c r="D64" s="32"/>
      <c r="E64" s="32"/>
      <c r="F64" s="33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28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3">
        <f t="shared" si="0"/>
        <v>0</v>
      </c>
    </row>
    <row r="65" spans="1:32" ht="12.75">
      <c r="A65" s="36" t="s">
        <v>176</v>
      </c>
      <c r="B65" s="35" t="s">
        <v>177</v>
      </c>
      <c r="C65" s="32"/>
      <c r="D65" s="32"/>
      <c r="E65" s="32"/>
      <c r="F65" s="33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28"/>
      <c r="V65" s="34"/>
      <c r="W65" s="34"/>
      <c r="X65" s="34"/>
      <c r="Y65" s="34"/>
      <c r="Z65" s="34"/>
      <c r="AA65" s="34"/>
      <c r="AB65" s="34"/>
      <c r="AC65" s="34">
        <v>1000000</v>
      </c>
      <c r="AD65" s="34">
        <v>2000000</v>
      </c>
      <c r="AE65" s="34"/>
      <c r="AF65" s="33">
        <f t="shared" si="0"/>
        <v>3000000</v>
      </c>
    </row>
    <row r="66" spans="1:32" ht="12.75">
      <c r="A66" s="36" t="s">
        <v>178</v>
      </c>
      <c r="B66" s="35" t="s">
        <v>179</v>
      </c>
      <c r="C66" s="32"/>
      <c r="D66" s="32"/>
      <c r="E66" s="32"/>
      <c r="F66" s="33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28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3">
        <f t="shared" si="0"/>
        <v>0</v>
      </c>
    </row>
    <row r="67" spans="1:32" ht="12.75">
      <c r="A67" s="36" t="s">
        <v>180</v>
      </c>
      <c r="B67" s="35" t="s">
        <v>181</v>
      </c>
      <c r="C67" s="32"/>
      <c r="D67" s="32"/>
      <c r="E67" s="32"/>
      <c r="F67" s="33"/>
      <c r="G67" s="34"/>
      <c r="H67" s="34">
        <v>1000000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28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3">
        <f t="shared" si="0"/>
        <v>1000000</v>
      </c>
    </row>
    <row r="68" spans="1:32" ht="12.75">
      <c r="A68" s="36" t="s">
        <v>182</v>
      </c>
      <c r="B68" s="35" t="s">
        <v>183</v>
      </c>
      <c r="C68" s="32"/>
      <c r="D68" s="32"/>
      <c r="E68" s="32"/>
      <c r="F68" s="33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28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3">
        <f t="shared" si="0"/>
        <v>0</v>
      </c>
    </row>
    <row r="69" spans="1:32" ht="12.75">
      <c r="A69" s="30" t="s">
        <v>184</v>
      </c>
      <c r="B69" s="35" t="s">
        <v>185</v>
      </c>
      <c r="C69" s="32"/>
      <c r="D69" s="32"/>
      <c r="E69" s="32"/>
      <c r="F69" s="33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28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3">
        <f t="shared" si="0"/>
        <v>0</v>
      </c>
    </row>
    <row r="70" spans="1:32" ht="12.75">
      <c r="A70" s="36" t="s">
        <v>186</v>
      </c>
      <c r="B70" s="35" t="s">
        <v>187</v>
      </c>
      <c r="C70" s="32"/>
      <c r="D70" s="32"/>
      <c r="E70" s="32"/>
      <c r="F70" s="33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28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3"/>
    </row>
    <row r="71" spans="1:32" ht="12.75">
      <c r="A71" s="30" t="s">
        <v>188</v>
      </c>
      <c r="B71" s="35" t="s">
        <v>189</v>
      </c>
      <c r="C71" s="32"/>
      <c r="D71" s="32"/>
      <c r="E71" s="32"/>
      <c r="F71" s="33"/>
      <c r="G71" s="34"/>
      <c r="H71" s="34">
        <v>62000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28"/>
      <c r="V71" s="34">
        <v>2700000</v>
      </c>
      <c r="W71" s="34"/>
      <c r="X71" s="34"/>
      <c r="Y71" s="34"/>
      <c r="Z71" s="34"/>
      <c r="AA71" s="34"/>
      <c r="AB71" s="34"/>
      <c r="AC71" s="34"/>
      <c r="AD71" s="34"/>
      <c r="AE71" s="34"/>
      <c r="AF71" s="33">
        <f>SUM(C71:AE71)</f>
        <v>2762000</v>
      </c>
    </row>
    <row r="72" spans="1:32" ht="12.75">
      <c r="A72" s="30" t="s">
        <v>190</v>
      </c>
      <c r="B72" s="35" t="s">
        <v>191</v>
      </c>
      <c r="C72" s="32"/>
      <c r="D72" s="32"/>
      <c r="E72" s="32"/>
      <c r="F72" s="33"/>
      <c r="G72" s="34"/>
      <c r="H72" s="34">
        <v>2000000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28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3">
        <f aca="true" t="shared" si="11" ref="AF72:AF127">SUM(C72:AE72)</f>
        <v>2000000</v>
      </c>
    </row>
    <row r="73" spans="1:55" s="4" customFormat="1" ht="12.75">
      <c r="A73" s="45" t="s">
        <v>192</v>
      </c>
      <c r="B73" s="44" t="s">
        <v>193</v>
      </c>
      <c r="C73" s="40">
        <f>SUM(C60:C72)</f>
        <v>0</v>
      </c>
      <c r="D73" s="40">
        <f aca="true" t="shared" si="12" ref="D73:AE73">SUM(D60:D72)</f>
        <v>0</v>
      </c>
      <c r="E73" s="40">
        <f t="shared" si="12"/>
        <v>0</v>
      </c>
      <c r="F73" s="40">
        <f t="shared" si="12"/>
        <v>0</v>
      </c>
      <c r="G73" s="40">
        <f t="shared" si="12"/>
        <v>0</v>
      </c>
      <c r="H73" s="40">
        <f t="shared" si="12"/>
        <v>3062000</v>
      </c>
      <c r="I73" s="40">
        <f t="shared" si="12"/>
        <v>0</v>
      </c>
      <c r="J73" s="40">
        <f t="shared" si="12"/>
        <v>0</v>
      </c>
      <c r="K73" s="40">
        <f t="shared" si="12"/>
        <v>0</v>
      </c>
      <c r="L73" s="40">
        <f t="shared" si="12"/>
        <v>0</v>
      </c>
      <c r="M73" s="40">
        <f t="shared" si="12"/>
        <v>0</v>
      </c>
      <c r="N73" s="40">
        <f t="shared" si="12"/>
        <v>0</v>
      </c>
      <c r="O73" s="40">
        <f t="shared" si="12"/>
        <v>0</v>
      </c>
      <c r="P73" s="40">
        <f t="shared" si="12"/>
        <v>0</v>
      </c>
      <c r="Q73" s="40">
        <f>SUM(Q60:Q72)</f>
        <v>0</v>
      </c>
      <c r="R73" s="40">
        <f>SUM(R60:R72)</f>
        <v>0</v>
      </c>
      <c r="S73" s="40">
        <f t="shared" si="12"/>
        <v>0</v>
      </c>
      <c r="T73" s="40">
        <f t="shared" si="12"/>
        <v>0</v>
      </c>
      <c r="U73" s="40">
        <f t="shared" si="12"/>
        <v>0</v>
      </c>
      <c r="V73" s="40">
        <f t="shared" si="12"/>
        <v>2700000</v>
      </c>
      <c r="W73" s="40">
        <f t="shared" si="12"/>
        <v>0</v>
      </c>
      <c r="X73" s="40">
        <f t="shared" si="12"/>
        <v>0</v>
      </c>
      <c r="Y73" s="40">
        <f t="shared" si="12"/>
        <v>0</v>
      </c>
      <c r="Z73" s="40"/>
      <c r="AA73" s="40"/>
      <c r="AB73" s="40">
        <f t="shared" si="12"/>
        <v>0</v>
      </c>
      <c r="AC73" s="40">
        <f t="shared" si="12"/>
        <v>1000000</v>
      </c>
      <c r="AD73" s="40">
        <f t="shared" si="12"/>
        <v>2000000</v>
      </c>
      <c r="AE73" s="40">
        <f t="shared" si="12"/>
        <v>0</v>
      </c>
      <c r="AF73" s="33">
        <f t="shared" si="11"/>
        <v>8762000</v>
      </c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</row>
    <row r="74" spans="1:55" s="4" customFormat="1" ht="12.75">
      <c r="A74" s="48" t="s">
        <v>194</v>
      </c>
      <c r="B74" s="44"/>
      <c r="C74" s="40"/>
      <c r="D74" s="40"/>
      <c r="E74" s="40"/>
      <c r="F74" s="46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33">
        <f t="shared" si="11"/>
        <v>0</v>
      </c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</row>
    <row r="75" spans="1:32" ht="12.75">
      <c r="A75" s="49" t="s">
        <v>195</v>
      </c>
      <c r="B75" s="35" t="s">
        <v>196</v>
      </c>
      <c r="C75" s="32"/>
      <c r="D75" s="32"/>
      <c r="E75" s="32"/>
      <c r="F75" s="33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28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3">
        <f t="shared" si="11"/>
        <v>0</v>
      </c>
    </row>
    <row r="76" spans="1:32" ht="12.75">
      <c r="A76" s="49" t="s">
        <v>197</v>
      </c>
      <c r="B76" s="35" t="s">
        <v>198</v>
      </c>
      <c r="C76" s="32"/>
      <c r="D76" s="32"/>
      <c r="E76" s="32"/>
      <c r="F76" s="33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28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3">
        <f t="shared" si="11"/>
        <v>0</v>
      </c>
    </row>
    <row r="77" spans="1:32" ht="12.75">
      <c r="A77" s="49" t="s">
        <v>199</v>
      </c>
      <c r="B77" s="35" t="s">
        <v>200</v>
      </c>
      <c r="C77" s="32"/>
      <c r="D77" s="32"/>
      <c r="E77" s="32"/>
      <c r="F77" s="33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28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3">
        <f t="shared" si="11"/>
        <v>0</v>
      </c>
    </row>
    <row r="78" spans="1:32" ht="12.75">
      <c r="A78" s="49" t="s">
        <v>201</v>
      </c>
      <c r="B78" s="35" t="s">
        <v>202</v>
      </c>
      <c r="C78" s="32"/>
      <c r="D78" s="32"/>
      <c r="E78" s="32"/>
      <c r="F78" s="33"/>
      <c r="G78" s="34">
        <v>100000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28"/>
      <c r="V78" s="34"/>
      <c r="W78" s="34">
        <v>50000</v>
      </c>
      <c r="X78" s="34"/>
      <c r="Y78" s="34"/>
      <c r="Z78" s="34"/>
      <c r="AA78" s="34"/>
      <c r="AB78" s="34">
        <v>614316</v>
      </c>
      <c r="AC78" s="34"/>
      <c r="AD78" s="34"/>
      <c r="AE78" s="34"/>
      <c r="AF78" s="33">
        <f t="shared" si="11"/>
        <v>764316</v>
      </c>
    </row>
    <row r="79" spans="1:32" ht="12.75">
      <c r="A79" s="41" t="s">
        <v>203</v>
      </c>
      <c r="B79" s="35" t="s">
        <v>204</v>
      </c>
      <c r="C79" s="32"/>
      <c r="D79" s="32"/>
      <c r="E79" s="32"/>
      <c r="F79" s="33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28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3">
        <f t="shared" si="11"/>
        <v>0</v>
      </c>
    </row>
    <row r="80" spans="1:32" ht="12.75">
      <c r="A80" s="41" t="s">
        <v>205</v>
      </c>
      <c r="B80" s="35" t="s">
        <v>206</v>
      </c>
      <c r="C80" s="32"/>
      <c r="D80" s="32"/>
      <c r="E80" s="32"/>
      <c r="F80" s="33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28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3">
        <f t="shared" si="11"/>
        <v>0</v>
      </c>
    </row>
    <row r="81" spans="1:32" ht="12.75">
      <c r="A81" s="41" t="s">
        <v>207</v>
      </c>
      <c r="B81" s="35" t="s">
        <v>208</v>
      </c>
      <c r="C81" s="32"/>
      <c r="D81" s="32"/>
      <c r="E81" s="32"/>
      <c r="F81" s="33"/>
      <c r="G81" s="34">
        <v>27000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28"/>
      <c r="V81" s="34"/>
      <c r="W81" s="34">
        <v>13500</v>
      </c>
      <c r="X81" s="34"/>
      <c r="Y81" s="34"/>
      <c r="Z81" s="34"/>
      <c r="AA81" s="34"/>
      <c r="AB81" s="34">
        <v>165865</v>
      </c>
      <c r="AC81" s="34"/>
      <c r="AD81" s="34"/>
      <c r="AE81" s="34"/>
      <c r="AF81" s="33">
        <f t="shared" si="11"/>
        <v>206365</v>
      </c>
    </row>
    <row r="82" spans="1:55" s="4" customFormat="1" ht="12.75">
      <c r="A82" s="50" t="s">
        <v>209</v>
      </c>
      <c r="B82" s="44" t="s">
        <v>210</v>
      </c>
      <c r="C82" s="40">
        <f>SUM(C75:C81)</f>
        <v>0</v>
      </c>
      <c r="D82" s="40">
        <f aca="true" t="shared" si="13" ref="D82:AE82">SUM(D75:D81)</f>
        <v>0</v>
      </c>
      <c r="E82" s="40">
        <f t="shared" si="13"/>
        <v>0</v>
      </c>
      <c r="F82" s="40">
        <f t="shared" si="13"/>
        <v>0</v>
      </c>
      <c r="G82" s="40">
        <f t="shared" si="13"/>
        <v>127000</v>
      </c>
      <c r="H82" s="40">
        <f t="shared" si="13"/>
        <v>0</v>
      </c>
      <c r="I82" s="40">
        <f t="shared" si="13"/>
        <v>0</v>
      </c>
      <c r="J82" s="40">
        <f t="shared" si="13"/>
        <v>0</v>
      </c>
      <c r="K82" s="40">
        <f t="shared" si="13"/>
        <v>0</v>
      </c>
      <c r="L82" s="40">
        <f t="shared" si="13"/>
        <v>0</v>
      </c>
      <c r="M82" s="40">
        <f t="shared" si="13"/>
        <v>0</v>
      </c>
      <c r="N82" s="40">
        <f t="shared" si="13"/>
        <v>0</v>
      </c>
      <c r="O82" s="40">
        <f t="shared" si="13"/>
        <v>0</v>
      </c>
      <c r="P82" s="40">
        <f t="shared" si="13"/>
        <v>0</v>
      </c>
      <c r="Q82" s="40">
        <f>SUM(Q75:Q81)</f>
        <v>0</v>
      </c>
      <c r="R82" s="40">
        <f>SUM(R75:R81)</f>
        <v>0</v>
      </c>
      <c r="S82" s="40">
        <f t="shared" si="13"/>
        <v>0</v>
      </c>
      <c r="T82" s="40">
        <f t="shared" si="13"/>
        <v>0</v>
      </c>
      <c r="U82" s="40">
        <f t="shared" si="13"/>
        <v>0</v>
      </c>
      <c r="V82" s="40">
        <f t="shared" si="13"/>
        <v>0</v>
      </c>
      <c r="W82" s="40">
        <f t="shared" si="13"/>
        <v>63500</v>
      </c>
      <c r="X82" s="40">
        <f t="shared" si="13"/>
        <v>0</v>
      </c>
      <c r="Y82" s="40">
        <f t="shared" si="13"/>
        <v>0</v>
      </c>
      <c r="Z82" s="40"/>
      <c r="AA82" s="40"/>
      <c r="AB82" s="40">
        <f t="shared" si="13"/>
        <v>780181</v>
      </c>
      <c r="AC82" s="40">
        <f t="shared" si="13"/>
        <v>0</v>
      </c>
      <c r="AD82" s="40">
        <f t="shared" si="13"/>
        <v>0</v>
      </c>
      <c r="AE82" s="40">
        <f t="shared" si="13"/>
        <v>0</v>
      </c>
      <c r="AF82" s="33">
        <f t="shared" si="11"/>
        <v>970681</v>
      </c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</row>
    <row r="83" spans="1:32" ht="12.75">
      <c r="A83" s="37" t="s">
        <v>211</v>
      </c>
      <c r="B83" s="35" t="s">
        <v>212</v>
      </c>
      <c r="C83" s="32"/>
      <c r="D83" s="32"/>
      <c r="E83" s="32">
        <v>4500000</v>
      </c>
      <c r="F83" s="33">
        <v>200000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>
        <v>8516500</v>
      </c>
      <c r="S83" s="34"/>
      <c r="T83" s="34"/>
      <c r="U83" s="28"/>
      <c r="V83" s="34"/>
      <c r="W83" s="34">
        <v>150000</v>
      </c>
      <c r="X83" s="34"/>
      <c r="Y83" s="34"/>
      <c r="Z83" s="34"/>
      <c r="AA83" s="34"/>
      <c r="AB83" s="34"/>
      <c r="AC83" s="34"/>
      <c r="AD83" s="34"/>
      <c r="AE83" s="34">
        <v>37147682</v>
      </c>
      <c r="AF83" s="33">
        <f t="shared" si="11"/>
        <v>50514182</v>
      </c>
    </row>
    <row r="84" spans="1:32" ht="12.75">
      <c r="A84" s="37" t="s">
        <v>213</v>
      </c>
      <c r="B84" s="35" t="s">
        <v>214</v>
      </c>
      <c r="C84" s="32"/>
      <c r="D84" s="32"/>
      <c r="E84" s="32"/>
      <c r="F84" s="33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28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3">
        <f t="shared" si="11"/>
        <v>0</v>
      </c>
    </row>
    <row r="85" spans="1:32" ht="12.75">
      <c r="A85" s="37" t="s">
        <v>215</v>
      </c>
      <c r="B85" s="35" t="s">
        <v>216</v>
      </c>
      <c r="C85" s="32"/>
      <c r="D85" s="32"/>
      <c r="E85" s="32"/>
      <c r="F85" s="33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28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3">
        <f t="shared" si="11"/>
        <v>0</v>
      </c>
    </row>
    <row r="86" spans="1:32" ht="12.75">
      <c r="A86" s="37" t="s">
        <v>217</v>
      </c>
      <c r="B86" s="35" t="s">
        <v>218</v>
      </c>
      <c r="C86" s="32"/>
      <c r="D86" s="32"/>
      <c r="E86" s="32">
        <v>1215000</v>
      </c>
      <c r="F86" s="33">
        <v>54000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28"/>
      <c r="V86" s="34"/>
      <c r="W86" s="34">
        <v>40500</v>
      </c>
      <c r="X86" s="34"/>
      <c r="Y86" s="34"/>
      <c r="Z86" s="34"/>
      <c r="AA86" s="34"/>
      <c r="AB86" s="34"/>
      <c r="AC86" s="34"/>
      <c r="AD86" s="34"/>
      <c r="AE86" s="34">
        <v>9969874</v>
      </c>
      <c r="AF86" s="33">
        <f t="shared" si="11"/>
        <v>11279374</v>
      </c>
    </row>
    <row r="87" spans="1:55" s="4" customFormat="1" ht="12.75">
      <c r="A87" s="45" t="s">
        <v>219</v>
      </c>
      <c r="B87" s="44" t="s">
        <v>220</v>
      </c>
      <c r="C87" s="40">
        <f>SUM(C83:C86)</f>
        <v>0</v>
      </c>
      <c r="D87" s="40">
        <f aca="true" t="shared" si="14" ref="D87:AE87">SUM(D83:D86)</f>
        <v>0</v>
      </c>
      <c r="E87" s="40">
        <f t="shared" si="14"/>
        <v>5715000</v>
      </c>
      <c r="F87" s="40">
        <f t="shared" si="14"/>
        <v>254000</v>
      </c>
      <c r="G87" s="40">
        <f t="shared" si="14"/>
        <v>0</v>
      </c>
      <c r="H87" s="40">
        <f t="shared" si="14"/>
        <v>0</v>
      </c>
      <c r="I87" s="40">
        <f t="shared" si="14"/>
        <v>0</v>
      </c>
      <c r="J87" s="40">
        <f t="shared" si="14"/>
        <v>0</v>
      </c>
      <c r="K87" s="40">
        <f t="shared" si="14"/>
        <v>0</v>
      </c>
      <c r="L87" s="40">
        <f t="shared" si="14"/>
        <v>0</v>
      </c>
      <c r="M87" s="40">
        <f t="shared" si="14"/>
        <v>0</v>
      </c>
      <c r="N87" s="40">
        <f t="shared" si="14"/>
        <v>0</v>
      </c>
      <c r="O87" s="40">
        <f t="shared" si="14"/>
        <v>0</v>
      </c>
      <c r="P87" s="40">
        <f t="shared" si="14"/>
        <v>0</v>
      </c>
      <c r="Q87" s="40">
        <f t="shared" si="14"/>
        <v>0</v>
      </c>
      <c r="R87" s="40">
        <f t="shared" si="14"/>
        <v>8516500</v>
      </c>
      <c r="S87" s="40">
        <f t="shared" si="14"/>
        <v>0</v>
      </c>
      <c r="T87" s="40">
        <f t="shared" si="14"/>
        <v>0</v>
      </c>
      <c r="U87" s="40">
        <f t="shared" si="14"/>
        <v>0</v>
      </c>
      <c r="V87" s="40">
        <f t="shared" si="14"/>
        <v>0</v>
      </c>
      <c r="W87" s="40">
        <f t="shared" si="14"/>
        <v>190500</v>
      </c>
      <c r="X87" s="40">
        <f t="shared" si="14"/>
        <v>0</v>
      </c>
      <c r="Y87" s="40">
        <f t="shared" si="14"/>
        <v>0</v>
      </c>
      <c r="Z87" s="40"/>
      <c r="AA87" s="40"/>
      <c r="AB87" s="40">
        <f t="shared" si="14"/>
        <v>0</v>
      </c>
      <c r="AC87" s="40">
        <f t="shared" si="14"/>
        <v>0</v>
      </c>
      <c r="AD87" s="40">
        <f t="shared" si="14"/>
        <v>0</v>
      </c>
      <c r="AE87" s="40">
        <f t="shared" si="14"/>
        <v>47117556</v>
      </c>
      <c r="AF87" s="33">
        <f t="shared" si="11"/>
        <v>61793556</v>
      </c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</row>
    <row r="88" spans="1:32" ht="12.75">
      <c r="A88" s="37" t="s">
        <v>221</v>
      </c>
      <c r="B88" s="35" t="s">
        <v>222</v>
      </c>
      <c r="C88" s="32"/>
      <c r="D88" s="32"/>
      <c r="E88" s="32"/>
      <c r="F88" s="33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28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3">
        <f t="shared" si="11"/>
        <v>0</v>
      </c>
    </row>
    <row r="89" spans="1:32" ht="12.75">
      <c r="A89" s="37" t="s">
        <v>223</v>
      </c>
      <c r="B89" s="35" t="s">
        <v>224</v>
      </c>
      <c r="C89" s="32"/>
      <c r="D89" s="32"/>
      <c r="E89" s="32"/>
      <c r="F89" s="33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28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3">
        <f t="shared" si="11"/>
        <v>0</v>
      </c>
    </row>
    <row r="90" spans="1:32" ht="12.75">
      <c r="A90" s="37" t="s">
        <v>225</v>
      </c>
      <c r="B90" s="35" t="s">
        <v>226</v>
      </c>
      <c r="C90" s="32"/>
      <c r="D90" s="32"/>
      <c r="E90" s="32"/>
      <c r="F90" s="33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28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3">
        <f t="shared" si="11"/>
        <v>0</v>
      </c>
    </row>
    <row r="91" spans="1:32" ht="12.75">
      <c r="A91" s="37" t="s">
        <v>227</v>
      </c>
      <c r="B91" s="35" t="s">
        <v>228</v>
      </c>
      <c r="C91" s="32"/>
      <c r="D91" s="32"/>
      <c r="E91" s="32"/>
      <c r="F91" s="33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28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3">
        <f t="shared" si="11"/>
        <v>0</v>
      </c>
    </row>
    <row r="92" spans="1:32" ht="12.75">
      <c r="A92" s="37" t="s">
        <v>229</v>
      </c>
      <c r="B92" s="35" t="s">
        <v>230</v>
      </c>
      <c r="C92" s="32"/>
      <c r="D92" s="32"/>
      <c r="E92" s="32"/>
      <c r="F92" s="33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28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3">
        <f t="shared" si="11"/>
        <v>0</v>
      </c>
    </row>
    <row r="93" spans="1:32" ht="12.75">
      <c r="A93" s="37" t="s">
        <v>231</v>
      </c>
      <c r="B93" s="35" t="s">
        <v>232</v>
      </c>
      <c r="C93" s="32"/>
      <c r="D93" s="32"/>
      <c r="E93" s="32"/>
      <c r="F93" s="33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28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3">
        <f t="shared" si="11"/>
        <v>0</v>
      </c>
    </row>
    <row r="94" spans="1:32" ht="12.75">
      <c r="A94" s="37" t="s">
        <v>233</v>
      </c>
      <c r="B94" s="35" t="s">
        <v>234</v>
      </c>
      <c r="C94" s="32"/>
      <c r="D94" s="32"/>
      <c r="E94" s="32"/>
      <c r="F94" s="33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28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3">
        <f t="shared" si="11"/>
        <v>0</v>
      </c>
    </row>
    <row r="95" spans="1:32" ht="12.75">
      <c r="A95" s="37" t="s">
        <v>235</v>
      </c>
      <c r="B95" s="35" t="s">
        <v>236</v>
      </c>
      <c r="C95" s="32"/>
      <c r="D95" s="32"/>
      <c r="E95" s="32"/>
      <c r="F95" s="33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28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3">
        <f t="shared" si="11"/>
        <v>0</v>
      </c>
    </row>
    <row r="96" spans="1:32" ht="12.75">
      <c r="A96" s="37" t="s">
        <v>237</v>
      </c>
      <c r="B96" s="35" t="s">
        <v>238</v>
      </c>
      <c r="C96" s="32"/>
      <c r="D96" s="32"/>
      <c r="E96" s="32"/>
      <c r="F96" s="33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28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3"/>
    </row>
    <row r="97" spans="1:55" s="4" customFormat="1" ht="12.75">
      <c r="A97" s="45" t="s">
        <v>239</v>
      </c>
      <c r="B97" s="44" t="s">
        <v>240</v>
      </c>
      <c r="C97" s="40">
        <f aca="true" t="shared" si="15" ref="C97:AE97">SUM(C88:C95)</f>
        <v>0</v>
      </c>
      <c r="D97" s="40">
        <f t="shared" si="15"/>
        <v>0</v>
      </c>
      <c r="E97" s="40">
        <f t="shared" si="15"/>
        <v>0</v>
      </c>
      <c r="F97" s="40">
        <f t="shared" si="15"/>
        <v>0</v>
      </c>
      <c r="G97" s="40">
        <f t="shared" si="15"/>
        <v>0</v>
      </c>
      <c r="H97" s="40">
        <f t="shared" si="15"/>
        <v>0</v>
      </c>
      <c r="I97" s="40">
        <f t="shared" si="15"/>
        <v>0</v>
      </c>
      <c r="J97" s="40">
        <f t="shared" si="15"/>
        <v>0</v>
      </c>
      <c r="K97" s="40">
        <f t="shared" si="15"/>
        <v>0</v>
      </c>
      <c r="L97" s="40"/>
      <c r="M97" s="40">
        <f t="shared" si="15"/>
        <v>0</v>
      </c>
      <c r="N97" s="40">
        <f t="shared" si="15"/>
        <v>0</v>
      </c>
      <c r="O97" s="40">
        <f t="shared" si="15"/>
        <v>0</v>
      </c>
      <c r="P97" s="40">
        <f t="shared" si="15"/>
        <v>0</v>
      </c>
      <c r="Q97" s="40">
        <f t="shared" si="15"/>
        <v>0</v>
      </c>
      <c r="R97" s="40">
        <f t="shared" si="15"/>
        <v>0</v>
      </c>
      <c r="S97" s="40">
        <f t="shared" si="15"/>
        <v>0</v>
      </c>
      <c r="T97" s="40">
        <f t="shared" si="15"/>
        <v>0</v>
      </c>
      <c r="U97" s="40">
        <f t="shared" si="15"/>
        <v>0</v>
      </c>
      <c r="V97" s="40">
        <f t="shared" si="15"/>
        <v>0</v>
      </c>
      <c r="W97" s="40">
        <f t="shared" si="15"/>
        <v>0</v>
      </c>
      <c r="X97" s="40">
        <f t="shared" si="15"/>
        <v>0</v>
      </c>
      <c r="Y97" s="40">
        <f t="shared" si="15"/>
        <v>0</v>
      </c>
      <c r="Z97" s="40"/>
      <c r="AA97" s="40"/>
      <c r="AB97" s="40">
        <f t="shared" si="15"/>
        <v>0</v>
      </c>
      <c r="AC97" s="40">
        <f t="shared" si="15"/>
        <v>0</v>
      </c>
      <c r="AD97" s="40">
        <f t="shared" si="15"/>
        <v>0</v>
      </c>
      <c r="AE97" s="40">
        <f t="shared" si="15"/>
        <v>0</v>
      </c>
      <c r="AF97" s="33">
        <f t="shared" si="11"/>
        <v>0</v>
      </c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</row>
    <row r="98" spans="1:55" s="4" customFormat="1" ht="12.75">
      <c r="A98" s="48" t="s">
        <v>241</v>
      </c>
      <c r="B98" s="44"/>
      <c r="C98" s="40"/>
      <c r="D98" s="40"/>
      <c r="E98" s="40"/>
      <c r="F98" s="46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33">
        <f t="shared" si="11"/>
        <v>0</v>
      </c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</row>
    <row r="99" spans="1:55" s="4" customFormat="1" ht="12.75">
      <c r="A99" s="51" t="s">
        <v>242</v>
      </c>
      <c r="B99" s="52" t="s">
        <v>243</v>
      </c>
      <c r="C99" s="40">
        <f aca="true" t="shared" si="16" ref="C99:AE99">C24+C25+C50+C59+C73+C82+C87+C97</f>
        <v>7089700</v>
      </c>
      <c r="D99" s="40">
        <f t="shared" si="16"/>
        <v>0</v>
      </c>
      <c r="E99" s="40">
        <f t="shared" si="16"/>
        <v>5842000</v>
      </c>
      <c r="F99" s="40">
        <f t="shared" si="16"/>
        <v>1714500</v>
      </c>
      <c r="G99" s="40">
        <f t="shared" si="16"/>
        <v>15554218</v>
      </c>
      <c r="H99" s="40">
        <f t="shared" si="16"/>
        <v>26378643</v>
      </c>
      <c r="I99" s="40">
        <f t="shared" si="16"/>
        <v>5207000</v>
      </c>
      <c r="J99" s="40">
        <f t="shared" si="16"/>
        <v>192200</v>
      </c>
      <c r="K99" s="40">
        <f t="shared" si="16"/>
        <v>952500</v>
      </c>
      <c r="L99" s="40">
        <f t="shared" si="16"/>
        <v>200000</v>
      </c>
      <c r="M99" s="40">
        <f t="shared" si="16"/>
        <v>25584829</v>
      </c>
      <c r="N99" s="40">
        <f t="shared" si="16"/>
        <v>646100</v>
      </c>
      <c r="O99" s="40">
        <f t="shared" si="16"/>
        <v>289560</v>
      </c>
      <c r="P99" s="40">
        <f>P24+P25+P50+P59+P73+P82+P87+P97</f>
        <v>6954790</v>
      </c>
      <c r="Q99" s="40">
        <f>Q24+Q25+Q50+Q59+Q73+Q82+Q87+Q97</f>
        <v>6615204</v>
      </c>
      <c r="R99" s="40">
        <f t="shared" si="16"/>
        <v>8516500</v>
      </c>
      <c r="S99" s="40">
        <f t="shared" si="16"/>
        <v>50800</v>
      </c>
      <c r="T99" s="40">
        <f t="shared" si="16"/>
        <v>1028700</v>
      </c>
      <c r="U99" s="40">
        <f t="shared" si="16"/>
        <v>9519231</v>
      </c>
      <c r="V99" s="40">
        <f t="shared" si="16"/>
        <v>2700000</v>
      </c>
      <c r="W99" s="40">
        <f t="shared" si="16"/>
        <v>10670219</v>
      </c>
      <c r="X99" s="40">
        <f t="shared" si="16"/>
        <v>381000</v>
      </c>
      <c r="Y99" s="40">
        <f t="shared" si="16"/>
        <v>723900</v>
      </c>
      <c r="Z99" s="40">
        <f t="shared" si="16"/>
        <v>4031040</v>
      </c>
      <c r="AA99" s="40">
        <f t="shared" si="16"/>
        <v>2410500</v>
      </c>
      <c r="AB99" s="40">
        <f t="shared" si="16"/>
        <v>65884549</v>
      </c>
      <c r="AC99" s="40">
        <f t="shared" si="16"/>
        <v>1000000</v>
      </c>
      <c r="AD99" s="40">
        <f t="shared" si="16"/>
        <v>36922000</v>
      </c>
      <c r="AE99" s="40">
        <f t="shared" si="16"/>
        <v>47117556</v>
      </c>
      <c r="AF99" s="33">
        <f t="shared" si="11"/>
        <v>294177239</v>
      </c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</row>
    <row r="100" spans="1:32" ht="19.5" customHeight="1">
      <c r="A100" s="37" t="s">
        <v>244</v>
      </c>
      <c r="B100" s="37" t="s">
        <v>245</v>
      </c>
      <c r="C100" s="53"/>
      <c r="D100" s="53"/>
      <c r="E100" s="53"/>
      <c r="F100" s="33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5"/>
      <c r="V100" s="54"/>
      <c r="W100" s="54"/>
      <c r="X100" s="54"/>
      <c r="Y100" s="54"/>
      <c r="Z100" s="54"/>
      <c r="AA100" s="54"/>
      <c r="AB100" s="54"/>
      <c r="AC100" s="54"/>
      <c r="AD100" s="34"/>
      <c r="AE100" s="34"/>
      <c r="AF100" s="33">
        <f t="shared" si="11"/>
        <v>0</v>
      </c>
    </row>
    <row r="101" spans="1:32" ht="16.5" customHeight="1">
      <c r="A101" s="37" t="s">
        <v>246</v>
      </c>
      <c r="B101" s="37" t="s">
        <v>247</v>
      </c>
      <c r="C101" s="53"/>
      <c r="D101" s="53"/>
      <c r="E101" s="53"/>
      <c r="F101" s="33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5"/>
      <c r="V101" s="54"/>
      <c r="W101" s="54"/>
      <c r="X101" s="54"/>
      <c r="Y101" s="54"/>
      <c r="Z101" s="54"/>
      <c r="AA101" s="54"/>
      <c r="AB101" s="54"/>
      <c r="AC101" s="54"/>
      <c r="AD101" s="34"/>
      <c r="AE101" s="34"/>
      <c r="AF101" s="33">
        <f t="shared" si="11"/>
        <v>0</v>
      </c>
    </row>
    <row r="102" spans="1:32" ht="16.5" customHeight="1">
      <c r="A102" s="37" t="s">
        <v>248</v>
      </c>
      <c r="B102" s="37" t="s">
        <v>249</v>
      </c>
      <c r="C102" s="53"/>
      <c r="D102" s="53"/>
      <c r="E102" s="53"/>
      <c r="F102" s="3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5"/>
      <c r="V102" s="54"/>
      <c r="W102" s="54"/>
      <c r="X102" s="54"/>
      <c r="Y102" s="54"/>
      <c r="Z102" s="54"/>
      <c r="AA102" s="54"/>
      <c r="AB102" s="54"/>
      <c r="AC102" s="54"/>
      <c r="AD102" s="34"/>
      <c r="AE102" s="34"/>
      <c r="AF102" s="33">
        <f t="shared" si="11"/>
        <v>0</v>
      </c>
    </row>
    <row r="103" spans="1:55" s="4" customFormat="1" ht="12.75">
      <c r="A103" s="42" t="s">
        <v>250</v>
      </c>
      <c r="B103" s="42" t="s">
        <v>251</v>
      </c>
      <c r="C103" s="56">
        <f>SUM(C100:C102)</f>
        <v>0</v>
      </c>
      <c r="D103" s="56">
        <f aca="true" t="shared" si="17" ref="D103:AE103">SUM(D100:D102)</f>
        <v>0</v>
      </c>
      <c r="E103" s="56">
        <f t="shared" si="17"/>
        <v>0</v>
      </c>
      <c r="F103" s="56">
        <f t="shared" si="17"/>
        <v>0</v>
      </c>
      <c r="G103" s="56">
        <f t="shared" si="17"/>
        <v>0</v>
      </c>
      <c r="H103" s="56">
        <f t="shared" si="17"/>
        <v>0</v>
      </c>
      <c r="I103" s="56">
        <f t="shared" si="17"/>
        <v>0</v>
      </c>
      <c r="J103" s="56">
        <f t="shared" si="17"/>
        <v>0</v>
      </c>
      <c r="K103" s="56">
        <f t="shared" si="17"/>
        <v>0</v>
      </c>
      <c r="L103" s="56">
        <f t="shared" si="17"/>
        <v>0</v>
      </c>
      <c r="M103" s="56">
        <f t="shared" si="17"/>
        <v>0</v>
      </c>
      <c r="N103" s="56">
        <f t="shared" si="17"/>
        <v>0</v>
      </c>
      <c r="O103" s="56">
        <f t="shared" si="17"/>
        <v>0</v>
      </c>
      <c r="P103" s="56">
        <f t="shared" si="17"/>
        <v>0</v>
      </c>
      <c r="Q103" s="56"/>
      <c r="R103" s="56"/>
      <c r="S103" s="56">
        <f t="shared" si="17"/>
        <v>0</v>
      </c>
      <c r="T103" s="56">
        <f t="shared" si="17"/>
        <v>0</v>
      </c>
      <c r="U103" s="56">
        <f t="shared" si="17"/>
        <v>0</v>
      </c>
      <c r="V103" s="56">
        <f t="shared" si="17"/>
        <v>0</v>
      </c>
      <c r="W103" s="56">
        <f t="shared" si="17"/>
        <v>0</v>
      </c>
      <c r="X103" s="56">
        <f t="shared" si="17"/>
        <v>0</v>
      </c>
      <c r="Y103" s="56">
        <f t="shared" si="17"/>
        <v>0</v>
      </c>
      <c r="Z103" s="56">
        <f>SUM(AB100:AB102)</f>
        <v>0</v>
      </c>
      <c r="AA103" s="56">
        <f>SUM(AC100:AC102)</f>
        <v>0</v>
      </c>
      <c r="AB103" s="56">
        <f>SUM(AD100:AD102)</f>
        <v>0</v>
      </c>
      <c r="AC103" s="56">
        <f t="shared" si="17"/>
        <v>0</v>
      </c>
      <c r="AD103" s="56">
        <f t="shared" si="17"/>
        <v>0</v>
      </c>
      <c r="AE103" s="56">
        <f t="shared" si="17"/>
        <v>0</v>
      </c>
      <c r="AF103" s="33">
        <f t="shared" si="11"/>
        <v>0</v>
      </c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</row>
    <row r="104" spans="1:32" ht="12.75">
      <c r="A104" s="41" t="s">
        <v>252</v>
      </c>
      <c r="B104" s="37" t="s">
        <v>253</v>
      </c>
      <c r="C104" s="57"/>
      <c r="D104" s="57"/>
      <c r="E104" s="57"/>
      <c r="F104" s="33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9"/>
      <c r="V104" s="58"/>
      <c r="W104" s="58"/>
      <c r="X104" s="58"/>
      <c r="Y104" s="58"/>
      <c r="Z104" s="58"/>
      <c r="AA104" s="58"/>
      <c r="AB104" s="58"/>
      <c r="AC104" s="58"/>
      <c r="AD104" s="34"/>
      <c r="AE104" s="34"/>
      <c r="AF104" s="33">
        <f t="shared" si="11"/>
        <v>0</v>
      </c>
    </row>
    <row r="105" spans="1:32" ht="12.75">
      <c r="A105" s="41" t="s">
        <v>252</v>
      </c>
      <c r="B105" s="37" t="s">
        <v>254</v>
      </c>
      <c r="C105" s="57"/>
      <c r="D105" s="57"/>
      <c r="E105" s="57"/>
      <c r="F105" s="33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9"/>
      <c r="V105" s="58"/>
      <c r="W105" s="58"/>
      <c r="X105" s="58"/>
      <c r="Y105" s="58"/>
      <c r="Z105" s="58"/>
      <c r="AA105" s="58"/>
      <c r="AB105" s="58"/>
      <c r="AC105" s="58"/>
      <c r="AD105" s="34"/>
      <c r="AE105" s="34"/>
      <c r="AF105" s="33">
        <f t="shared" si="11"/>
        <v>0</v>
      </c>
    </row>
    <row r="106" spans="1:32" ht="12.75">
      <c r="A106" s="37" t="s">
        <v>255</v>
      </c>
      <c r="B106" s="37" t="s">
        <v>256</v>
      </c>
      <c r="C106" s="53"/>
      <c r="D106" s="53"/>
      <c r="E106" s="53"/>
      <c r="F106" s="33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5"/>
      <c r="V106" s="54"/>
      <c r="W106" s="54"/>
      <c r="X106" s="54"/>
      <c r="Y106" s="54"/>
      <c r="Z106" s="54"/>
      <c r="AA106" s="54"/>
      <c r="AB106" s="54"/>
      <c r="AC106" s="54"/>
      <c r="AD106" s="34"/>
      <c r="AE106" s="34"/>
      <c r="AF106" s="33">
        <f t="shared" si="11"/>
        <v>0</v>
      </c>
    </row>
    <row r="107" spans="1:32" ht="12.75">
      <c r="A107" s="37" t="s">
        <v>257</v>
      </c>
      <c r="B107" s="37" t="s">
        <v>258</v>
      </c>
      <c r="C107" s="53"/>
      <c r="D107" s="53"/>
      <c r="E107" s="53"/>
      <c r="F107" s="33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5"/>
      <c r="V107" s="54"/>
      <c r="W107" s="54"/>
      <c r="X107" s="54"/>
      <c r="Y107" s="54"/>
      <c r="Z107" s="54"/>
      <c r="AA107" s="54"/>
      <c r="AB107" s="54"/>
      <c r="AC107" s="54"/>
      <c r="AD107" s="34"/>
      <c r="AE107" s="34"/>
      <c r="AF107" s="33">
        <f t="shared" si="11"/>
        <v>0</v>
      </c>
    </row>
    <row r="108" spans="1:32" ht="12.75">
      <c r="A108" s="37" t="s">
        <v>259</v>
      </c>
      <c r="B108" s="37" t="s">
        <v>260</v>
      </c>
      <c r="C108" s="53"/>
      <c r="D108" s="53"/>
      <c r="E108" s="53"/>
      <c r="F108" s="33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5"/>
      <c r="V108" s="54"/>
      <c r="W108" s="54"/>
      <c r="X108" s="54"/>
      <c r="Y108" s="54"/>
      <c r="Z108" s="54"/>
      <c r="AA108" s="54"/>
      <c r="AB108" s="54"/>
      <c r="AC108" s="54"/>
      <c r="AD108" s="34"/>
      <c r="AE108" s="34"/>
      <c r="AF108" s="33"/>
    </row>
    <row r="109" spans="1:32" ht="12.75">
      <c r="A109" s="37" t="s">
        <v>261</v>
      </c>
      <c r="B109" s="37" t="s">
        <v>262</v>
      </c>
      <c r="C109" s="53"/>
      <c r="D109" s="53"/>
      <c r="E109" s="53"/>
      <c r="F109" s="33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5"/>
      <c r="V109" s="54"/>
      <c r="W109" s="54"/>
      <c r="X109" s="54"/>
      <c r="Y109" s="54"/>
      <c r="Z109" s="54"/>
      <c r="AA109" s="54"/>
      <c r="AB109" s="54"/>
      <c r="AC109" s="54"/>
      <c r="AD109" s="34"/>
      <c r="AE109" s="34"/>
      <c r="AF109" s="33"/>
    </row>
    <row r="110" spans="1:55" s="4" customFormat="1" ht="12.75">
      <c r="A110" s="60" t="s">
        <v>263</v>
      </c>
      <c r="B110" s="42" t="s">
        <v>264</v>
      </c>
      <c r="C110" s="61">
        <f>SUM(C104:C107)</f>
        <v>0</v>
      </c>
      <c r="D110" s="61">
        <f aca="true" t="shared" si="18" ref="D110:AE110">SUM(D104:D107)</f>
        <v>0</v>
      </c>
      <c r="E110" s="61">
        <f t="shared" si="18"/>
        <v>0</v>
      </c>
      <c r="F110" s="61">
        <f t="shared" si="18"/>
        <v>0</v>
      </c>
      <c r="G110" s="61">
        <f t="shared" si="18"/>
        <v>0</v>
      </c>
      <c r="H110" s="61">
        <f t="shared" si="18"/>
        <v>0</v>
      </c>
      <c r="I110" s="61">
        <f t="shared" si="18"/>
        <v>0</v>
      </c>
      <c r="J110" s="61">
        <f t="shared" si="18"/>
        <v>0</v>
      </c>
      <c r="K110" s="61">
        <f t="shared" si="18"/>
        <v>0</v>
      </c>
      <c r="L110" s="61">
        <f t="shared" si="18"/>
        <v>0</v>
      </c>
      <c r="M110" s="61">
        <f t="shared" si="18"/>
        <v>0</v>
      </c>
      <c r="N110" s="61">
        <f t="shared" si="18"/>
        <v>0</v>
      </c>
      <c r="O110" s="61">
        <f t="shared" si="18"/>
        <v>0</v>
      </c>
      <c r="P110" s="61">
        <f t="shared" si="18"/>
        <v>0</v>
      </c>
      <c r="Q110" s="61">
        <f t="shared" si="18"/>
        <v>0</v>
      </c>
      <c r="R110" s="61">
        <f t="shared" si="18"/>
        <v>0</v>
      </c>
      <c r="S110" s="61">
        <f t="shared" si="18"/>
        <v>0</v>
      </c>
      <c r="T110" s="61">
        <f t="shared" si="18"/>
        <v>0</v>
      </c>
      <c r="U110" s="61">
        <f t="shared" si="18"/>
        <v>0</v>
      </c>
      <c r="V110" s="61">
        <f t="shared" si="18"/>
        <v>0</v>
      </c>
      <c r="W110" s="61">
        <f t="shared" si="18"/>
        <v>0</v>
      </c>
      <c r="X110" s="61">
        <f t="shared" si="18"/>
        <v>0</v>
      </c>
      <c r="Y110" s="61">
        <f t="shared" si="18"/>
        <v>0</v>
      </c>
      <c r="Z110" s="61">
        <f t="shared" si="18"/>
        <v>0</v>
      </c>
      <c r="AA110" s="61">
        <f t="shared" si="18"/>
        <v>0</v>
      </c>
      <c r="AB110" s="61">
        <f t="shared" si="18"/>
        <v>0</v>
      </c>
      <c r="AC110" s="61">
        <f t="shared" si="18"/>
        <v>0</v>
      </c>
      <c r="AD110" s="61">
        <f t="shared" si="18"/>
        <v>0</v>
      </c>
      <c r="AE110" s="61">
        <f t="shared" si="18"/>
        <v>0</v>
      </c>
      <c r="AF110" s="33">
        <f t="shared" si="11"/>
        <v>0</v>
      </c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</row>
    <row r="111" spans="1:32" ht="12.75">
      <c r="A111" s="41" t="s">
        <v>265</v>
      </c>
      <c r="B111" s="37" t="s">
        <v>266</v>
      </c>
      <c r="C111" s="57"/>
      <c r="D111" s="57"/>
      <c r="E111" s="57"/>
      <c r="F111" s="33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9"/>
      <c r="V111" s="58"/>
      <c r="W111" s="58"/>
      <c r="X111" s="58"/>
      <c r="Y111" s="58"/>
      <c r="Z111" s="58"/>
      <c r="AA111" s="58"/>
      <c r="AB111" s="58"/>
      <c r="AC111" s="58"/>
      <c r="AD111" s="34"/>
      <c r="AE111" s="34"/>
      <c r="AF111" s="33">
        <f t="shared" si="11"/>
        <v>0</v>
      </c>
    </row>
    <row r="112" spans="1:32" ht="12.75">
      <c r="A112" s="41" t="s">
        <v>267</v>
      </c>
      <c r="B112" s="37" t="s">
        <v>268</v>
      </c>
      <c r="C112" s="57"/>
      <c r="D112" s="57">
        <v>7826647</v>
      </c>
      <c r="E112" s="57"/>
      <c r="F112" s="33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9"/>
      <c r="V112" s="58"/>
      <c r="W112" s="58"/>
      <c r="X112" s="58"/>
      <c r="Y112" s="58"/>
      <c r="Z112" s="58"/>
      <c r="AA112" s="58"/>
      <c r="AB112" s="58"/>
      <c r="AC112" s="58"/>
      <c r="AD112" s="34"/>
      <c r="AE112" s="34"/>
      <c r="AF112" s="33">
        <f t="shared" si="11"/>
        <v>7826647</v>
      </c>
    </row>
    <row r="113" spans="1:55" s="4" customFormat="1" ht="12.75">
      <c r="A113" s="60" t="s">
        <v>269</v>
      </c>
      <c r="B113" s="42" t="s">
        <v>270</v>
      </c>
      <c r="C113" s="61"/>
      <c r="D113" s="61"/>
      <c r="E113" s="61"/>
      <c r="F113" s="46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28"/>
      <c r="AE113" s="28"/>
      <c r="AF113" s="33">
        <f t="shared" si="11"/>
        <v>0</v>
      </c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</row>
    <row r="114" spans="1:32" ht="12.75">
      <c r="A114" s="41" t="s">
        <v>271</v>
      </c>
      <c r="B114" s="37" t="s">
        <v>272</v>
      </c>
      <c r="C114" s="57"/>
      <c r="D114" s="57"/>
      <c r="E114" s="57"/>
      <c r="F114" s="33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9"/>
      <c r="V114" s="58"/>
      <c r="W114" s="58"/>
      <c r="X114" s="58"/>
      <c r="Y114" s="58"/>
      <c r="Z114" s="58"/>
      <c r="AA114" s="58"/>
      <c r="AB114" s="58"/>
      <c r="AC114" s="58"/>
      <c r="AD114" s="34"/>
      <c r="AE114" s="34"/>
      <c r="AF114" s="33">
        <f t="shared" si="11"/>
        <v>0</v>
      </c>
    </row>
    <row r="115" spans="1:32" ht="12.75">
      <c r="A115" s="41" t="s">
        <v>273</v>
      </c>
      <c r="B115" s="37" t="s">
        <v>274</v>
      </c>
      <c r="C115" s="57"/>
      <c r="D115" s="57"/>
      <c r="E115" s="57"/>
      <c r="F115" s="33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9"/>
      <c r="V115" s="58"/>
      <c r="W115" s="58"/>
      <c r="X115" s="58"/>
      <c r="Y115" s="58"/>
      <c r="Z115" s="58"/>
      <c r="AA115" s="58"/>
      <c r="AB115" s="58"/>
      <c r="AC115" s="58"/>
      <c r="AD115" s="34"/>
      <c r="AE115" s="34"/>
      <c r="AF115" s="33">
        <f t="shared" si="11"/>
        <v>0</v>
      </c>
    </row>
    <row r="116" spans="1:32" ht="12.75">
      <c r="A116" s="41" t="s">
        <v>275</v>
      </c>
      <c r="B116" s="37" t="s">
        <v>276</v>
      </c>
      <c r="C116" s="57"/>
      <c r="D116" s="57"/>
      <c r="E116" s="57"/>
      <c r="F116" s="33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9"/>
      <c r="V116" s="58"/>
      <c r="W116" s="58"/>
      <c r="X116" s="58"/>
      <c r="Y116" s="58"/>
      <c r="Z116" s="58"/>
      <c r="AA116" s="58"/>
      <c r="AB116" s="58"/>
      <c r="AC116" s="58"/>
      <c r="AD116" s="34"/>
      <c r="AE116" s="34"/>
      <c r="AF116" s="33">
        <f t="shared" si="11"/>
        <v>0</v>
      </c>
    </row>
    <row r="117" spans="1:32" ht="12.75">
      <c r="A117" s="41" t="s">
        <v>277</v>
      </c>
      <c r="B117" s="37" t="s">
        <v>278</v>
      </c>
      <c r="C117" s="57"/>
      <c r="D117" s="57"/>
      <c r="E117" s="57"/>
      <c r="F117" s="33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9"/>
      <c r="V117" s="58"/>
      <c r="W117" s="58"/>
      <c r="X117" s="58"/>
      <c r="Y117" s="58"/>
      <c r="Z117" s="58"/>
      <c r="AA117" s="58"/>
      <c r="AB117" s="58"/>
      <c r="AC117" s="58"/>
      <c r="AD117" s="34"/>
      <c r="AE117" s="34"/>
      <c r="AF117" s="33"/>
    </row>
    <row r="118" spans="1:55" s="4" customFormat="1" ht="12.75">
      <c r="A118" s="50" t="s">
        <v>279</v>
      </c>
      <c r="B118" s="45" t="s">
        <v>280</v>
      </c>
      <c r="C118" s="61">
        <f>C103+C110+C111+C112+C113+C114+C115+C116</f>
        <v>0</v>
      </c>
      <c r="D118" s="61">
        <f aca="true" t="shared" si="19" ref="D118:AE118">D103+D110+D111+D112+D113+D114+D115+D116</f>
        <v>7826647</v>
      </c>
      <c r="E118" s="61">
        <f t="shared" si="19"/>
        <v>0</v>
      </c>
      <c r="F118" s="61">
        <f t="shared" si="19"/>
        <v>0</v>
      </c>
      <c r="G118" s="61">
        <f t="shared" si="19"/>
        <v>0</v>
      </c>
      <c r="H118" s="61">
        <f t="shared" si="19"/>
        <v>0</v>
      </c>
      <c r="I118" s="61">
        <f t="shared" si="19"/>
        <v>0</v>
      </c>
      <c r="J118" s="61">
        <f t="shared" si="19"/>
        <v>0</v>
      </c>
      <c r="K118" s="61">
        <f t="shared" si="19"/>
        <v>0</v>
      </c>
      <c r="L118" s="61">
        <f t="shared" si="19"/>
        <v>0</v>
      </c>
      <c r="M118" s="61">
        <f t="shared" si="19"/>
        <v>0</v>
      </c>
      <c r="N118" s="61">
        <f t="shared" si="19"/>
        <v>0</v>
      </c>
      <c r="O118" s="61">
        <f t="shared" si="19"/>
        <v>0</v>
      </c>
      <c r="P118" s="61">
        <f t="shared" si="19"/>
        <v>0</v>
      </c>
      <c r="Q118" s="61">
        <f t="shared" si="19"/>
        <v>0</v>
      </c>
      <c r="R118" s="61">
        <f t="shared" si="19"/>
        <v>0</v>
      </c>
      <c r="S118" s="61">
        <f t="shared" si="19"/>
        <v>0</v>
      </c>
      <c r="T118" s="61">
        <f t="shared" si="19"/>
        <v>0</v>
      </c>
      <c r="U118" s="61">
        <f t="shared" si="19"/>
        <v>0</v>
      </c>
      <c r="V118" s="61">
        <f t="shared" si="19"/>
        <v>0</v>
      </c>
      <c r="W118" s="61">
        <f t="shared" si="19"/>
        <v>0</v>
      </c>
      <c r="X118" s="61">
        <f t="shared" si="19"/>
        <v>0</v>
      </c>
      <c r="Y118" s="61">
        <f t="shared" si="19"/>
        <v>0</v>
      </c>
      <c r="Z118" s="61">
        <f t="shared" si="19"/>
        <v>0</v>
      </c>
      <c r="AA118" s="61">
        <f t="shared" si="19"/>
        <v>0</v>
      </c>
      <c r="AB118" s="61">
        <f>Z103+AB110+AB111+AB112+AB113+AB114+AB115+AB116</f>
        <v>0</v>
      </c>
      <c r="AC118" s="61">
        <f>AA103+AC110+AC111+AC112+AC113+AC114+AC115+AC116</f>
        <v>0</v>
      </c>
      <c r="AD118" s="61">
        <f t="shared" si="19"/>
        <v>0</v>
      </c>
      <c r="AE118" s="61">
        <f t="shared" si="19"/>
        <v>0</v>
      </c>
      <c r="AF118" s="33">
        <f t="shared" si="11"/>
        <v>7826647</v>
      </c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</row>
    <row r="119" spans="1:32" ht="12.75">
      <c r="A119" s="41" t="s">
        <v>281</v>
      </c>
      <c r="B119" s="37" t="s">
        <v>282</v>
      </c>
      <c r="C119" s="57"/>
      <c r="D119" s="57"/>
      <c r="E119" s="57"/>
      <c r="F119" s="33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9"/>
      <c r="V119" s="58"/>
      <c r="W119" s="58"/>
      <c r="X119" s="58"/>
      <c r="Y119" s="58"/>
      <c r="Z119" s="58"/>
      <c r="AA119" s="58"/>
      <c r="AB119" s="58"/>
      <c r="AC119" s="58"/>
      <c r="AD119" s="34"/>
      <c r="AE119" s="34"/>
      <c r="AF119" s="33">
        <f t="shared" si="11"/>
        <v>0</v>
      </c>
    </row>
    <row r="120" spans="1:32" ht="12.75">
      <c r="A120" s="37" t="s">
        <v>283</v>
      </c>
      <c r="B120" s="37" t="s">
        <v>284</v>
      </c>
      <c r="C120" s="53"/>
      <c r="D120" s="53"/>
      <c r="E120" s="53"/>
      <c r="F120" s="33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5"/>
      <c r="V120" s="54"/>
      <c r="W120" s="54"/>
      <c r="X120" s="54"/>
      <c r="Y120" s="54"/>
      <c r="Z120" s="54"/>
      <c r="AA120" s="54"/>
      <c r="AB120" s="54"/>
      <c r="AC120" s="54"/>
      <c r="AD120" s="34"/>
      <c r="AE120" s="34"/>
      <c r="AF120" s="33">
        <f t="shared" si="11"/>
        <v>0</v>
      </c>
    </row>
    <row r="121" spans="1:32" ht="12.75">
      <c r="A121" s="41" t="s">
        <v>285</v>
      </c>
      <c r="B121" s="37" t="s">
        <v>286</v>
      </c>
      <c r="C121" s="57"/>
      <c r="D121" s="57"/>
      <c r="E121" s="57"/>
      <c r="F121" s="33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9"/>
      <c r="V121" s="58"/>
      <c r="W121" s="58"/>
      <c r="X121" s="58"/>
      <c r="Y121" s="58"/>
      <c r="Z121" s="58"/>
      <c r="AA121" s="58"/>
      <c r="AB121" s="58"/>
      <c r="AC121" s="58"/>
      <c r="AD121" s="34"/>
      <c r="AE121" s="34"/>
      <c r="AF121" s="33">
        <f t="shared" si="11"/>
        <v>0</v>
      </c>
    </row>
    <row r="122" spans="1:32" ht="17.25" customHeight="1">
      <c r="A122" s="41" t="s">
        <v>287</v>
      </c>
      <c r="B122" s="37" t="s">
        <v>288</v>
      </c>
      <c r="C122" s="57"/>
      <c r="D122" s="57"/>
      <c r="E122" s="57"/>
      <c r="F122" s="33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9"/>
      <c r="V122" s="58"/>
      <c r="W122" s="58"/>
      <c r="X122" s="58"/>
      <c r="Y122" s="58"/>
      <c r="Z122" s="58"/>
      <c r="AA122" s="58"/>
      <c r="AB122" s="58"/>
      <c r="AC122" s="58"/>
      <c r="AD122" s="34"/>
      <c r="AE122" s="34"/>
      <c r="AF122" s="33">
        <f t="shared" si="11"/>
        <v>0</v>
      </c>
    </row>
    <row r="123" spans="1:32" ht="12.75">
      <c r="A123" s="41" t="s">
        <v>289</v>
      </c>
      <c r="B123" s="37" t="s">
        <v>290</v>
      </c>
      <c r="C123" s="57"/>
      <c r="D123" s="57"/>
      <c r="E123" s="57"/>
      <c r="F123" s="33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9"/>
      <c r="V123" s="58"/>
      <c r="W123" s="58"/>
      <c r="X123" s="58"/>
      <c r="Y123" s="58"/>
      <c r="Z123" s="58"/>
      <c r="AA123" s="58"/>
      <c r="AB123" s="58"/>
      <c r="AC123" s="58"/>
      <c r="AD123" s="34"/>
      <c r="AE123" s="34"/>
      <c r="AF123" s="33"/>
    </row>
    <row r="124" spans="1:55" s="4" customFormat="1" ht="12.75">
      <c r="A124" s="50" t="s">
        <v>291</v>
      </c>
      <c r="B124" s="45" t="s">
        <v>292</v>
      </c>
      <c r="C124" s="61">
        <f>SUM(C119:C122)</f>
        <v>0</v>
      </c>
      <c r="D124" s="61">
        <f aca="true" t="shared" si="20" ref="D124:AE124">SUM(D119:D122)</f>
        <v>0</v>
      </c>
      <c r="E124" s="61">
        <f t="shared" si="20"/>
        <v>0</v>
      </c>
      <c r="F124" s="61">
        <f t="shared" si="20"/>
        <v>0</v>
      </c>
      <c r="G124" s="61">
        <f t="shared" si="20"/>
        <v>0</v>
      </c>
      <c r="H124" s="61">
        <f t="shared" si="20"/>
        <v>0</v>
      </c>
      <c r="I124" s="61">
        <f t="shared" si="20"/>
        <v>0</v>
      </c>
      <c r="J124" s="61">
        <f t="shared" si="20"/>
        <v>0</v>
      </c>
      <c r="K124" s="61">
        <f t="shared" si="20"/>
        <v>0</v>
      </c>
      <c r="L124" s="61">
        <f t="shared" si="20"/>
        <v>0</v>
      </c>
      <c r="M124" s="61">
        <f t="shared" si="20"/>
        <v>0</v>
      </c>
      <c r="N124" s="61">
        <f t="shared" si="20"/>
        <v>0</v>
      </c>
      <c r="O124" s="61">
        <f t="shared" si="20"/>
        <v>0</v>
      </c>
      <c r="P124" s="61">
        <f t="shared" si="20"/>
        <v>0</v>
      </c>
      <c r="Q124" s="61">
        <f t="shared" si="20"/>
        <v>0</v>
      </c>
      <c r="R124" s="61">
        <f t="shared" si="20"/>
        <v>0</v>
      </c>
      <c r="S124" s="61">
        <f t="shared" si="20"/>
        <v>0</v>
      </c>
      <c r="T124" s="61">
        <f t="shared" si="20"/>
        <v>0</v>
      </c>
      <c r="U124" s="61">
        <f t="shared" si="20"/>
        <v>0</v>
      </c>
      <c r="V124" s="61">
        <f t="shared" si="20"/>
        <v>0</v>
      </c>
      <c r="W124" s="61">
        <f t="shared" si="20"/>
        <v>0</v>
      </c>
      <c r="X124" s="61">
        <f t="shared" si="20"/>
        <v>0</v>
      </c>
      <c r="Y124" s="61">
        <f t="shared" si="20"/>
        <v>0</v>
      </c>
      <c r="Z124" s="61">
        <f t="shared" si="20"/>
        <v>0</v>
      </c>
      <c r="AA124" s="61">
        <f t="shared" si="20"/>
        <v>0</v>
      </c>
      <c r="AB124" s="61">
        <f t="shared" si="20"/>
        <v>0</v>
      </c>
      <c r="AC124" s="61">
        <f t="shared" si="20"/>
        <v>0</v>
      </c>
      <c r="AD124" s="61">
        <f t="shared" si="20"/>
        <v>0</v>
      </c>
      <c r="AE124" s="61">
        <f t="shared" si="20"/>
        <v>0</v>
      </c>
      <c r="AF124" s="33">
        <f t="shared" si="11"/>
        <v>0</v>
      </c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</row>
    <row r="125" spans="1:32" ht="12.75">
      <c r="A125" s="37" t="s">
        <v>293</v>
      </c>
      <c r="B125" s="37" t="s">
        <v>294</v>
      </c>
      <c r="C125" s="53"/>
      <c r="D125" s="53"/>
      <c r="E125" s="53"/>
      <c r="F125" s="33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5"/>
      <c r="V125" s="54"/>
      <c r="W125" s="54"/>
      <c r="X125" s="54"/>
      <c r="Y125" s="54"/>
      <c r="Z125" s="54"/>
      <c r="AA125" s="54"/>
      <c r="AB125" s="54"/>
      <c r="AC125" s="54"/>
      <c r="AD125" s="34"/>
      <c r="AE125" s="34"/>
      <c r="AF125" s="33">
        <f t="shared" si="11"/>
        <v>0</v>
      </c>
    </row>
    <row r="126" spans="1:32" ht="12.75">
      <c r="A126" s="37" t="s">
        <v>295</v>
      </c>
      <c r="B126" s="37" t="s">
        <v>296</v>
      </c>
      <c r="C126" s="53"/>
      <c r="D126" s="53"/>
      <c r="E126" s="53"/>
      <c r="F126" s="33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5"/>
      <c r="V126" s="54"/>
      <c r="W126" s="54"/>
      <c r="X126" s="54"/>
      <c r="Y126" s="54"/>
      <c r="Z126" s="54"/>
      <c r="AA126" s="54"/>
      <c r="AB126" s="54"/>
      <c r="AC126" s="54"/>
      <c r="AD126" s="34"/>
      <c r="AE126" s="34"/>
      <c r="AF126" s="33"/>
    </row>
    <row r="127" spans="1:55" s="4" customFormat="1" ht="12.75">
      <c r="A127" s="51" t="s">
        <v>297</v>
      </c>
      <c r="B127" s="62" t="s">
        <v>298</v>
      </c>
      <c r="C127" s="61">
        <f>C118+C124+C125</f>
        <v>0</v>
      </c>
      <c r="D127" s="61">
        <f>D118+D124+D125+D126</f>
        <v>7826647</v>
      </c>
      <c r="E127" s="61"/>
      <c r="F127" s="46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28"/>
      <c r="AE127" s="28"/>
      <c r="AF127" s="33">
        <f t="shared" si="11"/>
        <v>7826647</v>
      </c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</row>
    <row r="128" spans="1:55" s="4" customFormat="1" ht="12.75">
      <c r="A128" s="63" t="s">
        <v>14</v>
      </c>
      <c r="B128" s="63"/>
      <c r="C128" s="40">
        <f>C99+C127</f>
        <v>7089700</v>
      </c>
      <c r="D128" s="40">
        <f>D99+D127</f>
        <v>7826647</v>
      </c>
      <c r="E128" s="40">
        <f aca="true" t="shared" si="21" ref="E128:AE128">E99+E127</f>
        <v>5842000</v>
      </c>
      <c r="F128" s="40">
        <f t="shared" si="21"/>
        <v>1714500</v>
      </c>
      <c r="G128" s="40">
        <f t="shared" si="21"/>
        <v>15554218</v>
      </c>
      <c r="H128" s="40">
        <f t="shared" si="21"/>
        <v>26378643</v>
      </c>
      <c r="I128" s="40">
        <f t="shared" si="21"/>
        <v>5207000</v>
      </c>
      <c r="J128" s="40">
        <f t="shared" si="21"/>
        <v>192200</v>
      </c>
      <c r="K128" s="40">
        <f t="shared" si="21"/>
        <v>952500</v>
      </c>
      <c r="L128" s="40">
        <f t="shared" si="21"/>
        <v>200000</v>
      </c>
      <c r="M128" s="40">
        <f t="shared" si="21"/>
        <v>25584829</v>
      </c>
      <c r="N128" s="40">
        <f t="shared" si="21"/>
        <v>646100</v>
      </c>
      <c r="O128" s="40">
        <f t="shared" si="21"/>
        <v>289560</v>
      </c>
      <c r="P128" s="40">
        <f t="shared" si="21"/>
        <v>6954790</v>
      </c>
      <c r="Q128" s="40">
        <f t="shared" si="21"/>
        <v>6615204</v>
      </c>
      <c r="R128" s="40">
        <f t="shared" si="21"/>
        <v>8516500</v>
      </c>
      <c r="S128" s="40">
        <f t="shared" si="21"/>
        <v>50800</v>
      </c>
      <c r="T128" s="40">
        <f t="shared" si="21"/>
        <v>1028700</v>
      </c>
      <c r="U128" s="40">
        <f t="shared" si="21"/>
        <v>9519231</v>
      </c>
      <c r="V128" s="40">
        <f t="shared" si="21"/>
        <v>2700000</v>
      </c>
      <c r="W128" s="40">
        <f t="shared" si="21"/>
        <v>10670219</v>
      </c>
      <c r="X128" s="40">
        <f t="shared" si="21"/>
        <v>381000</v>
      </c>
      <c r="Y128" s="40">
        <f t="shared" si="21"/>
        <v>723900</v>
      </c>
      <c r="Z128" s="40">
        <f t="shared" si="21"/>
        <v>4031040</v>
      </c>
      <c r="AA128" s="40">
        <f t="shared" si="21"/>
        <v>2410500</v>
      </c>
      <c r="AB128" s="40">
        <f t="shared" si="21"/>
        <v>65884549</v>
      </c>
      <c r="AC128" s="40">
        <f t="shared" si="21"/>
        <v>1000000</v>
      </c>
      <c r="AD128" s="40">
        <f t="shared" si="21"/>
        <v>36922000</v>
      </c>
      <c r="AE128" s="40">
        <f t="shared" si="21"/>
        <v>47117556</v>
      </c>
      <c r="AF128" s="33">
        <f>SUM(C128:AE128)</f>
        <v>302003886</v>
      </c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</row>
    <row r="129" spans="2:32" ht="12.7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5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</row>
    <row r="130" spans="2:31" ht="12.7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5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</row>
    <row r="131" spans="2:31" ht="12.7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5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</row>
    <row r="132" spans="2:31" ht="12.7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5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</row>
    <row r="133" spans="2:31" ht="12.7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5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</row>
    <row r="134" spans="2:31" ht="12.7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5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</row>
    <row r="135" spans="2:31" ht="12.7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5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</row>
    <row r="136" spans="2:31" ht="12.7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5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</row>
    <row r="137" spans="2:31" ht="12.7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5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</row>
    <row r="138" spans="2:31" ht="12.7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5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</row>
    <row r="139" spans="2:31" ht="12.7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5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</row>
    <row r="140" spans="2:31" ht="12.7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5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2:31" ht="12.7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5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2:31" ht="12.7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5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</row>
    <row r="143" spans="2:31" ht="12.7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5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</row>
    <row r="144" spans="2:31" ht="12.7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5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</row>
    <row r="145" spans="2:31" ht="12.7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5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</row>
    <row r="146" spans="2:31" ht="12.7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5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</row>
    <row r="147" spans="2:31" ht="12.7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5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</row>
    <row r="148" spans="2:31" ht="12.7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5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</row>
    <row r="149" spans="2:31" ht="12.7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5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</row>
    <row r="150" spans="2:31" ht="12.7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5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</row>
    <row r="151" spans="2:31" ht="12.7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5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</row>
    <row r="152" spans="2:31" ht="12.7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5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</row>
    <row r="153" spans="2:31" ht="12.7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5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</row>
    <row r="154" spans="2:31" ht="12.7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5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</row>
    <row r="155" spans="2:31" ht="12.7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5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</row>
    <row r="156" spans="2:31" ht="12.7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5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</row>
    <row r="157" spans="2:31" ht="12.7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5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</row>
    <row r="158" spans="2:31" ht="12.7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5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</row>
    <row r="159" spans="2:31" ht="12.7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5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</row>
    <row r="160" spans="2:31" ht="12.7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5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</row>
    <row r="161" spans="2:31" ht="12.7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5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</row>
    <row r="162" spans="2:31" ht="12.7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5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</row>
    <row r="163" spans="2:31" ht="12.7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5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</row>
    <row r="164" spans="2:31" ht="12.7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5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</row>
    <row r="165" spans="2:31" ht="12.7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5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</row>
    <row r="166" spans="2:31" ht="12.7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5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</row>
    <row r="167" spans="2:31" ht="12.7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5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</row>
    <row r="168" spans="2:31" ht="12.7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5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</row>
    <row r="169" spans="2:31" ht="12.7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5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</row>
    <row r="170" spans="2:31" ht="12.7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5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</row>
    <row r="171" spans="2:31" ht="12.7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5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</row>
    <row r="172" spans="2:31" ht="12.7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5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</row>
    <row r="173" spans="2:31" ht="12.7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5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</row>
    <row r="174" spans="2:31" ht="12.7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5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</row>
    <row r="175" spans="2:31" ht="12.7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5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</row>
    <row r="176" spans="2:31" ht="12.7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5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</row>
    <row r="177" spans="2:31" ht="12.7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5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</row>
  </sheetData>
  <sheetProtection selectLockedCells="1" selectUnlockedCells="1"/>
  <mergeCells count="2">
    <mergeCell ref="A1:F1"/>
    <mergeCell ref="A2:F2"/>
  </mergeCells>
  <printOptions/>
  <pageMargins left="0.39375" right="0.39375" top="0.7604166666666666" bottom="0.7479166666666667" header="0.5951388888888889" footer="0.5118055555555555"/>
  <pageSetup horizontalDpi="300" verticalDpi="300" orientation="landscape" paperSize="9" scale="31"/>
  <headerFooter alignWithMargins="0">
    <oddHeader>&amp;C&amp;"Times New Roman,Normál"&amp;12 2. melléklet a 3/2019. (III. 5.)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workbookViewId="0" topLeftCell="A1">
      <selection activeCell="D11" sqref="D11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68" t="s">
        <v>0</v>
      </c>
      <c r="B1" s="68"/>
      <c r="C1" s="68"/>
    </row>
    <row r="2" spans="1:3" ht="26.25" customHeight="1">
      <c r="A2" s="69" t="s">
        <v>670</v>
      </c>
      <c r="B2" s="69"/>
      <c r="C2" s="69"/>
    </row>
    <row r="4" spans="1:3" ht="12.75">
      <c r="A4" s="8" t="s">
        <v>577</v>
      </c>
      <c r="B4" s="73" t="s">
        <v>28</v>
      </c>
      <c r="C4" s="260" t="s">
        <v>582</v>
      </c>
    </row>
    <row r="5" spans="1:3" ht="12.75">
      <c r="A5" s="83" t="s">
        <v>671</v>
      </c>
      <c r="B5" s="83" t="s">
        <v>357</v>
      </c>
      <c r="C5" s="124">
        <v>2000000</v>
      </c>
    </row>
    <row r="6" spans="1:3" ht="12.75">
      <c r="A6" s="83" t="s">
        <v>672</v>
      </c>
      <c r="B6" s="83" t="s">
        <v>357</v>
      </c>
      <c r="C6" s="124"/>
    </row>
    <row r="7" spans="1:3" ht="12.75">
      <c r="A7" s="83" t="s">
        <v>673</v>
      </c>
      <c r="B7" s="83" t="s">
        <v>357</v>
      </c>
      <c r="C7" s="124"/>
    </row>
    <row r="8" spans="1:3" ht="12.75">
      <c r="A8" s="282" t="s">
        <v>674</v>
      </c>
      <c r="B8" s="282" t="s">
        <v>357</v>
      </c>
      <c r="C8" s="189">
        <v>2000000</v>
      </c>
    </row>
    <row r="9" spans="1:3" ht="12.75">
      <c r="A9" s="278" t="s">
        <v>356</v>
      </c>
      <c r="B9" s="270" t="s">
        <v>357</v>
      </c>
      <c r="C9" s="190">
        <f>SUM(C5:C8)</f>
        <v>4000000</v>
      </c>
    </row>
    <row r="10" spans="1:3" ht="12.75">
      <c r="A10" s="278" t="s">
        <v>358</v>
      </c>
      <c r="B10" s="270" t="s">
        <v>359</v>
      </c>
      <c r="C10" s="190">
        <f>SUM(C11:C12)</f>
        <v>30000000</v>
      </c>
    </row>
    <row r="11" spans="1:3" ht="12.75">
      <c r="A11" s="283" t="s">
        <v>675</v>
      </c>
      <c r="B11" s="283" t="s">
        <v>359</v>
      </c>
      <c r="C11" s="191">
        <v>30000000</v>
      </c>
    </row>
    <row r="12" spans="1:3" ht="12.75">
      <c r="A12" s="284" t="s">
        <v>676</v>
      </c>
      <c r="B12" s="284" t="s">
        <v>359</v>
      </c>
      <c r="C12" s="189"/>
    </row>
    <row r="13" spans="1:3" ht="12.75">
      <c r="A13" s="278" t="s">
        <v>364</v>
      </c>
      <c r="B13" s="270" t="s">
        <v>365</v>
      </c>
      <c r="C13" s="190">
        <v>6000000</v>
      </c>
    </row>
    <row r="14" spans="1:3" ht="12.75">
      <c r="A14" s="283" t="s">
        <v>677</v>
      </c>
      <c r="B14" s="283" t="s">
        <v>365</v>
      </c>
      <c r="C14" s="191"/>
    </row>
    <row r="15" spans="1:3" ht="12.75">
      <c r="A15" s="229" t="s">
        <v>678</v>
      </c>
      <c r="B15" s="229" t="s">
        <v>365</v>
      </c>
      <c r="C15" s="124">
        <v>6000000</v>
      </c>
    </row>
    <row r="16" spans="1:3" ht="12.75">
      <c r="A16" s="229" t="s">
        <v>679</v>
      </c>
      <c r="B16" s="229" t="s">
        <v>365</v>
      </c>
      <c r="C16" s="124"/>
    </row>
    <row r="17" spans="1:3" ht="12.75">
      <c r="A17" s="284" t="s">
        <v>680</v>
      </c>
      <c r="B17" s="284" t="s">
        <v>365</v>
      </c>
      <c r="C17" s="189"/>
    </row>
    <row r="18" spans="1:3" ht="12.75">
      <c r="A18" s="278" t="s">
        <v>681</v>
      </c>
      <c r="B18" s="270" t="s">
        <v>367</v>
      </c>
      <c r="C18" s="190">
        <v>300000</v>
      </c>
    </row>
    <row r="19" spans="1:3" ht="12.75">
      <c r="A19" s="283" t="s">
        <v>682</v>
      </c>
      <c r="B19" s="283" t="s">
        <v>367</v>
      </c>
      <c r="C19" s="191">
        <v>300000</v>
      </c>
    </row>
    <row r="20" spans="1:3" ht="12.75">
      <c r="A20" s="284" t="s">
        <v>683</v>
      </c>
      <c r="B20" s="284" t="s">
        <v>367</v>
      </c>
      <c r="C20" s="189"/>
    </row>
    <row r="21" spans="1:3" ht="12.75">
      <c r="A21" s="278" t="s">
        <v>368</v>
      </c>
      <c r="B21" s="270" t="s">
        <v>369</v>
      </c>
      <c r="C21" s="190">
        <v>36300000</v>
      </c>
    </row>
    <row r="22" spans="1:3" ht="12.75">
      <c r="A22" s="272" t="s">
        <v>684</v>
      </c>
      <c r="B22" s="272" t="s">
        <v>371</v>
      </c>
      <c r="C22" s="191"/>
    </row>
    <row r="23" spans="1:3" ht="12.75">
      <c r="A23" s="83" t="s">
        <v>685</v>
      </c>
      <c r="B23" s="83" t="s">
        <v>371</v>
      </c>
      <c r="C23" s="124"/>
    </row>
    <row r="24" spans="1:3" ht="12.75">
      <c r="A24" s="83" t="s">
        <v>686</v>
      </c>
      <c r="B24" s="83" t="s">
        <v>371</v>
      </c>
      <c r="C24" s="124"/>
    </row>
    <row r="25" spans="1:3" ht="12.75">
      <c r="A25" s="83" t="s">
        <v>687</v>
      </c>
      <c r="B25" s="83" t="s">
        <v>371</v>
      </c>
      <c r="C25" s="124"/>
    </row>
    <row r="26" spans="1:3" ht="12.75">
      <c r="A26" s="83" t="s">
        <v>688</v>
      </c>
      <c r="B26" s="83" t="s">
        <v>371</v>
      </c>
      <c r="C26" s="124"/>
    </row>
    <row r="27" spans="1:3" ht="12.75">
      <c r="A27" s="83" t="s">
        <v>689</v>
      </c>
      <c r="B27" s="83" t="s">
        <v>371</v>
      </c>
      <c r="C27" s="124"/>
    </row>
    <row r="28" spans="1:3" ht="12.75">
      <c r="A28" s="83" t="s">
        <v>690</v>
      </c>
      <c r="B28" s="83" t="s">
        <v>371</v>
      </c>
      <c r="C28" s="124"/>
    </row>
    <row r="29" spans="1:3" ht="12.75">
      <c r="A29" s="83" t="s">
        <v>691</v>
      </c>
      <c r="B29" s="83" t="s">
        <v>371</v>
      </c>
      <c r="C29" s="124"/>
    </row>
    <row r="30" spans="1:3" ht="12.75">
      <c r="A30" s="83" t="s">
        <v>692</v>
      </c>
      <c r="B30" s="83" t="s">
        <v>371</v>
      </c>
      <c r="C30" s="124"/>
    </row>
    <row r="31" spans="1:3" ht="12.75">
      <c r="A31" s="282" t="s">
        <v>693</v>
      </c>
      <c r="B31" s="282" t="s">
        <v>371</v>
      </c>
      <c r="C31" s="189"/>
    </row>
    <row r="32" spans="1:3" ht="12.75">
      <c r="A32" s="278" t="s">
        <v>370</v>
      </c>
      <c r="B32" s="270" t="s">
        <v>371</v>
      </c>
      <c r="C32" s="190"/>
    </row>
  </sheetData>
  <sheetProtection selectLockedCells="1" selectUnlockedCells="1"/>
  <mergeCells count="2">
    <mergeCell ref="A1:C1"/>
    <mergeCell ref="A2:C2"/>
  </mergeCells>
  <printOptions/>
  <pageMargins left="0.7" right="0.7" top="0.7645833333333333" bottom="0.75" header="0.5993055555555555" footer="0.5118055555555555"/>
  <pageSetup horizontalDpi="300" verticalDpi="300" orientation="portrait" paperSize="9" scale="80"/>
  <headerFooter alignWithMargins="0">
    <oddHeader>&amp;C&amp;"Times New Roman,Normál"&amp;12 20. melléklet a 3/2019. (III. 5.)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G18"/>
  <sheetViews>
    <sheetView view="pageBreakPreview" zoomScaleSheetLayoutView="100" workbookViewId="0" topLeftCell="A1">
      <selection activeCell="A6" sqref="A6"/>
    </sheetView>
  </sheetViews>
  <sheetFormatPr defaultColWidth="9.140625" defaultRowHeight="15"/>
  <cols>
    <col min="1" max="1" width="35.7109375" style="0" customWidth="1"/>
  </cols>
  <sheetData>
    <row r="3" spans="1:7" ht="12.75">
      <c r="A3" s="285" t="s">
        <v>694</v>
      </c>
      <c r="B3" s="285"/>
      <c r="C3" s="285"/>
      <c r="D3" s="285"/>
      <c r="E3" s="285"/>
      <c r="F3" s="285"/>
      <c r="G3" s="285"/>
    </row>
    <row r="4" spans="1:7" ht="12.75">
      <c r="A4" s="286"/>
      <c r="B4" s="286"/>
      <c r="C4" s="286"/>
      <c r="D4" s="286"/>
      <c r="E4" s="286"/>
      <c r="F4" s="286"/>
      <c r="G4" s="286"/>
    </row>
    <row r="5" spans="1:7" ht="12.75">
      <c r="A5" s="286"/>
      <c r="B5" s="286"/>
      <c r="C5" s="286"/>
      <c r="D5" s="286"/>
      <c r="E5" s="286"/>
      <c r="F5" s="286"/>
      <c r="G5" s="286"/>
    </row>
    <row r="6" spans="1:7" ht="12.75">
      <c r="A6" s="286"/>
      <c r="B6" s="286"/>
      <c r="C6" s="286"/>
      <c r="D6" s="286"/>
      <c r="E6" s="286"/>
      <c r="F6" s="286"/>
      <c r="G6" s="286"/>
    </row>
    <row r="7" spans="1:7" ht="12.75">
      <c r="A7" s="286"/>
      <c r="B7" s="286"/>
      <c r="C7" s="286"/>
      <c r="D7" s="286"/>
      <c r="E7" s="286"/>
      <c r="F7" s="286"/>
      <c r="G7" s="286"/>
    </row>
    <row r="8" spans="1:7" ht="12.75">
      <c r="A8" s="286"/>
      <c r="B8" s="286"/>
      <c r="C8" s="286"/>
      <c r="D8" s="286"/>
      <c r="E8" s="286"/>
      <c r="F8" s="286"/>
      <c r="G8" s="286"/>
    </row>
    <row r="10" spans="1:7" ht="12.75">
      <c r="A10" s="120"/>
      <c r="B10" s="120"/>
      <c r="C10" s="287">
        <v>2014</v>
      </c>
      <c r="D10" s="287">
        <v>2015</v>
      </c>
      <c r="E10" s="287">
        <v>2016</v>
      </c>
      <c r="F10" s="287">
        <v>2017</v>
      </c>
      <c r="G10" s="287">
        <v>2018</v>
      </c>
    </row>
    <row r="11" spans="1:7" ht="12.75">
      <c r="A11" s="120" t="s">
        <v>695</v>
      </c>
      <c r="B11" s="120"/>
      <c r="C11" s="120"/>
      <c r="D11" s="120"/>
      <c r="E11" s="120"/>
      <c r="F11" s="120"/>
      <c r="G11" s="120"/>
    </row>
    <row r="12" spans="1:7" ht="12.75">
      <c r="A12" s="120" t="s">
        <v>696</v>
      </c>
      <c r="B12" s="120"/>
      <c r="C12" s="120"/>
      <c r="D12" s="120"/>
      <c r="E12" s="120"/>
      <c r="F12" s="120"/>
      <c r="G12" s="120"/>
    </row>
    <row r="13" spans="1:7" ht="12.75" customHeight="1">
      <c r="A13" s="288" t="s">
        <v>697</v>
      </c>
      <c r="B13" s="288"/>
      <c r="C13" s="120"/>
      <c r="D13" s="120"/>
      <c r="E13" s="120"/>
      <c r="F13" s="120"/>
      <c r="G13" s="120"/>
    </row>
    <row r="14" spans="1:7" ht="12.75" customHeight="1">
      <c r="A14" s="288" t="s">
        <v>698</v>
      </c>
      <c r="B14" s="288"/>
      <c r="C14" s="120"/>
      <c r="D14" s="120"/>
      <c r="E14" s="120"/>
      <c r="F14" s="120"/>
      <c r="G14" s="120"/>
    </row>
    <row r="15" spans="1:7" ht="12.75">
      <c r="A15" s="120" t="s">
        <v>699</v>
      </c>
      <c r="B15" s="120"/>
      <c r="C15" s="120"/>
      <c r="D15" s="120"/>
      <c r="E15" s="120"/>
      <c r="F15" s="120"/>
      <c r="G15" s="120"/>
    </row>
    <row r="16" spans="1:7" ht="12.75">
      <c r="A16" s="120" t="s">
        <v>700</v>
      </c>
      <c r="B16" s="120"/>
      <c r="C16" s="120"/>
      <c r="D16" s="120"/>
      <c r="E16" s="120"/>
      <c r="F16" s="120"/>
      <c r="G16" s="120"/>
    </row>
    <row r="17" spans="1:7" ht="12.75">
      <c r="A17" s="289" t="s">
        <v>701</v>
      </c>
      <c r="B17" s="289"/>
      <c r="C17" s="289"/>
      <c r="D17" s="289"/>
      <c r="E17" s="289"/>
      <c r="F17" s="289"/>
      <c r="G17" s="289"/>
    </row>
    <row r="18" spans="1:7" ht="12.75">
      <c r="A18" s="290" t="s">
        <v>702</v>
      </c>
      <c r="B18" s="290"/>
      <c r="C18" s="291">
        <v>0</v>
      </c>
      <c r="D18" s="291">
        <v>0</v>
      </c>
      <c r="E18" s="291">
        <v>0</v>
      </c>
      <c r="F18" s="291">
        <v>0</v>
      </c>
      <c r="G18" s="292">
        <v>0</v>
      </c>
    </row>
  </sheetData>
  <sheetProtection selectLockedCells="1" selectUnlockedCells="1"/>
  <mergeCells count="8">
    <mergeCell ref="A3:G3"/>
    <mergeCell ref="A10:B10"/>
    <mergeCell ref="A11:B11"/>
    <mergeCell ref="A12:B12"/>
    <mergeCell ref="A13:B13"/>
    <mergeCell ref="A14:B14"/>
    <mergeCell ref="A15:B15"/>
    <mergeCell ref="A18:B18"/>
  </mergeCells>
  <printOptions/>
  <pageMargins left="0.7479166666666667" right="0.7479166666666667" top="0.9979166666666667" bottom="0.9840277777777777" header="0.5" footer="0.5118055555555555"/>
  <pageSetup horizontalDpi="300" verticalDpi="300" orientation="landscape" paperSize="9"/>
  <headerFooter alignWithMargins="0">
    <oddHeader>&amp;C21.melléklet a &amp;"Times New Roman,Normál"&amp;12 3/2019. (III. 5.)&amp;"Calibri,Általános"&amp;11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7" max="7" width="7.28125" style="0" customWidth="1"/>
    <col min="8" max="8" width="7.7109375" style="0" customWidth="1"/>
    <col min="9" max="9" width="0" style="0" hidden="1" customWidth="1"/>
  </cols>
  <sheetData>
    <row r="1" spans="1:10" ht="12.75">
      <c r="A1" s="293" t="s">
        <v>703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ht="12.75">
      <c r="A2" s="293"/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293"/>
      <c r="B3" s="293"/>
      <c r="C3" s="293"/>
      <c r="D3" s="293"/>
      <c r="E3" s="293"/>
      <c r="F3" s="293"/>
      <c r="G3" s="293"/>
      <c r="H3" s="293"/>
      <c r="I3" s="293"/>
      <c r="J3" s="293"/>
    </row>
    <row r="4" spans="1:10" ht="12.75">
      <c r="A4" s="293"/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>
      <c r="A6" s="134"/>
      <c r="B6" s="134"/>
      <c r="C6" s="134"/>
      <c r="D6" s="134"/>
      <c r="E6" s="134"/>
      <c r="F6" s="134"/>
      <c r="G6" s="134"/>
      <c r="H6" s="134"/>
      <c r="I6" s="134"/>
      <c r="J6" s="134"/>
    </row>
    <row r="7" spans="1:10" ht="12.75">
      <c r="A7" s="294" t="s">
        <v>704</v>
      </c>
      <c r="B7" s="294"/>
      <c r="C7" s="294"/>
      <c r="D7" s="294"/>
      <c r="E7" s="294"/>
      <c r="F7" s="294"/>
      <c r="G7" s="294"/>
      <c r="H7" s="294"/>
      <c r="I7" s="294"/>
      <c r="J7" s="120">
        <v>0</v>
      </c>
    </row>
    <row r="8" spans="1:10" ht="12.75">
      <c r="A8" s="294" t="s">
        <v>705</v>
      </c>
      <c r="B8" s="294"/>
      <c r="C8" s="294"/>
      <c r="D8" s="294"/>
      <c r="E8" s="294"/>
      <c r="F8" s="294"/>
      <c r="G8" s="294"/>
      <c r="H8" s="294"/>
      <c r="I8" s="294"/>
      <c r="J8" s="120">
        <v>0</v>
      </c>
    </row>
    <row r="9" spans="1:10" ht="12.75">
      <c r="A9" s="294" t="s">
        <v>706</v>
      </c>
      <c r="B9" s="294"/>
      <c r="C9" s="294"/>
      <c r="D9" s="294"/>
      <c r="E9" s="294"/>
      <c r="F9" s="294"/>
      <c r="G9" s="294"/>
      <c r="H9" s="294"/>
      <c r="I9" s="294"/>
      <c r="J9" s="295">
        <v>0</v>
      </c>
    </row>
    <row r="10" spans="1:10" ht="12.75">
      <c r="A10" s="294" t="s">
        <v>707</v>
      </c>
      <c r="B10" s="294"/>
      <c r="C10" s="294"/>
      <c r="D10" s="294"/>
      <c r="E10" s="294"/>
      <c r="F10" s="294"/>
      <c r="G10" s="294"/>
      <c r="H10" s="294"/>
      <c r="I10" s="294"/>
      <c r="J10" s="295">
        <v>0</v>
      </c>
    </row>
    <row r="11" spans="1:10" ht="12.75">
      <c r="A11" s="294" t="s">
        <v>674</v>
      </c>
      <c r="B11" s="294"/>
      <c r="C11" s="294"/>
      <c r="D11" s="294"/>
      <c r="E11" s="294"/>
      <c r="F11" s="294"/>
      <c r="G11" s="294"/>
      <c r="H11" s="294"/>
      <c r="I11" s="294"/>
      <c r="J11" s="295">
        <v>0</v>
      </c>
    </row>
    <row r="12" spans="1:10" ht="12.75">
      <c r="A12" s="294" t="s">
        <v>708</v>
      </c>
      <c r="B12" s="294"/>
      <c r="C12" s="294"/>
      <c r="D12" s="294"/>
      <c r="E12" s="294"/>
      <c r="F12" s="294"/>
      <c r="G12" s="294"/>
      <c r="H12" s="294"/>
      <c r="I12" s="294"/>
      <c r="J12" s="120">
        <v>0</v>
      </c>
    </row>
    <row r="13" spans="1:10" ht="12.75">
      <c r="A13" s="294" t="s">
        <v>709</v>
      </c>
      <c r="B13" s="294"/>
      <c r="C13" s="294"/>
      <c r="D13" s="294"/>
      <c r="E13" s="294"/>
      <c r="F13" s="294"/>
      <c r="G13" s="294"/>
      <c r="H13" s="294"/>
      <c r="I13" s="294"/>
      <c r="J13" s="120">
        <v>0</v>
      </c>
    </row>
    <row r="14" spans="1:10" ht="12.75">
      <c r="A14" s="295" t="s">
        <v>710</v>
      </c>
      <c r="B14" s="295"/>
      <c r="C14" s="295"/>
      <c r="D14" s="295"/>
      <c r="E14" s="295"/>
      <c r="F14" s="295"/>
      <c r="G14" s="295"/>
      <c r="H14" s="295"/>
      <c r="I14" s="295"/>
      <c r="J14" s="295">
        <f>SUM(J7:J9)</f>
        <v>0</v>
      </c>
    </row>
  </sheetData>
  <sheetProtection selectLockedCells="1" selectUnlockedCells="1"/>
  <mergeCells count="10">
    <mergeCell ref="A1:J1"/>
    <mergeCell ref="A3:J3"/>
    <mergeCell ref="A7:I7"/>
    <mergeCell ref="A8:I8"/>
    <mergeCell ref="A9:I9"/>
    <mergeCell ref="A10:H10"/>
    <mergeCell ref="A11:H11"/>
    <mergeCell ref="A12:I12"/>
    <mergeCell ref="A13:I13"/>
    <mergeCell ref="A14:I14"/>
  </mergeCells>
  <printOptions/>
  <pageMargins left="0.7479166666666667" right="0.7479166666666667" top="0.9979166666666667" bottom="0.9840277777777777" header="0.5" footer="0.5118055555555555"/>
  <pageSetup horizontalDpi="300" verticalDpi="300" orientation="portrait" paperSize="9"/>
  <headerFooter alignWithMargins="0">
    <oddHeader>&amp;C22.melléklet a &amp;"Times New Roman,Normál"&amp;12 3/2019. (III. 5.)&amp;"Calibri,Általános"&amp;11 önkormányzati rendlethez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SheetLayoutView="100" workbookViewId="0" topLeftCell="A1">
      <selection activeCell="C13" sqref="C13"/>
    </sheetView>
  </sheetViews>
  <sheetFormatPr defaultColWidth="9.140625" defaultRowHeight="15"/>
  <cols>
    <col min="4" max="4" width="14.00390625" style="0" customWidth="1"/>
  </cols>
  <sheetData>
    <row r="1" ht="12.75">
      <c r="A1" s="296" t="s">
        <v>711</v>
      </c>
    </row>
    <row r="2" spans="1:5" ht="15.75" customHeight="1">
      <c r="A2" s="297" t="s">
        <v>712</v>
      </c>
      <c r="B2" s="297"/>
      <c r="C2" s="297"/>
      <c r="D2" s="297"/>
      <c r="E2" s="297"/>
    </row>
    <row r="3" spans="1:6" ht="12.75">
      <c r="A3" s="298"/>
      <c r="B3" s="298"/>
      <c r="C3" s="298"/>
      <c r="D3" s="298"/>
      <c r="E3" s="298"/>
      <c r="F3" s="134"/>
    </row>
    <row r="4" spans="1:6" ht="12.75">
      <c r="A4" s="298"/>
      <c r="B4" s="298"/>
      <c r="C4" s="298"/>
      <c r="D4" s="298"/>
      <c r="E4" s="298"/>
      <c r="F4" s="134"/>
    </row>
    <row r="5" spans="1:6" ht="12.75">
      <c r="A5" s="298"/>
      <c r="B5" s="298"/>
      <c r="C5" s="298"/>
      <c r="D5" s="298"/>
      <c r="E5" s="298"/>
      <c r="F5" s="134"/>
    </row>
    <row r="6" spans="1:6" ht="12.75">
      <c r="A6" s="298"/>
      <c r="B6" s="298"/>
      <c r="C6" s="298"/>
      <c r="D6" s="298"/>
      <c r="E6" s="298"/>
      <c r="F6" s="134"/>
    </row>
    <row r="7" spans="1:6" ht="12.75">
      <c r="A7" s="298"/>
      <c r="B7" s="298"/>
      <c r="C7" s="298"/>
      <c r="D7" s="298"/>
      <c r="E7" s="298"/>
      <c r="F7" s="134"/>
    </row>
    <row r="8" spans="1:5" ht="12.75">
      <c r="A8" s="299" t="s">
        <v>577</v>
      </c>
      <c r="B8" s="299"/>
      <c r="C8" s="299"/>
      <c r="D8" s="300" t="s">
        <v>516</v>
      </c>
      <c r="E8" s="300"/>
    </row>
    <row r="9" spans="1:5" ht="12.75">
      <c r="A9" s="301" t="s">
        <v>713</v>
      </c>
      <c r="B9" s="301"/>
      <c r="C9" s="301"/>
      <c r="D9" s="302">
        <v>46</v>
      </c>
      <c r="E9" s="303" t="s">
        <v>714</v>
      </c>
    </row>
  </sheetData>
  <sheetProtection selectLockedCells="1" selectUnlockedCells="1"/>
  <mergeCells count="4">
    <mergeCell ref="A2:E2"/>
    <mergeCell ref="A8:C8"/>
    <mergeCell ref="D8:E8"/>
    <mergeCell ref="A9:C9"/>
  </mergeCells>
  <printOptions/>
  <pageMargins left="0.7479166666666667" right="0.7479166666666667" top="0.9979166666666667" bottom="0.9840277777777777" header="0.5" footer="0.5118055555555555"/>
  <pageSetup horizontalDpi="300" verticalDpi="300" orientation="portrait" paperSize="9"/>
  <headerFooter alignWithMargins="0">
    <oddHeader>&amp;C23.melléklet a &amp;"Times New Roman,Normál"&amp;12 3/2019. (III. 5.)&amp;"Calibri,Általános"&amp;11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SheetLayoutView="100" workbookViewId="0" topLeftCell="A31">
      <selection activeCell="M20" sqref="M20"/>
    </sheetView>
  </sheetViews>
  <sheetFormatPr defaultColWidth="9.140625" defaultRowHeight="15"/>
  <cols>
    <col min="2" max="2" width="28.28125" style="0" customWidth="1"/>
    <col min="3" max="3" width="0" style="0" hidden="1" customWidth="1"/>
    <col min="4" max="4" width="14.140625" style="0" customWidth="1"/>
    <col min="8" max="8" width="7.140625" style="0" customWidth="1"/>
    <col min="9" max="9" width="0" style="0" hidden="1" customWidth="1"/>
    <col min="10" max="10" width="0.13671875" style="0" customWidth="1"/>
    <col min="11" max="11" width="14.140625" style="0" customWidth="1"/>
  </cols>
  <sheetData>
    <row r="1" spans="4:11" ht="12.75">
      <c r="D1" s="304"/>
      <c r="K1" s="304"/>
    </row>
    <row r="2" spans="1:11" ht="15" customHeight="1">
      <c r="A2" s="298" t="s">
        <v>715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4:11" ht="12.75">
      <c r="D3" s="304"/>
      <c r="I3" s="305"/>
      <c r="J3" s="305"/>
      <c r="K3" s="304"/>
    </row>
    <row r="4" spans="1:11" ht="12.75">
      <c r="A4" s="306" t="s">
        <v>716</v>
      </c>
      <c r="B4" s="306"/>
      <c r="C4" s="306"/>
      <c r="D4" s="306"/>
      <c r="E4" s="306" t="s">
        <v>717</v>
      </c>
      <c r="F4" s="306"/>
      <c r="G4" s="306"/>
      <c r="H4" s="306"/>
      <c r="I4" s="306"/>
      <c r="J4" s="306"/>
      <c r="K4" s="306"/>
    </row>
    <row r="5" spans="1:11" ht="12.75">
      <c r="A5" s="307" t="s">
        <v>577</v>
      </c>
      <c r="B5" s="307"/>
      <c r="C5" s="308"/>
      <c r="D5" s="309"/>
      <c r="E5" s="310" t="s">
        <v>577</v>
      </c>
      <c r="F5" s="310"/>
      <c r="G5" s="310"/>
      <c r="H5" s="310"/>
      <c r="I5" s="310"/>
      <c r="J5" s="311"/>
      <c r="K5" s="312"/>
    </row>
    <row r="6" spans="1:11" ht="12.75">
      <c r="A6" s="313" t="s">
        <v>718</v>
      </c>
      <c r="B6" s="313"/>
      <c r="C6" s="314"/>
      <c r="D6" s="315"/>
      <c r="E6" s="316" t="s">
        <v>719</v>
      </c>
      <c r="F6" s="316"/>
      <c r="G6" s="316"/>
      <c r="H6" s="316"/>
      <c r="I6" s="316"/>
      <c r="J6" s="317"/>
      <c r="K6" s="318"/>
    </row>
    <row r="7" spans="1:11" ht="12.75">
      <c r="A7" s="319" t="s">
        <v>720</v>
      </c>
      <c r="B7" s="320"/>
      <c r="C7" s="321"/>
      <c r="D7" s="322"/>
      <c r="E7" s="323" t="s">
        <v>721</v>
      </c>
      <c r="F7" s="323"/>
      <c r="G7" s="323"/>
      <c r="H7" s="323"/>
      <c r="I7" s="323"/>
      <c r="J7" s="324"/>
      <c r="K7" s="325"/>
    </row>
    <row r="8" spans="1:11" ht="12.75">
      <c r="A8" s="326" t="s">
        <v>722</v>
      </c>
      <c r="B8" s="326"/>
      <c r="C8" s="327"/>
      <c r="D8" s="328"/>
      <c r="E8" s="329" t="s">
        <v>722</v>
      </c>
      <c r="F8" s="329"/>
      <c r="G8" s="329"/>
      <c r="H8" s="329"/>
      <c r="I8" s="329"/>
      <c r="J8" s="330"/>
      <c r="K8" s="331">
        <f>SUM(K9:K13)</f>
        <v>425559980</v>
      </c>
    </row>
    <row r="9" spans="1:11" ht="12.75">
      <c r="A9" s="332" t="s">
        <v>723</v>
      </c>
      <c r="B9" s="332"/>
      <c r="C9" s="321"/>
      <c r="D9" s="322">
        <f>SUM(D10:D13)</f>
        <v>375204684</v>
      </c>
      <c r="E9" s="333" t="s">
        <v>724</v>
      </c>
      <c r="F9" s="333"/>
      <c r="G9" s="333"/>
      <c r="H9" s="333"/>
      <c r="I9" s="333"/>
      <c r="J9" s="334"/>
      <c r="K9" s="335">
        <f>'5.kiadások működés,felh Összese'!F24</f>
        <v>220059660</v>
      </c>
    </row>
    <row r="10" spans="1:11" ht="12.75">
      <c r="A10" s="336" t="s">
        <v>725</v>
      </c>
      <c r="B10" s="336"/>
      <c r="C10" s="337"/>
      <c r="D10" s="338">
        <f>'9.bevételek működés,felh.Összes'!F18</f>
        <v>302129083</v>
      </c>
      <c r="E10" s="333" t="s">
        <v>726</v>
      </c>
      <c r="F10" s="333"/>
      <c r="G10" s="333"/>
      <c r="H10" s="333"/>
      <c r="I10" s="333"/>
      <c r="J10" s="334"/>
      <c r="K10" s="335">
        <f>'5.kiadások működés,felh Összese'!F25</f>
        <v>38276481</v>
      </c>
    </row>
    <row r="11" spans="1:11" ht="12.75">
      <c r="A11" s="339" t="s">
        <v>727</v>
      </c>
      <c r="B11" s="339"/>
      <c r="C11" s="337"/>
      <c r="D11" s="338">
        <f>'9.bevételek működés,felh.Összes'!F32</f>
        <v>40300000</v>
      </c>
      <c r="E11" s="333" t="s">
        <v>728</v>
      </c>
      <c r="F11" s="333"/>
      <c r="G11" s="333"/>
      <c r="H11" s="333"/>
      <c r="I11" s="333"/>
      <c r="J11" s="334"/>
      <c r="K11" s="335">
        <f>'5.kiadások működés,felh Összese'!F50</f>
        <v>133403339</v>
      </c>
    </row>
    <row r="12" spans="1:11" ht="12.75">
      <c r="A12" s="339" t="s">
        <v>723</v>
      </c>
      <c r="B12" s="339"/>
      <c r="C12" s="337"/>
      <c r="D12" s="338">
        <f>'9.bevételek működés,felh.Összes'!F44</f>
        <v>31775601</v>
      </c>
      <c r="E12" s="333" t="s">
        <v>729</v>
      </c>
      <c r="F12" s="333"/>
      <c r="G12" s="333"/>
      <c r="H12" s="333"/>
      <c r="I12" s="333"/>
      <c r="J12" s="334">
        <v>41581</v>
      </c>
      <c r="K12" s="335">
        <f>'5.kiadások működés,felh Összese'!F59</f>
        <v>27058500</v>
      </c>
    </row>
    <row r="13" spans="1:11" ht="12.75">
      <c r="A13" s="339" t="s">
        <v>730</v>
      </c>
      <c r="B13" s="339"/>
      <c r="C13" s="337"/>
      <c r="D13" s="338">
        <f>'9.bevételek működés,felh.Összes'!F50</f>
        <v>1000000</v>
      </c>
      <c r="E13" s="333" t="s">
        <v>731</v>
      </c>
      <c r="F13" s="333"/>
      <c r="G13" s="333"/>
      <c r="H13" s="333"/>
      <c r="I13" s="333"/>
      <c r="J13" s="334">
        <v>1</v>
      </c>
      <c r="K13" s="335">
        <v>6762000</v>
      </c>
    </row>
    <row r="14" spans="1:11" ht="12.75">
      <c r="A14" s="340"/>
      <c r="B14" s="340"/>
      <c r="C14" s="341"/>
      <c r="D14" s="338"/>
      <c r="E14" s="333"/>
      <c r="F14" s="333"/>
      <c r="G14" s="333"/>
      <c r="H14" s="333"/>
      <c r="I14" s="333"/>
      <c r="J14" s="334"/>
      <c r="K14" s="335"/>
    </row>
    <row r="15" spans="1:11" ht="12.75">
      <c r="A15" s="339"/>
      <c r="B15" s="339"/>
      <c r="C15" s="337"/>
      <c r="D15" s="338"/>
      <c r="E15" s="333"/>
      <c r="F15" s="333"/>
      <c r="G15" s="333"/>
      <c r="H15" s="333"/>
      <c r="I15" s="333"/>
      <c r="J15" s="334"/>
      <c r="K15" s="335"/>
    </row>
    <row r="16" spans="1:11" ht="12.75">
      <c r="A16" s="339"/>
      <c r="B16" s="339"/>
      <c r="C16" s="337"/>
      <c r="D16" s="338"/>
      <c r="E16" s="333"/>
      <c r="F16" s="333"/>
      <c r="G16" s="333"/>
      <c r="H16" s="333"/>
      <c r="I16" s="333"/>
      <c r="J16" s="334"/>
      <c r="K16" s="335"/>
    </row>
    <row r="17" spans="1:11" ht="12.75">
      <c r="A17" s="342"/>
      <c r="B17" s="342"/>
      <c r="C17" s="343"/>
      <c r="D17" s="344"/>
      <c r="E17" s="333"/>
      <c r="F17" s="333"/>
      <c r="G17" s="333"/>
      <c r="H17" s="333"/>
      <c r="I17" s="333"/>
      <c r="J17" s="334"/>
      <c r="K17" s="335"/>
    </row>
    <row r="18" spans="1:11" ht="12.75">
      <c r="A18" s="332"/>
      <c r="B18" s="332"/>
      <c r="C18" s="321"/>
      <c r="D18" s="322"/>
      <c r="E18" s="345"/>
      <c r="F18" s="345"/>
      <c r="G18" s="345"/>
      <c r="H18" s="345"/>
      <c r="I18" s="345"/>
      <c r="J18" s="324"/>
      <c r="K18" s="325"/>
    </row>
    <row r="19" spans="1:11" ht="12.75">
      <c r="A19" s="346" t="s">
        <v>732</v>
      </c>
      <c r="B19" s="346"/>
      <c r="C19" s="347"/>
      <c r="D19" s="348"/>
      <c r="E19" s="349" t="s">
        <v>733</v>
      </c>
      <c r="F19" s="349"/>
      <c r="G19" s="349"/>
      <c r="H19" s="349"/>
      <c r="I19" s="349"/>
      <c r="J19" s="350"/>
      <c r="K19" s="351">
        <f>SUM(K20:K21)</f>
        <v>65060204</v>
      </c>
    </row>
    <row r="20" spans="1:11" ht="12.75">
      <c r="A20" s="339" t="s">
        <v>734</v>
      </c>
      <c r="B20" s="339"/>
      <c r="C20" s="337"/>
      <c r="D20" s="338"/>
      <c r="E20" s="333" t="s">
        <v>735</v>
      </c>
      <c r="F20" s="333"/>
      <c r="G20" s="333"/>
      <c r="H20" s="333"/>
      <c r="I20" s="333"/>
      <c r="J20" s="352"/>
      <c r="K20" s="335">
        <f>'5.kiadások működés,felh Összese'!F82</f>
        <v>3266648</v>
      </c>
    </row>
    <row r="21" spans="1:11" ht="12.75">
      <c r="A21" s="353"/>
      <c r="B21" s="353"/>
      <c r="C21" s="337"/>
      <c r="D21" s="338"/>
      <c r="E21" s="333" t="s">
        <v>736</v>
      </c>
      <c r="F21" s="333"/>
      <c r="G21" s="333"/>
      <c r="H21" s="333"/>
      <c r="I21" s="333"/>
      <c r="J21" s="352"/>
      <c r="K21" s="335">
        <f>'5.kiadások működés,felh Összese'!F87</f>
        <v>61793556</v>
      </c>
    </row>
    <row r="22" spans="1:11" ht="12.75">
      <c r="A22" s="353"/>
      <c r="B22" s="353"/>
      <c r="C22" s="337"/>
      <c r="D22" s="338"/>
      <c r="E22" s="333" t="s">
        <v>737</v>
      </c>
      <c r="F22" s="333"/>
      <c r="G22" s="333"/>
      <c r="H22" s="333"/>
      <c r="I22" s="333"/>
      <c r="J22" s="352"/>
      <c r="K22" s="354"/>
    </row>
    <row r="23" spans="1:11" ht="12.75">
      <c r="A23" s="339"/>
      <c r="B23" s="339"/>
      <c r="C23" s="337"/>
      <c r="D23" s="338"/>
      <c r="E23" s="333" t="s">
        <v>233</v>
      </c>
      <c r="F23" s="333"/>
      <c r="G23" s="333"/>
      <c r="H23" s="333"/>
      <c r="I23" s="333"/>
      <c r="J23" s="352"/>
      <c r="K23" s="354"/>
    </row>
    <row r="24" spans="1:11" ht="12.75">
      <c r="A24" s="339"/>
      <c r="B24" s="339"/>
      <c r="C24" s="337"/>
      <c r="D24" s="338"/>
      <c r="E24" s="355" t="s">
        <v>738</v>
      </c>
      <c r="F24" s="355"/>
      <c r="G24" s="355"/>
      <c r="H24" s="355"/>
      <c r="I24" s="355"/>
      <c r="J24" s="352"/>
      <c r="K24" s="354"/>
    </row>
    <row r="25" spans="1:11" ht="12.75">
      <c r="A25" s="356"/>
      <c r="B25" s="356"/>
      <c r="C25" s="337"/>
      <c r="D25" s="338"/>
      <c r="E25" s="333" t="s">
        <v>739</v>
      </c>
      <c r="F25" s="333"/>
      <c r="G25" s="333"/>
      <c r="H25" s="333"/>
      <c r="I25" s="333"/>
      <c r="J25" s="352"/>
      <c r="K25" s="354"/>
    </row>
    <row r="26" spans="1:11" ht="12.75">
      <c r="A26" s="357" t="s">
        <v>740</v>
      </c>
      <c r="B26" s="358"/>
      <c r="C26" s="337"/>
      <c r="D26" s="338"/>
      <c r="E26" s="323" t="s">
        <v>741</v>
      </c>
      <c r="F26" s="323"/>
      <c r="G26" s="323"/>
      <c r="H26" s="323"/>
      <c r="I26" s="323"/>
      <c r="J26" s="324"/>
      <c r="K26" s="325"/>
    </row>
    <row r="27" spans="1:11" ht="12.75">
      <c r="A27" s="357"/>
      <c r="B27" s="358"/>
      <c r="C27" s="337"/>
      <c r="D27" s="338"/>
      <c r="E27" s="323" t="s">
        <v>742</v>
      </c>
      <c r="F27" s="323"/>
      <c r="G27" s="323"/>
      <c r="H27" s="323"/>
      <c r="I27" s="323"/>
      <c r="J27" s="324"/>
      <c r="K27" s="325"/>
    </row>
    <row r="28" spans="1:11" ht="12.75">
      <c r="A28" s="357"/>
      <c r="B28" s="358"/>
      <c r="C28" s="337"/>
      <c r="D28" s="338"/>
      <c r="E28" s="333" t="s">
        <v>743</v>
      </c>
      <c r="F28" s="333"/>
      <c r="G28" s="333"/>
      <c r="H28" s="333"/>
      <c r="I28" s="333"/>
      <c r="J28" s="334"/>
      <c r="K28" s="335">
        <v>2000000</v>
      </c>
    </row>
    <row r="29" spans="1:11" ht="12.75">
      <c r="A29" s="357"/>
      <c r="B29" s="358"/>
      <c r="C29" s="337"/>
      <c r="D29" s="338"/>
      <c r="E29" s="333" t="s">
        <v>744</v>
      </c>
      <c r="F29" s="333"/>
      <c r="G29" s="333"/>
      <c r="H29" s="333"/>
      <c r="I29" s="333"/>
      <c r="J29" s="334"/>
      <c r="K29" s="335"/>
    </row>
    <row r="30" spans="1:11" ht="12.75">
      <c r="A30" s="357"/>
      <c r="B30" s="358"/>
      <c r="C30" s="337"/>
      <c r="D30" s="338"/>
      <c r="E30" s="323" t="s">
        <v>745</v>
      </c>
      <c r="F30" s="323"/>
      <c r="G30" s="323"/>
      <c r="H30" s="323"/>
      <c r="I30" s="323"/>
      <c r="J30" s="324"/>
      <c r="K30" s="325"/>
    </row>
    <row r="31" spans="1:11" ht="12.75">
      <c r="A31" s="357"/>
      <c r="B31" s="358"/>
      <c r="C31" s="337"/>
      <c r="D31" s="338"/>
      <c r="E31" s="333" t="s">
        <v>746</v>
      </c>
      <c r="F31" s="333"/>
      <c r="G31" s="333"/>
      <c r="H31" s="333"/>
      <c r="I31" s="333"/>
      <c r="J31" s="334"/>
      <c r="K31" s="335"/>
    </row>
    <row r="32" spans="1:14" ht="12.75">
      <c r="A32" s="359"/>
      <c r="B32" s="360"/>
      <c r="C32" s="337"/>
      <c r="D32" s="338"/>
      <c r="E32" s="361" t="s">
        <v>747</v>
      </c>
      <c r="F32" s="361"/>
      <c r="G32" s="361"/>
      <c r="H32" s="361"/>
      <c r="I32" s="361"/>
      <c r="J32" s="334"/>
      <c r="K32" s="335"/>
      <c r="N32" s="362"/>
    </row>
    <row r="33" spans="1:11" ht="12.75">
      <c r="A33" s="359"/>
      <c r="B33" s="360"/>
      <c r="C33" s="337"/>
      <c r="D33" s="338"/>
      <c r="E33" s="333" t="s">
        <v>748</v>
      </c>
      <c r="F33" s="333"/>
      <c r="G33" s="333"/>
      <c r="H33" s="333"/>
      <c r="I33" s="333"/>
      <c r="J33" s="334"/>
      <c r="K33" s="335"/>
    </row>
    <row r="34" spans="1:11" ht="12.75">
      <c r="A34" s="359"/>
      <c r="B34" s="360"/>
      <c r="C34" s="337"/>
      <c r="D34" s="338"/>
      <c r="E34" s="333" t="s">
        <v>749</v>
      </c>
      <c r="F34" s="333"/>
      <c r="G34" s="333"/>
      <c r="H34" s="333"/>
      <c r="I34" s="333"/>
      <c r="J34" s="334"/>
      <c r="K34" s="335"/>
    </row>
    <row r="35" spans="1:11" ht="12.75">
      <c r="A35" s="359"/>
      <c r="B35" s="360"/>
      <c r="C35" s="337"/>
      <c r="D35" s="338"/>
      <c r="E35" s="361" t="s">
        <v>750</v>
      </c>
      <c r="F35" s="361"/>
      <c r="G35" s="361"/>
      <c r="H35" s="361"/>
      <c r="I35" s="361"/>
      <c r="J35" s="324"/>
      <c r="K35" s="325">
        <f>'5.kiadások működés,felh Összese'!C118</f>
        <v>7826647</v>
      </c>
    </row>
    <row r="36" spans="1:14" ht="12.75">
      <c r="A36" s="359"/>
      <c r="B36" s="360"/>
      <c r="C36" s="337"/>
      <c r="D36" s="338"/>
      <c r="E36" s="363" t="s">
        <v>751</v>
      </c>
      <c r="F36" s="363"/>
      <c r="G36" s="363"/>
      <c r="H36" s="363"/>
      <c r="I36" s="363"/>
      <c r="J36" s="334"/>
      <c r="K36" s="335"/>
      <c r="N36" s="364"/>
    </row>
    <row r="37" spans="1:11" ht="12.75">
      <c r="A37" s="359"/>
      <c r="B37" s="360"/>
      <c r="C37" s="365"/>
      <c r="D37" s="366"/>
      <c r="E37" s="367"/>
      <c r="F37" s="367"/>
      <c r="G37" s="367"/>
      <c r="H37" s="367"/>
      <c r="I37" s="367"/>
      <c r="J37" s="368"/>
      <c r="K37" s="369"/>
    </row>
    <row r="38" spans="1:11" ht="12.75" customHeight="1">
      <c r="A38" s="370" t="s">
        <v>752</v>
      </c>
      <c r="B38" s="370"/>
      <c r="C38" s="371"/>
      <c r="D38" s="372"/>
      <c r="E38" s="373" t="s">
        <v>753</v>
      </c>
      <c r="F38" s="373"/>
      <c r="G38" s="373"/>
      <c r="H38" s="373"/>
      <c r="I38" s="373"/>
      <c r="J38" s="374"/>
      <c r="K38" s="375">
        <f>K8+K19+K28+K35</f>
        <v>500446831</v>
      </c>
    </row>
    <row r="39" spans="1:11" ht="12.75">
      <c r="A39" s="376"/>
      <c r="B39" s="376"/>
      <c r="C39" s="377"/>
      <c r="D39" s="378"/>
      <c r="E39" s="379" t="s">
        <v>754</v>
      </c>
      <c r="F39" s="380"/>
      <c r="G39" s="381"/>
      <c r="H39" s="381"/>
      <c r="I39" s="382"/>
      <c r="J39" s="383"/>
      <c r="K39" s="384"/>
    </row>
    <row r="40" spans="1:11" ht="12.75">
      <c r="A40" s="376"/>
      <c r="B40" s="376"/>
      <c r="C40" s="337"/>
      <c r="D40" s="338"/>
      <c r="E40" s="333" t="s">
        <v>748</v>
      </c>
      <c r="F40" s="333"/>
      <c r="G40" s="333"/>
      <c r="H40" s="333"/>
      <c r="I40" s="333"/>
      <c r="J40" s="334"/>
      <c r="K40" s="335"/>
    </row>
    <row r="41" spans="1:11" ht="12.75">
      <c r="A41" s="376"/>
      <c r="B41" s="376"/>
      <c r="C41" s="337"/>
      <c r="D41" s="338"/>
      <c r="E41" s="333" t="s">
        <v>749</v>
      </c>
      <c r="F41" s="333"/>
      <c r="G41" s="333"/>
      <c r="H41" s="333"/>
      <c r="I41" s="333"/>
      <c r="J41" s="334"/>
      <c r="K41" s="335"/>
    </row>
    <row r="42" spans="1:11" ht="12.75">
      <c r="A42" s="385" t="s">
        <v>755</v>
      </c>
      <c r="B42" s="385"/>
      <c r="C42" s="322"/>
      <c r="D42" s="322"/>
      <c r="E42" s="386"/>
      <c r="F42" s="386"/>
      <c r="G42" s="386"/>
      <c r="H42" s="386"/>
      <c r="I42" s="386"/>
      <c r="J42" s="334"/>
      <c r="K42" s="335"/>
    </row>
    <row r="43" spans="1:11" ht="12.75">
      <c r="A43" s="387" t="s">
        <v>756</v>
      </c>
      <c r="B43" s="387"/>
      <c r="C43" s="321"/>
      <c r="D43" s="322">
        <f>SUM(D44:D45)</f>
        <v>125242147</v>
      </c>
      <c r="E43" s="386"/>
      <c r="F43" s="386"/>
      <c r="G43" s="386"/>
      <c r="H43" s="386"/>
      <c r="I43" s="386"/>
      <c r="J43" s="334"/>
      <c r="K43" s="335"/>
    </row>
    <row r="44" spans="1:11" ht="12.75">
      <c r="A44" s="388" t="s">
        <v>757</v>
      </c>
      <c r="B44" s="389"/>
      <c r="C44" s="337"/>
      <c r="D44" s="338">
        <f>'9.bevételek működés,felh.Összes'!F83</f>
        <v>34838264</v>
      </c>
      <c r="E44" s="386"/>
      <c r="F44" s="386"/>
      <c r="G44" s="386"/>
      <c r="H44" s="386"/>
      <c r="I44" s="386"/>
      <c r="J44" s="334"/>
      <c r="K44" s="335"/>
    </row>
    <row r="45" spans="1:11" ht="12.75">
      <c r="A45" s="388" t="s">
        <v>758</v>
      </c>
      <c r="B45" s="389"/>
      <c r="C45" s="337"/>
      <c r="D45" s="338">
        <f>'9.bevételek működés,felh.Összes'!F84</f>
        <v>90403883</v>
      </c>
      <c r="E45" s="386"/>
      <c r="F45" s="386"/>
      <c r="G45" s="386"/>
      <c r="H45" s="386"/>
      <c r="I45" s="386"/>
      <c r="J45" s="334"/>
      <c r="K45" s="335"/>
    </row>
    <row r="46" spans="1:11" ht="12.75">
      <c r="A46" s="387" t="s">
        <v>759</v>
      </c>
      <c r="B46" s="387"/>
      <c r="C46" s="321"/>
      <c r="D46" s="322"/>
      <c r="E46" s="386"/>
      <c r="F46" s="386"/>
      <c r="G46" s="386"/>
      <c r="H46" s="386"/>
      <c r="I46" s="386"/>
      <c r="J46" s="334"/>
      <c r="K46" s="335"/>
    </row>
    <row r="47" spans="1:11" ht="12.75">
      <c r="A47" s="356" t="s">
        <v>760</v>
      </c>
      <c r="B47" s="356"/>
      <c r="C47" s="337"/>
      <c r="D47" s="338"/>
      <c r="E47" s="386"/>
      <c r="F47" s="386"/>
      <c r="G47" s="386"/>
      <c r="H47" s="386"/>
      <c r="I47" s="386"/>
      <c r="J47" s="334"/>
      <c r="K47" s="335"/>
    </row>
    <row r="48" spans="1:11" ht="12.75">
      <c r="A48" s="356" t="s">
        <v>761</v>
      </c>
      <c r="B48" s="356"/>
      <c r="C48" s="337"/>
      <c r="D48" s="338"/>
      <c r="E48" s="386"/>
      <c r="F48" s="386"/>
      <c r="G48" s="386"/>
      <c r="H48" s="386"/>
      <c r="I48" s="386"/>
      <c r="J48" s="334"/>
      <c r="K48" s="335"/>
    </row>
    <row r="49" spans="1:11" ht="12.75">
      <c r="A49" s="390" t="s">
        <v>762</v>
      </c>
      <c r="B49" s="391"/>
      <c r="C49" s="392"/>
      <c r="D49" s="393">
        <f>D9+D20+D43</f>
        <v>500446831</v>
      </c>
      <c r="E49" s="394" t="s">
        <v>763</v>
      </c>
      <c r="F49" s="394"/>
      <c r="G49" s="394"/>
      <c r="H49" s="394"/>
      <c r="I49" s="394"/>
      <c r="J49" s="395"/>
      <c r="K49" s="396">
        <f>K38</f>
        <v>500446831</v>
      </c>
    </row>
    <row r="50" spans="1:11" ht="12.75">
      <c r="A50" s="356" t="s">
        <v>764</v>
      </c>
      <c r="B50" s="356"/>
      <c r="C50" s="337"/>
      <c r="D50" s="338">
        <f>D9</f>
        <v>375204684</v>
      </c>
      <c r="E50" s="333" t="s">
        <v>765</v>
      </c>
      <c r="F50" s="333"/>
      <c r="G50" s="333"/>
      <c r="H50" s="333"/>
      <c r="I50" s="333"/>
      <c r="J50" s="334"/>
      <c r="K50" s="335">
        <f>K8+K28</f>
        <v>427559980</v>
      </c>
    </row>
    <row r="51" spans="1:11" ht="12.75">
      <c r="A51" s="356" t="s">
        <v>766</v>
      </c>
      <c r="B51" s="356"/>
      <c r="C51" s="337"/>
      <c r="D51" s="338">
        <f>D20</f>
        <v>0</v>
      </c>
      <c r="E51" s="333" t="s">
        <v>767</v>
      </c>
      <c r="F51" s="333"/>
      <c r="G51" s="333"/>
      <c r="H51" s="333"/>
      <c r="I51" s="333"/>
      <c r="J51" s="334"/>
      <c r="K51" s="335">
        <f>K19</f>
        <v>65060204</v>
      </c>
    </row>
    <row r="52" spans="1:11" ht="12.75">
      <c r="A52" s="397" t="s">
        <v>768</v>
      </c>
      <c r="B52" s="397"/>
      <c r="D52" s="398">
        <f>D43</f>
        <v>125242147</v>
      </c>
      <c r="E52" s="399" t="s">
        <v>769</v>
      </c>
      <c r="F52" s="399"/>
      <c r="G52" s="399"/>
      <c r="H52" s="399"/>
      <c r="K52" s="400">
        <f>K35</f>
        <v>7826647</v>
      </c>
    </row>
  </sheetData>
  <sheetProtection selectLockedCells="1" selectUnlockedCells="1"/>
  <mergeCells count="74">
    <mergeCell ref="A2:K2"/>
    <mergeCell ref="A4:D4"/>
    <mergeCell ref="E4:K4"/>
    <mergeCell ref="A5:B5"/>
    <mergeCell ref="E5:I5"/>
    <mergeCell ref="A6:B6"/>
    <mergeCell ref="E6:I6"/>
    <mergeCell ref="E7:I7"/>
    <mergeCell ref="A8:B8"/>
    <mergeCell ref="E8:I8"/>
    <mergeCell ref="A9:B9"/>
    <mergeCell ref="E9:I9"/>
    <mergeCell ref="A10:B10"/>
    <mergeCell ref="E10:I10"/>
    <mergeCell ref="A11:B11"/>
    <mergeCell ref="E11:I11"/>
    <mergeCell ref="A12:B12"/>
    <mergeCell ref="E12:I12"/>
    <mergeCell ref="A13:B13"/>
    <mergeCell ref="E13:I13"/>
    <mergeCell ref="A14:B14"/>
    <mergeCell ref="E14:I14"/>
    <mergeCell ref="A15:B15"/>
    <mergeCell ref="E15:I15"/>
    <mergeCell ref="A16:B16"/>
    <mergeCell ref="E16:I16"/>
    <mergeCell ref="A17:B17"/>
    <mergeCell ref="E17:I17"/>
    <mergeCell ref="A18:B18"/>
    <mergeCell ref="E18:I18"/>
    <mergeCell ref="A19:B19"/>
    <mergeCell ref="E19:I19"/>
    <mergeCell ref="A20:B20"/>
    <mergeCell ref="E20:I20"/>
    <mergeCell ref="A21:B21"/>
    <mergeCell ref="E21:I21"/>
    <mergeCell ref="A22:B22"/>
    <mergeCell ref="E22:I22"/>
    <mergeCell ref="A23:B23"/>
    <mergeCell ref="E23:I23"/>
    <mergeCell ref="A24:B24"/>
    <mergeCell ref="E24:I24"/>
    <mergeCell ref="A25:B25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A38:B38"/>
    <mergeCell ref="E38:I38"/>
    <mergeCell ref="A39:B41"/>
    <mergeCell ref="E40:I40"/>
    <mergeCell ref="E41:I41"/>
    <mergeCell ref="A42:B42"/>
    <mergeCell ref="E42:I48"/>
    <mergeCell ref="A43:B43"/>
    <mergeCell ref="A46:B46"/>
    <mergeCell ref="A47:B47"/>
    <mergeCell ref="A48:B48"/>
    <mergeCell ref="E49:I49"/>
    <mergeCell ref="A50:B50"/>
    <mergeCell ref="E50:I50"/>
    <mergeCell ref="A51:B51"/>
    <mergeCell ref="E51:I51"/>
    <mergeCell ref="A52:B52"/>
    <mergeCell ref="E52:H52"/>
  </mergeCells>
  <printOptions/>
  <pageMargins left="0.7479166666666667" right="0.7479166666666667" top="0.9979166666666667" bottom="0.9840277777777777" header="0.5" footer="0.5118055555555555"/>
  <pageSetup horizontalDpi="300" verticalDpi="300" orientation="portrait" paperSize="9" scale="84"/>
  <headerFooter alignWithMargins="0">
    <oddHeader>&amp;C24.melléklet a &amp;"Times New Roman,Normál"&amp;12 3/2019. (III. 5.)&amp;"Calibri,Általános"&amp;11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view="pageBreakPreview" zoomScaleSheetLayoutView="100" workbookViewId="0" topLeftCell="A1">
      <selection activeCell="A23" sqref="A23"/>
    </sheetView>
  </sheetViews>
  <sheetFormatPr defaultColWidth="9.140625" defaultRowHeight="15"/>
  <cols>
    <col min="1" max="1" width="72.28125" style="0" customWidth="1"/>
    <col min="2" max="2" width="16.28125" style="0" customWidth="1"/>
    <col min="3" max="3" width="14.28125" style="0" customWidth="1"/>
    <col min="4" max="4" width="18.8515625" style="0" customWidth="1"/>
    <col min="5" max="5" width="17.7109375" style="0" customWidth="1"/>
    <col min="6" max="6" width="15.140625" style="0" customWidth="1"/>
  </cols>
  <sheetData>
    <row r="1" spans="1:6" ht="12.75">
      <c r="A1" s="5"/>
      <c r="B1" s="5"/>
      <c r="C1" s="5"/>
      <c r="D1" s="66"/>
      <c r="E1" s="67"/>
      <c r="F1" s="5"/>
    </row>
    <row r="2" spans="1:6" ht="15" customHeight="1">
      <c r="A2" s="68" t="s">
        <v>0</v>
      </c>
      <c r="B2" s="68"/>
      <c r="C2" s="68"/>
      <c r="D2" s="68"/>
      <c r="E2" s="68"/>
      <c r="F2" s="68"/>
    </row>
    <row r="3" spans="1:6" ht="12.75" customHeight="1">
      <c r="A3" s="69" t="s">
        <v>25</v>
      </c>
      <c r="B3" s="69"/>
      <c r="C3" s="69"/>
      <c r="D3" s="69"/>
      <c r="E3" s="69"/>
      <c r="F3" s="69"/>
    </row>
    <row r="4" spans="1:6" ht="12.75">
      <c r="A4" s="70"/>
      <c r="B4" s="5"/>
      <c r="C4" s="5"/>
      <c r="D4" s="5"/>
      <c r="E4" s="5"/>
      <c r="F4" s="5"/>
    </row>
    <row r="5" spans="1:6" ht="15.75" customHeight="1">
      <c r="A5" s="71" t="s">
        <v>299</v>
      </c>
      <c r="B5" s="5"/>
      <c r="C5" s="5"/>
      <c r="D5" s="5"/>
      <c r="E5" s="5"/>
      <c r="F5" s="5"/>
    </row>
    <row r="6" spans="1:6" ht="43.5" customHeight="1">
      <c r="A6" s="72" t="s">
        <v>27</v>
      </c>
      <c r="B6" s="73" t="s">
        <v>28</v>
      </c>
      <c r="C6" s="74" t="s">
        <v>34</v>
      </c>
      <c r="D6" s="75"/>
      <c r="E6" s="75"/>
      <c r="F6" s="76"/>
    </row>
    <row r="7" spans="1:6" ht="12.75">
      <c r="A7" s="77" t="s">
        <v>58</v>
      </c>
      <c r="B7" s="78" t="s">
        <v>59</v>
      </c>
      <c r="C7" s="79">
        <v>65370000</v>
      </c>
      <c r="D7" s="80"/>
      <c r="E7" s="80"/>
      <c r="F7" s="80"/>
    </row>
    <row r="8" spans="1:6" ht="12.75">
      <c r="A8" s="77" t="s">
        <v>60</v>
      </c>
      <c r="B8" s="81" t="s">
        <v>61</v>
      </c>
      <c r="C8" s="79"/>
      <c r="D8" s="80"/>
      <c r="E8" s="80"/>
      <c r="F8" s="80"/>
    </row>
    <row r="9" spans="1:6" ht="12.75">
      <c r="A9" s="77" t="s">
        <v>62</v>
      </c>
      <c r="B9" s="81" t="s">
        <v>63</v>
      </c>
      <c r="C9" s="79"/>
      <c r="D9" s="80"/>
      <c r="E9" s="80"/>
      <c r="F9" s="80"/>
    </row>
    <row r="10" spans="1:6" ht="20.25" customHeight="1">
      <c r="A10" s="82" t="s">
        <v>64</v>
      </c>
      <c r="B10" s="81" t="s">
        <v>65</v>
      </c>
      <c r="C10" s="79"/>
      <c r="D10" s="80"/>
      <c r="E10" s="80"/>
      <c r="F10" s="80"/>
    </row>
    <row r="11" spans="1:6" ht="18.75" customHeight="1">
      <c r="A11" s="82" t="s">
        <v>66</v>
      </c>
      <c r="B11" s="81" t="s">
        <v>67</v>
      </c>
      <c r="C11" s="79"/>
      <c r="D11" s="80"/>
      <c r="E11" s="80"/>
      <c r="F11" s="80"/>
    </row>
    <row r="12" spans="1:6" ht="16.5" customHeight="1">
      <c r="A12" s="82" t="s">
        <v>68</v>
      </c>
      <c r="B12" s="81" t="s">
        <v>69</v>
      </c>
      <c r="C12" s="79">
        <v>958710</v>
      </c>
      <c r="D12" s="80"/>
      <c r="E12" s="80"/>
      <c r="F12" s="80"/>
    </row>
    <row r="13" spans="1:6" ht="15.75" customHeight="1">
      <c r="A13" s="82" t="s">
        <v>70</v>
      </c>
      <c r="B13" s="81" t="s">
        <v>71</v>
      </c>
      <c r="C13" s="79">
        <v>3079308</v>
      </c>
      <c r="D13" s="80"/>
      <c r="E13" s="80"/>
      <c r="F13" s="80"/>
    </row>
    <row r="14" spans="1:6" ht="16.5" customHeight="1">
      <c r="A14" s="82" t="s">
        <v>72</v>
      </c>
      <c r="B14" s="81" t="s">
        <v>73</v>
      </c>
      <c r="C14" s="79"/>
      <c r="D14" s="80"/>
      <c r="E14" s="80"/>
      <c r="F14" s="80"/>
    </row>
    <row r="15" spans="1:6" ht="18" customHeight="1">
      <c r="A15" s="83" t="s">
        <v>74</v>
      </c>
      <c r="B15" s="81" t="s">
        <v>75</v>
      </c>
      <c r="C15" s="79">
        <v>680000</v>
      </c>
      <c r="D15" s="80"/>
      <c r="E15" s="80"/>
      <c r="F15" s="80"/>
    </row>
    <row r="16" spans="1:6" ht="20.25" customHeight="1">
      <c r="A16" s="83" t="s">
        <v>76</v>
      </c>
      <c r="B16" s="81" t="s">
        <v>77</v>
      </c>
      <c r="C16" s="79"/>
      <c r="D16" s="80"/>
      <c r="E16" s="80"/>
      <c r="F16" s="80"/>
    </row>
    <row r="17" spans="1:6" ht="21" customHeight="1">
      <c r="A17" s="83" t="s">
        <v>78</v>
      </c>
      <c r="B17" s="81" t="s">
        <v>79</v>
      </c>
      <c r="C17" s="79"/>
      <c r="D17" s="80"/>
      <c r="E17" s="80"/>
      <c r="F17" s="80"/>
    </row>
    <row r="18" spans="1:6" ht="19.5" customHeight="1">
      <c r="A18" s="83" t="s">
        <v>80</v>
      </c>
      <c r="B18" s="81" t="s">
        <v>81</v>
      </c>
      <c r="C18" s="79"/>
      <c r="D18" s="80"/>
      <c r="E18" s="80"/>
      <c r="F18" s="80"/>
    </row>
    <row r="19" spans="1:6" ht="20.25" customHeight="1">
      <c r="A19" s="83" t="s">
        <v>82</v>
      </c>
      <c r="B19" s="81" t="s">
        <v>83</v>
      </c>
      <c r="C19" s="79"/>
      <c r="D19" s="80"/>
      <c r="E19" s="80"/>
      <c r="F19" s="80"/>
    </row>
    <row r="20" spans="1:6" ht="21.75" customHeight="1">
      <c r="A20" s="84" t="s">
        <v>84</v>
      </c>
      <c r="B20" s="85" t="s">
        <v>85</v>
      </c>
      <c r="C20" s="86">
        <f>SUM(C7:C19)</f>
        <v>70088018</v>
      </c>
      <c r="D20" s="87"/>
      <c r="E20" s="87"/>
      <c r="F20" s="87"/>
    </row>
    <row r="21" spans="1:6" ht="18.75" customHeight="1">
      <c r="A21" s="83" t="s">
        <v>86</v>
      </c>
      <c r="B21" s="81" t="s">
        <v>87</v>
      </c>
      <c r="C21" s="79"/>
      <c r="D21" s="80"/>
      <c r="E21" s="80"/>
      <c r="F21" s="80"/>
    </row>
    <row r="22" spans="1:6" ht="30.75" customHeight="1">
      <c r="A22" s="83" t="s">
        <v>88</v>
      </c>
      <c r="B22" s="81" t="s">
        <v>89</v>
      </c>
      <c r="C22" s="79"/>
      <c r="D22" s="80"/>
      <c r="E22" s="80"/>
      <c r="F22" s="80"/>
    </row>
    <row r="23" spans="1:6" ht="12.75">
      <c r="A23" s="88" t="s">
        <v>90</v>
      </c>
      <c r="B23" s="81" t="s">
        <v>91</v>
      </c>
      <c r="C23" s="79">
        <v>100000</v>
      </c>
      <c r="D23" s="80"/>
      <c r="E23" s="80"/>
      <c r="F23" s="80"/>
    </row>
    <row r="24" spans="1:6" ht="15" customHeight="1">
      <c r="A24" s="89" t="s">
        <v>92</v>
      </c>
      <c r="B24" s="85" t="s">
        <v>93</v>
      </c>
      <c r="C24" s="86">
        <f>SUM(C21:C23)</f>
        <v>100000</v>
      </c>
      <c r="D24" s="87"/>
      <c r="E24" s="87"/>
      <c r="F24" s="87"/>
    </row>
    <row r="25" spans="1:6" ht="16.5" customHeight="1">
      <c r="A25" s="90" t="s">
        <v>94</v>
      </c>
      <c r="B25" s="91" t="s">
        <v>95</v>
      </c>
      <c r="C25" s="9">
        <f>C20+C24</f>
        <v>70188018</v>
      </c>
      <c r="D25" s="92"/>
      <c r="E25" s="92"/>
      <c r="F25" s="92"/>
    </row>
    <row r="26" spans="1:6" ht="32.25" customHeight="1">
      <c r="A26" s="93" t="s">
        <v>96</v>
      </c>
      <c r="B26" s="91" t="s">
        <v>97</v>
      </c>
      <c r="C26" s="9">
        <v>14040119</v>
      </c>
      <c r="D26" s="92"/>
      <c r="E26" s="92"/>
      <c r="F26" s="92"/>
    </row>
    <row r="27" spans="1:6" ht="19.5" customHeight="1">
      <c r="A27" s="83" t="s">
        <v>98</v>
      </c>
      <c r="B27" s="81" t="s">
        <v>99</v>
      </c>
      <c r="C27" s="79">
        <v>30000</v>
      </c>
      <c r="D27" s="80"/>
      <c r="E27" s="80"/>
      <c r="F27" s="80"/>
    </row>
    <row r="28" spans="1:6" ht="21" customHeight="1">
      <c r="A28" s="83" t="s">
        <v>100</v>
      </c>
      <c r="B28" s="81" t="s">
        <v>101</v>
      </c>
      <c r="C28" s="79">
        <v>1770000</v>
      </c>
      <c r="D28" s="80"/>
      <c r="E28" s="80"/>
      <c r="F28" s="80"/>
    </row>
    <row r="29" spans="1:6" ht="15.75" customHeight="1">
      <c r="A29" s="83" t="s">
        <v>102</v>
      </c>
      <c r="B29" s="81" t="s">
        <v>103</v>
      </c>
      <c r="C29" s="79"/>
      <c r="D29" s="80"/>
      <c r="E29" s="80"/>
      <c r="F29" s="80"/>
    </row>
    <row r="30" spans="1:6" ht="19.5" customHeight="1">
      <c r="A30" s="89" t="s">
        <v>104</v>
      </c>
      <c r="B30" s="85" t="s">
        <v>105</v>
      </c>
      <c r="C30" s="86">
        <f>SUM(C27:C29)</f>
        <v>1800000</v>
      </c>
      <c r="D30" s="87"/>
      <c r="E30" s="87"/>
      <c r="F30" s="87"/>
    </row>
    <row r="31" spans="1:6" ht="21" customHeight="1">
      <c r="A31" s="83" t="s">
        <v>106</v>
      </c>
      <c r="B31" s="81" t="s">
        <v>107</v>
      </c>
      <c r="C31" s="79">
        <v>1551000</v>
      </c>
      <c r="D31" s="80"/>
      <c r="E31" s="80"/>
      <c r="F31" s="80"/>
    </row>
    <row r="32" spans="1:6" ht="20.25" customHeight="1">
      <c r="A32" s="83" t="s">
        <v>108</v>
      </c>
      <c r="B32" s="81" t="s">
        <v>109</v>
      </c>
      <c r="C32" s="79">
        <v>245000</v>
      </c>
      <c r="D32" s="80"/>
      <c r="E32" s="80"/>
      <c r="F32" s="80"/>
    </row>
    <row r="33" spans="1:6" ht="16.5" customHeight="1">
      <c r="A33" s="89" t="s">
        <v>110</v>
      </c>
      <c r="B33" s="85" t="s">
        <v>111</v>
      </c>
      <c r="C33" s="86">
        <f>SUM(C31:C32)</f>
        <v>1796000</v>
      </c>
      <c r="D33" s="87"/>
      <c r="E33" s="87"/>
      <c r="F33" s="87"/>
    </row>
    <row r="34" spans="1:6" ht="17.25" customHeight="1">
      <c r="A34" s="83" t="s">
        <v>112</v>
      </c>
      <c r="B34" s="81" t="s">
        <v>113</v>
      </c>
      <c r="C34" s="79">
        <v>1330000</v>
      </c>
      <c r="D34" s="80"/>
      <c r="E34" s="80"/>
      <c r="F34" s="80"/>
    </row>
    <row r="35" spans="1:6" ht="16.5" customHeight="1">
      <c r="A35" s="83" t="s">
        <v>114</v>
      </c>
      <c r="B35" s="81" t="s">
        <v>115</v>
      </c>
      <c r="C35" s="79"/>
      <c r="D35" s="80"/>
      <c r="E35" s="80"/>
      <c r="F35" s="80"/>
    </row>
    <row r="36" spans="1:6" ht="17.25" customHeight="1">
      <c r="A36" s="83" t="s">
        <v>116</v>
      </c>
      <c r="B36" s="81" t="s">
        <v>117</v>
      </c>
      <c r="C36" s="79">
        <v>280000</v>
      </c>
      <c r="D36" s="80"/>
      <c r="E36" s="80"/>
      <c r="F36" s="80"/>
    </row>
    <row r="37" spans="1:6" ht="19.5" customHeight="1">
      <c r="A37" s="83" t="s">
        <v>118</v>
      </c>
      <c r="B37" s="81" t="s">
        <v>119</v>
      </c>
      <c r="C37" s="79"/>
      <c r="D37" s="80"/>
      <c r="E37" s="80"/>
      <c r="F37" s="80"/>
    </row>
    <row r="38" spans="1:6" ht="18.75" customHeight="1">
      <c r="A38" s="94" t="s">
        <v>120</v>
      </c>
      <c r="B38" s="81" t="s">
        <v>121</v>
      </c>
      <c r="C38" s="79"/>
      <c r="D38" s="80"/>
      <c r="E38" s="80"/>
      <c r="F38" s="80"/>
    </row>
    <row r="39" spans="1:6" ht="12.75">
      <c r="A39" s="88" t="s">
        <v>122</v>
      </c>
      <c r="B39" s="81" t="s">
        <v>123</v>
      </c>
      <c r="C39" s="79">
        <v>1480000</v>
      </c>
      <c r="D39" s="80"/>
      <c r="E39" s="80"/>
      <c r="F39" s="80"/>
    </row>
    <row r="40" spans="1:6" ht="19.5" customHeight="1">
      <c r="A40" s="83" t="s">
        <v>124</v>
      </c>
      <c r="B40" s="81" t="s">
        <v>125</v>
      </c>
      <c r="C40" s="79">
        <v>2170000</v>
      </c>
      <c r="D40" s="80"/>
      <c r="E40" s="80"/>
      <c r="F40" s="80"/>
    </row>
    <row r="41" spans="1:6" ht="21" customHeight="1">
      <c r="A41" s="89" t="s">
        <v>126</v>
      </c>
      <c r="B41" s="85" t="s">
        <v>127</v>
      </c>
      <c r="C41" s="86">
        <f>SUM(C34:C40)</f>
        <v>5260000</v>
      </c>
      <c r="D41" s="87"/>
      <c r="E41" s="87"/>
      <c r="F41" s="87"/>
    </row>
    <row r="42" spans="1:6" ht="21" customHeight="1">
      <c r="A42" s="83" t="s">
        <v>128</v>
      </c>
      <c r="B42" s="81" t="s">
        <v>129</v>
      </c>
      <c r="C42" s="79">
        <v>1200000</v>
      </c>
      <c r="D42" s="80"/>
      <c r="E42" s="80"/>
      <c r="F42" s="80"/>
    </row>
    <row r="43" spans="1:6" ht="18" customHeight="1">
      <c r="A43" s="83" t="s">
        <v>130</v>
      </c>
      <c r="B43" s="81" t="s">
        <v>131</v>
      </c>
      <c r="C43" s="79"/>
      <c r="D43" s="80"/>
      <c r="E43" s="80"/>
      <c r="F43" s="80"/>
    </row>
    <row r="44" spans="1:6" ht="19.5" customHeight="1">
      <c r="A44" s="89" t="s">
        <v>132</v>
      </c>
      <c r="B44" s="85" t="s">
        <v>133</v>
      </c>
      <c r="C44" s="86">
        <f>SUM(C42:C43)</f>
        <v>1200000</v>
      </c>
      <c r="D44" s="87"/>
      <c r="E44" s="87"/>
      <c r="F44" s="87"/>
    </row>
    <row r="45" spans="1:6" ht="25.5" customHeight="1">
      <c r="A45" s="83" t="s">
        <v>134</v>
      </c>
      <c r="B45" s="81" t="s">
        <v>135</v>
      </c>
      <c r="C45" s="79">
        <v>2385720</v>
      </c>
      <c r="D45" s="80"/>
      <c r="E45" s="80"/>
      <c r="F45" s="80"/>
    </row>
    <row r="46" spans="1:6" ht="15.75" customHeight="1">
      <c r="A46" s="83" t="s">
        <v>136</v>
      </c>
      <c r="B46" s="81" t="s">
        <v>137</v>
      </c>
      <c r="C46" s="79"/>
      <c r="D46" s="80"/>
      <c r="E46" s="80"/>
      <c r="F46" s="80"/>
    </row>
    <row r="47" spans="1:6" ht="16.5" customHeight="1">
      <c r="A47" s="83" t="s">
        <v>138</v>
      </c>
      <c r="B47" s="81" t="s">
        <v>139</v>
      </c>
      <c r="C47" s="79"/>
      <c r="D47" s="80"/>
      <c r="E47" s="80"/>
      <c r="F47" s="80"/>
    </row>
    <row r="48" spans="1:6" ht="21" customHeight="1">
      <c r="A48" s="83" t="s">
        <v>140</v>
      </c>
      <c r="B48" s="81" t="s">
        <v>141</v>
      </c>
      <c r="C48" s="79"/>
      <c r="D48" s="80"/>
      <c r="E48" s="80"/>
      <c r="F48" s="80"/>
    </row>
    <row r="49" spans="1:6" ht="18" customHeight="1">
      <c r="A49" s="83" t="s">
        <v>142</v>
      </c>
      <c r="B49" s="81" t="s">
        <v>143</v>
      </c>
      <c r="C49" s="79">
        <v>40000</v>
      </c>
      <c r="D49" s="80"/>
      <c r="E49" s="80"/>
      <c r="F49" s="80"/>
    </row>
    <row r="50" spans="1:6" ht="21.75" customHeight="1">
      <c r="A50" s="89" t="s">
        <v>144</v>
      </c>
      <c r="B50" s="85" t="s">
        <v>145</v>
      </c>
      <c r="C50" s="86">
        <f>SUM(C45:C49)</f>
        <v>2425720</v>
      </c>
      <c r="D50" s="87"/>
      <c r="E50" s="87"/>
      <c r="F50" s="87"/>
    </row>
    <row r="51" spans="1:6" ht="18.75" customHeight="1">
      <c r="A51" s="93" t="s">
        <v>146</v>
      </c>
      <c r="B51" s="91" t="s">
        <v>147</v>
      </c>
      <c r="C51" s="9">
        <f>C30+C33+C41+C44+C50</f>
        <v>12481720</v>
      </c>
      <c r="D51" s="92"/>
      <c r="E51" s="92"/>
      <c r="F51" s="92"/>
    </row>
    <row r="52" spans="1:6" ht="19.5" customHeight="1">
      <c r="A52" s="95" t="s">
        <v>148</v>
      </c>
      <c r="B52" s="81" t="s">
        <v>149</v>
      </c>
      <c r="C52" s="79"/>
      <c r="D52" s="80"/>
      <c r="E52" s="80"/>
      <c r="F52" s="80"/>
    </row>
    <row r="53" spans="1:6" ht="19.5" customHeight="1">
      <c r="A53" s="95" t="s">
        <v>150</v>
      </c>
      <c r="B53" s="81" t="s">
        <v>151</v>
      </c>
      <c r="C53" s="79"/>
      <c r="D53" s="80"/>
      <c r="E53" s="80"/>
      <c r="F53" s="80"/>
    </row>
    <row r="54" spans="1:6" ht="16.5" customHeight="1">
      <c r="A54" s="96" t="s">
        <v>152</v>
      </c>
      <c r="B54" s="81" t="s">
        <v>153</v>
      </c>
      <c r="C54" s="79"/>
      <c r="D54" s="80"/>
      <c r="E54" s="80"/>
      <c r="F54" s="80"/>
    </row>
    <row r="55" spans="1:6" ht="27" customHeight="1">
      <c r="A55" s="96" t="s">
        <v>154</v>
      </c>
      <c r="B55" s="81" t="s">
        <v>155</v>
      </c>
      <c r="C55" s="79"/>
      <c r="D55" s="80"/>
      <c r="E55" s="80"/>
      <c r="F55" s="80"/>
    </row>
    <row r="56" spans="1:6" ht="28.5" customHeight="1">
      <c r="A56" s="96" t="s">
        <v>156</v>
      </c>
      <c r="B56" s="81" t="s">
        <v>157</v>
      </c>
      <c r="C56" s="79"/>
      <c r="D56" s="80"/>
      <c r="E56" s="80"/>
      <c r="F56" s="80"/>
    </row>
    <row r="57" spans="1:6" ht="21" customHeight="1">
      <c r="A57" s="95" t="s">
        <v>158</v>
      </c>
      <c r="B57" s="81" t="s">
        <v>159</v>
      </c>
      <c r="C57" s="79"/>
      <c r="D57" s="80"/>
      <c r="E57" s="80"/>
      <c r="F57" s="80"/>
    </row>
    <row r="58" spans="1:6" ht="18.75" customHeight="1">
      <c r="A58" s="95" t="s">
        <v>160</v>
      </c>
      <c r="B58" s="81" t="s">
        <v>161</v>
      </c>
      <c r="C58" s="79"/>
      <c r="D58" s="80"/>
      <c r="E58" s="80"/>
      <c r="F58" s="80"/>
    </row>
    <row r="59" spans="1:6" ht="19.5" customHeight="1">
      <c r="A59" s="95" t="s">
        <v>162</v>
      </c>
      <c r="B59" s="81" t="s">
        <v>163</v>
      </c>
      <c r="C59" s="79"/>
      <c r="D59" s="80"/>
      <c r="E59" s="80"/>
      <c r="F59" s="80"/>
    </row>
    <row r="60" spans="1:6" ht="22.5" customHeight="1">
      <c r="A60" s="97" t="s">
        <v>164</v>
      </c>
      <c r="B60" s="91" t="s">
        <v>165</v>
      </c>
      <c r="C60" s="86"/>
      <c r="D60" s="87"/>
      <c r="E60" s="87"/>
      <c r="F60" s="87"/>
    </row>
    <row r="61" spans="1:6" ht="20.25" customHeight="1">
      <c r="A61" s="98" t="s">
        <v>166</v>
      </c>
      <c r="B61" s="81" t="s">
        <v>167</v>
      </c>
      <c r="C61" s="79"/>
      <c r="D61" s="80"/>
      <c r="E61" s="80"/>
      <c r="F61" s="80"/>
    </row>
    <row r="62" spans="1:6" ht="22.5" customHeight="1">
      <c r="A62" s="98" t="s">
        <v>168</v>
      </c>
      <c r="B62" s="81" t="s">
        <v>169</v>
      </c>
      <c r="C62" s="79"/>
      <c r="D62" s="80"/>
      <c r="E62" s="80"/>
      <c r="F62" s="80"/>
    </row>
    <row r="63" spans="1:6" ht="29.25" customHeight="1">
      <c r="A63" s="98" t="s">
        <v>170</v>
      </c>
      <c r="B63" s="81" t="s">
        <v>171</v>
      </c>
      <c r="C63" s="79"/>
      <c r="D63" s="80"/>
      <c r="E63" s="80"/>
      <c r="F63" s="80"/>
    </row>
    <row r="64" spans="1:6" ht="29.25" customHeight="1">
      <c r="A64" s="98" t="s">
        <v>172</v>
      </c>
      <c r="B64" s="81" t="s">
        <v>173</v>
      </c>
      <c r="C64" s="79"/>
      <c r="D64" s="80"/>
      <c r="E64" s="80"/>
      <c r="F64" s="80"/>
    </row>
    <row r="65" spans="1:6" ht="33.75" customHeight="1">
      <c r="A65" s="98" t="s">
        <v>174</v>
      </c>
      <c r="B65" s="81" t="s">
        <v>175</v>
      </c>
      <c r="C65" s="79"/>
      <c r="D65" s="80"/>
      <c r="E65" s="80"/>
      <c r="F65" s="80"/>
    </row>
    <row r="66" spans="1:6" ht="28.5" customHeight="1">
      <c r="A66" s="98" t="s">
        <v>176</v>
      </c>
      <c r="B66" s="81" t="s">
        <v>177</v>
      </c>
      <c r="C66" s="79"/>
      <c r="D66" s="80"/>
      <c r="E66" s="80"/>
      <c r="F66" s="80"/>
    </row>
    <row r="67" spans="1:6" ht="33" customHeight="1">
      <c r="A67" s="98" t="s">
        <v>178</v>
      </c>
      <c r="B67" s="81" t="s">
        <v>179</v>
      </c>
      <c r="C67" s="79"/>
      <c r="D67" s="80"/>
      <c r="E67" s="80"/>
      <c r="F67" s="80"/>
    </row>
    <row r="68" spans="1:6" ht="35.25" customHeight="1">
      <c r="A68" s="98" t="s">
        <v>180</v>
      </c>
      <c r="B68" s="81" t="s">
        <v>181</v>
      </c>
      <c r="C68" s="79"/>
      <c r="D68" s="80"/>
      <c r="E68" s="80"/>
      <c r="F68" s="80"/>
    </row>
    <row r="69" spans="1:6" ht="24" customHeight="1">
      <c r="A69" s="98" t="s">
        <v>182</v>
      </c>
      <c r="B69" s="81" t="s">
        <v>183</v>
      </c>
      <c r="C69" s="79"/>
      <c r="D69" s="80"/>
      <c r="E69" s="80"/>
      <c r="F69" s="80"/>
    </row>
    <row r="70" spans="1:6" ht="12.75">
      <c r="A70" s="99" t="s">
        <v>184</v>
      </c>
      <c r="B70" s="81" t="s">
        <v>185</v>
      </c>
      <c r="C70" s="79"/>
      <c r="D70" s="80"/>
      <c r="E70" s="80"/>
      <c r="F70" s="80"/>
    </row>
    <row r="71" spans="1:6" ht="29.25" customHeight="1">
      <c r="A71" s="98" t="s">
        <v>186</v>
      </c>
      <c r="B71" s="81" t="s">
        <v>187</v>
      </c>
      <c r="C71" s="79"/>
      <c r="D71" s="80"/>
      <c r="E71" s="80"/>
      <c r="F71" s="80"/>
    </row>
    <row r="72" spans="1:6" ht="12.75">
      <c r="A72" s="99" t="s">
        <v>300</v>
      </c>
      <c r="B72" s="81" t="s">
        <v>189</v>
      </c>
      <c r="C72" s="79"/>
      <c r="D72" s="80"/>
      <c r="E72" s="80"/>
      <c r="F72" s="80"/>
    </row>
    <row r="73" spans="1:6" ht="12.75">
      <c r="A73" s="99" t="s">
        <v>190</v>
      </c>
      <c r="B73" s="81" t="s">
        <v>191</v>
      </c>
      <c r="C73" s="79"/>
      <c r="D73" s="80"/>
      <c r="E73" s="80"/>
      <c r="F73" s="80"/>
    </row>
    <row r="74" spans="1:6" ht="25.5" customHeight="1">
      <c r="A74" s="97" t="s">
        <v>192</v>
      </c>
      <c r="B74" s="91" t="s">
        <v>193</v>
      </c>
      <c r="C74" s="86"/>
      <c r="D74" s="87"/>
      <c r="E74" s="87"/>
      <c r="F74" s="87"/>
    </row>
    <row r="75" spans="1:6" ht="12.75">
      <c r="A75" s="100" t="s">
        <v>194</v>
      </c>
      <c r="B75" s="91"/>
      <c r="C75" s="86"/>
      <c r="D75" s="87"/>
      <c r="E75" s="87"/>
      <c r="F75" s="87"/>
    </row>
    <row r="76" spans="1:6" ht="12.75">
      <c r="A76" s="101" t="s">
        <v>195</v>
      </c>
      <c r="B76" s="81" t="s">
        <v>196</v>
      </c>
      <c r="C76" s="79"/>
      <c r="D76" s="80"/>
      <c r="E76" s="80"/>
      <c r="F76" s="80"/>
    </row>
    <row r="77" spans="1:6" ht="12.75">
      <c r="A77" s="101" t="s">
        <v>197</v>
      </c>
      <c r="B77" s="81" t="s">
        <v>198</v>
      </c>
      <c r="C77" s="79"/>
      <c r="D77" s="80"/>
      <c r="E77" s="80"/>
      <c r="F77" s="80"/>
    </row>
    <row r="78" spans="1:6" ht="12.75">
      <c r="A78" s="101" t="s">
        <v>199</v>
      </c>
      <c r="B78" s="81" t="s">
        <v>200</v>
      </c>
      <c r="C78" s="79">
        <v>70000</v>
      </c>
      <c r="D78" s="80"/>
      <c r="E78" s="80"/>
      <c r="F78" s="80"/>
    </row>
    <row r="79" spans="1:6" ht="12.75">
      <c r="A79" s="101" t="s">
        <v>201</v>
      </c>
      <c r="B79" s="81" t="s">
        <v>202</v>
      </c>
      <c r="C79" s="79">
        <v>1733597</v>
      </c>
      <c r="D79" s="80"/>
      <c r="E79" s="80"/>
      <c r="F79" s="80"/>
    </row>
    <row r="80" spans="1:6" ht="12.75">
      <c r="A80" s="88" t="s">
        <v>203</v>
      </c>
      <c r="B80" s="81" t="s">
        <v>204</v>
      </c>
      <c r="C80" s="79"/>
      <c r="D80" s="80"/>
      <c r="E80" s="80"/>
      <c r="F80" s="80"/>
    </row>
    <row r="81" spans="1:6" ht="12.75">
      <c r="A81" s="88" t="s">
        <v>205</v>
      </c>
      <c r="B81" s="81" t="s">
        <v>206</v>
      </c>
      <c r="C81" s="79"/>
      <c r="D81" s="80"/>
      <c r="E81" s="80"/>
      <c r="F81" s="80"/>
    </row>
    <row r="82" spans="1:6" ht="12.75">
      <c r="A82" s="88" t="s">
        <v>207</v>
      </c>
      <c r="B82" s="81" t="s">
        <v>208</v>
      </c>
      <c r="C82" s="79">
        <v>492370</v>
      </c>
      <c r="D82" s="80"/>
      <c r="E82" s="80"/>
      <c r="F82" s="80"/>
    </row>
    <row r="83" spans="1:6" ht="12.75">
      <c r="A83" s="102" t="s">
        <v>209</v>
      </c>
      <c r="B83" s="91" t="s">
        <v>210</v>
      </c>
      <c r="C83" s="86">
        <f>SUM(C76:C82)</f>
        <v>2295967</v>
      </c>
      <c r="D83" s="87"/>
      <c r="E83" s="87"/>
      <c r="F83" s="87"/>
    </row>
    <row r="84" spans="1:6" ht="20.25" customHeight="1">
      <c r="A84" s="95" t="s">
        <v>211</v>
      </c>
      <c r="B84" s="81" t="s">
        <v>212</v>
      </c>
      <c r="C84" s="79"/>
      <c r="D84" s="80"/>
      <c r="E84" s="80"/>
      <c r="F84" s="80"/>
    </row>
    <row r="85" spans="1:6" ht="20.25" customHeight="1">
      <c r="A85" s="95" t="s">
        <v>213</v>
      </c>
      <c r="B85" s="81" t="s">
        <v>214</v>
      </c>
      <c r="C85" s="79"/>
      <c r="D85" s="80"/>
      <c r="E85" s="80"/>
      <c r="F85" s="80"/>
    </row>
    <row r="86" spans="1:6" ht="21" customHeight="1">
      <c r="A86" s="95" t="s">
        <v>215</v>
      </c>
      <c r="B86" s="81" t="s">
        <v>216</v>
      </c>
      <c r="C86" s="79"/>
      <c r="D86" s="80"/>
      <c r="E86" s="80"/>
      <c r="F86" s="80"/>
    </row>
    <row r="87" spans="1:6" ht="19.5" customHeight="1">
      <c r="A87" s="95" t="s">
        <v>217</v>
      </c>
      <c r="B87" s="81" t="s">
        <v>218</v>
      </c>
      <c r="C87" s="79"/>
      <c r="D87" s="80"/>
      <c r="E87" s="80"/>
      <c r="F87" s="80"/>
    </row>
    <row r="88" spans="1:6" ht="12.75">
      <c r="A88" s="97" t="s">
        <v>219</v>
      </c>
      <c r="B88" s="91" t="s">
        <v>220</v>
      </c>
      <c r="C88" s="86"/>
      <c r="D88" s="87"/>
      <c r="E88" s="87"/>
      <c r="F88" s="87"/>
    </row>
    <row r="89" spans="1:6" ht="27.75" customHeight="1">
      <c r="A89" s="95" t="s">
        <v>221</v>
      </c>
      <c r="B89" s="81" t="s">
        <v>222</v>
      </c>
      <c r="C89" s="79"/>
      <c r="D89" s="80"/>
      <c r="E89" s="80"/>
      <c r="F89" s="80"/>
    </row>
    <row r="90" spans="1:6" ht="33" customHeight="1">
      <c r="A90" s="95" t="s">
        <v>223</v>
      </c>
      <c r="B90" s="81" t="s">
        <v>224</v>
      </c>
      <c r="C90" s="79"/>
      <c r="D90" s="80"/>
      <c r="E90" s="80"/>
      <c r="F90" s="80"/>
    </row>
    <row r="91" spans="1:6" ht="33" customHeight="1">
      <c r="A91" s="95" t="s">
        <v>225</v>
      </c>
      <c r="B91" s="81" t="s">
        <v>226</v>
      </c>
      <c r="C91" s="79"/>
      <c r="D91" s="80"/>
      <c r="E91" s="80"/>
      <c r="F91" s="80"/>
    </row>
    <row r="92" spans="1:6" ht="27" customHeight="1">
      <c r="A92" s="95" t="s">
        <v>227</v>
      </c>
      <c r="B92" s="81" t="s">
        <v>228</v>
      </c>
      <c r="C92" s="79"/>
      <c r="D92" s="80"/>
      <c r="E92" s="80"/>
      <c r="F92" s="80"/>
    </row>
    <row r="93" spans="1:6" ht="29.25" customHeight="1">
      <c r="A93" s="95" t="s">
        <v>229</v>
      </c>
      <c r="B93" s="81" t="s">
        <v>230</v>
      </c>
      <c r="C93" s="79"/>
      <c r="D93" s="80"/>
      <c r="E93" s="80"/>
      <c r="F93" s="80"/>
    </row>
    <row r="94" spans="1:6" ht="35.25" customHeight="1">
      <c r="A94" s="95" t="s">
        <v>231</v>
      </c>
      <c r="B94" s="81" t="s">
        <v>232</v>
      </c>
      <c r="C94" s="79"/>
      <c r="D94" s="80"/>
      <c r="E94" s="80"/>
      <c r="F94" s="80"/>
    </row>
    <row r="95" spans="1:6" ht="12.75">
      <c r="A95" s="95" t="s">
        <v>233</v>
      </c>
      <c r="B95" s="81" t="s">
        <v>234</v>
      </c>
      <c r="C95" s="79"/>
      <c r="D95" s="80"/>
      <c r="E95" s="80"/>
      <c r="F95" s="80"/>
    </row>
    <row r="96" spans="1:6" ht="29.25" customHeight="1">
      <c r="A96" s="95" t="s">
        <v>235</v>
      </c>
      <c r="B96" s="81" t="s">
        <v>236</v>
      </c>
      <c r="C96" s="79"/>
      <c r="D96" s="80"/>
      <c r="E96" s="80"/>
      <c r="F96" s="80"/>
    </row>
    <row r="97" spans="1:6" ht="20.25" customHeight="1">
      <c r="A97" s="95" t="s">
        <v>237</v>
      </c>
      <c r="B97" s="81" t="s">
        <v>238</v>
      </c>
      <c r="C97" s="86"/>
      <c r="D97" s="87"/>
      <c r="E97" s="87"/>
      <c r="F97" s="87"/>
    </row>
    <row r="98" spans="1:6" ht="12.75">
      <c r="A98" s="97" t="s">
        <v>239</v>
      </c>
      <c r="B98" s="91" t="s">
        <v>240</v>
      </c>
      <c r="C98" s="9"/>
      <c r="D98" s="92"/>
      <c r="E98" s="92"/>
      <c r="F98" s="92"/>
    </row>
    <row r="99" spans="1:6" ht="12.75">
      <c r="A99" s="100" t="s">
        <v>241</v>
      </c>
      <c r="B99" s="91"/>
      <c r="C99" s="9"/>
      <c r="D99" s="92"/>
      <c r="E99" s="92"/>
      <c r="F99" s="92"/>
    </row>
    <row r="100" spans="1:6" ht="21" customHeight="1">
      <c r="A100" s="103" t="s">
        <v>242</v>
      </c>
      <c r="B100" s="104" t="s">
        <v>243</v>
      </c>
      <c r="C100" s="105">
        <f>C25+C26+C51+C60+C74+C83+C88+C98</f>
        <v>99005824</v>
      </c>
      <c r="D100" s="106"/>
      <c r="E100" s="106"/>
      <c r="F100" s="80"/>
    </row>
    <row r="101" spans="1:6" ht="31.5" customHeight="1">
      <c r="A101" s="95" t="s">
        <v>244</v>
      </c>
      <c r="B101" s="83" t="s">
        <v>245</v>
      </c>
      <c r="C101" s="105"/>
      <c r="D101" s="106"/>
      <c r="E101" s="106"/>
      <c r="F101" s="80"/>
    </row>
    <row r="102" spans="1:6" ht="20.25" customHeight="1">
      <c r="A102" s="95" t="s">
        <v>246</v>
      </c>
      <c r="B102" s="83" t="s">
        <v>247</v>
      </c>
      <c r="C102" s="105"/>
      <c r="D102" s="106"/>
      <c r="E102" s="106"/>
      <c r="F102" s="80"/>
    </row>
    <row r="103" spans="1:6" ht="25.5" customHeight="1">
      <c r="A103" s="95" t="s">
        <v>248</v>
      </c>
      <c r="B103" s="83" t="s">
        <v>249</v>
      </c>
      <c r="C103" s="107"/>
      <c r="D103" s="108"/>
      <c r="E103" s="108"/>
      <c r="F103" s="108"/>
    </row>
    <row r="104" spans="1:6" ht="12.75">
      <c r="A104" s="109" t="s">
        <v>250</v>
      </c>
      <c r="B104" s="89" t="s">
        <v>251</v>
      </c>
      <c r="C104" s="110"/>
      <c r="D104" s="111"/>
      <c r="E104" s="111"/>
      <c r="F104" s="80"/>
    </row>
    <row r="105" spans="1:6" ht="12.75">
      <c r="A105" s="112" t="s">
        <v>252</v>
      </c>
      <c r="B105" s="83" t="s">
        <v>253</v>
      </c>
      <c r="C105" s="110"/>
      <c r="D105" s="111"/>
      <c r="E105" s="111"/>
      <c r="F105" s="80"/>
    </row>
    <row r="106" spans="1:6" ht="19.5" customHeight="1">
      <c r="A106" s="112" t="s">
        <v>252</v>
      </c>
      <c r="B106" s="83" t="s">
        <v>254</v>
      </c>
      <c r="C106" s="105"/>
      <c r="D106" s="106"/>
      <c r="E106" s="106"/>
      <c r="F106" s="80"/>
    </row>
    <row r="107" spans="1:6" ht="17.25" customHeight="1">
      <c r="A107" s="95" t="s">
        <v>255</v>
      </c>
      <c r="B107" s="83" t="s">
        <v>256</v>
      </c>
      <c r="C107" s="105"/>
      <c r="D107" s="106"/>
      <c r="E107" s="106"/>
      <c r="F107" s="80"/>
    </row>
    <row r="108" spans="1:6" ht="12.75">
      <c r="A108" s="95" t="s">
        <v>257</v>
      </c>
      <c r="B108" s="83" t="s">
        <v>258</v>
      </c>
      <c r="C108" s="113"/>
      <c r="D108" s="114"/>
      <c r="E108" s="114"/>
      <c r="F108" s="114"/>
    </row>
    <row r="109" spans="1:6" ht="12.75">
      <c r="A109" s="95" t="s">
        <v>259</v>
      </c>
      <c r="B109" s="83" t="s">
        <v>260</v>
      </c>
      <c r="C109" s="110"/>
      <c r="D109" s="111"/>
      <c r="E109" s="111"/>
      <c r="F109" s="80"/>
    </row>
    <row r="110" spans="1:6" ht="12.75">
      <c r="A110" s="95" t="s">
        <v>261</v>
      </c>
      <c r="B110" s="83" t="s">
        <v>262</v>
      </c>
      <c r="C110" s="110"/>
      <c r="D110" s="111"/>
      <c r="E110" s="111"/>
      <c r="F110" s="80"/>
    </row>
    <row r="111" spans="1:6" ht="12.75">
      <c r="A111" s="115" t="s">
        <v>263</v>
      </c>
      <c r="B111" s="89" t="s">
        <v>264</v>
      </c>
      <c r="C111" s="116"/>
      <c r="D111" s="111"/>
      <c r="E111" s="111"/>
      <c r="F111" s="80"/>
    </row>
    <row r="112" spans="1:6" ht="12.75">
      <c r="A112" s="112" t="s">
        <v>265</v>
      </c>
      <c r="B112" s="83" t="s">
        <v>266</v>
      </c>
      <c r="C112" s="110"/>
      <c r="D112" s="111"/>
      <c r="E112" s="111"/>
      <c r="F112" s="80"/>
    </row>
    <row r="113" spans="1:6" ht="12.75">
      <c r="A113" s="112" t="s">
        <v>267</v>
      </c>
      <c r="B113" s="83" t="s">
        <v>268</v>
      </c>
      <c r="C113" s="110"/>
      <c r="D113" s="111"/>
      <c r="E113" s="111"/>
      <c r="F113" s="80"/>
    </row>
    <row r="114" spans="1:6" ht="12.75">
      <c r="A114" s="115" t="s">
        <v>269</v>
      </c>
      <c r="B114" s="89" t="s">
        <v>270</v>
      </c>
      <c r="C114" s="110"/>
      <c r="D114" s="111"/>
      <c r="E114" s="111"/>
      <c r="F114" s="80"/>
    </row>
    <row r="115" spans="1:6" ht="12.75">
      <c r="A115" s="112" t="s">
        <v>271</v>
      </c>
      <c r="B115" s="83" t="s">
        <v>272</v>
      </c>
      <c r="C115" s="113"/>
      <c r="D115" s="114"/>
      <c r="E115" s="114"/>
      <c r="F115" s="114"/>
    </row>
    <row r="116" spans="1:6" ht="12.75">
      <c r="A116" s="112" t="s">
        <v>273</v>
      </c>
      <c r="B116" s="83" t="s">
        <v>274</v>
      </c>
      <c r="C116" s="110"/>
      <c r="D116" s="111"/>
      <c r="E116" s="111"/>
      <c r="F116" s="80"/>
    </row>
    <row r="117" spans="1:6" ht="17.25" customHeight="1">
      <c r="A117" s="112" t="s">
        <v>275</v>
      </c>
      <c r="B117" s="83" t="s">
        <v>276</v>
      </c>
      <c r="C117" s="105"/>
      <c r="D117" s="106"/>
      <c r="E117" s="106"/>
      <c r="F117" s="80"/>
    </row>
    <row r="118" spans="1:6" ht="12.75">
      <c r="A118" s="112" t="s">
        <v>277</v>
      </c>
      <c r="B118" s="83" t="s">
        <v>278</v>
      </c>
      <c r="C118" s="110"/>
      <c r="D118" s="111"/>
      <c r="E118" s="111"/>
      <c r="F118" s="80"/>
    </row>
    <row r="119" spans="1:6" ht="12.75">
      <c r="A119" s="117" t="s">
        <v>279</v>
      </c>
      <c r="B119" s="93" t="s">
        <v>280</v>
      </c>
      <c r="C119" s="110"/>
      <c r="D119" s="111"/>
      <c r="E119" s="111"/>
      <c r="F119" s="80"/>
    </row>
    <row r="120" spans="1:6" ht="12.75">
      <c r="A120" s="112" t="s">
        <v>281</v>
      </c>
      <c r="B120" s="83" t="s">
        <v>282</v>
      </c>
      <c r="C120" s="113"/>
      <c r="D120" s="114"/>
      <c r="E120" s="114"/>
      <c r="F120" s="114"/>
    </row>
    <row r="121" spans="1:6" ht="33.75" customHeight="1">
      <c r="A121" s="95" t="s">
        <v>283</v>
      </c>
      <c r="B121" s="83" t="s">
        <v>284</v>
      </c>
      <c r="C121" s="105"/>
      <c r="D121" s="106"/>
      <c r="E121" s="106"/>
      <c r="F121" s="80"/>
    </row>
    <row r="122" spans="1:6" ht="12.75">
      <c r="A122" s="112" t="s">
        <v>285</v>
      </c>
      <c r="B122" s="83" t="s">
        <v>286</v>
      </c>
      <c r="C122" s="113"/>
      <c r="D122" s="114"/>
      <c r="E122" s="114"/>
      <c r="F122" s="114"/>
    </row>
    <row r="123" spans="1:6" ht="12.75">
      <c r="A123" s="112" t="s">
        <v>287</v>
      </c>
      <c r="B123" s="83" t="s">
        <v>288</v>
      </c>
      <c r="C123" s="118">
        <f>C99</f>
        <v>0</v>
      </c>
      <c r="D123" s="119"/>
      <c r="E123" s="119"/>
      <c r="F123" s="119"/>
    </row>
    <row r="124" spans="1:3" ht="12.75">
      <c r="A124" s="112" t="s">
        <v>289</v>
      </c>
      <c r="B124" s="83" t="s">
        <v>290</v>
      </c>
      <c r="C124" s="120"/>
    </row>
    <row r="125" spans="1:3" ht="12.75">
      <c r="A125" s="117" t="s">
        <v>291</v>
      </c>
      <c r="B125" s="93" t="s">
        <v>292</v>
      </c>
      <c r="C125" s="120"/>
    </row>
    <row r="126" spans="1:3" ht="12.75">
      <c r="A126" s="95" t="s">
        <v>293</v>
      </c>
      <c r="B126" s="83" t="s">
        <v>294</v>
      </c>
      <c r="C126" s="120"/>
    </row>
    <row r="127" spans="1:3" ht="12.75">
      <c r="A127" s="95" t="s">
        <v>295</v>
      </c>
      <c r="B127" s="83" t="s">
        <v>296</v>
      </c>
      <c r="C127" s="120"/>
    </row>
    <row r="128" spans="1:3" ht="12.75">
      <c r="A128" s="121" t="s">
        <v>297</v>
      </c>
      <c r="B128" s="122" t="s">
        <v>298</v>
      </c>
      <c r="C128" s="120"/>
    </row>
    <row r="129" spans="1:3" ht="12.75">
      <c r="A129" s="123" t="s">
        <v>14</v>
      </c>
      <c r="B129" s="123"/>
      <c r="C129" s="124">
        <f>C100+C128</f>
        <v>99005824</v>
      </c>
    </row>
  </sheetData>
  <sheetProtection selectLockedCells="1" selectUnlockedCells="1"/>
  <mergeCells count="2">
    <mergeCell ref="A2:F2"/>
    <mergeCell ref="A3:F3"/>
  </mergeCells>
  <printOptions/>
  <pageMargins left="0.2" right="0.1701388888888889" top="0.9958333333333333" bottom="0.9840277777777777" header="0.8305555555555556" footer="0.5118055555555555"/>
  <pageSetup horizontalDpi="300" verticalDpi="300" orientation="portrait" paperSize="9" scale="50"/>
  <headerFooter alignWithMargins="0">
    <oddHeader>&amp;C&amp;"Times New Roman,Normál"&amp;12 3. melléklet a 3/2019. (III. 5.)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71"/>
  <sheetViews>
    <sheetView view="pageBreakPreview" zoomScaleSheetLayoutView="100" workbookViewId="0" topLeftCell="A1">
      <selection activeCell="H11" sqref="H11"/>
    </sheetView>
  </sheetViews>
  <sheetFormatPr defaultColWidth="9.140625" defaultRowHeight="15"/>
  <cols>
    <col min="1" max="1" width="42.140625" style="0" customWidth="1"/>
    <col min="3" max="4" width="14.28125" style="0" customWidth="1"/>
    <col min="5" max="6" width="12.7109375" style="0" customWidth="1"/>
    <col min="7" max="8" width="14.28125" style="0" customWidth="1"/>
    <col min="9" max="9" width="11.28125" style="0" customWidth="1"/>
  </cols>
  <sheetData>
    <row r="1" spans="1:9" ht="20.2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0"/>
    </row>
    <row r="2" spans="1:9" ht="19.5" customHeight="1">
      <c r="A2" s="126" t="s">
        <v>25</v>
      </c>
      <c r="B2" s="126"/>
      <c r="C2" s="126"/>
      <c r="D2" s="126"/>
      <c r="E2" s="126"/>
      <c r="F2" s="126"/>
      <c r="G2" s="126"/>
      <c r="H2" s="126"/>
      <c r="I2" s="120"/>
    </row>
    <row r="3" spans="1:9" ht="12.75">
      <c r="A3" s="127"/>
      <c r="B3" s="120"/>
      <c r="C3" s="120"/>
      <c r="D3" s="120"/>
      <c r="E3" s="120"/>
      <c r="F3" s="120"/>
      <c r="G3" s="120"/>
      <c r="H3" s="120"/>
      <c r="I3" s="120"/>
    </row>
    <row r="4" spans="1:9" ht="12.75">
      <c r="A4" s="8" t="s">
        <v>301</v>
      </c>
      <c r="B4" s="120"/>
      <c r="C4" s="120"/>
      <c r="D4" s="120"/>
      <c r="E4" s="120"/>
      <c r="F4" s="120"/>
      <c r="G4" s="120"/>
      <c r="H4" s="120"/>
      <c r="I4" s="120"/>
    </row>
    <row r="5" spans="1:9" s="4" customFormat="1" ht="12.75">
      <c r="A5" s="72" t="s">
        <v>27</v>
      </c>
      <c r="B5" s="73" t="s">
        <v>28</v>
      </c>
      <c r="C5" s="128" t="s">
        <v>302</v>
      </c>
      <c r="D5" s="128" t="s">
        <v>303</v>
      </c>
      <c r="E5" s="128" t="s">
        <v>304</v>
      </c>
      <c r="F5" s="128" t="s">
        <v>305</v>
      </c>
      <c r="G5" s="128" t="s">
        <v>306</v>
      </c>
      <c r="H5" s="129" t="s">
        <v>307</v>
      </c>
      <c r="I5" s="130" t="s">
        <v>57</v>
      </c>
    </row>
    <row r="6" spans="1:9" ht="12.75">
      <c r="A6" s="77" t="s">
        <v>58</v>
      </c>
      <c r="B6" s="78" t="s">
        <v>59</v>
      </c>
      <c r="C6" s="7">
        <v>37187500</v>
      </c>
      <c r="D6" s="7">
        <v>1431300</v>
      </c>
      <c r="E6" s="7"/>
      <c r="F6" s="7">
        <v>650565</v>
      </c>
      <c r="G6" s="7">
        <v>6577935</v>
      </c>
      <c r="H6" s="124">
        <v>5725200</v>
      </c>
      <c r="I6" s="131">
        <f>SUM(C6:H6)</f>
        <v>51572500</v>
      </c>
    </row>
    <row r="7" spans="1:9" ht="12.75">
      <c r="A7" s="77" t="s">
        <v>60</v>
      </c>
      <c r="B7" s="81" t="s">
        <v>61</v>
      </c>
      <c r="C7" s="7"/>
      <c r="D7" s="7"/>
      <c r="E7" s="7"/>
      <c r="F7" s="7"/>
      <c r="G7" s="7"/>
      <c r="H7" s="124"/>
      <c r="I7" s="131">
        <f aca="true" t="shared" si="0" ref="I7:I50">SUM(C7:H7)</f>
        <v>0</v>
      </c>
    </row>
    <row r="8" spans="1:9" ht="12.75">
      <c r="A8" s="77" t="s">
        <v>62</v>
      </c>
      <c r="B8" s="81" t="s">
        <v>63</v>
      </c>
      <c r="C8" s="7"/>
      <c r="D8" s="7"/>
      <c r="E8" s="7"/>
      <c r="F8" s="7"/>
      <c r="G8" s="7"/>
      <c r="H8" s="124"/>
      <c r="I8" s="131">
        <f t="shared" si="0"/>
        <v>0</v>
      </c>
    </row>
    <row r="9" spans="1:9" ht="12.75">
      <c r="A9" s="82" t="s">
        <v>64</v>
      </c>
      <c r="B9" s="81" t="s">
        <v>65</v>
      </c>
      <c r="C9" s="7"/>
      <c r="D9" s="7"/>
      <c r="E9" s="7"/>
      <c r="F9" s="7"/>
      <c r="G9" s="7"/>
      <c r="H9" s="124"/>
      <c r="I9" s="131">
        <f t="shared" si="0"/>
        <v>0</v>
      </c>
    </row>
    <row r="10" spans="1:9" ht="12.75">
      <c r="A10" s="82" t="s">
        <v>66</v>
      </c>
      <c r="B10" s="81" t="s">
        <v>67</v>
      </c>
      <c r="C10" s="7"/>
      <c r="D10" s="7"/>
      <c r="E10" s="7"/>
      <c r="F10" s="7"/>
      <c r="G10" s="7"/>
      <c r="H10" s="124"/>
      <c r="I10" s="131">
        <f t="shared" si="0"/>
        <v>0</v>
      </c>
    </row>
    <row r="11" spans="1:9" ht="12.75">
      <c r="A11" s="82" t="s">
        <v>68</v>
      </c>
      <c r="B11" s="81" t="s">
        <v>69</v>
      </c>
      <c r="C11" s="7">
        <v>2296170</v>
      </c>
      <c r="D11" s="7">
        <v>78000</v>
      </c>
      <c r="E11" s="7"/>
      <c r="F11" s="7"/>
      <c r="G11" s="7"/>
      <c r="H11" s="124">
        <v>312000</v>
      </c>
      <c r="I11" s="131">
        <f t="shared" si="0"/>
        <v>2686170</v>
      </c>
    </row>
    <row r="12" spans="1:9" ht="12.75">
      <c r="A12" s="82" t="s">
        <v>70</v>
      </c>
      <c r="B12" s="81" t="s">
        <v>71</v>
      </c>
      <c r="C12" s="7">
        <v>1263600</v>
      </c>
      <c r="D12" s="7">
        <v>75816</v>
      </c>
      <c r="E12" s="7"/>
      <c r="F12" s="7">
        <v>34117</v>
      </c>
      <c r="G12" s="7">
        <v>344963</v>
      </c>
      <c r="H12" s="124">
        <v>303264</v>
      </c>
      <c r="I12" s="131">
        <f t="shared" si="0"/>
        <v>2021760</v>
      </c>
    </row>
    <row r="13" spans="1:9" ht="12.75">
      <c r="A13" s="82" t="s">
        <v>72</v>
      </c>
      <c r="B13" s="81" t="s">
        <v>73</v>
      </c>
      <c r="C13" s="7"/>
      <c r="D13" s="7"/>
      <c r="E13" s="7"/>
      <c r="F13" s="7"/>
      <c r="G13" s="7"/>
      <c r="H13" s="124"/>
      <c r="I13" s="131">
        <f t="shared" si="0"/>
        <v>0</v>
      </c>
    </row>
    <row r="14" spans="1:9" ht="12.75">
      <c r="A14" s="83" t="s">
        <v>74</v>
      </c>
      <c r="B14" s="81" t="s">
        <v>75</v>
      </c>
      <c r="C14" s="7">
        <v>130000</v>
      </c>
      <c r="D14" s="7"/>
      <c r="E14" s="7"/>
      <c r="F14" s="7"/>
      <c r="G14" s="7"/>
      <c r="H14" s="124"/>
      <c r="I14" s="131">
        <f t="shared" si="0"/>
        <v>130000</v>
      </c>
    </row>
    <row r="15" spans="1:9" ht="12.75">
      <c r="A15" s="83" t="s">
        <v>76</v>
      </c>
      <c r="B15" s="81" t="s">
        <v>77</v>
      </c>
      <c r="C15" s="7"/>
      <c r="D15" s="7"/>
      <c r="E15" s="7"/>
      <c r="F15" s="7"/>
      <c r="G15" s="7"/>
      <c r="H15" s="124"/>
      <c r="I15" s="131">
        <f t="shared" si="0"/>
        <v>0</v>
      </c>
    </row>
    <row r="16" spans="1:9" ht="12.75">
      <c r="A16" s="83" t="s">
        <v>78</v>
      </c>
      <c r="B16" s="81" t="s">
        <v>79</v>
      </c>
      <c r="C16" s="7"/>
      <c r="D16" s="7"/>
      <c r="E16" s="7"/>
      <c r="F16" s="7"/>
      <c r="G16" s="7"/>
      <c r="H16" s="124"/>
      <c r="I16" s="131">
        <f t="shared" si="0"/>
        <v>0</v>
      </c>
    </row>
    <row r="17" spans="1:9" ht="12.75">
      <c r="A17" s="83" t="s">
        <v>80</v>
      </c>
      <c r="B17" s="81" t="s">
        <v>81</v>
      </c>
      <c r="C17" s="7"/>
      <c r="D17" s="7"/>
      <c r="E17" s="7"/>
      <c r="F17" s="7"/>
      <c r="G17" s="7"/>
      <c r="H17" s="124"/>
      <c r="I17" s="131">
        <f t="shared" si="0"/>
        <v>0</v>
      </c>
    </row>
    <row r="18" spans="1:9" ht="12.75">
      <c r="A18" s="83" t="s">
        <v>82</v>
      </c>
      <c r="B18" s="81" t="s">
        <v>83</v>
      </c>
      <c r="C18" s="7"/>
      <c r="D18" s="7"/>
      <c r="E18" s="7"/>
      <c r="F18" s="7"/>
      <c r="G18" s="7"/>
      <c r="H18" s="124"/>
      <c r="I18" s="131">
        <f t="shared" si="0"/>
        <v>0</v>
      </c>
    </row>
    <row r="19" spans="1:9" s="4" customFormat="1" ht="12.75">
      <c r="A19" s="84" t="s">
        <v>84</v>
      </c>
      <c r="B19" s="85" t="s">
        <v>85</v>
      </c>
      <c r="C19" s="9">
        <f aca="true" t="shared" si="1" ref="C19:H19">SUM(C6:C18)</f>
        <v>40877270</v>
      </c>
      <c r="D19" s="9">
        <f t="shared" si="1"/>
        <v>1585116</v>
      </c>
      <c r="E19" s="9">
        <f t="shared" si="1"/>
        <v>0</v>
      </c>
      <c r="F19" s="9">
        <f t="shared" si="1"/>
        <v>684682</v>
      </c>
      <c r="G19" s="9">
        <f t="shared" si="1"/>
        <v>6922898</v>
      </c>
      <c r="H19" s="9">
        <f t="shared" si="1"/>
        <v>6340464</v>
      </c>
      <c r="I19" s="131">
        <f t="shared" si="0"/>
        <v>56410430</v>
      </c>
    </row>
    <row r="20" spans="1:9" ht="12.75">
      <c r="A20" s="83" t="s">
        <v>86</v>
      </c>
      <c r="B20" s="81" t="s">
        <v>87</v>
      </c>
      <c r="C20" s="7"/>
      <c r="D20" s="7"/>
      <c r="E20" s="7"/>
      <c r="F20" s="7"/>
      <c r="G20" s="7"/>
      <c r="H20" s="124"/>
      <c r="I20" s="131">
        <f t="shared" si="0"/>
        <v>0</v>
      </c>
    </row>
    <row r="21" spans="1:9" ht="12.75">
      <c r="A21" s="83" t="s">
        <v>88</v>
      </c>
      <c r="B21" s="81" t="s">
        <v>89</v>
      </c>
      <c r="C21" s="7"/>
      <c r="D21" s="7"/>
      <c r="E21" s="7"/>
      <c r="F21" s="7"/>
      <c r="G21" s="7"/>
      <c r="H21" s="124"/>
      <c r="I21" s="131">
        <f t="shared" si="0"/>
        <v>0</v>
      </c>
    </row>
    <row r="22" spans="1:9" ht="12.75">
      <c r="A22" s="88" t="s">
        <v>90</v>
      </c>
      <c r="B22" s="81" t="s">
        <v>91</v>
      </c>
      <c r="C22" s="7"/>
      <c r="D22" s="7"/>
      <c r="E22" s="7"/>
      <c r="F22" s="7"/>
      <c r="G22" s="7"/>
      <c r="H22" s="124"/>
      <c r="I22" s="131">
        <f t="shared" si="0"/>
        <v>0</v>
      </c>
    </row>
    <row r="23" spans="1:9" s="4" customFormat="1" ht="12.75">
      <c r="A23" s="89" t="s">
        <v>92</v>
      </c>
      <c r="B23" s="85" t="s">
        <v>93</v>
      </c>
      <c r="C23" s="9">
        <f>SUM(C20:C22)</f>
        <v>0</v>
      </c>
      <c r="D23" s="9"/>
      <c r="E23" s="9">
        <f>SUM(E20:E22)</f>
        <v>0</v>
      </c>
      <c r="F23" s="9"/>
      <c r="G23" s="9">
        <f>SUM(G20:G22)</f>
        <v>0</v>
      </c>
      <c r="H23" s="9">
        <f>SUM(H20:H22)</f>
        <v>0</v>
      </c>
      <c r="I23" s="131">
        <f t="shared" si="0"/>
        <v>0</v>
      </c>
    </row>
    <row r="24" spans="1:9" s="4" customFormat="1" ht="12.75">
      <c r="A24" s="90" t="s">
        <v>94</v>
      </c>
      <c r="B24" s="91" t="s">
        <v>95</v>
      </c>
      <c r="C24" s="9">
        <f aca="true" t="shared" si="2" ref="C24:H24">C19+C23</f>
        <v>40877270</v>
      </c>
      <c r="D24" s="9">
        <f t="shared" si="2"/>
        <v>1585116</v>
      </c>
      <c r="E24" s="9">
        <f t="shared" si="2"/>
        <v>0</v>
      </c>
      <c r="F24" s="9">
        <f t="shared" si="2"/>
        <v>684682</v>
      </c>
      <c r="G24" s="9">
        <f t="shared" si="2"/>
        <v>6922898</v>
      </c>
      <c r="H24" s="9">
        <f t="shared" si="2"/>
        <v>6340464</v>
      </c>
      <c r="I24" s="131">
        <f t="shared" si="0"/>
        <v>56410430</v>
      </c>
    </row>
    <row r="25" spans="1:9" ht="12.75">
      <c r="A25" s="93" t="s">
        <v>96</v>
      </c>
      <c r="B25" s="91" t="s">
        <v>97</v>
      </c>
      <c r="C25" s="9">
        <v>7945718</v>
      </c>
      <c r="D25" s="9">
        <v>309098</v>
      </c>
      <c r="E25" s="9"/>
      <c r="F25" s="9">
        <v>133513</v>
      </c>
      <c r="G25" s="9">
        <v>1349965</v>
      </c>
      <c r="H25" s="131">
        <v>1236390</v>
      </c>
      <c r="I25" s="131">
        <f t="shared" si="0"/>
        <v>10974684</v>
      </c>
    </row>
    <row r="26" spans="1:9" ht="12.75">
      <c r="A26" s="83" t="s">
        <v>98</v>
      </c>
      <c r="B26" s="81" t="s">
        <v>99</v>
      </c>
      <c r="C26" s="7"/>
      <c r="D26" s="7"/>
      <c r="E26" s="7">
        <v>90000</v>
      </c>
      <c r="F26" s="7"/>
      <c r="G26" s="7"/>
      <c r="H26" s="124"/>
      <c r="I26" s="131">
        <f t="shared" si="0"/>
        <v>90000</v>
      </c>
    </row>
    <row r="27" spans="1:9" ht="12.75">
      <c r="A27" s="83" t="s">
        <v>100</v>
      </c>
      <c r="B27" s="81" t="s">
        <v>101</v>
      </c>
      <c r="C27" s="7"/>
      <c r="D27" s="7">
        <v>3165000</v>
      </c>
      <c r="E27" s="7">
        <v>450000</v>
      </c>
      <c r="F27" s="7">
        <v>528000</v>
      </c>
      <c r="G27" s="7">
        <v>7783300</v>
      </c>
      <c r="H27" s="124">
        <v>9709540</v>
      </c>
      <c r="I27" s="131">
        <f t="shared" si="0"/>
        <v>21635840</v>
      </c>
    </row>
    <row r="28" spans="1:9" ht="12.75">
      <c r="A28" s="83" t="s">
        <v>102</v>
      </c>
      <c r="B28" s="81" t="s">
        <v>103</v>
      </c>
      <c r="C28" s="7"/>
      <c r="D28" s="7"/>
      <c r="E28" s="7"/>
      <c r="F28" s="7"/>
      <c r="G28" s="7"/>
      <c r="H28" s="124"/>
      <c r="I28" s="131">
        <f t="shared" si="0"/>
        <v>0</v>
      </c>
    </row>
    <row r="29" spans="1:9" s="4" customFormat="1" ht="12.75">
      <c r="A29" s="89" t="s">
        <v>104</v>
      </c>
      <c r="B29" s="85" t="s">
        <v>105</v>
      </c>
      <c r="C29" s="9">
        <f aca="true" t="shared" si="3" ref="C29:H29">SUM(C26:C28)</f>
        <v>0</v>
      </c>
      <c r="D29" s="9">
        <f t="shared" si="3"/>
        <v>3165000</v>
      </c>
      <c r="E29" s="9">
        <f t="shared" si="3"/>
        <v>540000</v>
      </c>
      <c r="F29" s="9">
        <f t="shared" si="3"/>
        <v>528000</v>
      </c>
      <c r="G29" s="9">
        <f t="shared" si="3"/>
        <v>7783300</v>
      </c>
      <c r="H29" s="9">
        <f t="shared" si="3"/>
        <v>9709540</v>
      </c>
      <c r="I29" s="131">
        <f t="shared" si="0"/>
        <v>21725840</v>
      </c>
    </row>
    <row r="30" spans="1:9" ht="12.75">
      <c r="A30" s="83" t="s">
        <v>106</v>
      </c>
      <c r="B30" s="81" t="s">
        <v>107</v>
      </c>
      <c r="C30" s="7"/>
      <c r="D30" s="7"/>
      <c r="E30" s="7">
        <v>80000</v>
      </c>
      <c r="F30" s="7"/>
      <c r="G30" s="7"/>
      <c r="H30" s="124"/>
      <c r="I30" s="131">
        <f t="shared" si="0"/>
        <v>80000</v>
      </c>
    </row>
    <row r="31" spans="1:9" ht="12.75">
      <c r="A31" s="83" t="s">
        <v>108</v>
      </c>
      <c r="B31" s="81" t="s">
        <v>109</v>
      </c>
      <c r="C31" s="7"/>
      <c r="D31" s="7"/>
      <c r="E31" s="7">
        <v>50000</v>
      </c>
      <c r="F31" s="7"/>
      <c r="G31" s="7"/>
      <c r="H31" s="124"/>
      <c r="I31" s="131">
        <f t="shared" si="0"/>
        <v>50000</v>
      </c>
    </row>
    <row r="32" spans="1:9" s="4" customFormat="1" ht="15" customHeight="1">
      <c r="A32" s="89" t="s">
        <v>110</v>
      </c>
      <c r="B32" s="85" t="s">
        <v>111</v>
      </c>
      <c r="C32" s="9">
        <f>SUM(C30:C31)</f>
        <v>0</v>
      </c>
      <c r="D32" s="9"/>
      <c r="E32" s="9">
        <f>SUM(E30:E31)</f>
        <v>130000</v>
      </c>
      <c r="F32" s="9"/>
      <c r="G32" s="9">
        <f>SUM(G30:G31)</f>
        <v>0</v>
      </c>
      <c r="H32" s="9">
        <f>SUM(H30:H31)</f>
        <v>0</v>
      </c>
      <c r="I32" s="131">
        <f t="shared" si="0"/>
        <v>130000</v>
      </c>
    </row>
    <row r="33" spans="1:9" ht="12.75">
      <c r="A33" s="83" t="s">
        <v>112</v>
      </c>
      <c r="B33" s="81" t="s">
        <v>113</v>
      </c>
      <c r="C33" s="7"/>
      <c r="D33" s="7">
        <v>100000</v>
      </c>
      <c r="E33" s="7">
        <v>787000</v>
      </c>
      <c r="F33" s="7">
        <v>100000</v>
      </c>
      <c r="G33" s="7">
        <v>750000</v>
      </c>
      <c r="H33" s="124">
        <v>270000</v>
      </c>
      <c r="I33" s="131">
        <f t="shared" si="0"/>
        <v>2007000</v>
      </c>
    </row>
    <row r="34" spans="1:9" ht="12.75">
      <c r="A34" s="83" t="s">
        <v>114</v>
      </c>
      <c r="B34" s="81" t="s">
        <v>115</v>
      </c>
      <c r="C34" s="7"/>
      <c r="D34" s="7"/>
      <c r="E34" s="7"/>
      <c r="F34" s="7"/>
      <c r="G34" s="7"/>
      <c r="H34" s="124"/>
      <c r="I34" s="131">
        <f t="shared" si="0"/>
        <v>0</v>
      </c>
    </row>
    <row r="35" spans="1:9" ht="12.75">
      <c r="A35" s="83" t="s">
        <v>116</v>
      </c>
      <c r="B35" s="81" t="s">
        <v>117</v>
      </c>
      <c r="C35" s="7"/>
      <c r="D35" s="7"/>
      <c r="E35" s="7"/>
      <c r="F35" s="7"/>
      <c r="G35" s="7">
        <v>30000</v>
      </c>
      <c r="H35" s="124"/>
      <c r="I35" s="131">
        <f t="shared" si="0"/>
        <v>30000</v>
      </c>
    </row>
    <row r="36" spans="1:9" ht="12.75">
      <c r="A36" s="83" t="s">
        <v>118</v>
      </c>
      <c r="B36" s="81" t="s">
        <v>119</v>
      </c>
      <c r="C36" s="7"/>
      <c r="D36" s="7"/>
      <c r="E36" s="7">
        <v>50000</v>
      </c>
      <c r="F36" s="7"/>
      <c r="G36" s="7">
        <v>30000</v>
      </c>
      <c r="H36" s="124"/>
      <c r="I36" s="131">
        <f t="shared" si="0"/>
        <v>80000</v>
      </c>
    </row>
    <row r="37" spans="1:9" ht="12.75">
      <c r="A37" s="94" t="s">
        <v>120</v>
      </c>
      <c r="B37" s="81" t="s">
        <v>121</v>
      </c>
      <c r="C37" s="7"/>
      <c r="D37" s="7"/>
      <c r="E37" s="7"/>
      <c r="F37" s="7"/>
      <c r="G37" s="7"/>
      <c r="H37" s="124"/>
      <c r="I37" s="131">
        <f t="shared" si="0"/>
        <v>0</v>
      </c>
    </row>
    <row r="38" spans="1:9" ht="12.75">
      <c r="A38" s="88" t="s">
        <v>122</v>
      </c>
      <c r="B38" s="81" t="s">
        <v>123</v>
      </c>
      <c r="C38" s="7"/>
      <c r="D38" s="7"/>
      <c r="E38" s="7"/>
      <c r="F38" s="7"/>
      <c r="G38" s="7"/>
      <c r="H38" s="124"/>
      <c r="I38" s="131">
        <f t="shared" si="0"/>
        <v>0</v>
      </c>
    </row>
    <row r="39" spans="1:9" ht="12.75">
      <c r="A39" s="83" t="s">
        <v>124</v>
      </c>
      <c r="B39" s="81" t="s">
        <v>125</v>
      </c>
      <c r="C39" s="7"/>
      <c r="D39" s="7"/>
      <c r="E39" s="7">
        <v>400000</v>
      </c>
      <c r="F39" s="7"/>
      <c r="G39" s="7">
        <v>50000</v>
      </c>
      <c r="H39" s="124"/>
      <c r="I39" s="131">
        <f t="shared" si="0"/>
        <v>450000</v>
      </c>
    </row>
    <row r="40" spans="1:9" s="4" customFormat="1" ht="12.75">
      <c r="A40" s="89" t="s">
        <v>126</v>
      </c>
      <c r="B40" s="85" t="s">
        <v>127</v>
      </c>
      <c r="C40" s="9">
        <f aca="true" t="shared" si="4" ref="C40:H40">SUM(C33:C39)</f>
        <v>0</v>
      </c>
      <c r="D40" s="9">
        <f t="shared" si="4"/>
        <v>100000</v>
      </c>
      <c r="E40" s="9">
        <f t="shared" si="4"/>
        <v>1237000</v>
      </c>
      <c r="F40" s="9">
        <f t="shared" si="4"/>
        <v>100000</v>
      </c>
      <c r="G40" s="9">
        <f t="shared" si="4"/>
        <v>860000</v>
      </c>
      <c r="H40" s="9">
        <f t="shared" si="4"/>
        <v>270000</v>
      </c>
      <c r="I40" s="131">
        <f t="shared" si="0"/>
        <v>2567000</v>
      </c>
    </row>
    <row r="41" spans="1:9" ht="12.75">
      <c r="A41" s="83" t="s">
        <v>128</v>
      </c>
      <c r="B41" s="81" t="s">
        <v>129</v>
      </c>
      <c r="C41" s="7"/>
      <c r="D41" s="7"/>
      <c r="E41" s="7">
        <v>30000</v>
      </c>
      <c r="F41" s="7"/>
      <c r="G41" s="7"/>
      <c r="H41" s="124"/>
      <c r="I41" s="131">
        <f t="shared" si="0"/>
        <v>30000</v>
      </c>
    </row>
    <row r="42" spans="1:9" ht="12.75">
      <c r="A42" s="83" t="s">
        <v>130</v>
      </c>
      <c r="B42" s="81" t="s">
        <v>131</v>
      </c>
      <c r="C42" s="7"/>
      <c r="D42" s="7"/>
      <c r="E42" s="7"/>
      <c r="F42" s="7"/>
      <c r="G42" s="7"/>
      <c r="H42" s="124"/>
      <c r="I42" s="131">
        <f t="shared" si="0"/>
        <v>0</v>
      </c>
    </row>
    <row r="43" spans="1:9" s="4" customFormat="1" ht="12.75">
      <c r="A43" s="89" t="s">
        <v>132</v>
      </c>
      <c r="B43" s="85" t="s">
        <v>133</v>
      </c>
      <c r="C43" s="9">
        <f>SUM(C41:C42)</f>
        <v>0</v>
      </c>
      <c r="D43" s="9"/>
      <c r="E43" s="9">
        <f>SUM(E41:E42)</f>
        <v>30000</v>
      </c>
      <c r="F43" s="9"/>
      <c r="G43" s="9">
        <f>SUM(G41:G42)</f>
        <v>0</v>
      </c>
      <c r="H43" s="9">
        <f>SUM(H41:H42)</f>
        <v>0</v>
      </c>
      <c r="I43" s="131">
        <f t="shared" si="0"/>
        <v>30000</v>
      </c>
    </row>
    <row r="44" spans="1:9" ht="12.75">
      <c r="A44" s="83" t="s">
        <v>134</v>
      </c>
      <c r="B44" s="81" t="s">
        <v>135</v>
      </c>
      <c r="C44" s="7"/>
      <c r="D44" s="7">
        <v>881550</v>
      </c>
      <c r="E44" s="7">
        <v>514890</v>
      </c>
      <c r="F44" s="7">
        <v>169560</v>
      </c>
      <c r="G44" s="7">
        <v>2333691</v>
      </c>
      <c r="H44" s="124">
        <v>2694476</v>
      </c>
      <c r="I44" s="131">
        <f t="shared" si="0"/>
        <v>6594167</v>
      </c>
    </row>
    <row r="45" spans="1:9" ht="12.75">
      <c r="A45" s="83" t="s">
        <v>136</v>
      </c>
      <c r="B45" s="81" t="s">
        <v>137</v>
      </c>
      <c r="C45" s="7"/>
      <c r="D45" s="7"/>
      <c r="E45" s="7">
        <v>1000000</v>
      </c>
      <c r="F45" s="7"/>
      <c r="G45" s="7"/>
      <c r="H45" s="124"/>
      <c r="I45" s="131">
        <f t="shared" si="0"/>
        <v>1000000</v>
      </c>
    </row>
    <row r="46" spans="1:9" ht="12.75">
      <c r="A46" s="83" t="s">
        <v>138</v>
      </c>
      <c r="B46" s="81" t="s">
        <v>139</v>
      </c>
      <c r="C46" s="7"/>
      <c r="D46" s="7"/>
      <c r="E46" s="7"/>
      <c r="F46" s="7"/>
      <c r="G46" s="7"/>
      <c r="H46" s="124"/>
      <c r="I46" s="131">
        <f t="shared" si="0"/>
        <v>0</v>
      </c>
    </row>
    <row r="47" spans="1:9" ht="12.75">
      <c r="A47" s="83" t="s">
        <v>140</v>
      </c>
      <c r="B47" s="81" t="s">
        <v>141</v>
      </c>
      <c r="C47" s="7"/>
      <c r="D47" s="7"/>
      <c r="E47" s="7"/>
      <c r="F47" s="7"/>
      <c r="G47" s="7"/>
      <c r="H47" s="124"/>
      <c r="I47" s="131">
        <f t="shared" si="0"/>
        <v>0</v>
      </c>
    </row>
    <row r="48" spans="1:9" ht="12.75">
      <c r="A48" s="83" t="s">
        <v>142</v>
      </c>
      <c r="B48" s="81" t="s">
        <v>143</v>
      </c>
      <c r="C48" s="7"/>
      <c r="D48" s="7"/>
      <c r="E48" s="7">
        <v>5000</v>
      </c>
      <c r="F48" s="7"/>
      <c r="G48" s="7"/>
      <c r="H48" s="124"/>
      <c r="I48" s="131">
        <f t="shared" si="0"/>
        <v>5000</v>
      </c>
    </row>
    <row r="49" spans="1:9" s="4" customFormat="1" ht="12.75">
      <c r="A49" s="89" t="s">
        <v>144</v>
      </c>
      <c r="B49" s="85" t="s">
        <v>145</v>
      </c>
      <c r="C49" s="9">
        <f aca="true" t="shared" si="5" ref="C49:H49">SUM(C44:C48)</f>
        <v>0</v>
      </c>
      <c r="D49" s="9">
        <f t="shared" si="5"/>
        <v>881550</v>
      </c>
      <c r="E49" s="9">
        <f t="shared" si="5"/>
        <v>1519890</v>
      </c>
      <c r="F49" s="9">
        <f t="shared" si="5"/>
        <v>169560</v>
      </c>
      <c r="G49" s="9">
        <f t="shared" si="5"/>
        <v>2333691</v>
      </c>
      <c r="H49" s="9">
        <f t="shared" si="5"/>
        <v>2694476</v>
      </c>
      <c r="I49" s="131">
        <f t="shared" si="0"/>
        <v>7599167</v>
      </c>
    </row>
    <row r="50" spans="1:9" ht="12.75">
      <c r="A50" s="93" t="s">
        <v>146</v>
      </c>
      <c r="B50" s="91" t="s">
        <v>147</v>
      </c>
      <c r="C50" s="9">
        <f aca="true" t="shared" si="6" ref="C50:H50">C29+C32+C40+C43+C49</f>
        <v>0</v>
      </c>
      <c r="D50" s="9">
        <f t="shared" si="6"/>
        <v>4146550</v>
      </c>
      <c r="E50" s="9">
        <f t="shared" si="6"/>
        <v>3456890</v>
      </c>
      <c r="F50" s="9">
        <f t="shared" si="6"/>
        <v>797560</v>
      </c>
      <c r="G50" s="9">
        <f t="shared" si="6"/>
        <v>10976991</v>
      </c>
      <c r="H50" s="9">
        <f t="shared" si="6"/>
        <v>12674016</v>
      </c>
      <c r="I50" s="131">
        <f t="shared" si="0"/>
        <v>32052007</v>
      </c>
    </row>
    <row r="51" spans="1:9" ht="12.75">
      <c r="A51" s="95" t="s">
        <v>148</v>
      </c>
      <c r="B51" s="81" t="s">
        <v>149</v>
      </c>
      <c r="C51" s="7"/>
      <c r="D51" s="7"/>
      <c r="E51" s="7"/>
      <c r="F51" s="7"/>
      <c r="G51" s="7"/>
      <c r="H51" s="124"/>
      <c r="I51" s="131"/>
    </row>
    <row r="52" spans="1:9" ht="12.75">
      <c r="A52" s="95" t="s">
        <v>150</v>
      </c>
      <c r="B52" s="81" t="s">
        <v>151</v>
      </c>
      <c r="C52" s="7"/>
      <c r="D52" s="7"/>
      <c r="E52" s="7"/>
      <c r="F52" s="7"/>
      <c r="G52" s="7"/>
      <c r="H52" s="124"/>
      <c r="I52" s="131"/>
    </row>
    <row r="53" spans="1:9" ht="12.75">
      <c r="A53" s="96" t="s">
        <v>152</v>
      </c>
      <c r="B53" s="81" t="s">
        <v>153</v>
      </c>
      <c r="C53" s="7"/>
      <c r="D53" s="7"/>
      <c r="E53" s="7"/>
      <c r="F53" s="7"/>
      <c r="G53" s="7"/>
      <c r="H53" s="124"/>
      <c r="I53" s="131"/>
    </row>
    <row r="54" spans="1:9" ht="12.75">
      <c r="A54" s="96" t="s">
        <v>154</v>
      </c>
      <c r="B54" s="81" t="s">
        <v>155</v>
      </c>
      <c r="C54" s="7"/>
      <c r="D54" s="7"/>
      <c r="E54" s="7"/>
      <c r="F54" s="7"/>
      <c r="G54" s="7"/>
      <c r="H54" s="124"/>
      <c r="I54" s="131"/>
    </row>
    <row r="55" spans="1:9" ht="12.75">
      <c r="A55" s="96" t="s">
        <v>156</v>
      </c>
      <c r="B55" s="81" t="s">
        <v>157</v>
      </c>
      <c r="C55" s="7"/>
      <c r="D55" s="7"/>
      <c r="E55" s="7"/>
      <c r="F55" s="7"/>
      <c r="G55" s="7"/>
      <c r="H55" s="124"/>
      <c r="I55" s="131"/>
    </row>
    <row r="56" spans="1:9" ht="12.75">
      <c r="A56" s="95" t="s">
        <v>158</v>
      </c>
      <c r="B56" s="81" t="s">
        <v>159</v>
      </c>
      <c r="C56" s="7"/>
      <c r="D56" s="7"/>
      <c r="E56" s="7"/>
      <c r="F56" s="7"/>
      <c r="G56" s="7"/>
      <c r="H56" s="124"/>
      <c r="I56" s="131"/>
    </row>
    <row r="57" spans="1:9" ht="12.75">
      <c r="A57" s="95" t="s">
        <v>160</v>
      </c>
      <c r="B57" s="81" t="s">
        <v>161</v>
      </c>
      <c r="C57" s="7"/>
      <c r="D57" s="7"/>
      <c r="E57" s="7"/>
      <c r="F57" s="7"/>
      <c r="G57" s="7"/>
      <c r="H57" s="124"/>
      <c r="I57" s="131"/>
    </row>
    <row r="58" spans="1:9" ht="12.75">
      <c r="A58" s="95" t="s">
        <v>162</v>
      </c>
      <c r="B58" s="81" t="s">
        <v>163</v>
      </c>
      <c r="C58" s="7"/>
      <c r="D58" s="7"/>
      <c r="E58" s="7"/>
      <c r="F58" s="7"/>
      <c r="G58" s="7"/>
      <c r="H58" s="124"/>
      <c r="I58" s="131"/>
    </row>
    <row r="59" spans="1:9" ht="12.75">
      <c r="A59" s="97" t="s">
        <v>164</v>
      </c>
      <c r="B59" s="91" t="s">
        <v>165</v>
      </c>
      <c r="C59" s="9"/>
      <c r="D59" s="9"/>
      <c r="E59" s="9"/>
      <c r="F59" s="9"/>
      <c r="G59" s="9"/>
      <c r="H59" s="9"/>
      <c r="I59" s="131"/>
    </row>
    <row r="60" spans="1:9" ht="12.75">
      <c r="A60" s="98" t="s">
        <v>166</v>
      </c>
      <c r="B60" s="81" t="s">
        <v>167</v>
      </c>
      <c r="C60" s="7"/>
      <c r="D60" s="7"/>
      <c r="E60" s="7"/>
      <c r="F60" s="7"/>
      <c r="G60" s="7"/>
      <c r="H60" s="124"/>
      <c r="I60" s="131"/>
    </row>
    <row r="61" spans="1:9" ht="12.75">
      <c r="A61" s="98" t="s">
        <v>168</v>
      </c>
      <c r="B61" s="81" t="s">
        <v>169</v>
      </c>
      <c r="C61" s="7"/>
      <c r="D61" s="7"/>
      <c r="E61" s="7"/>
      <c r="F61" s="7"/>
      <c r="G61" s="7"/>
      <c r="H61" s="124"/>
      <c r="I61" s="131"/>
    </row>
    <row r="62" spans="1:9" ht="12.75">
      <c r="A62" s="98" t="s">
        <v>170</v>
      </c>
      <c r="B62" s="81" t="s">
        <v>171</v>
      </c>
      <c r="C62" s="7"/>
      <c r="D62" s="7"/>
      <c r="E62" s="7"/>
      <c r="F62" s="7"/>
      <c r="G62" s="7"/>
      <c r="H62" s="124"/>
      <c r="I62" s="131"/>
    </row>
    <row r="63" spans="1:9" ht="12.75">
      <c r="A63" s="98" t="s">
        <v>172</v>
      </c>
      <c r="B63" s="81" t="s">
        <v>173</v>
      </c>
      <c r="C63" s="7"/>
      <c r="D63" s="7"/>
      <c r="E63" s="7"/>
      <c r="F63" s="7"/>
      <c r="G63" s="7"/>
      <c r="H63" s="124"/>
      <c r="I63" s="131"/>
    </row>
    <row r="64" spans="1:9" ht="12.75">
      <c r="A64" s="98" t="s">
        <v>174</v>
      </c>
      <c r="B64" s="81" t="s">
        <v>175</v>
      </c>
      <c r="C64" s="7"/>
      <c r="D64" s="7"/>
      <c r="E64" s="7"/>
      <c r="F64" s="7"/>
      <c r="G64" s="7"/>
      <c r="H64" s="124"/>
      <c r="I64" s="131"/>
    </row>
    <row r="65" spans="1:9" ht="12.75">
      <c r="A65" s="98" t="s">
        <v>176</v>
      </c>
      <c r="B65" s="81" t="s">
        <v>177</v>
      </c>
      <c r="C65" s="7"/>
      <c r="D65" s="7"/>
      <c r="E65" s="7"/>
      <c r="F65" s="7"/>
      <c r="G65" s="7"/>
      <c r="H65" s="124"/>
      <c r="I65" s="131"/>
    </row>
    <row r="66" spans="1:9" ht="12.75">
      <c r="A66" s="98" t="s">
        <v>178</v>
      </c>
      <c r="B66" s="81" t="s">
        <v>179</v>
      </c>
      <c r="C66" s="7"/>
      <c r="D66" s="7"/>
      <c r="E66" s="7"/>
      <c r="F66" s="7"/>
      <c r="G66" s="7"/>
      <c r="H66" s="124"/>
      <c r="I66" s="131"/>
    </row>
    <row r="67" spans="1:9" ht="12.75">
      <c r="A67" s="98" t="s">
        <v>180</v>
      </c>
      <c r="B67" s="81" t="s">
        <v>181</v>
      </c>
      <c r="C67" s="7"/>
      <c r="D67" s="7"/>
      <c r="E67" s="7"/>
      <c r="F67" s="7"/>
      <c r="G67" s="7"/>
      <c r="H67" s="124"/>
      <c r="I67" s="131"/>
    </row>
    <row r="68" spans="1:9" ht="12.75">
      <c r="A68" s="98" t="s">
        <v>182</v>
      </c>
      <c r="B68" s="81" t="s">
        <v>183</v>
      </c>
      <c r="C68" s="7"/>
      <c r="D68" s="7"/>
      <c r="E68" s="7"/>
      <c r="F68" s="7"/>
      <c r="G68" s="7"/>
      <c r="H68" s="124"/>
      <c r="I68" s="131"/>
    </row>
    <row r="69" spans="1:9" ht="12.75">
      <c r="A69" s="99" t="s">
        <v>184</v>
      </c>
      <c r="B69" s="81" t="s">
        <v>185</v>
      </c>
      <c r="C69" s="7"/>
      <c r="D69" s="7"/>
      <c r="E69" s="7"/>
      <c r="F69" s="7"/>
      <c r="G69" s="7"/>
      <c r="H69" s="124"/>
      <c r="I69" s="131"/>
    </row>
    <row r="70" spans="1:9" ht="12.75">
      <c r="A70" s="98" t="s">
        <v>186</v>
      </c>
      <c r="B70" s="81" t="s">
        <v>187</v>
      </c>
      <c r="C70" s="7"/>
      <c r="D70" s="7"/>
      <c r="E70" s="7"/>
      <c r="F70" s="7"/>
      <c r="G70" s="7"/>
      <c r="H70" s="124"/>
      <c r="I70" s="131"/>
    </row>
    <row r="71" spans="1:9" ht="12.75">
      <c r="A71" s="99" t="s">
        <v>188</v>
      </c>
      <c r="B71" s="81" t="s">
        <v>189</v>
      </c>
      <c r="C71" s="7"/>
      <c r="D71" s="7"/>
      <c r="E71" s="7"/>
      <c r="F71" s="7"/>
      <c r="G71" s="7"/>
      <c r="H71" s="124"/>
      <c r="I71" s="131"/>
    </row>
    <row r="72" spans="1:9" ht="12.75">
      <c r="A72" s="99" t="s">
        <v>190</v>
      </c>
      <c r="B72" s="81" t="s">
        <v>191</v>
      </c>
      <c r="C72" s="7"/>
      <c r="D72" s="7"/>
      <c r="E72" s="7"/>
      <c r="F72" s="7"/>
      <c r="G72" s="7"/>
      <c r="H72" s="124"/>
      <c r="I72" s="131"/>
    </row>
    <row r="73" spans="1:9" ht="12.75">
      <c r="A73" s="97" t="s">
        <v>192</v>
      </c>
      <c r="B73" s="91" t="s">
        <v>193</v>
      </c>
      <c r="C73" s="9"/>
      <c r="D73" s="9"/>
      <c r="E73" s="9"/>
      <c r="F73" s="9"/>
      <c r="G73" s="9"/>
      <c r="H73" s="9"/>
      <c r="I73" s="131"/>
    </row>
    <row r="74" spans="1:9" ht="12.75">
      <c r="A74" s="100" t="s">
        <v>194</v>
      </c>
      <c r="B74" s="91"/>
      <c r="C74" s="7"/>
      <c r="D74" s="7"/>
      <c r="E74" s="7"/>
      <c r="F74" s="7"/>
      <c r="G74" s="7"/>
      <c r="H74" s="124"/>
      <c r="I74" s="131"/>
    </row>
    <row r="75" spans="1:9" ht="12.75">
      <c r="A75" s="101" t="s">
        <v>195</v>
      </c>
      <c r="B75" s="81" t="s">
        <v>196</v>
      </c>
      <c r="C75" s="7"/>
      <c r="D75" s="7"/>
      <c r="E75" s="7"/>
      <c r="F75" s="7"/>
      <c r="G75" s="7"/>
      <c r="H75" s="124"/>
      <c r="I75" s="131"/>
    </row>
    <row r="76" spans="1:9" ht="12.75">
      <c r="A76" s="101" t="s">
        <v>197</v>
      </c>
      <c r="B76" s="81" t="s">
        <v>198</v>
      </c>
      <c r="C76" s="7"/>
      <c r="D76" s="7"/>
      <c r="E76" s="7"/>
      <c r="F76" s="7"/>
      <c r="G76" s="7"/>
      <c r="H76" s="124"/>
      <c r="I76" s="131"/>
    </row>
    <row r="77" spans="1:9" ht="12.75">
      <c r="A77" s="101" t="s">
        <v>199</v>
      </c>
      <c r="B77" s="81" t="s">
        <v>200</v>
      </c>
      <c r="C77" s="7"/>
      <c r="D77" s="7"/>
      <c r="E77" s="7"/>
      <c r="F77" s="7"/>
      <c r="G77" s="7"/>
      <c r="H77" s="124"/>
      <c r="I77" s="131"/>
    </row>
    <row r="78" spans="1:9" ht="12.75">
      <c r="A78" s="101" t="s">
        <v>201</v>
      </c>
      <c r="B78" s="81" t="s">
        <v>202</v>
      </c>
      <c r="C78" s="7"/>
      <c r="D78" s="7"/>
      <c r="E78" s="7"/>
      <c r="F78" s="7"/>
      <c r="G78" s="7"/>
      <c r="H78" s="124"/>
      <c r="I78" s="131"/>
    </row>
    <row r="79" spans="1:9" ht="12.75">
      <c r="A79" s="88" t="s">
        <v>203</v>
      </c>
      <c r="B79" s="81" t="s">
        <v>204</v>
      </c>
      <c r="C79" s="7"/>
      <c r="D79" s="7"/>
      <c r="E79" s="7"/>
      <c r="F79" s="7"/>
      <c r="G79" s="7"/>
      <c r="H79" s="124"/>
      <c r="I79" s="131"/>
    </row>
    <row r="80" spans="1:9" ht="12.75">
      <c r="A80" s="88" t="s">
        <v>205</v>
      </c>
      <c r="B80" s="81" t="s">
        <v>206</v>
      </c>
      <c r="C80" s="7"/>
      <c r="D80" s="7"/>
      <c r="E80" s="7"/>
      <c r="F80" s="7"/>
      <c r="G80" s="7"/>
      <c r="H80" s="124"/>
      <c r="I80" s="131"/>
    </row>
    <row r="81" spans="1:9" ht="12.75">
      <c r="A81" s="88" t="s">
        <v>207</v>
      </c>
      <c r="B81" s="81" t="s">
        <v>208</v>
      </c>
      <c r="C81" s="7"/>
      <c r="D81" s="7"/>
      <c r="E81" s="7"/>
      <c r="F81" s="7"/>
      <c r="G81" s="7"/>
      <c r="H81" s="124"/>
      <c r="I81" s="131"/>
    </row>
    <row r="82" spans="1:9" ht="12.75">
      <c r="A82" s="102" t="s">
        <v>209</v>
      </c>
      <c r="B82" s="91" t="s">
        <v>210</v>
      </c>
      <c r="C82" s="9"/>
      <c r="D82" s="9"/>
      <c r="E82" s="9"/>
      <c r="F82" s="9"/>
      <c r="G82" s="9"/>
      <c r="H82" s="9"/>
      <c r="I82" s="131"/>
    </row>
    <row r="83" spans="1:9" ht="12.75">
      <c r="A83" s="95" t="s">
        <v>211</v>
      </c>
      <c r="B83" s="81" t="s">
        <v>212</v>
      </c>
      <c r="C83" s="7"/>
      <c r="D83" s="7"/>
      <c r="E83" s="7"/>
      <c r="F83" s="7"/>
      <c r="G83" s="7"/>
      <c r="H83" s="124"/>
      <c r="I83" s="131"/>
    </row>
    <row r="84" spans="1:9" ht="12.75">
      <c r="A84" s="95" t="s">
        <v>213</v>
      </c>
      <c r="B84" s="81" t="s">
        <v>214</v>
      </c>
      <c r="C84" s="7"/>
      <c r="D84" s="7"/>
      <c r="E84" s="7"/>
      <c r="F84" s="7"/>
      <c r="G84" s="7"/>
      <c r="H84" s="124"/>
      <c r="I84" s="131"/>
    </row>
    <row r="85" spans="1:9" ht="12.75">
      <c r="A85" s="95" t="s">
        <v>215</v>
      </c>
      <c r="B85" s="81" t="s">
        <v>216</v>
      </c>
      <c r="C85" s="7"/>
      <c r="D85" s="7"/>
      <c r="E85" s="7"/>
      <c r="F85" s="7"/>
      <c r="G85" s="7"/>
      <c r="H85" s="124"/>
      <c r="I85" s="131"/>
    </row>
    <row r="86" spans="1:9" ht="12.75">
      <c r="A86" s="95" t="s">
        <v>217</v>
      </c>
      <c r="B86" s="81" t="s">
        <v>218</v>
      </c>
      <c r="C86" s="7"/>
      <c r="D86" s="7"/>
      <c r="E86" s="7"/>
      <c r="F86" s="7"/>
      <c r="G86" s="7"/>
      <c r="H86" s="124"/>
      <c r="I86" s="131"/>
    </row>
    <row r="87" spans="1:9" ht="12.75">
      <c r="A87" s="97" t="s">
        <v>219</v>
      </c>
      <c r="B87" s="91" t="s">
        <v>220</v>
      </c>
      <c r="C87" s="9"/>
      <c r="D87" s="9"/>
      <c r="E87" s="9"/>
      <c r="F87" s="9"/>
      <c r="G87" s="9"/>
      <c r="H87" s="9"/>
      <c r="I87" s="131"/>
    </row>
    <row r="88" spans="1:9" ht="12.75">
      <c r="A88" s="95" t="s">
        <v>221</v>
      </c>
      <c r="B88" s="81" t="s">
        <v>222</v>
      </c>
      <c r="C88" s="7"/>
      <c r="D88" s="7"/>
      <c r="E88" s="7"/>
      <c r="F88" s="7"/>
      <c r="G88" s="7"/>
      <c r="H88" s="124"/>
      <c r="I88" s="131"/>
    </row>
    <row r="89" spans="1:9" ht="12.75">
      <c r="A89" s="95" t="s">
        <v>223</v>
      </c>
      <c r="B89" s="81" t="s">
        <v>224</v>
      </c>
      <c r="C89" s="7"/>
      <c r="D89" s="7"/>
      <c r="E89" s="7"/>
      <c r="F89" s="7"/>
      <c r="G89" s="7"/>
      <c r="H89" s="124"/>
      <c r="I89" s="131"/>
    </row>
    <row r="90" spans="1:9" ht="12.75">
      <c r="A90" s="95" t="s">
        <v>225</v>
      </c>
      <c r="B90" s="81" t="s">
        <v>226</v>
      </c>
      <c r="C90" s="7"/>
      <c r="D90" s="7"/>
      <c r="E90" s="7"/>
      <c r="F90" s="7"/>
      <c r="G90" s="7"/>
      <c r="H90" s="124"/>
      <c r="I90" s="131"/>
    </row>
    <row r="91" spans="1:9" ht="12.75">
      <c r="A91" s="95" t="s">
        <v>227</v>
      </c>
      <c r="B91" s="81" t="s">
        <v>228</v>
      </c>
      <c r="C91" s="7"/>
      <c r="D91" s="7"/>
      <c r="E91" s="7"/>
      <c r="F91" s="7"/>
      <c r="G91" s="7"/>
      <c r="H91" s="124"/>
      <c r="I91" s="131"/>
    </row>
    <row r="92" spans="1:9" ht="12.75">
      <c r="A92" s="95" t="s">
        <v>229</v>
      </c>
      <c r="B92" s="81" t="s">
        <v>230</v>
      </c>
      <c r="C92" s="7"/>
      <c r="D92" s="7"/>
      <c r="E92" s="7"/>
      <c r="F92" s="7"/>
      <c r="G92" s="7"/>
      <c r="H92" s="124"/>
      <c r="I92" s="131"/>
    </row>
    <row r="93" spans="1:9" ht="12.75">
      <c r="A93" s="95" t="s">
        <v>231</v>
      </c>
      <c r="B93" s="81" t="s">
        <v>232</v>
      </c>
      <c r="C93" s="7"/>
      <c r="D93" s="7"/>
      <c r="E93" s="7"/>
      <c r="F93" s="7"/>
      <c r="G93" s="7"/>
      <c r="H93" s="124"/>
      <c r="I93" s="131"/>
    </row>
    <row r="94" spans="1:9" ht="12.75">
      <c r="A94" s="95" t="s">
        <v>233</v>
      </c>
      <c r="B94" s="81" t="s">
        <v>234</v>
      </c>
      <c r="C94" s="7"/>
      <c r="D94" s="7"/>
      <c r="E94" s="7"/>
      <c r="F94" s="7"/>
      <c r="G94" s="7"/>
      <c r="H94" s="124"/>
      <c r="I94" s="131"/>
    </row>
    <row r="95" spans="1:9" ht="12.75">
      <c r="A95" s="95" t="s">
        <v>235</v>
      </c>
      <c r="B95" s="81" t="s">
        <v>236</v>
      </c>
      <c r="C95" s="7"/>
      <c r="D95" s="7"/>
      <c r="E95" s="7"/>
      <c r="F95" s="7"/>
      <c r="G95" s="7"/>
      <c r="H95" s="124"/>
      <c r="I95" s="131"/>
    </row>
    <row r="96" spans="1:9" ht="12.75">
      <c r="A96" s="95" t="s">
        <v>237</v>
      </c>
      <c r="B96" s="81" t="s">
        <v>238</v>
      </c>
      <c r="C96" s="9"/>
      <c r="D96" s="9"/>
      <c r="E96" s="9"/>
      <c r="F96" s="9"/>
      <c r="G96" s="9"/>
      <c r="H96" s="9"/>
      <c r="I96" s="131"/>
    </row>
    <row r="97" spans="1:9" ht="12.75">
      <c r="A97" s="97" t="s">
        <v>239</v>
      </c>
      <c r="B97" s="91" t="s">
        <v>240</v>
      </c>
      <c r="C97" s="7"/>
      <c r="D97" s="7"/>
      <c r="E97" s="7"/>
      <c r="F97" s="7"/>
      <c r="G97" s="7"/>
      <c r="H97" s="124"/>
      <c r="I97" s="131">
        <f>SUM(C97:H97)</f>
        <v>0</v>
      </c>
    </row>
    <row r="98" spans="1:9" ht="12.75">
      <c r="A98" s="100" t="s">
        <v>241</v>
      </c>
      <c r="B98" s="91"/>
      <c r="C98" s="9"/>
      <c r="D98" s="9"/>
      <c r="E98" s="9"/>
      <c r="F98" s="9"/>
      <c r="G98" s="9"/>
      <c r="H98" s="9"/>
      <c r="I98" s="131"/>
    </row>
    <row r="99" spans="1:27" ht="12.75">
      <c r="A99" s="103" t="s">
        <v>242</v>
      </c>
      <c r="B99" s="104" t="s">
        <v>243</v>
      </c>
      <c r="C99" s="132">
        <f aca="true" t="shared" si="7" ref="C99:I99">C24+C25+C50+C59+C73+C82+C87+C97</f>
        <v>48822988</v>
      </c>
      <c r="D99" s="132">
        <f t="shared" si="7"/>
        <v>6040764</v>
      </c>
      <c r="E99" s="132">
        <f t="shared" si="7"/>
        <v>3456890</v>
      </c>
      <c r="F99" s="132">
        <f t="shared" si="7"/>
        <v>1615755</v>
      </c>
      <c r="G99" s="132">
        <f t="shared" si="7"/>
        <v>19249854</v>
      </c>
      <c r="H99" s="132">
        <f t="shared" si="7"/>
        <v>20250870</v>
      </c>
      <c r="I99" s="132">
        <f t="shared" si="7"/>
        <v>99437121</v>
      </c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4"/>
      <c r="AA99" s="134"/>
    </row>
    <row r="100" spans="1:27" ht="12.75">
      <c r="A100" s="95" t="s">
        <v>244</v>
      </c>
      <c r="B100" s="83" t="s">
        <v>245</v>
      </c>
      <c r="C100" s="132"/>
      <c r="D100" s="132"/>
      <c r="E100" s="132"/>
      <c r="F100" s="132"/>
      <c r="G100" s="132"/>
      <c r="H100" s="135"/>
      <c r="I100" s="131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4"/>
      <c r="AA100" s="134"/>
    </row>
    <row r="101" spans="1:27" ht="12.75">
      <c r="A101" s="95" t="s">
        <v>246</v>
      </c>
      <c r="B101" s="83" t="s">
        <v>247</v>
      </c>
      <c r="C101" s="132"/>
      <c r="D101" s="132"/>
      <c r="E101" s="132"/>
      <c r="F101" s="132"/>
      <c r="G101" s="132"/>
      <c r="H101" s="135"/>
      <c r="I101" s="131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4"/>
      <c r="AA101" s="134"/>
    </row>
    <row r="102" spans="1:27" ht="12.75">
      <c r="A102" s="95" t="s">
        <v>248</v>
      </c>
      <c r="B102" s="83" t="s">
        <v>249</v>
      </c>
      <c r="C102" s="107"/>
      <c r="D102" s="107"/>
      <c r="E102" s="107"/>
      <c r="F102" s="107"/>
      <c r="G102" s="107"/>
      <c r="H102" s="107"/>
      <c r="I102" s="131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4"/>
      <c r="AA102" s="134"/>
    </row>
    <row r="103" spans="1:27" ht="12.75">
      <c r="A103" s="109" t="s">
        <v>250</v>
      </c>
      <c r="B103" s="89" t="s">
        <v>251</v>
      </c>
      <c r="C103" s="116"/>
      <c r="D103" s="116"/>
      <c r="E103" s="116"/>
      <c r="F103" s="116"/>
      <c r="G103" s="116"/>
      <c r="H103" s="137"/>
      <c r="I103" s="131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4"/>
      <c r="AA103" s="134"/>
    </row>
    <row r="104" spans="1:27" ht="12.75">
      <c r="A104" s="112" t="s">
        <v>252</v>
      </c>
      <c r="B104" s="83" t="s">
        <v>253</v>
      </c>
      <c r="C104" s="116"/>
      <c r="D104" s="116"/>
      <c r="E104" s="116"/>
      <c r="F104" s="116"/>
      <c r="G104" s="116"/>
      <c r="H104" s="137"/>
      <c r="I104" s="131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4"/>
      <c r="AA104" s="134"/>
    </row>
    <row r="105" spans="1:27" ht="12.75">
      <c r="A105" s="112" t="s">
        <v>252</v>
      </c>
      <c r="B105" s="83" t="s">
        <v>254</v>
      </c>
      <c r="C105" s="132"/>
      <c r="D105" s="132"/>
      <c r="E105" s="132"/>
      <c r="F105" s="132"/>
      <c r="G105" s="132"/>
      <c r="H105" s="135"/>
      <c r="I105" s="131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4"/>
      <c r="AA105" s="134"/>
    </row>
    <row r="106" spans="1:27" ht="12.75">
      <c r="A106" s="95" t="s">
        <v>255</v>
      </c>
      <c r="B106" s="83" t="s">
        <v>256</v>
      </c>
      <c r="C106" s="132"/>
      <c r="D106" s="132"/>
      <c r="E106" s="132"/>
      <c r="F106" s="132"/>
      <c r="G106" s="132"/>
      <c r="H106" s="135"/>
      <c r="I106" s="131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4"/>
      <c r="AA106" s="134"/>
    </row>
    <row r="107" spans="1:27" ht="12.75">
      <c r="A107" s="95" t="s">
        <v>257</v>
      </c>
      <c r="B107" s="83" t="s">
        <v>258</v>
      </c>
      <c r="C107" s="113"/>
      <c r="D107" s="113"/>
      <c r="E107" s="113"/>
      <c r="F107" s="113"/>
      <c r="G107" s="113"/>
      <c r="H107" s="113"/>
      <c r="I107" s="131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4"/>
      <c r="AA107" s="134"/>
    </row>
    <row r="108" spans="1:27" ht="12.75">
      <c r="A108" s="95" t="s">
        <v>259</v>
      </c>
      <c r="B108" s="83" t="s">
        <v>260</v>
      </c>
      <c r="C108" s="116"/>
      <c r="D108" s="116"/>
      <c r="E108" s="116"/>
      <c r="F108" s="116"/>
      <c r="G108" s="116"/>
      <c r="H108" s="137"/>
      <c r="I108" s="131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4"/>
      <c r="AA108" s="134"/>
    </row>
    <row r="109" spans="1:27" ht="12.75">
      <c r="A109" s="95" t="s">
        <v>261</v>
      </c>
      <c r="B109" s="83" t="s">
        <v>262</v>
      </c>
      <c r="C109" s="116"/>
      <c r="D109" s="116"/>
      <c r="E109" s="116"/>
      <c r="F109" s="116"/>
      <c r="G109" s="116"/>
      <c r="H109" s="137"/>
      <c r="I109" s="131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4"/>
      <c r="AA109" s="134"/>
    </row>
    <row r="110" spans="1:27" ht="12.75">
      <c r="A110" s="115" t="s">
        <v>263</v>
      </c>
      <c r="B110" s="89" t="s">
        <v>264</v>
      </c>
      <c r="C110" s="116"/>
      <c r="D110" s="116"/>
      <c r="E110" s="116"/>
      <c r="F110" s="116"/>
      <c r="G110" s="116"/>
      <c r="H110" s="137"/>
      <c r="I110" s="131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4"/>
      <c r="AA110" s="134"/>
    </row>
    <row r="111" spans="1:27" ht="12.75">
      <c r="A111" s="112" t="s">
        <v>265</v>
      </c>
      <c r="B111" s="83" t="s">
        <v>266</v>
      </c>
      <c r="C111" s="116"/>
      <c r="D111" s="116"/>
      <c r="E111" s="116"/>
      <c r="F111" s="116"/>
      <c r="G111" s="116"/>
      <c r="H111" s="137"/>
      <c r="I111" s="131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4"/>
      <c r="AA111" s="134"/>
    </row>
    <row r="112" spans="1:27" ht="12.75">
      <c r="A112" s="112" t="s">
        <v>267</v>
      </c>
      <c r="B112" s="83" t="s">
        <v>268</v>
      </c>
      <c r="C112" s="116"/>
      <c r="D112" s="116"/>
      <c r="E112" s="116"/>
      <c r="F112" s="116"/>
      <c r="G112" s="116"/>
      <c r="H112" s="137"/>
      <c r="I112" s="131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4"/>
      <c r="AA112" s="134"/>
    </row>
    <row r="113" spans="1:27" ht="12.75">
      <c r="A113" s="115" t="s">
        <v>269</v>
      </c>
      <c r="B113" s="89" t="s">
        <v>270</v>
      </c>
      <c r="C113" s="116"/>
      <c r="D113" s="116"/>
      <c r="E113" s="116"/>
      <c r="F113" s="116"/>
      <c r="G113" s="116"/>
      <c r="H113" s="137"/>
      <c r="I113" s="131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4"/>
      <c r="AA113" s="134"/>
    </row>
    <row r="114" spans="1:27" ht="12.75">
      <c r="A114" s="112" t="s">
        <v>271</v>
      </c>
      <c r="B114" s="83" t="s">
        <v>272</v>
      </c>
      <c r="C114" s="113"/>
      <c r="D114" s="113"/>
      <c r="E114" s="113"/>
      <c r="F114" s="113"/>
      <c r="G114" s="113"/>
      <c r="H114" s="113"/>
      <c r="I114" s="131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4"/>
      <c r="AA114" s="134"/>
    </row>
    <row r="115" spans="1:27" ht="12.75">
      <c r="A115" s="112" t="s">
        <v>273</v>
      </c>
      <c r="B115" s="83" t="s">
        <v>274</v>
      </c>
      <c r="C115" s="116"/>
      <c r="D115" s="116"/>
      <c r="E115" s="116"/>
      <c r="F115" s="116"/>
      <c r="G115" s="116"/>
      <c r="H115" s="137"/>
      <c r="I115" s="131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4"/>
      <c r="AA115" s="134"/>
    </row>
    <row r="116" spans="1:27" ht="12.75">
      <c r="A116" s="112" t="s">
        <v>275</v>
      </c>
      <c r="B116" s="83" t="s">
        <v>276</v>
      </c>
      <c r="C116" s="132"/>
      <c r="D116" s="132"/>
      <c r="E116" s="132"/>
      <c r="F116" s="132"/>
      <c r="G116" s="132"/>
      <c r="H116" s="135"/>
      <c r="I116" s="131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4"/>
      <c r="AA116" s="134"/>
    </row>
    <row r="117" spans="1:27" ht="12.75">
      <c r="A117" s="112" t="s">
        <v>277</v>
      </c>
      <c r="B117" s="83" t="s">
        <v>278</v>
      </c>
      <c r="C117" s="116"/>
      <c r="D117" s="116"/>
      <c r="E117" s="116"/>
      <c r="F117" s="116"/>
      <c r="G117" s="116"/>
      <c r="H117" s="137"/>
      <c r="I117" s="131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4"/>
      <c r="AA117" s="134"/>
    </row>
    <row r="118" spans="1:27" ht="12.75">
      <c r="A118" s="117" t="s">
        <v>279</v>
      </c>
      <c r="B118" s="93" t="s">
        <v>280</v>
      </c>
      <c r="C118" s="116"/>
      <c r="D118" s="116"/>
      <c r="E118" s="116"/>
      <c r="F118" s="116"/>
      <c r="G118" s="116"/>
      <c r="H118" s="137"/>
      <c r="I118" s="131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4"/>
      <c r="AA118" s="134"/>
    </row>
    <row r="119" spans="1:27" ht="12.75">
      <c r="A119" s="112" t="s">
        <v>281</v>
      </c>
      <c r="B119" s="83" t="s">
        <v>282</v>
      </c>
      <c r="C119" s="113"/>
      <c r="D119" s="113"/>
      <c r="E119" s="113"/>
      <c r="F119" s="113"/>
      <c r="G119" s="113"/>
      <c r="H119" s="113"/>
      <c r="I119" s="131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4"/>
      <c r="AA119" s="134"/>
    </row>
    <row r="120" spans="1:27" ht="12.75">
      <c r="A120" s="95" t="s">
        <v>283</v>
      </c>
      <c r="B120" s="83" t="s">
        <v>284</v>
      </c>
      <c r="C120" s="132"/>
      <c r="D120" s="132"/>
      <c r="E120" s="132"/>
      <c r="F120" s="132"/>
      <c r="G120" s="132"/>
      <c r="H120" s="135"/>
      <c r="I120" s="131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4"/>
      <c r="AA120" s="134"/>
    </row>
    <row r="121" spans="1:27" ht="12.75">
      <c r="A121" s="112" t="s">
        <v>285</v>
      </c>
      <c r="B121" s="83" t="s">
        <v>286</v>
      </c>
      <c r="C121" s="113"/>
      <c r="D121" s="113"/>
      <c r="E121" s="113"/>
      <c r="F121" s="113"/>
      <c r="G121" s="113"/>
      <c r="H121" s="113"/>
      <c r="I121" s="131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4"/>
      <c r="AA121" s="134"/>
    </row>
    <row r="122" spans="1:27" s="4" customFormat="1" ht="12.75">
      <c r="A122" s="112" t="s">
        <v>287</v>
      </c>
      <c r="B122" s="83" t="s">
        <v>288</v>
      </c>
      <c r="C122" s="9"/>
      <c r="D122" s="9"/>
      <c r="E122" s="9"/>
      <c r="F122" s="9"/>
      <c r="G122" s="9"/>
      <c r="H122" s="9"/>
      <c r="I122" s="131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</row>
    <row r="123" spans="1:27" ht="12.75">
      <c r="A123" s="112" t="s">
        <v>289</v>
      </c>
      <c r="B123" s="83" t="s">
        <v>290</v>
      </c>
      <c r="C123" s="120"/>
      <c r="D123" s="120"/>
      <c r="E123" s="120"/>
      <c r="F123" s="120"/>
      <c r="G123" s="120"/>
      <c r="H123" s="120"/>
      <c r="I123" s="120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</row>
    <row r="124" spans="1:27" ht="12.75">
      <c r="A124" s="117" t="s">
        <v>291</v>
      </c>
      <c r="B124" s="93" t="s">
        <v>292</v>
      </c>
      <c r="C124" s="120"/>
      <c r="D124" s="120"/>
      <c r="E124" s="120"/>
      <c r="F124" s="120"/>
      <c r="G124" s="120"/>
      <c r="H124" s="120"/>
      <c r="I124" s="120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</row>
    <row r="125" spans="1:27" ht="12.75">
      <c r="A125" s="95" t="s">
        <v>293</v>
      </c>
      <c r="B125" s="83" t="s">
        <v>294</v>
      </c>
      <c r="C125" s="120"/>
      <c r="D125" s="120"/>
      <c r="E125" s="120"/>
      <c r="F125" s="120"/>
      <c r="G125" s="120"/>
      <c r="H125" s="120"/>
      <c r="I125" s="120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</row>
    <row r="126" spans="1:27" ht="12.75">
      <c r="A126" s="95" t="s">
        <v>295</v>
      </c>
      <c r="B126" s="83" t="s">
        <v>296</v>
      </c>
      <c r="C126" s="120"/>
      <c r="D126" s="120"/>
      <c r="E126" s="120"/>
      <c r="F126" s="120"/>
      <c r="G126" s="120"/>
      <c r="H126" s="120"/>
      <c r="I126" s="120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</row>
    <row r="127" spans="1:27" ht="12.75">
      <c r="A127" s="121" t="s">
        <v>297</v>
      </c>
      <c r="B127" s="122" t="s">
        <v>298</v>
      </c>
      <c r="C127" s="120"/>
      <c r="D127" s="120"/>
      <c r="E127" s="120"/>
      <c r="F127" s="120"/>
      <c r="G127" s="120"/>
      <c r="H127" s="120"/>
      <c r="I127" s="120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</row>
    <row r="128" spans="1:27" ht="12.75">
      <c r="A128" s="123" t="s">
        <v>14</v>
      </c>
      <c r="B128" s="123"/>
      <c r="C128" s="124">
        <f aca="true" t="shared" si="8" ref="C128:I128">C99+C127</f>
        <v>48822988</v>
      </c>
      <c r="D128" s="124">
        <f t="shared" si="8"/>
        <v>6040764</v>
      </c>
      <c r="E128" s="124">
        <f t="shared" si="8"/>
        <v>3456890</v>
      </c>
      <c r="F128" s="124">
        <f t="shared" si="8"/>
        <v>1615755</v>
      </c>
      <c r="G128" s="124">
        <f t="shared" si="8"/>
        <v>19249854</v>
      </c>
      <c r="H128" s="124">
        <f t="shared" si="8"/>
        <v>20250870</v>
      </c>
      <c r="I128" s="124">
        <f t="shared" si="8"/>
        <v>99437121</v>
      </c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</row>
    <row r="129" spans="2:27" ht="12.75"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</row>
    <row r="130" spans="2:27" ht="12.75"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</row>
    <row r="131" spans="2:27" ht="12.75"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</row>
    <row r="132" spans="2:27" ht="12.75"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</row>
    <row r="133" spans="2:27" ht="12.75"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</row>
    <row r="134" spans="2:27" ht="12.75"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</row>
    <row r="135" spans="2:27" ht="12.75"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</row>
    <row r="136" spans="2:27" ht="12.75"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</row>
    <row r="137" spans="2:27" ht="12.75"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</row>
    <row r="138" spans="2:27" ht="12.75"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</row>
    <row r="139" spans="2:27" ht="12.75"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</row>
    <row r="140" spans="2:27" ht="12.75"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</row>
    <row r="141" spans="2:27" ht="12.75"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</row>
    <row r="142" spans="2:27" ht="12.75"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</row>
    <row r="143" spans="2:27" ht="12.75"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</row>
    <row r="144" spans="2:27" ht="12.75"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</row>
    <row r="145" spans="2:27" ht="12.75"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</row>
    <row r="146" spans="2:27" ht="12.75"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</row>
    <row r="147" spans="2:27" ht="12.75"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</row>
    <row r="148" spans="2:27" ht="12.75"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</row>
    <row r="149" spans="2:27" ht="12.75"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</row>
    <row r="150" spans="2:27" ht="12.75"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</row>
    <row r="151" spans="2:27" ht="12.75"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</row>
    <row r="152" spans="2:27" ht="12.75"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</row>
    <row r="153" spans="2:27" ht="12.75"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</row>
    <row r="154" spans="2:27" ht="12.75"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</row>
    <row r="155" spans="2:27" ht="12.75"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</row>
    <row r="156" spans="2:27" ht="12.75"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</row>
    <row r="157" spans="2:27" ht="12.75"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</row>
    <row r="158" spans="2:27" ht="12.75"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</row>
    <row r="159" spans="2:27" ht="12.75"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</row>
    <row r="160" spans="2:27" ht="12.75"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</row>
    <row r="161" spans="2:27" ht="12.75"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</row>
    <row r="162" spans="2:27" ht="12.75"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</row>
    <row r="163" spans="2:27" ht="12.75"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</row>
    <row r="164" spans="2:27" ht="12.75"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</row>
    <row r="165" spans="2:27" ht="12.75"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</row>
    <row r="166" spans="2:27" ht="12.75"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</row>
    <row r="167" spans="2:27" ht="12.75"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</row>
    <row r="168" spans="2:27" ht="12.75"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</row>
    <row r="169" spans="2:27" ht="12.75"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</row>
    <row r="170" spans="2:27" ht="12.75"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</row>
    <row r="171" spans="2:27" ht="12.75"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</row>
  </sheetData>
  <sheetProtection selectLockedCells="1" selectUnlockedCells="1"/>
  <mergeCells count="2">
    <mergeCell ref="A1:H1"/>
    <mergeCell ref="A2:H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4. melléklet a 3/2019. (III. 5.) önkormányzati rendlelethez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72"/>
  <sheetViews>
    <sheetView view="pageBreakPreview" zoomScaleSheetLayoutView="100" workbookViewId="0" topLeftCell="A13">
      <selection activeCell="F73" sqref="F73"/>
    </sheetView>
  </sheetViews>
  <sheetFormatPr defaultColWidth="9.140625" defaultRowHeight="15"/>
  <cols>
    <col min="1" max="1" width="76.421875" style="0" customWidth="1"/>
    <col min="3" max="3" width="15.7109375" style="0" customWidth="1"/>
    <col min="4" max="4" width="14.28125" style="16" customWidth="1"/>
    <col min="5" max="5" width="14.28125" style="0" customWidth="1"/>
    <col min="6" max="6" width="14.140625" style="0" customWidth="1"/>
    <col min="7" max="7" width="5.8515625" style="0" customWidth="1"/>
  </cols>
  <sheetData>
    <row r="1" spans="1:6" ht="24.75" customHeight="1">
      <c r="A1" s="68" t="s">
        <v>0</v>
      </c>
      <c r="B1" s="68"/>
      <c r="C1" s="68"/>
      <c r="D1" s="68"/>
      <c r="E1" s="68"/>
      <c r="F1" s="68"/>
    </row>
    <row r="2" spans="1:6" ht="21.75" customHeight="1">
      <c r="A2" s="69" t="s">
        <v>25</v>
      </c>
      <c r="B2" s="69"/>
      <c r="C2" s="69"/>
      <c r="D2" s="69"/>
      <c r="E2" s="69"/>
      <c r="F2" s="69"/>
    </row>
    <row r="3" ht="12.75">
      <c r="A3" s="70"/>
    </row>
    <row r="4" ht="12.75">
      <c r="A4" s="71" t="s">
        <v>308</v>
      </c>
    </row>
    <row r="5" spans="1:7" s="4" customFormat="1" ht="12.75">
      <c r="A5" s="72" t="s">
        <v>27</v>
      </c>
      <c r="B5" s="73" t="s">
        <v>28</v>
      </c>
      <c r="C5" s="141" t="s">
        <v>309</v>
      </c>
      <c r="D5" s="142" t="s">
        <v>310</v>
      </c>
      <c r="E5" s="141" t="s">
        <v>311</v>
      </c>
      <c r="F5" s="143" t="s">
        <v>312</v>
      </c>
      <c r="G5" s="144"/>
    </row>
    <row r="6" spans="1:7" ht="12.75">
      <c r="A6" s="77" t="s">
        <v>58</v>
      </c>
      <c r="B6" s="78" t="s">
        <v>59</v>
      </c>
      <c r="C6" s="7">
        <f>'2.kiadások működés,felh.Önk.'!AF6</f>
        <v>79518423</v>
      </c>
      <c r="D6" s="145">
        <f>'3.kiadások működ,felh.KözösHiv'!C7</f>
        <v>65370000</v>
      </c>
      <c r="E6" s="7">
        <f>'4.kiadások működés,felh.Óvoda'!I6</f>
        <v>51572500</v>
      </c>
      <c r="F6" s="124">
        <f>SUM(C6:E6)</f>
        <v>196460923</v>
      </c>
      <c r="G6" s="146"/>
    </row>
    <row r="7" spans="1:7" ht="12.75">
      <c r="A7" s="77" t="s">
        <v>60</v>
      </c>
      <c r="B7" s="81" t="s">
        <v>61</v>
      </c>
      <c r="C7" s="7">
        <f>'2.kiadások működés,felh.Önk.'!AF7</f>
        <v>0</v>
      </c>
      <c r="D7" s="145">
        <f>'3.kiadások működ,felh.KözösHiv'!C8</f>
        <v>0</v>
      </c>
      <c r="E7" s="7">
        <f>'4.kiadások működés,felh.Óvoda'!I7</f>
        <v>0</v>
      </c>
      <c r="F7" s="124">
        <f aca="true" t="shared" si="0" ref="F7:F18">SUM(C7:E7)</f>
        <v>0</v>
      </c>
      <c r="G7" s="146"/>
    </row>
    <row r="8" spans="1:7" ht="12.75">
      <c r="A8" s="77" t="s">
        <v>62</v>
      </c>
      <c r="B8" s="81" t="s">
        <v>63</v>
      </c>
      <c r="C8" s="7">
        <f>'2.kiadások működés,felh.Önk.'!AF8</f>
        <v>0</v>
      </c>
      <c r="D8" s="145">
        <f>'3.kiadások működ,felh.KözösHiv'!C9</f>
        <v>0</v>
      </c>
      <c r="E8" s="7">
        <f>'4.kiadások működés,felh.Óvoda'!I8</f>
        <v>0</v>
      </c>
      <c r="F8" s="124">
        <f t="shared" si="0"/>
        <v>0</v>
      </c>
      <c r="G8" s="146"/>
    </row>
    <row r="9" spans="1:7" ht="12.75">
      <c r="A9" s="82" t="s">
        <v>64</v>
      </c>
      <c r="B9" s="81" t="s">
        <v>65</v>
      </c>
      <c r="C9" s="7">
        <f>'2.kiadások működés,felh.Önk.'!AF9</f>
        <v>0</v>
      </c>
      <c r="D9" s="145">
        <f>'3.kiadások működ,felh.KözösHiv'!C10</f>
        <v>0</v>
      </c>
      <c r="E9" s="7">
        <f>'4.kiadások működés,felh.Óvoda'!I9</f>
        <v>0</v>
      </c>
      <c r="F9" s="124">
        <f t="shared" si="0"/>
        <v>0</v>
      </c>
      <c r="G9" s="146"/>
    </row>
    <row r="10" spans="1:7" ht="12.75">
      <c r="A10" s="82" t="s">
        <v>66</v>
      </c>
      <c r="B10" s="81" t="s">
        <v>67</v>
      </c>
      <c r="C10" s="7">
        <f>'2.kiadások működés,felh.Önk.'!AF10</f>
        <v>0</v>
      </c>
      <c r="D10" s="145">
        <f>'3.kiadások működ,felh.KözösHiv'!C11</f>
        <v>0</v>
      </c>
      <c r="E10" s="7">
        <f>'4.kiadások működés,felh.Óvoda'!I10</f>
        <v>0</v>
      </c>
      <c r="F10" s="124">
        <f t="shared" si="0"/>
        <v>0</v>
      </c>
      <c r="G10" s="146"/>
    </row>
    <row r="11" spans="1:7" ht="12.75">
      <c r="A11" s="82" t="s">
        <v>68</v>
      </c>
      <c r="B11" s="81" t="s">
        <v>69</v>
      </c>
      <c r="C11" s="7">
        <f>'2.kiadások működés,felh.Önk.'!AF11</f>
        <v>960400</v>
      </c>
      <c r="D11" s="145">
        <f>'3.kiadások működ,felh.KözösHiv'!C12</f>
        <v>958710</v>
      </c>
      <c r="E11" s="7">
        <f>'4.kiadások működés,felh.Óvoda'!I11</f>
        <v>2686170</v>
      </c>
      <c r="F11" s="124">
        <f>SUM(C11:E11)</f>
        <v>4605280</v>
      </c>
      <c r="G11" s="146"/>
    </row>
    <row r="12" spans="1:7" ht="12.75">
      <c r="A12" s="82" t="s">
        <v>70</v>
      </c>
      <c r="B12" s="81" t="s">
        <v>71</v>
      </c>
      <c r="C12" s="7">
        <f>'2.kiadások működés,felh.Önk.'!AF12</f>
        <v>954278</v>
      </c>
      <c r="D12" s="145">
        <f>'3.kiadások működ,felh.KözösHiv'!C13</f>
        <v>3079308</v>
      </c>
      <c r="E12" s="7">
        <f>'4.kiadások működés,felh.Óvoda'!I12</f>
        <v>2021760</v>
      </c>
      <c r="F12" s="124">
        <f>SUM(C12:E12)</f>
        <v>6055346</v>
      </c>
      <c r="G12" s="146"/>
    </row>
    <row r="13" spans="1:7" ht="12.75">
      <c r="A13" s="82" t="s">
        <v>72</v>
      </c>
      <c r="B13" s="81" t="s">
        <v>73</v>
      </c>
      <c r="C13" s="7">
        <f>'2.kiadások működés,felh.Önk.'!AF13</f>
        <v>0</v>
      </c>
      <c r="D13" s="145">
        <f>'3.kiadások működ,felh.KözösHiv'!C14</f>
        <v>0</v>
      </c>
      <c r="E13" s="7">
        <f>'4.kiadások működés,felh.Óvoda'!I13</f>
        <v>0</v>
      </c>
      <c r="F13" s="124">
        <f t="shared" si="0"/>
        <v>0</v>
      </c>
      <c r="G13" s="146"/>
    </row>
    <row r="14" spans="1:7" ht="12.75">
      <c r="A14" s="83" t="s">
        <v>74</v>
      </c>
      <c r="B14" s="81" t="s">
        <v>75</v>
      </c>
      <c r="C14" s="7">
        <f>'2.kiadások működés,felh.Önk.'!AF14</f>
        <v>50000</v>
      </c>
      <c r="D14" s="145">
        <f>'3.kiadások működ,felh.KözösHiv'!C15</f>
        <v>680000</v>
      </c>
      <c r="E14" s="7">
        <f>'4.kiadások működés,felh.Óvoda'!I14</f>
        <v>130000</v>
      </c>
      <c r="F14" s="124">
        <f t="shared" si="0"/>
        <v>860000</v>
      </c>
      <c r="G14" s="146"/>
    </row>
    <row r="15" spans="1:7" ht="12.75">
      <c r="A15" s="83" t="s">
        <v>76</v>
      </c>
      <c r="B15" s="81" t="s">
        <v>77</v>
      </c>
      <c r="C15" s="7">
        <f>'2.kiadások működés,felh.Önk.'!AF15</f>
        <v>0</v>
      </c>
      <c r="D15" s="145">
        <f>'3.kiadások működ,felh.KözösHiv'!C16</f>
        <v>0</v>
      </c>
      <c r="E15" s="7">
        <f>'4.kiadások működés,felh.Óvoda'!I15</f>
        <v>0</v>
      </c>
      <c r="F15" s="124">
        <f t="shared" si="0"/>
        <v>0</v>
      </c>
      <c r="G15" s="146"/>
    </row>
    <row r="16" spans="1:7" ht="12.75">
      <c r="A16" s="83" t="s">
        <v>78</v>
      </c>
      <c r="B16" s="81" t="s">
        <v>79</v>
      </c>
      <c r="C16" s="7">
        <f>'2.kiadások működés,felh.Önk.'!AF16</f>
        <v>0</v>
      </c>
      <c r="D16" s="145">
        <f>'3.kiadások működ,felh.KözösHiv'!C17</f>
        <v>0</v>
      </c>
      <c r="E16" s="7">
        <f>'4.kiadások működés,felh.Óvoda'!I16</f>
        <v>0</v>
      </c>
      <c r="F16" s="124">
        <f t="shared" si="0"/>
        <v>0</v>
      </c>
      <c r="G16" s="146"/>
    </row>
    <row r="17" spans="1:7" ht="12.75">
      <c r="A17" s="83" t="s">
        <v>80</v>
      </c>
      <c r="B17" s="81" t="s">
        <v>81</v>
      </c>
      <c r="C17" s="7">
        <f>'2.kiadások működés,felh.Önk.'!AF17</f>
        <v>0</v>
      </c>
      <c r="D17" s="145">
        <f>'3.kiadások működ,felh.KözösHiv'!C18</f>
        <v>0</v>
      </c>
      <c r="E17" s="7">
        <f>'4.kiadások működés,felh.Óvoda'!I17</f>
        <v>0</v>
      </c>
      <c r="F17" s="124">
        <f t="shared" si="0"/>
        <v>0</v>
      </c>
      <c r="G17" s="146"/>
    </row>
    <row r="18" spans="1:7" ht="12.75">
      <c r="A18" s="83" t="s">
        <v>82</v>
      </c>
      <c r="B18" s="81" t="s">
        <v>83</v>
      </c>
      <c r="C18" s="7">
        <f>'2.kiadások működés,felh.Önk.'!AF18</f>
        <v>0</v>
      </c>
      <c r="D18" s="145">
        <f>'3.kiadások működ,felh.KözösHiv'!C19</f>
        <v>0</v>
      </c>
      <c r="E18" s="7">
        <f>'4.kiadások működés,felh.Óvoda'!I18</f>
        <v>0</v>
      </c>
      <c r="F18" s="124">
        <f t="shared" si="0"/>
        <v>0</v>
      </c>
      <c r="G18" s="146"/>
    </row>
    <row r="19" spans="1:7" ht="12.75">
      <c r="A19" s="84" t="s">
        <v>84</v>
      </c>
      <c r="B19" s="85" t="s">
        <v>85</v>
      </c>
      <c r="C19" s="7">
        <f>SUM(C6:C18)</f>
        <v>81483101</v>
      </c>
      <c r="D19" s="145">
        <f>SUM(D6:D18)</f>
        <v>70088018</v>
      </c>
      <c r="E19" s="7">
        <f>SUM(E6:E18)</f>
        <v>56410430</v>
      </c>
      <c r="F19" s="124">
        <f>SUM(F6:F18)</f>
        <v>207981549</v>
      </c>
      <c r="G19" s="144"/>
    </row>
    <row r="20" spans="1:7" ht="12.75">
      <c r="A20" s="83" t="s">
        <v>86</v>
      </c>
      <c r="B20" s="81" t="s">
        <v>87</v>
      </c>
      <c r="C20" s="7">
        <f>'2.kiadások működés,felh.Önk.'!AF20</f>
        <v>11778111</v>
      </c>
      <c r="D20" s="145">
        <f>'3.kiadások működ,felh.KözösHiv'!C21</f>
        <v>0</v>
      </c>
      <c r="E20" s="7"/>
      <c r="F20" s="124">
        <f>SUM(C20:E20)</f>
        <v>11778111</v>
      </c>
      <c r="G20" s="146"/>
    </row>
    <row r="21" spans="1:7" ht="12.75">
      <c r="A21" s="83" t="s">
        <v>88</v>
      </c>
      <c r="B21" s="81" t="s">
        <v>89</v>
      </c>
      <c r="C21" s="7">
        <f>'2.kiadások működés,felh.Önk.'!AF21</f>
        <v>0</v>
      </c>
      <c r="D21" s="145">
        <f>'3.kiadások működ,felh.KözösHiv'!C22</f>
        <v>0</v>
      </c>
      <c r="E21" s="7"/>
      <c r="F21" s="124">
        <f>SUM(C21:E21)</f>
        <v>0</v>
      </c>
      <c r="G21" s="146"/>
    </row>
    <row r="22" spans="1:7" ht="12.75">
      <c r="A22" s="88" t="s">
        <v>90</v>
      </c>
      <c r="B22" s="81" t="s">
        <v>91</v>
      </c>
      <c r="C22" s="7">
        <f>'2.kiadások működés,felh.Önk.'!AF22</f>
        <v>200000</v>
      </c>
      <c r="D22" s="145">
        <f>'3.kiadások működ,felh.KözösHiv'!C23</f>
        <v>100000</v>
      </c>
      <c r="E22" s="7"/>
      <c r="F22" s="124">
        <f>SUM(C22:E22)</f>
        <v>300000</v>
      </c>
      <c r="G22" s="146"/>
    </row>
    <row r="23" spans="1:7" ht="12.75">
      <c r="A23" s="89" t="s">
        <v>92</v>
      </c>
      <c r="B23" s="85" t="s">
        <v>93</v>
      </c>
      <c r="C23" s="7">
        <f>SUM(C20:C22)</f>
        <v>11978111</v>
      </c>
      <c r="D23" s="145">
        <f>SUM(D20:D22)</f>
        <v>100000</v>
      </c>
      <c r="E23" s="7"/>
      <c r="F23" s="124">
        <f>SUM(F20:F22)</f>
        <v>12078111</v>
      </c>
      <c r="G23" s="144"/>
    </row>
    <row r="24" spans="1:7" ht="12.75">
      <c r="A24" s="90" t="s">
        <v>94</v>
      </c>
      <c r="B24" s="91" t="s">
        <v>95</v>
      </c>
      <c r="C24" s="9">
        <f>C19+C23</f>
        <v>93461212</v>
      </c>
      <c r="D24" s="147">
        <f>D19+D23</f>
        <v>70188018</v>
      </c>
      <c r="E24" s="9">
        <f>E19+E23</f>
        <v>56410430</v>
      </c>
      <c r="F24" s="131">
        <f>F19+F23</f>
        <v>220059660</v>
      </c>
      <c r="G24" s="144"/>
    </row>
    <row r="25" spans="1:7" ht="12.75">
      <c r="A25" s="93" t="s">
        <v>96</v>
      </c>
      <c r="B25" s="91" t="s">
        <v>97</v>
      </c>
      <c r="C25" s="9">
        <f>'2.kiadások működés,felh.Önk.'!AF25</f>
        <v>13261678</v>
      </c>
      <c r="D25" s="147">
        <f>'3.kiadások működ,felh.KözösHiv'!C26</f>
        <v>14040119</v>
      </c>
      <c r="E25" s="9">
        <f>'4.kiadások működés,felh.Óvoda'!I25</f>
        <v>10974684</v>
      </c>
      <c r="F25" s="131">
        <f>SUM(C25:E25)</f>
        <v>38276481</v>
      </c>
      <c r="G25" s="144"/>
    </row>
    <row r="26" spans="1:7" ht="12.75">
      <c r="A26" s="83" t="s">
        <v>98</v>
      </c>
      <c r="B26" s="81" t="s">
        <v>99</v>
      </c>
      <c r="C26" s="7">
        <f>'2.kiadások működés,felh.Önk.'!AF26</f>
        <v>60000</v>
      </c>
      <c r="D26" s="145">
        <f>'3.kiadások működ,felh.KözösHiv'!C27</f>
        <v>30000</v>
      </c>
      <c r="E26" s="7">
        <f>'4.kiadások működés,felh.Óvoda'!I26</f>
        <v>90000</v>
      </c>
      <c r="F26" s="131">
        <f>SUM(C26:E26)</f>
        <v>180000</v>
      </c>
      <c r="G26" s="146"/>
    </row>
    <row r="27" spans="1:7" ht="12.75">
      <c r="A27" s="83" t="s">
        <v>100</v>
      </c>
      <c r="B27" s="81" t="s">
        <v>101</v>
      </c>
      <c r="C27" s="7">
        <f>'2.kiadások működés,felh.Önk.'!AF27</f>
        <v>11746323</v>
      </c>
      <c r="D27" s="145">
        <f>'3.kiadások működ,felh.KözösHiv'!C28</f>
        <v>1770000</v>
      </c>
      <c r="E27" s="7">
        <f>'4.kiadások működés,felh.Óvoda'!I27</f>
        <v>21635840</v>
      </c>
      <c r="F27" s="131">
        <f>SUM(C27:E27)</f>
        <v>35152163</v>
      </c>
      <c r="G27" s="146"/>
    </row>
    <row r="28" spans="1:7" ht="12.75">
      <c r="A28" s="83" t="s">
        <v>102</v>
      </c>
      <c r="B28" s="81" t="s">
        <v>103</v>
      </c>
      <c r="C28" s="7">
        <f>'2.kiadások működés,felh.Önk.'!AF28</f>
        <v>0</v>
      </c>
      <c r="D28" s="145">
        <f>'3.kiadások működ,felh.KözösHiv'!C29</f>
        <v>0</v>
      </c>
      <c r="E28" s="7">
        <f>'4.kiadások működés,felh.Óvoda'!I28</f>
        <v>0</v>
      </c>
      <c r="F28" s="131">
        <f>SUM(C28:E28)</f>
        <v>0</v>
      </c>
      <c r="G28" s="146"/>
    </row>
    <row r="29" spans="1:7" ht="12.75">
      <c r="A29" s="89" t="s">
        <v>104</v>
      </c>
      <c r="B29" s="85" t="s">
        <v>105</v>
      </c>
      <c r="C29" s="7">
        <f>SUM(C26:C28)</f>
        <v>11806323</v>
      </c>
      <c r="D29" s="145">
        <f>SUM(D26:D28)</f>
        <v>1800000</v>
      </c>
      <c r="E29" s="7">
        <f>SUM(E26:E28)</f>
        <v>21725840</v>
      </c>
      <c r="F29" s="131">
        <f>SUM(F26:F28)</f>
        <v>35332163</v>
      </c>
      <c r="G29" s="144"/>
    </row>
    <row r="30" spans="1:7" ht="12.75">
      <c r="A30" s="83" t="s">
        <v>106</v>
      </c>
      <c r="B30" s="81" t="s">
        <v>107</v>
      </c>
      <c r="C30" s="7">
        <f>'2.kiadások működés,felh.Önk.'!AF30</f>
        <v>393000</v>
      </c>
      <c r="D30" s="145">
        <f>'3.kiadások működ,felh.KözösHiv'!C31</f>
        <v>1551000</v>
      </c>
      <c r="E30" s="7">
        <f>'4.kiadások működés,felh.Óvoda'!I30</f>
        <v>80000</v>
      </c>
      <c r="F30" s="131">
        <f>SUM(C30:E30)</f>
        <v>2024000</v>
      </c>
      <c r="G30" s="146"/>
    </row>
    <row r="31" spans="1:7" ht="12.75">
      <c r="A31" s="83" t="s">
        <v>108</v>
      </c>
      <c r="B31" s="81" t="s">
        <v>109</v>
      </c>
      <c r="C31" s="7">
        <f>'2.kiadások működés,felh.Önk.'!AF31</f>
        <v>390000</v>
      </c>
      <c r="D31" s="145">
        <f>'3.kiadások működ,felh.KözösHiv'!C32</f>
        <v>245000</v>
      </c>
      <c r="E31" s="7">
        <f>'4.kiadások működés,felh.Óvoda'!I31</f>
        <v>50000</v>
      </c>
      <c r="F31" s="131">
        <f>SUM(C31:E31)</f>
        <v>685000</v>
      </c>
      <c r="G31" s="146"/>
    </row>
    <row r="32" spans="1:7" ht="15" customHeight="1">
      <c r="A32" s="89" t="s">
        <v>110</v>
      </c>
      <c r="B32" s="85" t="s">
        <v>111</v>
      </c>
      <c r="C32" s="7">
        <f>SUM(C30:C31)</f>
        <v>783000</v>
      </c>
      <c r="D32" s="145">
        <f>SUM(D30:D31)</f>
        <v>1796000</v>
      </c>
      <c r="E32" s="7">
        <f>SUM(E30:E31)</f>
        <v>130000</v>
      </c>
      <c r="F32" s="131">
        <f>SUM(F30:F31)</f>
        <v>2709000</v>
      </c>
      <c r="G32" s="144"/>
    </row>
    <row r="33" spans="1:7" ht="12.75">
      <c r="A33" s="83" t="s">
        <v>112</v>
      </c>
      <c r="B33" s="81" t="s">
        <v>113</v>
      </c>
      <c r="C33" s="7">
        <f>'2.kiadások működés,felh.Önk.'!AF33</f>
        <v>7310000</v>
      </c>
      <c r="D33" s="145">
        <f>'3.kiadások működ,felh.KözösHiv'!C34</f>
        <v>1330000</v>
      </c>
      <c r="E33" s="7">
        <f>'4.kiadások működés,felh.Óvoda'!I33</f>
        <v>2007000</v>
      </c>
      <c r="F33" s="131">
        <f>SUM(C33:E33)</f>
        <v>10647000</v>
      </c>
      <c r="G33" s="146"/>
    </row>
    <row r="34" spans="1:7" ht="12.75">
      <c r="A34" s="83" t="s">
        <v>114</v>
      </c>
      <c r="B34" s="81" t="s">
        <v>115</v>
      </c>
      <c r="C34" s="7">
        <f>'2.kiadások működés,felh.Önk.'!AF34</f>
        <v>3174047</v>
      </c>
      <c r="D34" s="145">
        <f>'3.kiadások működ,felh.KözösHiv'!C35</f>
        <v>0</v>
      </c>
      <c r="E34" s="7">
        <f>'4.kiadások működés,felh.Óvoda'!I34</f>
        <v>0</v>
      </c>
      <c r="F34" s="131">
        <f aca="true" t="shared" si="1" ref="F34:F39">SUM(C34:E34)</f>
        <v>3174047</v>
      </c>
      <c r="G34" s="146"/>
    </row>
    <row r="35" spans="1:7" ht="12.75">
      <c r="A35" s="83" t="s">
        <v>116</v>
      </c>
      <c r="B35" s="81" t="s">
        <v>117</v>
      </c>
      <c r="C35" s="7">
        <f>'2.kiadások működés,felh.Önk.'!AF35</f>
        <v>3208611</v>
      </c>
      <c r="D35" s="145">
        <f>'3.kiadások működ,felh.KözösHiv'!C36</f>
        <v>280000</v>
      </c>
      <c r="E35" s="7">
        <f>'4.kiadások működés,felh.Óvoda'!I35</f>
        <v>30000</v>
      </c>
      <c r="F35" s="131">
        <f t="shared" si="1"/>
        <v>3518611</v>
      </c>
      <c r="G35" s="146"/>
    </row>
    <row r="36" spans="1:7" ht="12.75">
      <c r="A36" s="83" t="s">
        <v>118</v>
      </c>
      <c r="B36" s="81" t="s">
        <v>119</v>
      </c>
      <c r="C36" s="7">
        <f>'2.kiadások működés,felh.Önk.'!AF36</f>
        <v>1440000</v>
      </c>
      <c r="D36" s="145">
        <f>'3.kiadások működ,felh.KözösHiv'!C37</f>
        <v>0</v>
      </c>
      <c r="E36" s="7">
        <f>'4.kiadások működés,felh.Óvoda'!I36</f>
        <v>80000</v>
      </c>
      <c r="F36" s="131">
        <f t="shared" si="1"/>
        <v>1520000</v>
      </c>
      <c r="G36" s="146"/>
    </row>
    <row r="37" spans="1:7" ht="12.75">
      <c r="A37" s="94" t="s">
        <v>120</v>
      </c>
      <c r="B37" s="81" t="s">
        <v>121</v>
      </c>
      <c r="C37" s="7">
        <f>'2.kiadások működés,felh.Önk.'!AF37</f>
        <v>0</v>
      </c>
      <c r="D37" s="145">
        <f>'3.kiadások működ,felh.KözösHiv'!C38</f>
        <v>0</v>
      </c>
      <c r="E37" s="7">
        <f>'4.kiadások működés,felh.Óvoda'!I37</f>
        <v>0</v>
      </c>
      <c r="F37" s="131">
        <f t="shared" si="1"/>
        <v>0</v>
      </c>
      <c r="G37" s="146"/>
    </row>
    <row r="38" spans="1:7" ht="12.75">
      <c r="A38" s="88" t="s">
        <v>122</v>
      </c>
      <c r="B38" s="81" t="s">
        <v>123</v>
      </c>
      <c r="C38" s="7">
        <f>'2.kiadások működés,felh.Önk.'!AF38</f>
        <v>100000</v>
      </c>
      <c r="D38" s="145">
        <f>'3.kiadások működ,felh.KözösHiv'!C39</f>
        <v>1480000</v>
      </c>
      <c r="E38" s="7">
        <f>'4.kiadások működés,felh.Óvoda'!I38</f>
        <v>0</v>
      </c>
      <c r="F38" s="131">
        <f t="shared" si="1"/>
        <v>1580000</v>
      </c>
      <c r="G38" s="146"/>
    </row>
    <row r="39" spans="1:7" ht="12.75">
      <c r="A39" s="83" t="s">
        <v>124</v>
      </c>
      <c r="B39" s="81" t="s">
        <v>125</v>
      </c>
      <c r="C39" s="7">
        <f>'2.kiadások működés,felh.Önk.'!AF39</f>
        <v>44795720</v>
      </c>
      <c r="D39" s="145">
        <f>'3.kiadások működ,felh.KözösHiv'!C40</f>
        <v>2170000</v>
      </c>
      <c r="E39" s="7">
        <f>'4.kiadások működés,felh.Óvoda'!I39</f>
        <v>450000</v>
      </c>
      <c r="F39" s="131">
        <f t="shared" si="1"/>
        <v>47415720</v>
      </c>
      <c r="G39" s="146"/>
    </row>
    <row r="40" spans="1:7" ht="12.75">
      <c r="A40" s="89" t="s">
        <v>126</v>
      </c>
      <c r="B40" s="85" t="s">
        <v>127</v>
      </c>
      <c r="C40" s="7">
        <f>SUM(C33:C39)</f>
        <v>60028378</v>
      </c>
      <c r="D40" s="145">
        <f>SUM(D33:D39)</f>
        <v>5260000</v>
      </c>
      <c r="E40" s="7">
        <f>SUM(E33:E39)</f>
        <v>2567000</v>
      </c>
      <c r="F40" s="131">
        <f>SUM(F33:F39)</f>
        <v>67855378</v>
      </c>
      <c r="G40" s="144"/>
    </row>
    <row r="41" spans="1:7" ht="12.75">
      <c r="A41" s="83" t="s">
        <v>128</v>
      </c>
      <c r="B41" s="81" t="s">
        <v>129</v>
      </c>
      <c r="C41" s="7">
        <f>'2.kiadások működés,felh.Önk.'!AF41</f>
        <v>360000</v>
      </c>
      <c r="D41" s="145">
        <f>'3.kiadások működ,felh.KözösHiv'!C42</f>
        <v>1200000</v>
      </c>
      <c r="E41" s="7">
        <f>'4.kiadások működés,felh.Óvoda'!I41</f>
        <v>30000</v>
      </c>
      <c r="F41" s="131">
        <f>SUM(C41:E41)</f>
        <v>1590000</v>
      </c>
      <c r="G41" s="146"/>
    </row>
    <row r="42" spans="1:7" ht="12.75">
      <c r="A42" s="83" t="s">
        <v>130</v>
      </c>
      <c r="B42" s="81" t="s">
        <v>131</v>
      </c>
      <c r="C42" s="7">
        <f>'2.kiadások működés,felh.Önk.'!AF42</f>
        <v>0</v>
      </c>
      <c r="D42" s="145">
        <f>'3.kiadások működ,felh.KözösHiv'!C43</f>
        <v>0</v>
      </c>
      <c r="E42" s="7">
        <f>'4.kiadások működés,felh.Óvoda'!I42</f>
        <v>0</v>
      </c>
      <c r="F42" s="131">
        <f>SUM(C42:E42)</f>
        <v>0</v>
      </c>
      <c r="G42" s="146"/>
    </row>
    <row r="43" spans="1:7" ht="12.75">
      <c r="A43" s="89" t="s">
        <v>132</v>
      </c>
      <c r="B43" s="85" t="s">
        <v>133</v>
      </c>
      <c r="C43" s="7">
        <f>SUM(C41:C42)</f>
        <v>360000</v>
      </c>
      <c r="D43" s="145">
        <f>SUM(D41:D42)</f>
        <v>1200000</v>
      </c>
      <c r="E43" s="7">
        <f>SUM(E41:E42)</f>
        <v>30000</v>
      </c>
      <c r="F43" s="131">
        <f>SUM(F41:F42)</f>
        <v>1590000</v>
      </c>
      <c r="G43" s="144"/>
    </row>
    <row r="44" spans="1:7" ht="12.75">
      <c r="A44" s="83" t="s">
        <v>134</v>
      </c>
      <c r="B44" s="81" t="s">
        <v>135</v>
      </c>
      <c r="C44" s="7">
        <f>'2.kiadások működés,felh.Önk.'!AF44</f>
        <v>11391911</v>
      </c>
      <c r="D44" s="145">
        <f>'3.kiadások működ,felh.KözösHiv'!C45</f>
        <v>2385720</v>
      </c>
      <c r="E44" s="7">
        <f>'4.kiadások működés,felh.Óvoda'!I44</f>
        <v>6594167</v>
      </c>
      <c r="F44" s="131">
        <f>SUM(C44:E44)</f>
        <v>20371798</v>
      </c>
      <c r="G44" s="146"/>
    </row>
    <row r="45" spans="1:7" ht="12.75">
      <c r="A45" s="83" t="s">
        <v>136</v>
      </c>
      <c r="B45" s="81" t="s">
        <v>137</v>
      </c>
      <c r="C45" s="7">
        <f>'2.kiadások működés,felh.Önk.'!AF45</f>
        <v>4300000</v>
      </c>
      <c r="D45" s="145">
        <f>'3.kiadások működ,felh.KözösHiv'!C46</f>
        <v>0</v>
      </c>
      <c r="E45" s="7">
        <f>'4.kiadások működés,felh.Óvoda'!I45</f>
        <v>1000000</v>
      </c>
      <c r="F45" s="131">
        <f>SUM(C45:E45)</f>
        <v>5300000</v>
      </c>
      <c r="G45" s="146"/>
    </row>
    <row r="46" spans="1:7" ht="12.75">
      <c r="A46" s="83" t="s">
        <v>138</v>
      </c>
      <c r="B46" s="81" t="s">
        <v>139</v>
      </c>
      <c r="C46" s="7">
        <f>'2.kiadások működés,felh.Önk.'!AF46</f>
        <v>0</v>
      </c>
      <c r="D46" s="145">
        <f>'3.kiadások működ,felh.KözösHiv'!C47</f>
        <v>0</v>
      </c>
      <c r="E46" s="7">
        <f>'4.kiadások működés,felh.Óvoda'!I46</f>
        <v>0</v>
      </c>
      <c r="F46" s="131">
        <f>SUM(C46:E46)</f>
        <v>0</v>
      </c>
      <c r="G46" s="146"/>
    </row>
    <row r="47" spans="1:7" ht="12.75">
      <c r="A47" s="83" t="s">
        <v>140</v>
      </c>
      <c r="B47" s="81" t="s">
        <v>141</v>
      </c>
      <c r="C47" s="7">
        <f>'2.kiadások működés,felh.Önk.'!AF47</f>
        <v>0</v>
      </c>
      <c r="D47" s="145">
        <f>'3.kiadások működ,felh.KözösHiv'!C48</f>
        <v>0</v>
      </c>
      <c r="E47" s="7">
        <f>'4.kiadások működés,felh.Óvoda'!I47</f>
        <v>0</v>
      </c>
      <c r="F47" s="131">
        <f>SUM(C47:E47)</f>
        <v>0</v>
      </c>
      <c r="G47" s="146"/>
    </row>
    <row r="48" spans="1:7" ht="12.75">
      <c r="A48" s="83" t="s">
        <v>142</v>
      </c>
      <c r="B48" s="81" t="s">
        <v>143</v>
      </c>
      <c r="C48" s="7">
        <f>'2.kiadások működés,felh.Önk.'!AF48</f>
        <v>200000</v>
      </c>
      <c r="D48" s="145">
        <f>'3.kiadások működ,felh.KözösHiv'!C49</f>
        <v>40000</v>
      </c>
      <c r="E48" s="7">
        <f>'4.kiadások működés,felh.Óvoda'!I48</f>
        <v>5000</v>
      </c>
      <c r="F48" s="131">
        <f>SUM(C48:E48)</f>
        <v>245000</v>
      </c>
      <c r="G48" s="146"/>
    </row>
    <row r="49" spans="1:7" ht="12.75">
      <c r="A49" s="89" t="s">
        <v>144</v>
      </c>
      <c r="B49" s="85" t="s">
        <v>145</v>
      </c>
      <c r="C49" s="7">
        <f>SUM(C44:C48)</f>
        <v>15891911</v>
      </c>
      <c r="D49" s="145">
        <f>SUM(D44:D48)</f>
        <v>2425720</v>
      </c>
      <c r="E49" s="7">
        <f>SUM(E44:E48)</f>
        <v>7599167</v>
      </c>
      <c r="F49" s="131">
        <f>SUM(F44:F48)</f>
        <v>25916798</v>
      </c>
      <c r="G49" s="144"/>
    </row>
    <row r="50" spans="1:7" ht="12.75">
      <c r="A50" s="93" t="s">
        <v>146</v>
      </c>
      <c r="B50" s="91" t="s">
        <v>147</v>
      </c>
      <c r="C50" s="9">
        <f>C29+C32+C40+C43+C49</f>
        <v>88869612</v>
      </c>
      <c r="D50" s="147">
        <f>D29+D32+D40+D43+D49</f>
        <v>12481720</v>
      </c>
      <c r="E50" s="9">
        <f>E29+E32+E40+E43+E49</f>
        <v>32052007</v>
      </c>
      <c r="F50" s="131">
        <f>F29+F32+F40+F43+F49</f>
        <v>133403339</v>
      </c>
      <c r="G50" s="144"/>
    </row>
    <row r="51" spans="1:7" ht="12.75">
      <c r="A51" s="95" t="s">
        <v>148</v>
      </c>
      <c r="B51" s="81" t="s">
        <v>149</v>
      </c>
      <c r="C51" s="124">
        <f>'2.kiadások működés,felh.Önk.'!AF51</f>
        <v>0</v>
      </c>
      <c r="D51" s="145"/>
      <c r="E51" s="7"/>
      <c r="F51" s="131"/>
      <c r="G51" s="146"/>
    </row>
    <row r="52" spans="1:7" ht="12.75">
      <c r="A52" s="95" t="s">
        <v>150</v>
      </c>
      <c r="B52" s="81" t="s">
        <v>151</v>
      </c>
      <c r="C52" s="124">
        <f>'2.kiadások működés,felh.Önk.'!AF52</f>
        <v>2410500</v>
      </c>
      <c r="D52" s="145"/>
      <c r="E52" s="7"/>
      <c r="F52" s="131">
        <f>SUM(C52:E52)</f>
        <v>2410500</v>
      </c>
      <c r="G52" s="146"/>
    </row>
    <row r="53" spans="1:7" ht="12.75">
      <c r="A53" s="96" t="s">
        <v>152</v>
      </c>
      <c r="B53" s="81" t="s">
        <v>153</v>
      </c>
      <c r="C53" s="124">
        <f>'2.kiadások működés,felh.Önk.'!AF53</f>
        <v>0</v>
      </c>
      <c r="D53" s="145"/>
      <c r="E53" s="7"/>
      <c r="F53" s="131"/>
      <c r="G53" s="146"/>
    </row>
    <row r="54" spans="1:7" ht="12.75">
      <c r="A54" s="96" t="s">
        <v>154</v>
      </c>
      <c r="B54" s="81" t="s">
        <v>155</v>
      </c>
      <c r="C54" s="124">
        <f>'2.kiadások működés,felh.Önk.'!AF54</f>
        <v>0</v>
      </c>
      <c r="D54" s="145"/>
      <c r="E54" s="7"/>
      <c r="F54" s="131"/>
      <c r="G54" s="146"/>
    </row>
    <row r="55" spans="1:7" ht="12.75">
      <c r="A55" s="96" t="s">
        <v>156</v>
      </c>
      <c r="B55" s="81" t="s">
        <v>157</v>
      </c>
      <c r="C55" s="124">
        <f>'2.kiadások működés,felh.Önk.'!AF55</f>
        <v>0</v>
      </c>
      <c r="D55" s="145"/>
      <c r="E55" s="7"/>
      <c r="F55" s="131">
        <f>SUM(C55:E55)</f>
        <v>0</v>
      </c>
      <c r="G55" s="146"/>
    </row>
    <row r="56" spans="1:7" ht="12.75">
      <c r="A56" s="95" t="s">
        <v>158</v>
      </c>
      <c r="B56" s="81" t="s">
        <v>159</v>
      </c>
      <c r="C56" s="124">
        <f>'2.kiadások működés,felh.Önk.'!AF56</f>
        <v>0</v>
      </c>
      <c r="D56" s="145"/>
      <c r="E56" s="7"/>
      <c r="F56" s="131">
        <f>SUM(C56:E56)</f>
        <v>0</v>
      </c>
      <c r="G56" s="146"/>
    </row>
    <row r="57" spans="1:7" ht="12.75">
      <c r="A57" s="95" t="s">
        <v>160</v>
      </c>
      <c r="B57" s="81" t="s">
        <v>161</v>
      </c>
      <c r="C57" s="124">
        <f>'2.kiadások működés,felh.Önk.'!AF57</f>
        <v>0</v>
      </c>
      <c r="D57" s="145"/>
      <c r="E57" s="7"/>
      <c r="F57" s="131">
        <f>SUM(C57:E57)</f>
        <v>0</v>
      </c>
      <c r="G57" s="146"/>
    </row>
    <row r="58" spans="1:7" ht="12.75">
      <c r="A58" s="95" t="s">
        <v>162</v>
      </c>
      <c r="B58" s="81" t="s">
        <v>163</v>
      </c>
      <c r="C58" s="124">
        <f>'2.kiadások működés,felh.Önk.'!AF58</f>
        <v>24648000</v>
      </c>
      <c r="D58" s="145"/>
      <c r="E58" s="7"/>
      <c r="F58" s="131">
        <f>SUM(C58:E58)</f>
        <v>24648000</v>
      </c>
      <c r="G58" s="146"/>
    </row>
    <row r="59" spans="1:7" ht="12.75">
      <c r="A59" s="97" t="s">
        <v>164</v>
      </c>
      <c r="B59" s="91" t="s">
        <v>165</v>
      </c>
      <c r="C59" s="7">
        <f>SUM(C51:C58)</f>
        <v>27058500</v>
      </c>
      <c r="D59" s="147"/>
      <c r="E59" s="9"/>
      <c r="F59" s="131">
        <f>SUM(F51:F58)</f>
        <v>27058500</v>
      </c>
      <c r="G59" s="144"/>
    </row>
    <row r="60" spans="1:7" ht="12.75">
      <c r="A60" s="98" t="s">
        <v>166</v>
      </c>
      <c r="B60" s="81" t="s">
        <v>167</v>
      </c>
      <c r="C60" s="7">
        <f>'2.kiadások működés,felh.Önk.'!AF60</f>
        <v>0</v>
      </c>
      <c r="D60" s="145"/>
      <c r="E60" s="7"/>
      <c r="F60" s="131"/>
      <c r="G60" s="146"/>
    </row>
    <row r="61" spans="1:7" ht="12.75">
      <c r="A61" s="98" t="s">
        <v>168</v>
      </c>
      <c r="B61" s="81" t="s">
        <v>169</v>
      </c>
      <c r="C61" s="7">
        <f>'2.kiadások működés,felh.Önk.'!AF61</f>
        <v>0</v>
      </c>
      <c r="D61" s="145"/>
      <c r="E61" s="7"/>
      <c r="F61" s="131"/>
      <c r="G61" s="146"/>
    </row>
    <row r="62" spans="1:7" ht="12.75">
      <c r="A62" s="98" t="s">
        <v>170</v>
      </c>
      <c r="B62" s="81" t="s">
        <v>171</v>
      </c>
      <c r="C62" s="7">
        <f>'2.kiadások működés,felh.Önk.'!AF62</f>
        <v>0</v>
      </c>
      <c r="D62" s="145"/>
      <c r="E62" s="7"/>
      <c r="F62" s="131"/>
      <c r="G62" s="146"/>
    </row>
    <row r="63" spans="1:7" ht="12.75">
      <c r="A63" s="98" t="s">
        <v>172</v>
      </c>
      <c r="B63" s="81" t="s">
        <v>173</v>
      </c>
      <c r="C63" s="7">
        <f>'2.kiadások működés,felh.Önk.'!AF63</f>
        <v>0</v>
      </c>
      <c r="D63" s="145"/>
      <c r="E63" s="7"/>
      <c r="F63" s="131"/>
      <c r="G63" s="146"/>
    </row>
    <row r="64" spans="1:7" ht="12.75">
      <c r="A64" s="98" t="s">
        <v>174</v>
      </c>
      <c r="B64" s="81" t="s">
        <v>175</v>
      </c>
      <c r="C64" s="7">
        <f>'2.kiadások működés,felh.Önk.'!AF64</f>
        <v>0</v>
      </c>
      <c r="D64" s="145"/>
      <c r="E64" s="7"/>
      <c r="F64" s="131"/>
      <c r="G64" s="146"/>
    </row>
    <row r="65" spans="1:7" ht="12.75">
      <c r="A65" s="98" t="s">
        <v>176</v>
      </c>
      <c r="B65" s="81" t="s">
        <v>177</v>
      </c>
      <c r="C65" s="7">
        <f>'2.kiadások működés,felh.Önk.'!AF65</f>
        <v>3000000</v>
      </c>
      <c r="D65" s="145"/>
      <c r="E65" s="7"/>
      <c r="F65" s="131">
        <f>SUM(C65:E65)</f>
        <v>3000000</v>
      </c>
      <c r="G65" s="146"/>
    </row>
    <row r="66" spans="1:7" ht="12.75">
      <c r="A66" s="98" t="s">
        <v>178</v>
      </c>
      <c r="B66" s="81" t="s">
        <v>179</v>
      </c>
      <c r="C66" s="7">
        <f>'2.kiadások működés,felh.Önk.'!AF66</f>
        <v>0</v>
      </c>
      <c r="D66" s="145"/>
      <c r="E66" s="7"/>
      <c r="F66" s="131">
        <f aca="true" t="shared" si="2" ref="F66:F72">SUM(C66:E66)</f>
        <v>0</v>
      </c>
      <c r="G66" s="146"/>
    </row>
    <row r="67" spans="1:7" ht="12.75">
      <c r="A67" s="98" t="s">
        <v>180</v>
      </c>
      <c r="B67" s="81" t="s">
        <v>181</v>
      </c>
      <c r="C67" s="7">
        <f>'2.kiadások működés,felh.Önk.'!AF67</f>
        <v>1000000</v>
      </c>
      <c r="D67" s="145"/>
      <c r="E67" s="7"/>
      <c r="F67" s="131">
        <f t="shared" si="2"/>
        <v>1000000</v>
      </c>
      <c r="G67" s="146"/>
    </row>
    <row r="68" spans="1:7" ht="12.75">
      <c r="A68" s="98" t="s">
        <v>182</v>
      </c>
      <c r="B68" s="81" t="s">
        <v>183</v>
      </c>
      <c r="C68" s="7">
        <f>'2.kiadások működés,felh.Önk.'!AF68</f>
        <v>0</v>
      </c>
      <c r="D68" s="145"/>
      <c r="E68" s="7"/>
      <c r="F68" s="131">
        <f t="shared" si="2"/>
        <v>0</v>
      </c>
      <c r="G68" s="146"/>
    </row>
    <row r="69" spans="1:7" ht="12.75">
      <c r="A69" s="99" t="s">
        <v>184</v>
      </c>
      <c r="B69" s="81" t="s">
        <v>185</v>
      </c>
      <c r="C69" s="7">
        <f>'2.kiadások működés,felh.Önk.'!AF69</f>
        <v>0</v>
      </c>
      <c r="D69" s="145"/>
      <c r="E69" s="7"/>
      <c r="F69" s="131">
        <f t="shared" si="2"/>
        <v>0</v>
      </c>
      <c r="G69" s="146"/>
    </row>
    <row r="70" spans="1:7" ht="12.75">
      <c r="A70" s="98" t="s">
        <v>186</v>
      </c>
      <c r="B70" s="81" t="s">
        <v>187</v>
      </c>
      <c r="C70" s="7">
        <f>'2.kiadások működés,felh.Önk.'!AF70</f>
        <v>0</v>
      </c>
      <c r="D70" s="145"/>
      <c r="E70" s="7"/>
      <c r="F70" s="131">
        <f t="shared" si="2"/>
        <v>0</v>
      </c>
      <c r="G70" s="146"/>
    </row>
    <row r="71" spans="1:7" ht="12.75">
      <c r="A71" s="99" t="s">
        <v>188</v>
      </c>
      <c r="B71" s="81" t="s">
        <v>189</v>
      </c>
      <c r="C71" s="7">
        <f>'2.kiadások működés,felh.Önk.'!AF71</f>
        <v>2762000</v>
      </c>
      <c r="D71" s="145"/>
      <c r="E71" s="7"/>
      <c r="F71" s="131">
        <f t="shared" si="2"/>
        <v>2762000</v>
      </c>
      <c r="G71" s="146"/>
    </row>
    <row r="72" spans="1:7" ht="12.75">
      <c r="A72" s="99" t="s">
        <v>190</v>
      </c>
      <c r="B72" s="81" t="s">
        <v>191</v>
      </c>
      <c r="C72" s="7">
        <f>'2.kiadások működés,felh.Önk.'!AF72</f>
        <v>2000000</v>
      </c>
      <c r="D72" s="145"/>
      <c r="E72" s="7"/>
      <c r="F72" s="131">
        <f t="shared" si="2"/>
        <v>2000000</v>
      </c>
      <c r="G72" s="146"/>
    </row>
    <row r="73" spans="1:7" ht="12.75">
      <c r="A73" s="97" t="s">
        <v>192</v>
      </c>
      <c r="B73" s="91" t="s">
        <v>193</v>
      </c>
      <c r="C73" s="9">
        <f>SUM(C60:C72)</f>
        <v>8762000</v>
      </c>
      <c r="D73" s="147"/>
      <c r="E73" s="9"/>
      <c r="F73" s="131">
        <f>SUM(F65:F72)</f>
        <v>8762000</v>
      </c>
      <c r="G73" s="144"/>
    </row>
    <row r="74" spans="1:7" ht="12.75">
      <c r="A74" s="100" t="s">
        <v>194</v>
      </c>
      <c r="B74" s="91"/>
      <c r="C74" s="7"/>
      <c r="D74" s="145"/>
      <c r="E74" s="7"/>
      <c r="F74" s="131"/>
      <c r="G74" s="144"/>
    </row>
    <row r="75" spans="1:7" ht="12.75">
      <c r="A75" s="101" t="s">
        <v>195</v>
      </c>
      <c r="B75" s="81" t="s">
        <v>196</v>
      </c>
      <c r="C75" s="7">
        <f>'2.kiadások működés,felh.Önk.'!AF75</f>
        <v>0</v>
      </c>
      <c r="D75" s="145">
        <f>'3.kiadások működ,felh.KözösHiv'!C76</f>
        <v>0</v>
      </c>
      <c r="E75" s="7"/>
      <c r="F75" s="131"/>
      <c r="G75" s="146"/>
    </row>
    <row r="76" spans="1:7" ht="12.75">
      <c r="A76" s="101" t="s">
        <v>197</v>
      </c>
      <c r="B76" s="81" t="s">
        <v>198</v>
      </c>
      <c r="C76" s="7">
        <f>'2.kiadások működés,felh.Önk.'!AF76</f>
        <v>0</v>
      </c>
      <c r="D76" s="145">
        <f>'3.kiadások működ,felh.KözösHiv'!C77</f>
        <v>0</v>
      </c>
      <c r="E76" s="7"/>
      <c r="F76" s="131"/>
      <c r="G76" s="146"/>
    </row>
    <row r="77" spans="1:7" ht="12.75">
      <c r="A77" s="101" t="s">
        <v>199</v>
      </c>
      <c r="B77" s="81" t="s">
        <v>200</v>
      </c>
      <c r="C77" s="7">
        <f>'2.kiadások működés,felh.Önk.'!AF77</f>
        <v>0</v>
      </c>
      <c r="D77" s="145">
        <f>'3.kiadások működ,felh.KözösHiv'!C78</f>
        <v>70000</v>
      </c>
      <c r="E77" s="7"/>
      <c r="F77" s="131">
        <f>SUM(C77:E77)</f>
        <v>70000</v>
      </c>
      <c r="G77" s="146"/>
    </row>
    <row r="78" spans="1:7" ht="12.75">
      <c r="A78" s="101" t="s">
        <v>201</v>
      </c>
      <c r="B78" s="81" t="s">
        <v>202</v>
      </c>
      <c r="C78" s="7">
        <f>'2.kiadások működés,felh.Önk.'!AF78</f>
        <v>764316</v>
      </c>
      <c r="D78" s="145">
        <f>'3.kiadások működ,felh.KözösHiv'!C79</f>
        <v>1733597</v>
      </c>
      <c r="E78" s="7"/>
      <c r="F78" s="131">
        <f>SUM(C78:E78)</f>
        <v>2497913</v>
      </c>
      <c r="G78" s="146"/>
    </row>
    <row r="79" spans="1:7" ht="12.75">
      <c r="A79" s="88" t="s">
        <v>203</v>
      </c>
      <c r="B79" s="81" t="s">
        <v>204</v>
      </c>
      <c r="C79" s="7">
        <f>'2.kiadások működés,felh.Önk.'!AF79</f>
        <v>0</v>
      </c>
      <c r="D79" s="145">
        <f>'3.kiadások működ,felh.KözösHiv'!C80</f>
        <v>0</v>
      </c>
      <c r="E79" s="7"/>
      <c r="F79" s="131">
        <f>SUM(C79:E79)</f>
        <v>0</v>
      </c>
      <c r="G79" s="146"/>
    </row>
    <row r="80" spans="1:7" ht="12.75">
      <c r="A80" s="88" t="s">
        <v>205</v>
      </c>
      <c r="B80" s="81" t="s">
        <v>206</v>
      </c>
      <c r="C80" s="7">
        <f>'2.kiadások működés,felh.Önk.'!AF80</f>
        <v>0</v>
      </c>
      <c r="D80" s="145">
        <f>'3.kiadások működ,felh.KözösHiv'!C81</f>
        <v>0</v>
      </c>
      <c r="E80" s="7"/>
      <c r="F80" s="131">
        <f>SUM(C80:E80)</f>
        <v>0</v>
      </c>
      <c r="G80" s="146"/>
    </row>
    <row r="81" spans="1:7" ht="12.75">
      <c r="A81" s="88" t="s">
        <v>207</v>
      </c>
      <c r="B81" s="81" t="s">
        <v>208</v>
      </c>
      <c r="C81" s="7">
        <f>'2.kiadások működés,felh.Önk.'!AF81</f>
        <v>206365</v>
      </c>
      <c r="D81" s="145">
        <f>'3.kiadások működ,felh.KözösHiv'!C82</f>
        <v>492370</v>
      </c>
      <c r="E81" s="7"/>
      <c r="F81" s="131">
        <f>SUM(C81:E81)</f>
        <v>698735</v>
      </c>
      <c r="G81" s="146"/>
    </row>
    <row r="82" spans="1:7" ht="12.75">
      <c r="A82" s="102" t="s">
        <v>209</v>
      </c>
      <c r="B82" s="91" t="s">
        <v>210</v>
      </c>
      <c r="C82" s="9">
        <f>SUM(C75:C81)</f>
        <v>970681</v>
      </c>
      <c r="D82" s="147">
        <f>SUM(D75:D81)</f>
        <v>2295967</v>
      </c>
      <c r="E82" s="9"/>
      <c r="F82" s="131">
        <f>SUM(F77:F81)</f>
        <v>3266648</v>
      </c>
      <c r="G82" s="144"/>
    </row>
    <row r="83" spans="1:7" ht="12.75">
      <c r="A83" s="95" t="s">
        <v>211</v>
      </c>
      <c r="B83" s="81" t="s">
        <v>212</v>
      </c>
      <c r="C83" s="7">
        <f>'2.kiadások működés,felh.Önk.'!AF83</f>
        <v>50514182</v>
      </c>
      <c r="D83" s="145"/>
      <c r="E83" s="7"/>
      <c r="F83" s="131">
        <f>SUM(C83:E83)</f>
        <v>50514182</v>
      </c>
      <c r="G83" s="146"/>
    </row>
    <row r="84" spans="1:7" ht="12.75">
      <c r="A84" s="95" t="s">
        <v>213</v>
      </c>
      <c r="B84" s="81" t="s">
        <v>214</v>
      </c>
      <c r="C84" s="7">
        <f>'2.kiadások működés,felh.Önk.'!AF84</f>
        <v>0</v>
      </c>
      <c r="D84" s="145"/>
      <c r="E84" s="7"/>
      <c r="F84" s="131">
        <f>SUM(C84:E84)</f>
        <v>0</v>
      </c>
      <c r="G84" s="146"/>
    </row>
    <row r="85" spans="1:7" ht="12.75">
      <c r="A85" s="95" t="s">
        <v>215</v>
      </c>
      <c r="B85" s="81" t="s">
        <v>216</v>
      </c>
      <c r="C85" s="7">
        <f>'2.kiadások működés,felh.Önk.'!AF85</f>
        <v>0</v>
      </c>
      <c r="D85" s="145"/>
      <c r="E85" s="7"/>
      <c r="F85" s="131">
        <f>SUM(C85:E85)</f>
        <v>0</v>
      </c>
      <c r="G85" s="146"/>
    </row>
    <row r="86" spans="1:7" ht="12.75">
      <c r="A86" s="95" t="s">
        <v>217</v>
      </c>
      <c r="B86" s="81" t="s">
        <v>218</v>
      </c>
      <c r="C86" s="7">
        <f>'2.kiadások működés,felh.Önk.'!AF86</f>
        <v>11279374</v>
      </c>
      <c r="D86" s="145"/>
      <c r="E86" s="7"/>
      <c r="F86" s="131">
        <f>SUM(C86:E86)</f>
        <v>11279374</v>
      </c>
      <c r="G86" s="146"/>
    </row>
    <row r="87" spans="1:7" ht="12.75">
      <c r="A87" s="97" t="s">
        <v>219</v>
      </c>
      <c r="B87" s="91" t="s">
        <v>220</v>
      </c>
      <c r="C87" s="9">
        <f>SUM(C83:C86)</f>
        <v>61793556</v>
      </c>
      <c r="D87" s="147"/>
      <c r="E87" s="9"/>
      <c r="F87" s="131">
        <f>SUM(F83:F86)</f>
        <v>61793556</v>
      </c>
      <c r="G87" s="144"/>
    </row>
    <row r="88" spans="1:7" ht="12.75">
      <c r="A88" s="95" t="s">
        <v>221</v>
      </c>
      <c r="B88" s="81" t="s">
        <v>222</v>
      </c>
      <c r="C88" s="7">
        <f>'2.kiadások működés,felh.Önk.'!AF88</f>
        <v>0</v>
      </c>
      <c r="D88" s="145"/>
      <c r="E88" s="7"/>
      <c r="F88" s="131"/>
      <c r="G88" s="146"/>
    </row>
    <row r="89" spans="1:7" ht="12.75">
      <c r="A89" s="95" t="s">
        <v>223</v>
      </c>
      <c r="B89" s="81" t="s">
        <v>224</v>
      </c>
      <c r="C89" s="7">
        <f>'2.kiadások működés,felh.Önk.'!AF89</f>
        <v>0</v>
      </c>
      <c r="D89" s="145"/>
      <c r="E89" s="7"/>
      <c r="F89" s="131"/>
      <c r="G89" s="146"/>
    </row>
    <row r="90" spans="1:7" ht="12.75">
      <c r="A90" s="95" t="s">
        <v>225</v>
      </c>
      <c r="B90" s="81" t="s">
        <v>226</v>
      </c>
      <c r="C90" s="7">
        <f>'2.kiadások működés,felh.Önk.'!AF90</f>
        <v>0</v>
      </c>
      <c r="D90" s="145"/>
      <c r="E90" s="7"/>
      <c r="F90" s="131"/>
      <c r="G90" s="146"/>
    </row>
    <row r="91" spans="1:7" ht="12.75">
      <c r="A91" s="95" t="s">
        <v>227</v>
      </c>
      <c r="B91" s="81" t="s">
        <v>228</v>
      </c>
      <c r="C91" s="7">
        <f>'2.kiadások működés,felh.Önk.'!AF91</f>
        <v>0</v>
      </c>
      <c r="D91" s="145"/>
      <c r="E91" s="7"/>
      <c r="F91" s="131"/>
      <c r="G91" s="146"/>
    </row>
    <row r="92" spans="1:7" ht="12.75">
      <c r="A92" s="95" t="s">
        <v>229</v>
      </c>
      <c r="B92" s="81" t="s">
        <v>230</v>
      </c>
      <c r="C92" s="7">
        <f>'2.kiadások működés,felh.Önk.'!AF92</f>
        <v>0</v>
      </c>
      <c r="D92" s="145"/>
      <c r="E92" s="7"/>
      <c r="F92" s="131"/>
      <c r="G92" s="146"/>
    </row>
    <row r="93" spans="1:7" ht="12.75">
      <c r="A93" s="95" t="s">
        <v>231</v>
      </c>
      <c r="B93" s="81" t="s">
        <v>232</v>
      </c>
      <c r="C93" s="7">
        <f>'2.kiadások működés,felh.Önk.'!AF93</f>
        <v>0</v>
      </c>
      <c r="D93" s="145"/>
      <c r="E93" s="7"/>
      <c r="F93" s="131"/>
      <c r="G93" s="146"/>
    </row>
    <row r="94" spans="1:7" ht="12.75">
      <c r="A94" s="95" t="s">
        <v>233</v>
      </c>
      <c r="B94" s="81" t="s">
        <v>234</v>
      </c>
      <c r="C94" s="7">
        <f>'2.kiadások működés,felh.Önk.'!AF94</f>
        <v>0</v>
      </c>
      <c r="D94" s="145"/>
      <c r="E94" s="7"/>
      <c r="F94" s="131"/>
      <c r="G94" s="146"/>
    </row>
    <row r="95" spans="1:7" ht="12.75">
      <c r="A95" s="95" t="s">
        <v>235</v>
      </c>
      <c r="B95" s="81" t="s">
        <v>236</v>
      </c>
      <c r="C95" s="7">
        <f>'2.kiadások működés,felh.Önk.'!AF95</f>
        <v>0</v>
      </c>
      <c r="D95" s="145"/>
      <c r="E95" s="7"/>
      <c r="F95" s="131"/>
      <c r="G95" s="146"/>
    </row>
    <row r="96" spans="1:7" ht="12.75">
      <c r="A96" s="95" t="s">
        <v>237</v>
      </c>
      <c r="B96" s="81" t="s">
        <v>238</v>
      </c>
      <c r="C96" s="7">
        <f>'2.kiadások működés,felh.Önk.'!AF96</f>
        <v>0</v>
      </c>
      <c r="D96" s="147"/>
      <c r="E96" s="9"/>
      <c r="F96" s="131"/>
      <c r="G96" s="144"/>
    </row>
    <row r="97" spans="1:7" ht="12.75">
      <c r="A97" s="97" t="s">
        <v>239</v>
      </c>
      <c r="B97" s="91" t="s">
        <v>240</v>
      </c>
      <c r="C97" s="7">
        <f>SUM(C88:C96)</f>
        <v>0</v>
      </c>
      <c r="D97" s="145"/>
      <c r="E97" s="7"/>
      <c r="F97" s="131"/>
      <c r="G97" s="144"/>
    </row>
    <row r="98" spans="1:7" ht="12.75">
      <c r="A98" s="100" t="s">
        <v>241</v>
      </c>
      <c r="B98" s="91"/>
      <c r="C98" s="9"/>
      <c r="D98" s="147"/>
      <c r="E98" s="9"/>
      <c r="F98" s="131"/>
      <c r="G98" s="144"/>
    </row>
    <row r="99" spans="1:25" ht="12.75">
      <c r="A99" s="103" t="s">
        <v>242</v>
      </c>
      <c r="B99" s="104" t="s">
        <v>243</v>
      </c>
      <c r="C99" s="132">
        <f>C24+C25+C50+C59+C73+C82+C87+C97</f>
        <v>294177239</v>
      </c>
      <c r="D99" s="132">
        <f>D24+D25+D50+D59+D73+D82+D87+D97</f>
        <v>99005824</v>
      </c>
      <c r="E99" s="132">
        <f>E24+E25+E50+E59+E73+E82+E87+E97</f>
        <v>99437121</v>
      </c>
      <c r="F99" s="132">
        <f>F24+F25+F50+F59+F73+F82+F87+F97</f>
        <v>492620184</v>
      </c>
      <c r="G99" s="146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4"/>
      <c r="Y99" s="134"/>
    </row>
    <row r="100" spans="1:25" ht="12.75">
      <c r="A100" s="95" t="s">
        <v>244</v>
      </c>
      <c r="B100" s="83" t="s">
        <v>245</v>
      </c>
      <c r="C100" s="132"/>
      <c r="D100" s="132"/>
      <c r="E100" s="132"/>
      <c r="F100" s="131"/>
      <c r="G100" s="146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4"/>
      <c r="Y100" s="134"/>
    </row>
    <row r="101" spans="1:25" ht="12.75">
      <c r="A101" s="95" t="s">
        <v>246</v>
      </c>
      <c r="B101" s="83" t="s">
        <v>247</v>
      </c>
      <c r="C101" s="132"/>
      <c r="D101" s="132"/>
      <c r="E101" s="132"/>
      <c r="F101" s="131"/>
      <c r="G101" s="146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4"/>
      <c r="Y101" s="134"/>
    </row>
    <row r="102" spans="1:25" ht="12.75">
      <c r="A102" s="95" t="s">
        <v>248</v>
      </c>
      <c r="B102" s="83" t="s">
        <v>249</v>
      </c>
      <c r="C102" s="107"/>
      <c r="D102" s="107"/>
      <c r="E102" s="107"/>
      <c r="F102" s="131"/>
      <c r="G102" s="144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4"/>
      <c r="Y102" s="134"/>
    </row>
    <row r="103" spans="1:25" ht="12.75">
      <c r="A103" s="109" t="s">
        <v>250</v>
      </c>
      <c r="B103" s="89" t="s">
        <v>251</v>
      </c>
      <c r="C103" s="116"/>
      <c r="D103" s="116"/>
      <c r="E103" s="116"/>
      <c r="F103" s="131"/>
      <c r="G103" s="146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4"/>
      <c r="Y103" s="134"/>
    </row>
    <row r="104" spans="1:25" ht="12.75">
      <c r="A104" s="112" t="s">
        <v>252</v>
      </c>
      <c r="B104" s="83" t="s">
        <v>253</v>
      </c>
      <c r="C104" s="116"/>
      <c r="D104" s="116"/>
      <c r="E104" s="116"/>
      <c r="F104" s="131"/>
      <c r="G104" s="146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4"/>
      <c r="Y104" s="134"/>
    </row>
    <row r="105" spans="1:25" ht="12.75">
      <c r="A105" s="112" t="s">
        <v>252</v>
      </c>
      <c r="B105" s="83" t="s">
        <v>254</v>
      </c>
      <c r="C105" s="132"/>
      <c r="D105" s="132"/>
      <c r="E105" s="132"/>
      <c r="F105" s="131"/>
      <c r="G105" s="146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4"/>
      <c r="Y105" s="134"/>
    </row>
    <row r="106" spans="1:25" ht="12.75">
      <c r="A106" s="95" t="s">
        <v>255</v>
      </c>
      <c r="B106" s="83" t="s">
        <v>256</v>
      </c>
      <c r="C106" s="132"/>
      <c r="D106" s="132"/>
      <c r="E106" s="132"/>
      <c r="F106" s="131"/>
      <c r="G106" s="146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4"/>
      <c r="Y106" s="134"/>
    </row>
    <row r="107" spans="1:25" ht="12.75">
      <c r="A107" s="95" t="s">
        <v>257</v>
      </c>
      <c r="B107" s="83" t="s">
        <v>258</v>
      </c>
      <c r="C107" s="113"/>
      <c r="D107" s="113"/>
      <c r="E107" s="113"/>
      <c r="F107" s="131"/>
      <c r="G107" s="144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4"/>
      <c r="Y107" s="134"/>
    </row>
    <row r="108" spans="1:25" ht="12.75">
      <c r="A108" s="95" t="s">
        <v>259</v>
      </c>
      <c r="B108" s="83" t="s">
        <v>260</v>
      </c>
      <c r="C108" s="116"/>
      <c r="D108" s="116"/>
      <c r="E108" s="116"/>
      <c r="F108" s="131"/>
      <c r="G108" s="146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4"/>
      <c r="Y108" s="134"/>
    </row>
    <row r="109" spans="1:25" ht="12.75">
      <c r="A109" s="95" t="s">
        <v>261</v>
      </c>
      <c r="B109" s="83" t="s">
        <v>262</v>
      </c>
      <c r="C109" s="116"/>
      <c r="D109" s="116"/>
      <c r="E109" s="116"/>
      <c r="F109" s="131"/>
      <c r="G109" s="146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4"/>
      <c r="Y109" s="134"/>
    </row>
    <row r="110" spans="1:25" ht="12.75">
      <c r="A110" s="115" t="s">
        <v>263</v>
      </c>
      <c r="B110" s="89" t="s">
        <v>264</v>
      </c>
      <c r="C110" s="116"/>
      <c r="D110" s="116"/>
      <c r="E110" s="116"/>
      <c r="F110" s="131"/>
      <c r="G110" s="144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4"/>
      <c r="Y110" s="134"/>
    </row>
    <row r="111" spans="1:25" ht="12.75">
      <c r="A111" s="112" t="s">
        <v>265</v>
      </c>
      <c r="B111" s="83" t="s">
        <v>266</v>
      </c>
      <c r="C111" s="116"/>
      <c r="D111" s="116"/>
      <c r="E111" s="116"/>
      <c r="F111" s="131"/>
      <c r="G111" s="146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4"/>
      <c r="Y111" s="134"/>
    </row>
    <row r="112" spans="1:25" ht="12.75">
      <c r="A112" s="112" t="s">
        <v>267</v>
      </c>
      <c r="B112" s="83" t="s">
        <v>268</v>
      </c>
      <c r="C112" s="116">
        <f>'2.kiadások működés,felh.Önk.'!AF112</f>
        <v>7826647</v>
      </c>
      <c r="D112" s="116"/>
      <c r="E112" s="116"/>
      <c r="F112" s="131"/>
      <c r="G112" s="146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4"/>
      <c r="Y112" s="134"/>
    </row>
    <row r="113" spans="1:25" ht="12.75">
      <c r="A113" s="115" t="s">
        <v>269</v>
      </c>
      <c r="B113" s="89" t="s">
        <v>270</v>
      </c>
      <c r="C113" s="116"/>
      <c r="D113" s="116"/>
      <c r="E113" s="116"/>
      <c r="F113" s="131"/>
      <c r="G113" s="146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4"/>
      <c r="Y113" s="134"/>
    </row>
    <row r="114" spans="1:25" ht="12.75">
      <c r="A114" s="112" t="s">
        <v>271</v>
      </c>
      <c r="B114" s="83" t="s">
        <v>272</v>
      </c>
      <c r="C114" s="113"/>
      <c r="D114" s="113"/>
      <c r="E114" s="113"/>
      <c r="F114" s="131"/>
      <c r="G114" s="144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4"/>
      <c r="Y114" s="134"/>
    </row>
    <row r="115" spans="1:25" ht="12.75">
      <c r="A115" s="112" t="s">
        <v>273</v>
      </c>
      <c r="B115" s="83" t="s">
        <v>274</v>
      </c>
      <c r="C115" s="116"/>
      <c r="D115" s="116"/>
      <c r="E115" s="116"/>
      <c r="F115" s="131"/>
      <c r="G115" s="146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4"/>
      <c r="Y115" s="134"/>
    </row>
    <row r="116" spans="1:25" ht="12.75">
      <c r="A116" s="112" t="s">
        <v>275</v>
      </c>
      <c r="B116" s="83" t="s">
        <v>276</v>
      </c>
      <c r="C116" s="132"/>
      <c r="D116" s="132"/>
      <c r="E116" s="132"/>
      <c r="F116" s="131"/>
      <c r="G116" s="146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4"/>
      <c r="Y116" s="134"/>
    </row>
    <row r="117" spans="1:25" ht="12.75">
      <c r="A117" s="112" t="s">
        <v>277</v>
      </c>
      <c r="B117" s="83" t="s">
        <v>278</v>
      </c>
      <c r="C117" s="116"/>
      <c r="D117" s="116"/>
      <c r="E117" s="116"/>
      <c r="F117" s="131"/>
      <c r="G117" s="146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4"/>
      <c r="Y117" s="134"/>
    </row>
    <row r="118" spans="1:25" ht="12.75">
      <c r="A118" s="117" t="s">
        <v>279</v>
      </c>
      <c r="B118" s="93" t="s">
        <v>280</v>
      </c>
      <c r="C118" s="116">
        <f>C103+C110+C111+C112+C113+C114+C115+C116+C117</f>
        <v>7826647</v>
      </c>
      <c r="D118" s="116"/>
      <c r="E118" s="116"/>
      <c r="F118" s="131"/>
      <c r="G118" s="146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4"/>
      <c r="Y118" s="134"/>
    </row>
    <row r="119" spans="1:25" ht="12.75">
      <c r="A119" s="112" t="s">
        <v>281</v>
      </c>
      <c r="B119" s="83" t="s">
        <v>282</v>
      </c>
      <c r="C119" s="113"/>
      <c r="D119" s="113"/>
      <c r="E119" s="113"/>
      <c r="F119" s="131"/>
      <c r="G119" s="144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4"/>
      <c r="Y119" s="134"/>
    </row>
    <row r="120" spans="1:25" ht="12.75">
      <c r="A120" s="95" t="s">
        <v>283</v>
      </c>
      <c r="B120" s="83" t="s">
        <v>284</v>
      </c>
      <c r="C120" s="132"/>
      <c r="D120" s="132"/>
      <c r="E120" s="132"/>
      <c r="F120" s="131"/>
      <c r="G120" s="146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4"/>
      <c r="Y120" s="134"/>
    </row>
    <row r="121" spans="1:25" ht="12.75">
      <c r="A121" s="112" t="s">
        <v>285</v>
      </c>
      <c r="B121" s="83" t="s">
        <v>286</v>
      </c>
      <c r="C121" s="113"/>
      <c r="D121" s="113"/>
      <c r="E121" s="113"/>
      <c r="F121" s="131"/>
      <c r="G121" s="144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4"/>
      <c r="Y121" s="134"/>
    </row>
    <row r="122" spans="1:25" ht="12.75">
      <c r="A122" s="112" t="s">
        <v>287</v>
      </c>
      <c r="B122" s="83" t="s">
        <v>288</v>
      </c>
      <c r="C122" s="9"/>
      <c r="D122" s="147"/>
      <c r="E122" s="9"/>
      <c r="F122" s="131"/>
      <c r="G122" s="14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</row>
    <row r="123" spans="1:25" ht="12.75">
      <c r="A123" s="112" t="s">
        <v>289</v>
      </c>
      <c r="B123" s="83" t="s">
        <v>290</v>
      </c>
      <c r="C123" s="120"/>
      <c r="D123" s="148"/>
      <c r="E123" s="120"/>
      <c r="F123" s="120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</row>
    <row r="124" spans="1:25" ht="12.75">
      <c r="A124" s="117" t="s">
        <v>291</v>
      </c>
      <c r="B124" s="93" t="s">
        <v>292</v>
      </c>
      <c r="C124" s="120"/>
      <c r="D124" s="148"/>
      <c r="E124" s="120"/>
      <c r="F124" s="120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</row>
    <row r="125" spans="1:25" ht="12.75">
      <c r="A125" s="95" t="s">
        <v>293</v>
      </c>
      <c r="B125" s="83" t="s">
        <v>294</v>
      </c>
      <c r="C125" s="120"/>
      <c r="D125" s="148"/>
      <c r="E125" s="120"/>
      <c r="F125" s="120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</row>
    <row r="126" spans="1:25" ht="12.75">
      <c r="A126" s="95" t="s">
        <v>295</v>
      </c>
      <c r="B126" s="83" t="s">
        <v>296</v>
      </c>
      <c r="C126" s="120"/>
      <c r="D126" s="148"/>
      <c r="E126" s="120"/>
      <c r="F126" s="120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</row>
    <row r="127" spans="1:25" ht="12.75">
      <c r="A127" s="121" t="s">
        <v>297</v>
      </c>
      <c r="B127" s="122" t="s">
        <v>298</v>
      </c>
      <c r="C127" s="124">
        <f>C118+C124+C125+C126</f>
        <v>7826647</v>
      </c>
      <c r="D127" s="148"/>
      <c r="E127" s="120"/>
      <c r="F127" s="120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spans="1:25" ht="12.75">
      <c r="A128" s="123" t="s">
        <v>14</v>
      </c>
      <c r="B128" s="123"/>
      <c r="C128" s="124">
        <f>C99+C127</f>
        <v>302003886</v>
      </c>
      <c r="D128" s="149">
        <f>D99+D127</f>
        <v>99005824</v>
      </c>
      <c r="E128" s="124">
        <f>E99+E127</f>
        <v>99437121</v>
      </c>
      <c r="F128" s="124">
        <f>SUM(C128:E128)</f>
        <v>500446831</v>
      </c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spans="2:25" ht="12.75">
      <c r="B129" s="134"/>
      <c r="C129" s="134"/>
      <c r="D129" s="6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</row>
    <row r="130" spans="2:25" ht="12.75">
      <c r="B130" s="134"/>
      <c r="C130" s="134"/>
      <c r="D130" s="6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</row>
    <row r="131" spans="2:25" ht="12.75">
      <c r="B131" s="134"/>
      <c r="C131" s="134"/>
      <c r="D131" s="6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</row>
    <row r="132" spans="2:25" ht="12.75">
      <c r="B132" s="134"/>
      <c r="C132" s="134"/>
      <c r="D132" s="6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</row>
    <row r="133" spans="2:25" ht="12.75">
      <c r="B133" s="134"/>
      <c r="C133" s="134"/>
      <c r="D133" s="6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spans="2:25" ht="12.75">
      <c r="B134" s="134"/>
      <c r="C134" s="134"/>
      <c r="D134" s="6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</row>
    <row r="135" spans="2:25" ht="12.75">
      <c r="B135" s="134"/>
      <c r="C135" s="134"/>
      <c r="D135" s="6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spans="2:25" ht="12.75">
      <c r="B136" s="134"/>
      <c r="C136" s="134"/>
      <c r="D136" s="6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</row>
    <row r="137" spans="2:25" ht="12.75">
      <c r="B137" s="134"/>
      <c r="C137" s="134"/>
      <c r="D137" s="6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</row>
    <row r="138" spans="2:25" ht="12.75">
      <c r="B138" s="134"/>
      <c r="C138" s="134"/>
      <c r="D138" s="6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</row>
    <row r="139" spans="2:25" ht="12.75">
      <c r="B139" s="134"/>
      <c r="C139" s="134"/>
      <c r="D139" s="6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</row>
    <row r="140" spans="2:25" ht="12.75">
      <c r="B140" s="134"/>
      <c r="C140" s="134"/>
      <c r="D140" s="6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spans="2:25" ht="12.75">
      <c r="B141" s="134"/>
      <c r="C141" s="134"/>
      <c r="D141" s="6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</row>
    <row r="142" spans="2:25" ht="12.75">
      <c r="B142" s="134"/>
      <c r="C142" s="134"/>
      <c r="D142" s="6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</row>
    <row r="143" spans="2:25" ht="12.75">
      <c r="B143" s="134"/>
      <c r="C143" s="134"/>
      <c r="D143" s="6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</row>
    <row r="144" spans="2:25" ht="12.75">
      <c r="B144" s="134"/>
      <c r="C144" s="134"/>
      <c r="D144" s="6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</row>
    <row r="145" spans="2:25" ht="12.75">
      <c r="B145" s="134"/>
      <c r="C145" s="134"/>
      <c r="D145" s="6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spans="2:25" ht="12.75">
      <c r="B146" s="134"/>
      <c r="C146" s="134"/>
      <c r="D146" s="6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</row>
    <row r="147" spans="2:25" ht="12.75">
      <c r="B147" s="134"/>
      <c r="C147" s="134"/>
      <c r="D147" s="6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</row>
    <row r="148" spans="2:25" ht="12.75">
      <c r="B148" s="134"/>
      <c r="C148" s="134"/>
      <c r="D148" s="6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</row>
    <row r="149" spans="2:25" ht="12.75">
      <c r="B149" s="134"/>
      <c r="C149" s="134"/>
      <c r="D149" s="6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</row>
    <row r="150" spans="2:25" ht="12.75">
      <c r="B150" s="134"/>
      <c r="C150" s="134"/>
      <c r="D150" s="6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</row>
    <row r="151" spans="2:25" ht="12.75">
      <c r="B151" s="134"/>
      <c r="C151" s="134"/>
      <c r="D151" s="6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</row>
    <row r="152" spans="2:25" ht="12.75">
      <c r="B152" s="134"/>
      <c r="C152" s="134"/>
      <c r="D152" s="6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</row>
    <row r="153" spans="2:25" ht="12.75">
      <c r="B153" s="134"/>
      <c r="C153" s="134"/>
      <c r="D153" s="6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</row>
    <row r="154" spans="2:25" ht="12.75">
      <c r="B154" s="134"/>
      <c r="C154" s="134"/>
      <c r="D154" s="6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</row>
    <row r="155" spans="2:25" ht="12.75">
      <c r="B155" s="134"/>
      <c r="C155" s="134"/>
      <c r="D155" s="6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</row>
    <row r="156" spans="2:25" ht="12.75">
      <c r="B156" s="134"/>
      <c r="C156" s="134"/>
      <c r="D156" s="6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</row>
    <row r="157" spans="2:25" ht="12.75">
      <c r="B157" s="134"/>
      <c r="C157" s="134"/>
      <c r="D157" s="6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</row>
    <row r="158" spans="2:25" ht="12.75">
      <c r="B158" s="134"/>
      <c r="C158" s="134"/>
      <c r="D158" s="6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</row>
    <row r="159" spans="2:25" ht="12.75">
      <c r="B159" s="134"/>
      <c r="C159" s="134"/>
      <c r="D159" s="6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</row>
    <row r="160" spans="2:25" ht="12.75">
      <c r="B160" s="134"/>
      <c r="C160" s="134"/>
      <c r="D160" s="6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</row>
    <row r="161" spans="2:25" ht="12.75">
      <c r="B161" s="134"/>
      <c r="C161" s="134"/>
      <c r="D161" s="6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</row>
    <row r="162" spans="2:25" ht="12.75">
      <c r="B162" s="134"/>
      <c r="C162" s="134"/>
      <c r="D162" s="6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</row>
    <row r="163" spans="2:25" ht="12.75">
      <c r="B163" s="134"/>
      <c r="C163" s="134"/>
      <c r="D163" s="6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</row>
    <row r="164" spans="2:25" ht="12.75">
      <c r="B164" s="134"/>
      <c r="C164" s="134"/>
      <c r="D164" s="6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</row>
    <row r="165" spans="2:25" ht="12.75">
      <c r="B165" s="134"/>
      <c r="C165" s="134"/>
      <c r="D165" s="6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</row>
    <row r="166" spans="2:25" ht="12.75">
      <c r="B166" s="134"/>
      <c r="C166" s="134"/>
      <c r="D166" s="6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</row>
    <row r="167" spans="2:25" ht="12.75">
      <c r="B167" s="134"/>
      <c r="C167" s="134"/>
      <c r="D167" s="6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</row>
    <row r="168" spans="2:25" ht="12.75">
      <c r="B168" s="134"/>
      <c r="C168" s="134"/>
      <c r="D168" s="6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</row>
    <row r="169" spans="2:25" ht="12.75">
      <c r="B169" s="134"/>
      <c r="C169" s="134"/>
      <c r="D169" s="6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</row>
    <row r="170" spans="2:25" ht="12.75">
      <c r="B170" s="134"/>
      <c r="C170" s="134"/>
      <c r="D170" s="6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</row>
    <row r="171" spans="2:25" ht="12.75">
      <c r="B171" s="134"/>
      <c r="C171" s="134"/>
      <c r="D171" s="6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</row>
    <row r="172" ht="12.75">
      <c r="G172" s="134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5. melléklet a 3/2019. (III. 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04"/>
  <sheetViews>
    <sheetView view="pageBreakPreview" zoomScaleSheetLayoutView="100" workbookViewId="0" topLeftCell="B1">
      <selection activeCell="G14" sqref="G14"/>
    </sheetView>
  </sheetViews>
  <sheetFormatPr defaultColWidth="9.140625" defaultRowHeight="15"/>
  <cols>
    <col min="1" max="1" width="121.28125" style="0" customWidth="1"/>
    <col min="3" max="3" width="14.28125" style="0" customWidth="1"/>
    <col min="4" max="4" width="10.8515625" style="16" customWidth="1"/>
    <col min="8" max="8" width="7.00390625" style="0" customWidth="1"/>
    <col min="9" max="11" width="8.00390625" style="0" customWidth="1"/>
    <col min="12" max="13" width="8.7109375" style="0" customWidth="1"/>
    <col min="14" max="14" width="7.00390625" style="0" customWidth="1"/>
    <col min="15" max="16" width="8.00390625" style="0" customWidth="1"/>
    <col min="17" max="17" width="9.28125" style="0" customWidth="1"/>
    <col min="18" max="18" width="7.00390625" style="0" customWidth="1"/>
    <col min="19" max="19" width="10.00390625" style="0" customWidth="1"/>
    <col min="20" max="20" width="9.7109375" style="0" customWidth="1"/>
    <col min="21" max="21" width="16.421875" style="0" customWidth="1"/>
  </cols>
  <sheetData>
    <row r="1" spans="1:9" ht="24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10" ht="24" customHeight="1">
      <c r="A2" s="69" t="s">
        <v>313</v>
      </c>
      <c r="B2" s="69"/>
      <c r="C2" s="69"/>
      <c r="D2" s="69"/>
      <c r="E2" s="69"/>
      <c r="F2" s="69"/>
      <c r="G2" s="69"/>
      <c r="H2" s="69"/>
      <c r="I2" s="69"/>
      <c r="J2" s="150"/>
    </row>
    <row r="3" ht="12.75">
      <c r="A3" s="70"/>
    </row>
    <row r="4" ht="12.75">
      <c r="A4" s="71" t="s">
        <v>26</v>
      </c>
    </row>
    <row r="5" spans="1:25" ht="12.75">
      <c r="A5" s="72" t="s">
        <v>27</v>
      </c>
      <c r="B5" s="73" t="s">
        <v>314</v>
      </c>
      <c r="C5" s="151" t="s">
        <v>315</v>
      </c>
      <c r="D5" s="152">
        <v>18010</v>
      </c>
      <c r="E5" s="153" t="s">
        <v>34</v>
      </c>
      <c r="F5" s="153" t="s">
        <v>53</v>
      </c>
      <c r="G5" s="153" t="s">
        <v>55</v>
      </c>
      <c r="H5" s="153" t="s">
        <v>51</v>
      </c>
      <c r="I5" s="153" t="s">
        <v>32</v>
      </c>
      <c r="J5" s="153" t="s">
        <v>29</v>
      </c>
      <c r="K5" s="153" t="s">
        <v>33</v>
      </c>
      <c r="L5" s="153" t="s">
        <v>37</v>
      </c>
      <c r="M5" s="153" t="s">
        <v>40</v>
      </c>
      <c r="N5" s="153" t="s">
        <v>46</v>
      </c>
      <c r="O5" s="153" t="s">
        <v>47</v>
      </c>
      <c r="P5" s="153" t="s">
        <v>49</v>
      </c>
      <c r="Q5" s="153" t="s">
        <v>316</v>
      </c>
      <c r="R5" s="153" t="s">
        <v>50</v>
      </c>
      <c r="S5" s="153" t="s">
        <v>317</v>
      </c>
      <c r="T5" s="153" t="s">
        <v>318</v>
      </c>
      <c r="U5" s="120" t="s">
        <v>319</v>
      </c>
      <c r="W5" s="154"/>
      <c r="X5" s="154"/>
      <c r="Y5" s="154"/>
    </row>
    <row r="6" spans="1:21" ht="12.75">
      <c r="A6" s="82" t="s">
        <v>320</v>
      </c>
      <c r="B6" s="88" t="s">
        <v>321</v>
      </c>
      <c r="C6" s="155">
        <f aca="true" t="shared" si="0" ref="C6:C11">SUM(D6:U6)</f>
        <v>96883209</v>
      </c>
      <c r="D6" s="156">
        <v>96883209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ht="12.75">
      <c r="A7" s="83" t="s">
        <v>322</v>
      </c>
      <c r="B7" s="88" t="s">
        <v>323</v>
      </c>
      <c r="C7" s="155">
        <f t="shared" si="0"/>
        <v>40496067</v>
      </c>
      <c r="D7" s="156">
        <v>40496067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</row>
    <row r="8" spans="1:21" ht="12.75">
      <c r="A8" s="83" t="s">
        <v>324</v>
      </c>
      <c r="B8" s="88" t="s">
        <v>325</v>
      </c>
      <c r="C8" s="155">
        <f t="shared" si="0"/>
        <v>70178147</v>
      </c>
      <c r="D8" s="156">
        <v>70178147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</row>
    <row r="9" spans="1:25" ht="12.75">
      <c r="A9" s="83" t="s">
        <v>326</v>
      </c>
      <c r="B9" s="88" t="s">
        <v>327</v>
      </c>
      <c r="C9" s="155">
        <f t="shared" si="0"/>
        <v>2282060</v>
      </c>
      <c r="D9" s="156">
        <v>2282060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Y9" s="157"/>
    </row>
    <row r="10" spans="1:21" ht="15" customHeight="1">
      <c r="A10" s="83" t="s">
        <v>328</v>
      </c>
      <c r="B10" s="88" t="s">
        <v>329</v>
      </c>
      <c r="C10" s="158">
        <f t="shared" si="0"/>
        <v>18431755</v>
      </c>
      <c r="D10" s="159">
        <v>4895755</v>
      </c>
      <c r="E10" s="120">
        <v>13536000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</row>
    <row r="11" spans="1:21" ht="15" customHeight="1">
      <c r="A11" s="83" t="s">
        <v>330</v>
      </c>
      <c r="B11" s="88" t="s">
        <v>331</v>
      </c>
      <c r="C11" s="155">
        <f t="shared" si="0"/>
        <v>0</v>
      </c>
      <c r="D11" s="156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</row>
    <row r="12" spans="1:21" ht="12.75">
      <c r="A12" s="89" t="s">
        <v>332</v>
      </c>
      <c r="B12" s="160" t="s">
        <v>333</v>
      </c>
      <c r="C12" s="155">
        <f>SUM(C6:C11)</f>
        <v>228271238</v>
      </c>
      <c r="D12" s="156">
        <f>SUM(D6:D11)</f>
        <v>214735238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</row>
    <row r="13" spans="1:21" ht="12.75">
      <c r="A13" s="83" t="s">
        <v>334</v>
      </c>
      <c r="B13" s="88" t="s">
        <v>335</v>
      </c>
      <c r="C13" s="155"/>
      <c r="D13" s="156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</row>
    <row r="14" spans="1:21" ht="12.75">
      <c r="A14" s="83" t="s">
        <v>336</v>
      </c>
      <c r="B14" s="88" t="s">
        <v>337</v>
      </c>
      <c r="C14" s="155"/>
      <c r="D14" s="156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</row>
    <row r="15" spans="1:21" ht="12.75">
      <c r="A15" s="83" t="s">
        <v>338</v>
      </c>
      <c r="B15" s="88" t="s">
        <v>339</v>
      </c>
      <c r="C15" s="155"/>
      <c r="D15" s="156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</row>
    <row r="16" spans="1:21" ht="12.75">
      <c r="A16" s="83" t="s">
        <v>340</v>
      </c>
      <c r="B16" s="88" t="s">
        <v>341</v>
      </c>
      <c r="C16" s="155"/>
      <c r="D16" s="15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</row>
    <row r="17" spans="1:21" ht="12.75">
      <c r="A17" s="83" t="s">
        <v>342</v>
      </c>
      <c r="B17" s="88" t="s">
        <v>343</v>
      </c>
      <c r="C17" s="155">
        <f>SUM(D17:U17)</f>
        <v>73857845</v>
      </c>
      <c r="D17" s="156"/>
      <c r="E17" s="120">
        <v>110000</v>
      </c>
      <c r="F17" s="120">
        <v>2410500</v>
      </c>
      <c r="G17" s="120"/>
      <c r="H17" s="120"/>
      <c r="I17" s="120"/>
      <c r="J17" s="120"/>
      <c r="K17" s="120"/>
      <c r="L17" s="120"/>
      <c r="M17" s="120"/>
      <c r="N17" s="120"/>
      <c r="O17" s="120">
        <v>8555301</v>
      </c>
      <c r="P17" s="120"/>
      <c r="Q17" s="120"/>
      <c r="R17" s="120"/>
      <c r="S17" s="120"/>
      <c r="T17" s="120">
        <v>4094432</v>
      </c>
      <c r="U17" s="120">
        <v>58687612</v>
      </c>
    </row>
    <row r="18" spans="1:21" ht="12.75">
      <c r="A18" s="93" t="s">
        <v>344</v>
      </c>
      <c r="B18" s="102" t="s">
        <v>345</v>
      </c>
      <c r="C18" s="155">
        <f>SUM(C12:C17)</f>
        <v>302129083</v>
      </c>
      <c r="D18" s="15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</row>
    <row r="19" spans="1:21" ht="15" customHeight="1">
      <c r="A19" s="83" t="s">
        <v>346</v>
      </c>
      <c r="B19" s="88" t="s">
        <v>347</v>
      </c>
      <c r="C19" s="155"/>
      <c r="D19" s="15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</row>
    <row r="20" spans="1:21" ht="15" customHeight="1">
      <c r="A20" s="83" t="s">
        <v>348</v>
      </c>
      <c r="B20" s="88" t="s">
        <v>349</v>
      </c>
      <c r="C20" s="155"/>
      <c r="D20" s="15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1" ht="15" customHeight="1">
      <c r="A21" s="89" t="s">
        <v>350</v>
      </c>
      <c r="B21" s="160" t="s">
        <v>351</v>
      </c>
      <c r="C21" s="155"/>
      <c r="D21" s="15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ht="15" customHeight="1">
      <c r="A22" s="83" t="s">
        <v>352</v>
      </c>
      <c r="B22" s="88" t="s">
        <v>353</v>
      </c>
      <c r="C22" s="155"/>
      <c r="D22" s="15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ht="15" customHeight="1">
      <c r="A23" s="83" t="s">
        <v>354</v>
      </c>
      <c r="B23" s="88" t="s">
        <v>355</v>
      </c>
      <c r="C23" s="155"/>
      <c r="D23" s="15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ht="15" customHeight="1">
      <c r="A24" s="83" t="s">
        <v>356</v>
      </c>
      <c r="B24" s="88" t="s">
        <v>357</v>
      </c>
      <c r="C24" s="155">
        <f aca="true" t="shared" si="1" ref="C24:C29">SUM(D24:T24)</f>
        <v>4000000</v>
      </c>
      <c r="D24" s="15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>
        <v>4000000</v>
      </c>
      <c r="R24" s="120"/>
      <c r="S24" s="120"/>
      <c r="T24" s="120"/>
      <c r="U24" s="120"/>
    </row>
    <row r="25" spans="1:21" ht="15" customHeight="1">
      <c r="A25" s="83" t="s">
        <v>358</v>
      </c>
      <c r="B25" s="88" t="s">
        <v>359</v>
      </c>
      <c r="C25" s="155">
        <f t="shared" si="1"/>
        <v>30000000</v>
      </c>
      <c r="D25" s="15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>
        <v>30000000</v>
      </c>
      <c r="R25" s="120"/>
      <c r="S25" s="120"/>
      <c r="T25" s="120"/>
      <c r="U25" s="120"/>
    </row>
    <row r="26" spans="1:21" ht="15" customHeight="1">
      <c r="A26" s="83" t="s">
        <v>360</v>
      </c>
      <c r="B26" s="88" t="s">
        <v>361</v>
      </c>
      <c r="C26" s="155">
        <f t="shared" si="1"/>
        <v>0</v>
      </c>
      <c r="D26" s="15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</row>
    <row r="27" spans="1:21" ht="15" customHeight="1">
      <c r="A27" s="83" t="s">
        <v>362</v>
      </c>
      <c r="B27" s="88" t="s">
        <v>363</v>
      </c>
      <c r="C27" s="155">
        <f t="shared" si="1"/>
        <v>0</v>
      </c>
      <c r="D27" s="15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</row>
    <row r="28" spans="1:21" ht="15" customHeight="1">
      <c r="A28" s="83" t="s">
        <v>364</v>
      </c>
      <c r="B28" s="88" t="s">
        <v>365</v>
      </c>
      <c r="C28" s="155">
        <f t="shared" si="1"/>
        <v>6000000</v>
      </c>
      <c r="D28" s="15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>
        <v>6000000</v>
      </c>
      <c r="R28" s="120"/>
      <c r="S28" s="120"/>
      <c r="T28" s="120"/>
      <c r="U28" s="120"/>
    </row>
    <row r="29" spans="1:21" ht="15" customHeight="1">
      <c r="A29" s="83" t="s">
        <v>366</v>
      </c>
      <c r="B29" s="88" t="s">
        <v>367</v>
      </c>
      <c r="C29" s="155">
        <f t="shared" si="1"/>
        <v>300000</v>
      </c>
      <c r="D29" s="15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>
        <v>300000</v>
      </c>
      <c r="R29" s="120"/>
      <c r="S29" s="120"/>
      <c r="T29" s="120"/>
      <c r="U29" s="120"/>
    </row>
    <row r="30" spans="1:21" ht="15" customHeight="1">
      <c r="A30" s="89" t="s">
        <v>368</v>
      </c>
      <c r="B30" s="160" t="s">
        <v>369</v>
      </c>
      <c r="C30" s="155">
        <f>SUM(C25:C29)</f>
        <v>36300000</v>
      </c>
      <c r="D30" s="156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>
        <f>SUM(Q25:Q29)</f>
        <v>36300000</v>
      </c>
      <c r="R30" s="120"/>
      <c r="S30" s="120"/>
      <c r="T30" s="120"/>
      <c r="U30" s="120"/>
    </row>
    <row r="31" spans="1:21" ht="15" customHeight="1">
      <c r="A31" s="83" t="s">
        <v>370</v>
      </c>
      <c r="B31" s="88" t="s">
        <v>371</v>
      </c>
      <c r="C31" s="155"/>
      <c r="D31" s="15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ht="15" customHeight="1">
      <c r="A32" s="93" t="s">
        <v>372</v>
      </c>
      <c r="B32" s="102" t="s">
        <v>373</v>
      </c>
      <c r="C32" s="155">
        <f>C21+C22+C23+C24+C30+C31</f>
        <v>40300000</v>
      </c>
      <c r="D32" s="156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>
        <f>Q22+Q23+Q24+Q30+Q31</f>
        <v>40300000</v>
      </c>
      <c r="R32" s="120"/>
      <c r="S32" s="120"/>
      <c r="T32" s="120"/>
      <c r="U32" s="120"/>
    </row>
    <row r="33" spans="1:21" ht="15" customHeight="1">
      <c r="A33" s="95" t="s">
        <v>374</v>
      </c>
      <c r="B33" s="88" t="s">
        <v>375</v>
      </c>
      <c r="C33" s="155">
        <f>SUM(D33:T33)</f>
        <v>100000</v>
      </c>
      <c r="D33" s="156"/>
      <c r="E33" s="120"/>
      <c r="F33" s="120"/>
      <c r="G33" s="120"/>
      <c r="H33" s="120"/>
      <c r="I33" s="120"/>
      <c r="J33" s="120"/>
      <c r="K33" s="120">
        <v>100000</v>
      </c>
      <c r="L33" s="120"/>
      <c r="M33" s="120"/>
      <c r="N33" s="120"/>
      <c r="O33" s="120"/>
      <c r="P33" s="120"/>
      <c r="Q33" s="120"/>
      <c r="R33" s="120"/>
      <c r="S33" s="120"/>
      <c r="T33" s="120"/>
      <c r="U33" s="120"/>
    </row>
    <row r="34" spans="1:21" ht="15" customHeight="1">
      <c r="A34" s="95" t="s">
        <v>376</v>
      </c>
      <c r="B34" s="88" t="s">
        <v>377</v>
      </c>
      <c r="C34" s="155">
        <f aca="true" t="shared" si="2" ref="C34:C43">SUM(D34:T34)</f>
        <v>9274689</v>
      </c>
      <c r="D34" s="156"/>
      <c r="E34" s="120"/>
      <c r="F34" s="120"/>
      <c r="G34" s="120"/>
      <c r="H34" s="120">
        <v>100000</v>
      </c>
      <c r="I34" s="120"/>
      <c r="J34" s="120">
        <v>6817000</v>
      </c>
      <c r="K34" s="120">
        <v>150000</v>
      </c>
      <c r="L34" s="120"/>
      <c r="M34" s="120">
        <v>2137689</v>
      </c>
      <c r="N34" s="120"/>
      <c r="O34" s="120"/>
      <c r="P34" s="120">
        <v>20000</v>
      </c>
      <c r="Q34" s="120"/>
      <c r="R34" s="120">
        <v>50000</v>
      </c>
      <c r="S34" s="120"/>
      <c r="T34" s="120"/>
      <c r="U34" s="120"/>
    </row>
    <row r="35" spans="1:21" ht="15" customHeight="1">
      <c r="A35" s="95" t="s">
        <v>378</v>
      </c>
      <c r="B35" s="88" t="s">
        <v>379</v>
      </c>
      <c r="C35" s="155">
        <f t="shared" si="2"/>
        <v>1700000</v>
      </c>
      <c r="D35" s="156"/>
      <c r="E35" s="120"/>
      <c r="F35" s="120"/>
      <c r="G35" s="120"/>
      <c r="H35" s="120"/>
      <c r="I35" s="120">
        <v>900000</v>
      </c>
      <c r="J35" s="120"/>
      <c r="K35" s="120"/>
      <c r="L35" s="120"/>
      <c r="M35" s="120"/>
      <c r="N35" s="120">
        <v>500000</v>
      </c>
      <c r="O35" s="120"/>
      <c r="P35" s="120">
        <v>300000</v>
      </c>
      <c r="Q35" s="120"/>
      <c r="R35" s="120"/>
      <c r="S35" s="120"/>
      <c r="T35" s="120"/>
      <c r="U35" s="120"/>
    </row>
    <row r="36" spans="1:21" ht="15" customHeight="1">
      <c r="A36" s="95" t="s">
        <v>380</v>
      </c>
      <c r="B36" s="88" t="s">
        <v>381</v>
      </c>
      <c r="C36" s="155">
        <f t="shared" si="2"/>
        <v>3518022</v>
      </c>
      <c r="D36" s="156"/>
      <c r="E36" s="120"/>
      <c r="F36" s="120"/>
      <c r="G36" s="120"/>
      <c r="H36" s="120">
        <v>200000</v>
      </c>
      <c r="I36" s="120">
        <v>1700000</v>
      </c>
      <c r="J36" s="120"/>
      <c r="K36" s="120"/>
      <c r="L36" s="120">
        <v>748022</v>
      </c>
      <c r="M36" s="120"/>
      <c r="N36" s="120">
        <v>170000</v>
      </c>
      <c r="O36" s="120"/>
      <c r="P36" s="120">
        <v>700000</v>
      </c>
      <c r="Q36" s="120"/>
      <c r="R36" s="120"/>
      <c r="S36" s="120"/>
      <c r="T36" s="120"/>
      <c r="U36" s="120"/>
    </row>
    <row r="37" spans="1:21" ht="15" customHeight="1">
      <c r="A37" s="95" t="s">
        <v>382</v>
      </c>
      <c r="B37" s="88" t="s">
        <v>383</v>
      </c>
      <c r="C37" s="155">
        <f t="shared" si="2"/>
        <v>0</v>
      </c>
      <c r="D37" s="15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</row>
    <row r="38" spans="1:21" ht="15" customHeight="1">
      <c r="A38" s="95" t="s">
        <v>384</v>
      </c>
      <c r="B38" s="88" t="s">
        <v>385</v>
      </c>
      <c r="C38" s="155">
        <f t="shared" si="2"/>
        <v>2490666</v>
      </c>
      <c r="D38" s="156"/>
      <c r="E38" s="120"/>
      <c r="F38" s="120"/>
      <c r="G38" s="120"/>
      <c r="H38" s="120">
        <v>27000</v>
      </c>
      <c r="I38" s="120"/>
      <c r="J38" s="120">
        <v>1840590</v>
      </c>
      <c r="K38" s="120">
        <v>27000</v>
      </c>
      <c r="L38" s="120"/>
      <c r="M38" s="120">
        <v>577176</v>
      </c>
      <c r="N38" s="120"/>
      <c r="O38" s="120"/>
      <c r="P38" s="120">
        <v>5400</v>
      </c>
      <c r="Q38" s="120"/>
      <c r="R38" s="120">
        <v>13500</v>
      </c>
      <c r="S38" s="120"/>
      <c r="T38" s="120"/>
      <c r="U38" s="120"/>
    </row>
    <row r="39" spans="1:21" ht="15" customHeight="1">
      <c r="A39" s="95" t="s">
        <v>386</v>
      </c>
      <c r="B39" s="88" t="s">
        <v>387</v>
      </c>
      <c r="C39" s="155">
        <f t="shared" si="2"/>
        <v>0</v>
      </c>
      <c r="D39" s="15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</row>
    <row r="40" spans="1:21" ht="15" customHeight="1">
      <c r="A40" s="95" t="s">
        <v>388</v>
      </c>
      <c r="B40" s="88" t="s">
        <v>389</v>
      </c>
      <c r="C40" s="155">
        <f t="shared" si="2"/>
        <v>8000</v>
      </c>
      <c r="D40" s="156"/>
      <c r="E40" s="120">
        <v>3000</v>
      </c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>
        <v>5000</v>
      </c>
      <c r="R40" s="120"/>
      <c r="S40" s="120"/>
      <c r="T40" s="120"/>
      <c r="U40" s="120"/>
    </row>
    <row r="41" spans="1:21" ht="15" customHeight="1">
      <c r="A41" s="95" t="s">
        <v>390</v>
      </c>
      <c r="B41" s="88" t="s">
        <v>391</v>
      </c>
      <c r="C41" s="155">
        <f t="shared" si="2"/>
        <v>0</v>
      </c>
      <c r="D41" s="15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</row>
    <row r="42" spans="1:21" ht="15" customHeight="1">
      <c r="A42" s="95" t="s">
        <v>392</v>
      </c>
      <c r="B42" s="88" t="s">
        <v>393</v>
      </c>
      <c r="C42" s="155">
        <f t="shared" si="2"/>
        <v>0</v>
      </c>
      <c r="D42" s="15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</row>
    <row r="43" spans="1:21" ht="15" customHeight="1">
      <c r="A43" s="95" t="s">
        <v>394</v>
      </c>
      <c r="B43" s="88" t="s">
        <v>395</v>
      </c>
      <c r="C43" s="155">
        <f t="shared" si="2"/>
        <v>200000</v>
      </c>
      <c r="D43" s="156"/>
      <c r="E43" s="120">
        <v>200000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</row>
    <row r="44" spans="1:21" ht="15" customHeight="1">
      <c r="A44" s="97" t="s">
        <v>396</v>
      </c>
      <c r="B44" s="102" t="s">
        <v>397</v>
      </c>
      <c r="C44" s="155">
        <f>SUM(C33:C43)</f>
        <v>17291377</v>
      </c>
      <c r="D44" s="155">
        <f>SUM(D33:D43)</f>
        <v>0</v>
      </c>
      <c r="E44" s="155">
        <f>SUM(E33:E43)</f>
        <v>203000</v>
      </c>
      <c r="F44" s="155">
        <f>SUM(F33:F43)</f>
        <v>0</v>
      </c>
      <c r="G44" s="155">
        <f>SUM(G33:G43)</f>
        <v>0</v>
      </c>
      <c r="H44" s="120">
        <f aca="true" t="shared" si="3" ref="H44:N44">SUM(H33:H42)</f>
        <v>327000</v>
      </c>
      <c r="I44" s="120">
        <f t="shared" si="3"/>
        <v>2600000</v>
      </c>
      <c r="J44" s="120">
        <f t="shared" si="3"/>
        <v>8657590</v>
      </c>
      <c r="K44" s="120">
        <f t="shared" si="3"/>
        <v>277000</v>
      </c>
      <c r="L44" s="120">
        <f t="shared" si="3"/>
        <v>748022</v>
      </c>
      <c r="M44" s="120">
        <f t="shared" si="3"/>
        <v>2714865</v>
      </c>
      <c r="N44" s="120">
        <f t="shared" si="3"/>
        <v>670000</v>
      </c>
      <c r="O44" s="120"/>
      <c r="P44" s="120">
        <f>SUM(P33:P42)</f>
        <v>1025400</v>
      </c>
      <c r="Q44" s="120"/>
      <c r="R44" s="120">
        <f>SUM(R33:R42)</f>
        <v>63500</v>
      </c>
      <c r="S44" s="120"/>
      <c r="T44" s="120"/>
      <c r="U44" s="120"/>
    </row>
    <row r="45" spans="1:21" ht="12.75">
      <c r="A45" s="95" t="s">
        <v>398</v>
      </c>
      <c r="B45" s="88" t="s">
        <v>399</v>
      </c>
      <c r="C45" s="155"/>
      <c r="D45" s="15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</row>
    <row r="46" spans="1:21" ht="12.75">
      <c r="A46" s="83" t="s">
        <v>400</v>
      </c>
      <c r="B46" s="88" t="s">
        <v>401</v>
      </c>
      <c r="C46" s="155"/>
      <c r="D46" s="15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</row>
    <row r="47" spans="1:21" ht="12.75">
      <c r="A47" s="95" t="s">
        <v>402</v>
      </c>
      <c r="B47" s="88" t="s">
        <v>403</v>
      </c>
      <c r="C47" s="155"/>
      <c r="D47" s="156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</row>
    <row r="48" spans="1:21" ht="12.75">
      <c r="A48" s="95" t="s">
        <v>404</v>
      </c>
      <c r="B48" s="88" t="s">
        <v>405</v>
      </c>
      <c r="C48" s="155">
        <f>SUM(D48:T48)</f>
        <v>1000000</v>
      </c>
      <c r="D48" s="156"/>
      <c r="E48" s="120">
        <v>1000000</v>
      </c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</row>
    <row r="49" spans="1:21" ht="12.75">
      <c r="A49" s="95" t="s">
        <v>406</v>
      </c>
      <c r="B49" s="88" t="s">
        <v>407</v>
      </c>
      <c r="C49" s="155">
        <f>SUM(D49:T49)</f>
        <v>0</v>
      </c>
      <c r="D49" s="15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</row>
    <row r="50" spans="1:21" ht="15" customHeight="1">
      <c r="A50" s="93" t="s">
        <v>408</v>
      </c>
      <c r="B50" s="102" t="s">
        <v>409</v>
      </c>
      <c r="C50" s="155">
        <f>SUM(C45:C49)</f>
        <v>1000000</v>
      </c>
      <c r="D50" s="155">
        <f>SUM(D45:D49)</f>
        <v>0</v>
      </c>
      <c r="E50" s="155">
        <f>SUM(E45:E49)</f>
        <v>1000000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</row>
    <row r="51" spans="1:21" ht="15" customHeight="1">
      <c r="A51" s="100" t="s">
        <v>194</v>
      </c>
      <c r="B51" s="161"/>
      <c r="C51" s="155"/>
      <c r="D51" s="15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</row>
    <row r="52" spans="1:21" ht="12.75">
      <c r="A52" s="83" t="s">
        <v>410</v>
      </c>
      <c r="B52" s="88" t="s">
        <v>411</v>
      </c>
      <c r="C52" s="155"/>
      <c r="D52" s="15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</row>
    <row r="53" spans="1:21" ht="12.75">
      <c r="A53" s="83" t="s">
        <v>412</v>
      </c>
      <c r="B53" s="88" t="s">
        <v>413</v>
      </c>
      <c r="C53" s="155"/>
      <c r="D53" s="15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</row>
    <row r="54" spans="1:21" ht="12.75">
      <c r="A54" s="83" t="s">
        <v>414</v>
      </c>
      <c r="B54" s="88" t="s">
        <v>415</v>
      </c>
      <c r="C54" s="155"/>
      <c r="D54" s="15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</row>
    <row r="55" spans="1:21" ht="12.75">
      <c r="A55" s="83" t="s">
        <v>416</v>
      </c>
      <c r="B55" s="88" t="s">
        <v>417</v>
      </c>
      <c r="C55" s="155"/>
      <c r="D55" s="15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</row>
    <row r="56" spans="1:21" ht="12.75">
      <c r="A56" s="83" t="s">
        <v>418</v>
      </c>
      <c r="B56" s="88" t="s">
        <v>419</v>
      </c>
      <c r="C56" s="155"/>
      <c r="D56" s="15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</row>
    <row r="57" spans="1:21" ht="12.75">
      <c r="A57" s="93" t="s">
        <v>420</v>
      </c>
      <c r="B57" s="102" t="s">
        <v>421</v>
      </c>
      <c r="C57" s="155"/>
      <c r="D57" s="15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</row>
    <row r="58" spans="1:21" ht="15" customHeight="1">
      <c r="A58" s="95" t="s">
        <v>422</v>
      </c>
      <c r="B58" s="88" t="s">
        <v>423</v>
      </c>
      <c r="C58" s="155"/>
      <c r="D58" s="15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</row>
    <row r="59" spans="1:21" ht="15" customHeight="1">
      <c r="A59" s="95" t="s">
        <v>424</v>
      </c>
      <c r="B59" s="88" t="s">
        <v>425</v>
      </c>
      <c r="C59" s="155"/>
      <c r="D59" s="15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</row>
    <row r="60" spans="1:21" ht="15" customHeight="1">
      <c r="A60" s="95" t="s">
        <v>426</v>
      </c>
      <c r="B60" s="88" t="s">
        <v>427</v>
      </c>
      <c r="C60" s="155"/>
      <c r="D60" s="15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</row>
    <row r="61" spans="1:21" ht="15" customHeight="1">
      <c r="A61" s="95" t="s">
        <v>428</v>
      </c>
      <c r="B61" s="88" t="s">
        <v>429</v>
      </c>
      <c r="C61" s="155"/>
      <c r="D61" s="15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</row>
    <row r="62" spans="1:21" ht="15" customHeight="1">
      <c r="A62" s="95" t="s">
        <v>430</v>
      </c>
      <c r="B62" s="88" t="s">
        <v>431</v>
      </c>
      <c r="C62" s="155"/>
      <c r="D62" s="15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</row>
    <row r="63" spans="1:21" ht="15" customHeight="1">
      <c r="A63" s="93" t="s">
        <v>432</v>
      </c>
      <c r="B63" s="102" t="s">
        <v>433</v>
      </c>
      <c r="C63" s="155"/>
      <c r="D63" s="15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</row>
    <row r="64" spans="1:21" ht="12.75">
      <c r="A64" s="95" t="s">
        <v>434</v>
      </c>
      <c r="B64" s="88" t="s">
        <v>435</v>
      </c>
      <c r="C64" s="155"/>
      <c r="D64" s="15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</row>
    <row r="65" spans="1:21" ht="12.75">
      <c r="A65" s="83" t="s">
        <v>436</v>
      </c>
      <c r="B65" s="88" t="s">
        <v>437</v>
      </c>
      <c r="C65" s="155"/>
      <c r="D65" s="15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</row>
    <row r="66" spans="1:21" ht="12.75">
      <c r="A66" s="95" t="s">
        <v>438</v>
      </c>
      <c r="B66" s="88" t="s">
        <v>439</v>
      </c>
      <c r="C66" s="155"/>
      <c r="D66" s="15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</row>
    <row r="67" spans="1:21" ht="12.75">
      <c r="A67" s="95" t="s">
        <v>440</v>
      </c>
      <c r="B67" s="88" t="s">
        <v>441</v>
      </c>
      <c r="C67" s="155">
        <f>SUM(D67:T67)</f>
        <v>0</v>
      </c>
      <c r="D67" s="15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</row>
    <row r="68" spans="1:21" ht="12.75">
      <c r="A68" s="95" t="s">
        <v>442</v>
      </c>
      <c r="B68" s="88" t="s">
        <v>443</v>
      </c>
      <c r="C68" s="155"/>
      <c r="D68" s="15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</row>
    <row r="69" spans="1:21" ht="15" customHeight="1">
      <c r="A69" s="93" t="s">
        <v>444</v>
      </c>
      <c r="B69" s="102" t="s">
        <v>445</v>
      </c>
      <c r="C69" s="155">
        <f>SUM(C64:C68)</f>
        <v>0</v>
      </c>
      <c r="D69" s="15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</row>
    <row r="70" spans="1:21" ht="15" customHeight="1">
      <c r="A70" s="162" t="s">
        <v>241</v>
      </c>
      <c r="B70" s="163"/>
      <c r="C70" s="164"/>
      <c r="D70" s="15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</row>
    <row r="71" spans="1:21" ht="12.75">
      <c r="A71" s="165" t="s">
        <v>446</v>
      </c>
      <c r="B71" s="166" t="s">
        <v>447</v>
      </c>
      <c r="C71" s="167">
        <f>C18+C32+C44+C50+C57+C63+C69</f>
        <v>360720460</v>
      </c>
      <c r="D71" s="15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</row>
    <row r="72" spans="1:21" ht="12.75">
      <c r="A72" s="168" t="s">
        <v>448</v>
      </c>
      <c r="B72" s="169"/>
      <c r="C72" s="170"/>
      <c r="D72" s="15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</row>
    <row r="73" spans="1:21" ht="12.75">
      <c r="A73" s="171" t="s">
        <v>449</v>
      </c>
      <c r="B73" s="172"/>
      <c r="C73" s="155"/>
      <c r="D73" s="15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</row>
    <row r="74" spans="1:21" ht="12.75">
      <c r="A74" s="112" t="s">
        <v>450</v>
      </c>
      <c r="B74" s="83" t="s">
        <v>451</v>
      </c>
      <c r="C74" s="155"/>
      <c r="D74" s="15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</row>
    <row r="75" spans="1:21" ht="12.75">
      <c r="A75" s="95" t="s">
        <v>452</v>
      </c>
      <c r="B75" s="83" t="s">
        <v>453</v>
      </c>
      <c r="C75" s="155"/>
      <c r="D75" s="15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</row>
    <row r="76" spans="1:21" ht="12.75">
      <c r="A76" s="112" t="s">
        <v>454</v>
      </c>
      <c r="B76" s="83" t="s">
        <v>455</v>
      </c>
      <c r="C76" s="155"/>
      <c r="D76" s="15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</row>
    <row r="77" spans="1:21" ht="12.75">
      <c r="A77" s="109" t="s">
        <v>456</v>
      </c>
      <c r="B77" s="89" t="s">
        <v>457</v>
      </c>
      <c r="C77" s="155"/>
      <c r="D77" s="15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</row>
    <row r="78" spans="1:21" ht="12.75">
      <c r="A78" s="95" t="s">
        <v>458</v>
      </c>
      <c r="B78" s="83" t="s">
        <v>459</v>
      </c>
      <c r="C78" s="155"/>
      <c r="D78" s="15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</row>
    <row r="79" spans="1:21" ht="12.75">
      <c r="A79" s="112" t="s">
        <v>460</v>
      </c>
      <c r="B79" s="83" t="s">
        <v>461</v>
      </c>
      <c r="C79" s="155"/>
      <c r="D79" s="15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</row>
    <row r="80" spans="1:21" ht="12.75">
      <c r="A80" s="95" t="s">
        <v>462</v>
      </c>
      <c r="B80" s="83" t="s">
        <v>463</v>
      </c>
      <c r="C80" s="155"/>
      <c r="D80" s="15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</row>
    <row r="81" spans="1:21" ht="12.75">
      <c r="A81" s="112" t="s">
        <v>464</v>
      </c>
      <c r="B81" s="83" t="s">
        <v>465</v>
      </c>
      <c r="C81" s="155"/>
      <c r="D81" s="15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</row>
    <row r="82" spans="1:21" ht="12.75">
      <c r="A82" s="115" t="s">
        <v>466</v>
      </c>
      <c r="B82" s="89" t="s">
        <v>467</v>
      </c>
      <c r="C82" s="155"/>
      <c r="D82" s="15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</row>
    <row r="83" spans="1:21" ht="12.75">
      <c r="A83" s="83" t="s">
        <v>468</v>
      </c>
      <c r="B83" s="83" t="s">
        <v>469</v>
      </c>
      <c r="C83" s="155">
        <v>33124036</v>
      </c>
      <c r="D83" s="15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>
        <v>33124036</v>
      </c>
      <c r="T83" s="120"/>
      <c r="U83" s="120"/>
    </row>
    <row r="84" spans="1:21" ht="12.75">
      <c r="A84" s="83" t="s">
        <v>470</v>
      </c>
      <c r="B84" s="83" t="s">
        <v>469</v>
      </c>
      <c r="C84" s="155">
        <v>90403883</v>
      </c>
      <c r="D84" s="15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>
        <v>90403883</v>
      </c>
      <c r="T84" s="120"/>
      <c r="U84" s="120"/>
    </row>
    <row r="85" spans="1:21" ht="12.75">
      <c r="A85" s="83" t="s">
        <v>471</v>
      </c>
      <c r="B85" s="83" t="s">
        <v>472</v>
      </c>
      <c r="C85" s="155">
        <f>SUM(D85:T85)</f>
        <v>0</v>
      </c>
      <c r="D85" s="15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</row>
    <row r="86" spans="1:21" ht="12.75">
      <c r="A86" s="83" t="s">
        <v>473</v>
      </c>
      <c r="B86" s="83" t="s">
        <v>472</v>
      </c>
      <c r="C86" s="155">
        <f>SUM(D86:T86)</f>
        <v>0</v>
      </c>
      <c r="D86" s="15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</row>
    <row r="87" spans="1:21" ht="12.75">
      <c r="A87" s="89" t="s">
        <v>474</v>
      </c>
      <c r="B87" s="89" t="s">
        <v>475</v>
      </c>
      <c r="C87" s="155">
        <f>SUM(C83:C86)</f>
        <v>123527919</v>
      </c>
      <c r="D87" s="15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>
        <f>SUM(S83:S86)</f>
        <v>123527919</v>
      </c>
      <c r="T87" s="120"/>
      <c r="U87" s="120"/>
    </row>
    <row r="88" spans="1:21" ht="12.75">
      <c r="A88" s="112" t="s">
        <v>476</v>
      </c>
      <c r="B88" s="83" t="s">
        <v>477</v>
      </c>
      <c r="C88" s="155"/>
      <c r="D88" s="15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</row>
    <row r="89" spans="1:21" ht="12.75">
      <c r="A89" s="112" t="s">
        <v>478</v>
      </c>
      <c r="B89" s="83" t="s">
        <v>479</v>
      </c>
      <c r="C89" s="155"/>
      <c r="D89" s="15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</row>
    <row r="90" spans="1:21" ht="12.75">
      <c r="A90" s="112" t="s">
        <v>480</v>
      </c>
      <c r="B90" s="83" t="s">
        <v>481</v>
      </c>
      <c r="C90" s="155"/>
      <c r="D90" s="15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</row>
    <row r="91" spans="1:21" ht="12.75">
      <c r="A91" s="112" t="s">
        <v>482</v>
      </c>
      <c r="B91" s="83" t="s">
        <v>483</v>
      </c>
      <c r="C91" s="155"/>
      <c r="D91" s="15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</row>
    <row r="92" spans="1:21" ht="12.75">
      <c r="A92" s="95" t="s">
        <v>484</v>
      </c>
      <c r="B92" s="83" t="s">
        <v>485</v>
      </c>
      <c r="C92" s="155"/>
      <c r="D92" s="15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</row>
    <row r="93" spans="1:21" ht="12.75">
      <c r="A93" s="95" t="s">
        <v>486</v>
      </c>
      <c r="B93" s="83" t="s">
        <v>487</v>
      </c>
      <c r="C93" s="155"/>
      <c r="D93" s="15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</row>
    <row r="94" spans="1:21" ht="12.75">
      <c r="A94" s="109" t="s">
        <v>488</v>
      </c>
      <c r="B94" s="89" t="s">
        <v>489</v>
      </c>
      <c r="C94" s="155">
        <f>C77+C82+C87+C88+C89+C90+C91+C92</f>
        <v>123527919</v>
      </c>
      <c r="D94" s="15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</row>
    <row r="95" spans="1:21" ht="12.75">
      <c r="A95" s="95" t="s">
        <v>490</v>
      </c>
      <c r="B95" s="83" t="s">
        <v>491</v>
      </c>
      <c r="C95" s="155"/>
      <c r="D95" s="15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</row>
    <row r="96" spans="1:21" ht="12.75">
      <c r="A96" s="95" t="s">
        <v>492</v>
      </c>
      <c r="B96" s="83" t="s">
        <v>493</v>
      </c>
      <c r="C96" s="155"/>
      <c r="D96" s="15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</row>
    <row r="97" spans="1:21" ht="12.75">
      <c r="A97" s="112" t="s">
        <v>494</v>
      </c>
      <c r="B97" s="83" t="s">
        <v>495</v>
      </c>
      <c r="C97" s="155"/>
      <c r="D97" s="15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</row>
    <row r="98" spans="1:21" ht="12.75">
      <c r="A98" s="112" t="s">
        <v>496</v>
      </c>
      <c r="B98" s="83" t="s">
        <v>497</v>
      </c>
      <c r="C98" s="155"/>
      <c r="D98" s="15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</row>
    <row r="99" spans="1:21" ht="12.75">
      <c r="A99" s="112" t="s">
        <v>498</v>
      </c>
      <c r="B99" s="83" t="s">
        <v>499</v>
      </c>
      <c r="C99" s="155"/>
      <c r="D99" s="15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</row>
    <row r="100" spans="1:21" ht="12.75">
      <c r="A100" s="115" t="s">
        <v>500</v>
      </c>
      <c r="B100" s="89" t="s">
        <v>501</v>
      </c>
      <c r="C100" s="155"/>
      <c r="D100" s="15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</row>
    <row r="101" spans="1:21" ht="12.75">
      <c r="A101" s="173" t="s">
        <v>502</v>
      </c>
      <c r="B101" s="174" t="s">
        <v>503</v>
      </c>
      <c r="C101" s="164"/>
      <c r="D101" s="15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</row>
    <row r="102" spans="1:21" ht="12.75">
      <c r="A102" s="175" t="s">
        <v>504</v>
      </c>
      <c r="B102" s="176" t="s">
        <v>505</v>
      </c>
      <c r="C102" s="177"/>
      <c r="D102" s="15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</row>
    <row r="103" spans="1:21" ht="12.75">
      <c r="A103" s="178" t="s">
        <v>506</v>
      </c>
      <c r="B103" s="179" t="s">
        <v>507</v>
      </c>
      <c r="C103" s="167">
        <f>C94+C100+C101</f>
        <v>123527919</v>
      </c>
      <c r="D103" s="15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</row>
    <row r="104" spans="1:21" ht="12.75">
      <c r="A104" s="180" t="s">
        <v>24</v>
      </c>
      <c r="B104" s="181"/>
      <c r="C104" s="167">
        <f>C71+C103</f>
        <v>484248379</v>
      </c>
      <c r="D104" s="182">
        <f aca="true" t="shared" si="4" ref="D104:T104">D71+D103</f>
        <v>0</v>
      </c>
      <c r="E104" s="167">
        <f t="shared" si="4"/>
        <v>0</v>
      </c>
      <c r="F104" s="167"/>
      <c r="G104" s="167"/>
      <c r="H104" s="167">
        <f t="shared" si="4"/>
        <v>0</v>
      </c>
      <c r="I104" s="167">
        <f t="shared" si="4"/>
        <v>0</v>
      </c>
      <c r="J104" s="167">
        <f t="shared" si="4"/>
        <v>0</v>
      </c>
      <c r="K104" s="167">
        <f t="shared" si="4"/>
        <v>0</v>
      </c>
      <c r="L104" s="167">
        <f t="shared" si="4"/>
        <v>0</v>
      </c>
      <c r="M104" s="167">
        <f t="shared" si="4"/>
        <v>0</v>
      </c>
      <c r="N104" s="167">
        <f t="shared" si="4"/>
        <v>0</v>
      </c>
      <c r="O104" s="167">
        <f t="shared" si="4"/>
        <v>0</v>
      </c>
      <c r="P104" s="167">
        <f t="shared" si="4"/>
        <v>0</v>
      </c>
      <c r="Q104" s="167">
        <f t="shared" si="4"/>
        <v>0</v>
      </c>
      <c r="R104" s="167">
        <f t="shared" si="4"/>
        <v>0</v>
      </c>
      <c r="S104" s="167">
        <f t="shared" si="4"/>
        <v>0</v>
      </c>
      <c r="T104" s="167">
        <f t="shared" si="4"/>
        <v>0</v>
      </c>
      <c r="U104" s="120"/>
    </row>
  </sheetData>
  <sheetProtection selectLockedCells="1" selectUnlockedCells="1"/>
  <mergeCells count="2">
    <mergeCell ref="A1:I1"/>
    <mergeCell ref="A2:I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landscape" paperSize="9" scale="42"/>
  <headerFooter alignWithMargins="0">
    <oddHeader>&amp;C&amp;"Times New Roman,Normál"&amp;12 6. melléklet a 3/2019. (III. 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05"/>
  <sheetViews>
    <sheetView view="pageBreakPreview" zoomScaleSheetLayoutView="100" workbookViewId="0" topLeftCell="A1">
      <selection activeCell="B17" sqref="B17"/>
    </sheetView>
  </sheetViews>
  <sheetFormatPr defaultColWidth="9.140625" defaultRowHeight="15"/>
  <cols>
    <col min="1" max="1" width="56.00390625" style="0" customWidth="1"/>
    <col min="3" max="3" width="17.140625" style="0" customWidth="1"/>
    <col min="4" max="4" width="16.421875" style="0" customWidth="1"/>
    <col min="5" max="5" width="18.140625" style="0" customWidth="1"/>
    <col min="6" max="6" width="12.8515625" style="0" customWidth="1"/>
  </cols>
  <sheetData>
    <row r="1" spans="1:6" ht="12.75">
      <c r="A1" s="5"/>
      <c r="B1" s="5"/>
      <c r="C1" s="5"/>
      <c r="D1" s="5"/>
      <c r="E1" s="183"/>
      <c r="F1" s="5"/>
    </row>
    <row r="2" spans="1:6" ht="15" customHeight="1">
      <c r="A2" s="68" t="s">
        <v>0</v>
      </c>
      <c r="B2" s="68"/>
      <c r="C2" s="68"/>
      <c r="D2" s="68"/>
      <c r="E2" s="68"/>
      <c r="F2" s="68"/>
    </row>
    <row r="3" spans="1:6" ht="12.75" customHeight="1">
      <c r="A3" s="69" t="s">
        <v>313</v>
      </c>
      <c r="B3" s="69"/>
      <c r="C3" s="69"/>
      <c r="D3" s="69"/>
      <c r="E3" s="69"/>
      <c r="F3" s="69"/>
    </row>
    <row r="4" spans="1:6" ht="12.75">
      <c r="A4" s="70"/>
      <c r="B4" s="5"/>
      <c r="C4" s="5"/>
      <c r="D4" s="5"/>
      <c r="E4" s="5"/>
      <c r="F4" s="5"/>
    </row>
    <row r="5" spans="1:6" ht="12.75">
      <c r="A5" s="71" t="s">
        <v>508</v>
      </c>
      <c r="B5" s="5"/>
      <c r="C5" s="5"/>
      <c r="D5" s="5"/>
      <c r="E5" s="5"/>
      <c r="F5" s="5"/>
    </row>
    <row r="6" spans="1:6" ht="47.25" customHeight="1">
      <c r="A6" s="72" t="s">
        <v>27</v>
      </c>
      <c r="B6" s="73" t="s">
        <v>314</v>
      </c>
      <c r="C6" s="184" t="s">
        <v>509</v>
      </c>
      <c r="D6" s="184" t="s">
        <v>510</v>
      </c>
      <c r="E6" s="184" t="s">
        <v>511</v>
      </c>
      <c r="F6" s="185" t="s">
        <v>312</v>
      </c>
    </row>
    <row r="7" spans="1:6" ht="29.25" customHeight="1">
      <c r="A7" s="82" t="s">
        <v>320</v>
      </c>
      <c r="B7" s="88" t="s">
        <v>321</v>
      </c>
      <c r="C7" s="79"/>
      <c r="D7" s="79"/>
      <c r="E7" s="79"/>
      <c r="F7" s="79"/>
    </row>
    <row r="8" spans="1:6" ht="33.75" customHeight="1">
      <c r="A8" s="83" t="s">
        <v>322</v>
      </c>
      <c r="B8" s="88" t="s">
        <v>323</v>
      </c>
      <c r="C8" s="79"/>
      <c r="D8" s="79"/>
      <c r="E8" s="79"/>
      <c r="F8" s="79"/>
    </row>
    <row r="9" spans="1:6" ht="33.75" customHeight="1">
      <c r="A9" s="83" t="s">
        <v>512</v>
      </c>
      <c r="B9" s="88" t="s">
        <v>325</v>
      </c>
      <c r="C9" s="79"/>
      <c r="D9" s="79"/>
      <c r="E9" s="79"/>
      <c r="F9" s="79"/>
    </row>
    <row r="10" spans="1:6" ht="30.75" customHeight="1">
      <c r="A10" s="83" t="s">
        <v>326</v>
      </c>
      <c r="B10" s="88" t="s">
        <v>327</v>
      </c>
      <c r="C10" s="79"/>
      <c r="D10" s="79"/>
      <c r="E10" s="79"/>
      <c r="F10" s="79"/>
    </row>
    <row r="11" spans="1:6" ht="20.25" customHeight="1">
      <c r="A11" s="83" t="s">
        <v>328</v>
      </c>
      <c r="B11" s="88" t="s">
        <v>329</v>
      </c>
      <c r="C11" s="79"/>
      <c r="D11" s="79"/>
      <c r="E11" s="79"/>
      <c r="F11" s="79"/>
    </row>
    <row r="12" spans="1:6" ht="21" customHeight="1">
      <c r="A12" s="83" t="s">
        <v>330</v>
      </c>
      <c r="B12" s="88" t="s">
        <v>331</v>
      </c>
      <c r="C12" s="79"/>
      <c r="D12" s="79"/>
      <c r="E12" s="79"/>
      <c r="F12" s="79"/>
    </row>
    <row r="13" spans="1:6" ht="18" customHeight="1">
      <c r="A13" s="89" t="s">
        <v>332</v>
      </c>
      <c r="B13" s="160" t="s">
        <v>333</v>
      </c>
      <c r="C13" s="86"/>
      <c r="D13" s="86"/>
      <c r="E13" s="86"/>
      <c r="F13" s="86"/>
    </row>
    <row r="14" spans="1:6" ht="19.5" customHeight="1">
      <c r="A14" s="83" t="s">
        <v>334</v>
      </c>
      <c r="B14" s="88" t="s">
        <v>335</v>
      </c>
      <c r="C14" s="79"/>
      <c r="D14" s="79"/>
      <c r="E14" s="79"/>
      <c r="F14" s="79"/>
    </row>
    <row r="15" spans="1:6" ht="30.75" customHeight="1">
      <c r="A15" s="83" t="s">
        <v>336</v>
      </c>
      <c r="B15" s="88" t="s">
        <v>337</v>
      </c>
      <c r="C15" s="79"/>
      <c r="D15" s="79"/>
      <c r="E15" s="79"/>
      <c r="F15" s="79"/>
    </row>
    <row r="16" spans="1:6" ht="27.75" customHeight="1">
      <c r="A16" s="83" t="s">
        <v>338</v>
      </c>
      <c r="B16" s="88" t="s">
        <v>339</v>
      </c>
      <c r="C16" s="79"/>
      <c r="D16" s="79"/>
      <c r="E16" s="79"/>
      <c r="F16" s="79"/>
    </row>
    <row r="17" spans="1:6" ht="28.5" customHeight="1">
      <c r="A17" s="83" t="s">
        <v>340</v>
      </c>
      <c r="B17" s="88" t="s">
        <v>341</v>
      </c>
      <c r="C17" s="79"/>
      <c r="D17" s="79"/>
      <c r="E17" s="79"/>
      <c r="F17" s="79"/>
    </row>
    <row r="18" spans="1:6" ht="24.75" customHeight="1">
      <c r="A18" s="83" t="s">
        <v>513</v>
      </c>
      <c r="B18" s="88" t="s">
        <v>343</v>
      </c>
      <c r="C18" s="79"/>
      <c r="D18" s="79"/>
      <c r="E18" s="79"/>
      <c r="F18" s="79"/>
    </row>
    <row r="19" spans="1:6" ht="36" customHeight="1">
      <c r="A19" s="93" t="s">
        <v>344</v>
      </c>
      <c r="B19" s="102" t="s">
        <v>345</v>
      </c>
      <c r="C19" s="86"/>
      <c r="D19" s="86"/>
      <c r="E19" s="86"/>
      <c r="F19" s="86"/>
    </row>
    <row r="20" spans="1:6" ht="23.25" customHeight="1">
      <c r="A20" s="83" t="s">
        <v>346</v>
      </c>
      <c r="B20" s="88" t="s">
        <v>347</v>
      </c>
      <c r="C20" s="79"/>
      <c r="D20" s="79"/>
      <c r="E20" s="79"/>
      <c r="F20" s="79"/>
    </row>
    <row r="21" spans="1:6" ht="18.75" customHeight="1">
      <c r="A21" s="83" t="s">
        <v>348</v>
      </c>
      <c r="B21" s="88" t="s">
        <v>349</v>
      </c>
      <c r="C21" s="79"/>
      <c r="D21" s="79"/>
      <c r="E21" s="79"/>
      <c r="F21" s="79"/>
    </row>
    <row r="22" spans="1:6" ht="17.25" customHeight="1">
      <c r="A22" s="89" t="s">
        <v>350</v>
      </c>
      <c r="B22" s="160" t="s">
        <v>351</v>
      </c>
      <c r="C22" s="86"/>
      <c r="D22" s="86"/>
      <c r="E22" s="86"/>
      <c r="F22" s="86"/>
    </row>
    <row r="23" spans="1:6" ht="27" customHeight="1">
      <c r="A23" s="83" t="s">
        <v>352</v>
      </c>
      <c r="B23" s="88" t="s">
        <v>353</v>
      </c>
      <c r="C23" s="79"/>
      <c r="D23" s="79"/>
      <c r="E23" s="79"/>
      <c r="F23" s="79"/>
    </row>
    <row r="24" spans="1:6" ht="20.25" customHeight="1">
      <c r="A24" s="83" t="s">
        <v>354</v>
      </c>
      <c r="B24" s="88" t="s">
        <v>355</v>
      </c>
      <c r="C24" s="79"/>
      <c r="D24" s="79"/>
      <c r="E24" s="79"/>
      <c r="F24" s="79"/>
    </row>
    <row r="25" spans="1:6" ht="17.25" customHeight="1">
      <c r="A25" s="83" t="s">
        <v>356</v>
      </c>
      <c r="B25" s="88" t="s">
        <v>357</v>
      </c>
      <c r="C25" s="79"/>
      <c r="D25" s="79"/>
      <c r="E25" s="79"/>
      <c r="F25" s="79"/>
    </row>
    <row r="26" spans="1:6" ht="17.25" customHeight="1">
      <c r="A26" s="83" t="s">
        <v>358</v>
      </c>
      <c r="B26" s="88" t="s">
        <v>359</v>
      </c>
      <c r="C26" s="79"/>
      <c r="D26" s="79"/>
      <c r="E26" s="79"/>
      <c r="F26" s="79"/>
    </row>
    <row r="27" spans="1:6" ht="16.5" customHeight="1">
      <c r="A27" s="83" t="s">
        <v>360</v>
      </c>
      <c r="B27" s="88" t="s">
        <v>361</v>
      </c>
      <c r="C27" s="79"/>
      <c r="D27" s="79"/>
      <c r="E27" s="79"/>
      <c r="F27" s="79"/>
    </row>
    <row r="28" spans="1:6" ht="21" customHeight="1">
      <c r="A28" s="83" t="s">
        <v>362</v>
      </c>
      <c r="B28" s="88" t="s">
        <v>363</v>
      </c>
      <c r="C28" s="79"/>
      <c r="D28" s="79"/>
      <c r="E28" s="79"/>
      <c r="F28" s="79"/>
    </row>
    <row r="29" spans="1:6" ht="20.25" customHeight="1">
      <c r="A29" s="83" t="s">
        <v>364</v>
      </c>
      <c r="B29" s="88" t="s">
        <v>365</v>
      </c>
      <c r="C29" s="79"/>
      <c r="D29" s="79"/>
      <c r="E29" s="79"/>
      <c r="F29" s="79"/>
    </row>
    <row r="30" spans="1:6" ht="21.75" customHeight="1">
      <c r="A30" s="83" t="s">
        <v>366</v>
      </c>
      <c r="B30" s="88" t="s">
        <v>367</v>
      </c>
      <c r="C30" s="79"/>
      <c r="D30" s="79"/>
      <c r="E30" s="79"/>
      <c r="F30" s="79"/>
    </row>
    <row r="31" spans="1:6" ht="17.25" customHeight="1">
      <c r="A31" s="89" t="s">
        <v>368</v>
      </c>
      <c r="B31" s="160" t="s">
        <v>369</v>
      </c>
      <c r="C31" s="86"/>
      <c r="D31" s="86"/>
      <c r="E31" s="86"/>
      <c r="F31" s="86"/>
    </row>
    <row r="32" spans="1:6" ht="18" customHeight="1">
      <c r="A32" s="83" t="s">
        <v>370</v>
      </c>
      <c r="B32" s="88" t="s">
        <v>371</v>
      </c>
      <c r="C32" s="79"/>
      <c r="D32" s="79"/>
      <c r="E32" s="79"/>
      <c r="F32" s="79"/>
    </row>
    <row r="33" spans="1:6" ht="16.5" customHeight="1">
      <c r="A33" s="93" t="s">
        <v>372</v>
      </c>
      <c r="B33" s="102" t="s">
        <v>373</v>
      </c>
      <c r="C33" s="86"/>
      <c r="D33" s="86"/>
      <c r="E33" s="86"/>
      <c r="F33" s="86"/>
    </row>
    <row r="34" spans="1:6" ht="18.75" customHeight="1">
      <c r="A34" s="95" t="s">
        <v>374</v>
      </c>
      <c r="B34" s="88" t="s">
        <v>375</v>
      </c>
      <c r="C34" s="79"/>
      <c r="D34" s="79"/>
      <c r="E34" s="79"/>
      <c r="F34" s="79"/>
    </row>
    <row r="35" spans="1:6" ht="15.75" customHeight="1">
      <c r="A35" s="95" t="s">
        <v>376</v>
      </c>
      <c r="B35" s="88" t="s">
        <v>377</v>
      </c>
      <c r="C35" s="79"/>
      <c r="D35" s="79"/>
      <c r="E35" s="79"/>
      <c r="F35" s="79"/>
    </row>
    <row r="36" spans="1:6" ht="18.75" customHeight="1">
      <c r="A36" s="95" t="s">
        <v>378</v>
      </c>
      <c r="B36" s="88" t="s">
        <v>379</v>
      </c>
      <c r="C36" s="79"/>
      <c r="D36" s="79"/>
      <c r="E36" s="79"/>
      <c r="F36" s="79"/>
    </row>
    <row r="37" spans="1:6" ht="18.75" customHeight="1">
      <c r="A37" s="95" t="s">
        <v>380</v>
      </c>
      <c r="B37" s="88" t="s">
        <v>381</v>
      </c>
      <c r="C37" s="79"/>
      <c r="D37" s="79"/>
      <c r="E37" s="79"/>
      <c r="F37" s="79"/>
    </row>
    <row r="38" spans="1:6" ht="15" customHeight="1">
      <c r="A38" s="95" t="s">
        <v>382</v>
      </c>
      <c r="B38" s="88" t="s">
        <v>383</v>
      </c>
      <c r="C38" s="79"/>
      <c r="D38" s="79"/>
      <c r="E38" s="79"/>
      <c r="F38" s="79"/>
    </row>
    <row r="39" spans="1:6" ht="15" customHeight="1">
      <c r="A39" s="95" t="s">
        <v>384</v>
      </c>
      <c r="B39" s="88" t="s">
        <v>385</v>
      </c>
      <c r="C39" s="79"/>
      <c r="D39" s="79"/>
      <c r="E39" s="79"/>
      <c r="F39" s="79"/>
    </row>
    <row r="40" spans="1:6" ht="13.5" customHeight="1">
      <c r="A40" s="95" t="s">
        <v>386</v>
      </c>
      <c r="B40" s="88" t="s">
        <v>387</v>
      </c>
      <c r="C40" s="79"/>
      <c r="D40" s="79"/>
      <c r="E40" s="79"/>
      <c r="F40" s="79"/>
    </row>
    <row r="41" spans="1:6" ht="17.25" customHeight="1">
      <c r="A41" s="95" t="s">
        <v>388</v>
      </c>
      <c r="B41" s="88" t="s">
        <v>389</v>
      </c>
      <c r="C41" s="79"/>
      <c r="D41" s="79"/>
      <c r="E41" s="79"/>
      <c r="F41" s="79"/>
    </row>
    <row r="42" spans="1:6" ht="19.5" customHeight="1">
      <c r="A42" s="95" t="s">
        <v>390</v>
      </c>
      <c r="B42" s="88" t="s">
        <v>391</v>
      </c>
      <c r="C42" s="79"/>
      <c r="D42" s="79"/>
      <c r="E42" s="79"/>
      <c r="F42" s="79"/>
    </row>
    <row r="43" spans="1:6" ht="19.5" customHeight="1">
      <c r="A43" s="95" t="s">
        <v>392</v>
      </c>
      <c r="B43" s="88" t="s">
        <v>393</v>
      </c>
      <c r="C43" s="79"/>
      <c r="D43" s="79"/>
      <c r="E43" s="79"/>
      <c r="F43" s="79"/>
    </row>
    <row r="44" spans="1:6" ht="19.5" customHeight="1">
      <c r="A44" s="95" t="s">
        <v>394</v>
      </c>
      <c r="B44" s="88" t="s">
        <v>395</v>
      </c>
      <c r="C44" s="86"/>
      <c r="D44" s="86"/>
      <c r="E44" s="86"/>
      <c r="F44" s="86"/>
    </row>
    <row r="45" spans="1:6" ht="26.25" customHeight="1">
      <c r="A45" s="97" t="s">
        <v>396</v>
      </c>
      <c r="B45" s="102" t="s">
        <v>397</v>
      </c>
      <c r="C45" s="79"/>
      <c r="D45" s="79"/>
      <c r="E45" s="79"/>
      <c r="F45" s="79"/>
    </row>
    <row r="46" spans="1:6" ht="27" customHeight="1">
      <c r="A46" s="95" t="s">
        <v>398</v>
      </c>
      <c r="B46" s="88" t="s">
        <v>399</v>
      </c>
      <c r="C46" s="79"/>
      <c r="D46" s="79"/>
      <c r="E46" s="79"/>
      <c r="F46" s="79"/>
    </row>
    <row r="47" spans="1:6" ht="21" customHeight="1">
      <c r="A47" s="83" t="s">
        <v>400</v>
      </c>
      <c r="B47" s="88" t="s">
        <v>401</v>
      </c>
      <c r="C47" s="79"/>
      <c r="D47" s="79"/>
      <c r="E47" s="79"/>
      <c r="F47" s="79"/>
    </row>
    <row r="48" spans="1:6" ht="19.5" customHeight="1">
      <c r="A48" s="95" t="s">
        <v>402</v>
      </c>
      <c r="B48" s="88" t="s">
        <v>403</v>
      </c>
      <c r="C48" s="86"/>
      <c r="D48" s="86"/>
      <c r="E48" s="86"/>
      <c r="F48" s="86"/>
    </row>
    <row r="49" spans="1:6" ht="12.75">
      <c r="A49" s="95" t="s">
        <v>404</v>
      </c>
      <c r="B49" s="88" t="s">
        <v>405</v>
      </c>
      <c r="C49" s="118"/>
      <c r="D49" s="118"/>
      <c r="E49" s="118"/>
      <c r="F49" s="118"/>
    </row>
    <row r="50" spans="1:6" ht="23.25" customHeight="1">
      <c r="A50" s="95" t="s">
        <v>406</v>
      </c>
      <c r="B50" s="88" t="s">
        <v>407</v>
      </c>
      <c r="C50" s="79"/>
      <c r="D50" s="79"/>
      <c r="E50" s="79"/>
      <c r="F50" s="79"/>
    </row>
    <row r="51" spans="1:6" ht="28.5" customHeight="1">
      <c r="A51" s="93" t="s">
        <v>408</v>
      </c>
      <c r="B51" s="102" t="s">
        <v>409</v>
      </c>
      <c r="C51" s="79"/>
      <c r="D51" s="79"/>
      <c r="E51" s="79"/>
      <c r="F51" s="79"/>
    </row>
    <row r="52" spans="1:6" ht="28.5" customHeight="1">
      <c r="A52" s="100" t="s">
        <v>194</v>
      </c>
      <c r="B52" s="161"/>
      <c r="C52" s="79"/>
      <c r="D52" s="79"/>
      <c r="E52" s="79"/>
      <c r="F52" s="79"/>
    </row>
    <row r="53" spans="1:6" ht="29.25" customHeight="1">
      <c r="A53" s="83" t="s">
        <v>410</v>
      </c>
      <c r="B53" s="88" t="s">
        <v>411</v>
      </c>
      <c r="C53" s="79"/>
      <c r="D53" s="79"/>
      <c r="E53" s="79"/>
      <c r="F53" s="79"/>
    </row>
    <row r="54" spans="1:6" ht="27" customHeight="1">
      <c r="A54" s="83" t="s">
        <v>412</v>
      </c>
      <c r="B54" s="88" t="s">
        <v>413</v>
      </c>
      <c r="C54" s="79"/>
      <c r="D54" s="79"/>
      <c r="E54" s="79"/>
      <c r="F54" s="79"/>
    </row>
    <row r="55" spans="1:6" ht="33" customHeight="1">
      <c r="A55" s="83" t="s">
        <v>414</v>
      </c>
      <c r="B55" s="88" t="s">
        <v>415</v>
      </c>
      <c r="C55" s="86"/>
      <c r="D55" s="86"/>
      <c r="E55" s="86"/>
      <c r="F55" s="86"/>
    </row>
    <row r="56" spans="1:6" ht="22.5" customHeight="1">
      <c r="A56" s="83" t="s">
        <v>416</v>
      </c>
      <c r="B56" s="88" t="s">
        <v>417</v>
      </c>
      <c r="C56" s="79"/>
      <c r="D56" s="79"/>
      <c r="E56" s="79"/>
      <c r="F56" s="79"/>
    </row>
    <row r="57" spans="1:6" ht="20.25" customHeight="1">
      <c r="A57" s="83" t="s">
        <v>418</v>
      </c>
      <c r="B57" s="88" t="s">
        <v>419</v>
      </c>
      <c r="C57" s="79"/>
      <c r="D57" s="79"/>
      <c r="E57" s="79"/>
      <c r="F57" s="79"/>
    </row>
    <row r="58" spans="1:6" ht="16.5" customHeight="1">
      <c r="A58" s="93" t="s">
        <v>420</v>
      </c>
      <c r="B58" s="102" t="s">
        <v>421</v>
      </c>
      <c r="C58" s="79"/>
      <c r="D58" s="79"/>
      <c r="E58" s="79"/>
      <c r="F58" s="79"/>
    </row>
    <row r="59" spans="1:6" ht="17.25" customHeight="1">
      <c r="A59" s="95" t="s">
        <v>422</v>
      </c>
      <c r="B59" s="88" t="s">
        <v>423</v>
      </c>
      <c r="C59" s="79"/>
      <c r="D59" s="79"/>
      <c r="E59" s="79"/>
      <c r="F59" s="79"/>
    </row>
    <row r="60" spans="1:6" ht="18.75" customHeight="1">
      <c r="A60" s="95" t="s">
        <v>424</v>
      </c>
      <c r="B60" s="88" t="s">
        <v>425</v>
      </c>
      <c r="C60" s="79"/>
      <c r="D60" s="79"/>
      <c r="E60" s="79"/>
      <c r="F60" s="79"/>
    </row>
    <row r="61" spans="1:6" ht="16.5" customHeight="1">
      <c r="A61" s="95" t="s">
        <v>426</v>
      </c>
      <c r="B61" s="88" t="s">
        <v>427</v>
      </c>
      <c r="C61" s="86"/>
      <c r="D61" s="86"/>
      <c r="E61" s="86"/>
      <c r="F61" s="86"/>
    </row>
    <row r="62" spans="1:6" ht="29.25" customHeight="1">
      <c r="A62" s="95" t="s">
        <v>428</v>
      </c>
      <c r="B62" s="88" t="s">
        <v>429</v>
      </c>
      <c r="C62" s="79"/>
      <c r="D62" s="79"/>
      <c r="E62" s="79"/>
      <c r="F62" s="79"/>
    </row>
    <row r="63" spans="1:6" ht="28.5" customHeight="1">
      <c r="A63" s="95" t="s">
        <v>430</v>
      </c>
      <c r="B63" s="88" t="s">
        <v>431</v>
      </c>
      <c r="C63" s="79"/>
      <c r="D63" s="79"/>
      <c r="E63" s="79"/>
      <c r="F63" s="79"/>
    </row>
    <row r="64" spans="1:6" ht="18.75" customHeight="1">
      <c r="A64" s="93" t="s">
        <v>432</v>
      </c>
      <c r="B64" s="102" t="s">
        <v>433</v>
      </c>
      <c r="C64" s="79"/>
      <c r="D64" s="79"/>
      <c r="E64" s="79"/>
      <c r="F64" s="79"/>
    </row>
    <row r="65" spans="1:6" ht="20.25" customHeight="1">
      <c r="A65" s="95" t="s">
        <v>434</v>
      </c>
      <c r="B65" s="88" t="s">
        <v>435</v>
      </c>
      <c r="C65" s="86"/>
      <c r="D65" s="86"/>
      <c r="E65" s="86"/>
      <c r="F65" s="86"/>
    </row>
    <row r="66" spans="1:6" ht="12.75">
      <c r="A66" s="83" t="s">
        <v>436</v>
      </c>
      <c r="B66" s="88" t="s">
        <v>437</v>
      </c>
      <c r="C66" s="86"/>
      <c r="D66" s="86"/>
      <c r="E66" s="86"/>
      <c r="F66" s="86"/>
    </row>
    <row r="67" spans="1:6" ht="22.5" customHeight="1">
      <c r="A67" s="95" t="s">
        <v>438</v>
      </c>
      <c r="B67" s="88" t="s">
        <v>439</v>
      </c>
      <c r="C67" s="9"/>
      <c r="D67" s="9"/>
      <c r="E67" s="9"/>
      <c r="F67" s="9"/>
    </row>
    <row r="68" spans="1:6" ht="12.75">
      <c r="A68" s="95" t="s">
        <v>440</v>
      </c>
      <c r="B68" s="88" t="s">
        <v>441</v>
      </c>
      <c r="C68" s="79"/>
      <c r="D68" s="79"/>
      <c r="E68" s="79"/>
      <c r="F68" s="79"/>
    </row>
    <row r="69" spans="1:6" ht="12.75">
      <c r="A69" s="95" t="s">
        <v>442</v>
      </c>
      <c r="B69" s="88" t="s">
        <v>443</v>
      </c>
      <c r="C69" s="79"/>
      <c r="D69" s="79"/>
      <c r="E69" s="79"/>
      <c r="F69" s="79"/>
    </row>
    <row r="70" spans="1:6" ht="12.75">
      <c r="A70" s="93" t="s">
        <v>444</v>
      </c>
      <c r="B70" s="102" t="s">
        <v>445</v>
      </c>
      <c r="C70" s="79"/>
      <c r="D70" s="79"/>
      <c r="E70" s="79"/>
      <c r="F70" s="79"/>
    </row>
    <row r="71" spans="1:6" ht="29.25" customHeight="1">
      <c r="A71" s="100" t="s">
        <v>241</v>
      </c>
      <c r="B71" s="161"/>
      <c r="C71" s="79"/>
      <c r="D71" s="79"/>
      <c r="E71" s="79"/>
      <c r="F71" s="79"/>
    </row>
    <row r="72" spans="1:6" ht="12.75">
      <c r="A72" s="186" t="s">
        <v>446</v>
      </c>
      <c r="B72" s="103" t="s">
        <v>447</v>
      </c>
      <c r="C72" s="79"/>
      <c r="D72" s="79"/>
      <c r="E72" s="79"/>
      <c r="F72" s="79"/>
    </row>
    <row r="73" spans="1:6" ht="20.25" customHeight="1">
      <c r="A73" s="171" t="s">
        <v>448</v>
      </c>
      <c r="B73" s="172"/>
      <c r="C73" s="86"/>
      <c r="D73" s="86"/>
      <c r="E73" s="86"/>
      <c r="F73" s="86"/>
    </row>
    <row r="74" spans="1:6" ht="27" customHeight="1">
      <c r="A74" s="171" t="s">
        <v>449</v>
      </c>
      <c r="B74" s="172"/>
      <c r="C74" s="79"/>
      <c r="D74" s="79"/>
      <c r="E74" s="79"/>
      <c r="F74" s="79"/>
    </row>
    <row r="75" spans="1:6" ht="12.75">
      <c r="A75" s="112" t="s">
        <v>450</v>
      </c>
      <c r="B75" s="83" t="s">
        <v>451</v>
      </c>
      <c r="C75" s="79"/>
      <c r="D75" s="79"/>
      <c r="E75" s="79"/>
      <c r="F75" s="79"/>
    </row>
    <row r="76" spans="1:6" ht="32.25" customHeight="1">
      <c r="A76" s="95" t="s">
        <v>452</v>
      </c>
      <c r="B76" s="83" t="s">
        <v>453</v>
      </c>
      <c r="C76" s="79"/>
      <c r="D76" s="79"/>
      <c r="E76" s="79"/>
      <c r="F76" s="79"/>
    </row>
    <row r="77" spans="1:6" ht="12.75">
      <c r="A77" s="112" t="s">
        <v>454</v>
      </c>
      <c r="B77" s="83" t="s">
        <v>455</v>
      </c>
      <c r="C77" s="79"/>
      <c r="D77" s="79"/>
      <c r="E77" s="79"/>
      <c r="F77" s="79"/>
    </row>
    <row r="78" spans="1:6" ht="12.75">
      <c r="A78" s="109" t="s">
        <v>456</v>
      </c>
      <c r="B78" s="89" t="s">
        <v>457</v>
      </c>
      <c r="C78" s="86"/>
      <c r="D78" s="86"/>
      <c r="E78" s="86"/>
      <c r="F78" s="86"/>
    </row>
    <row r="79" spans="1:6" ht="31.5" customHeight="1">
      <c r="A79" s="95" t="s">
        <v>458</v>
      </c>
      <c r="B79" s="83" t="s">
        <v>459</v>
      </c>
      <c r="C79" s="79"/>
      <c r="D79" s="79"/>
      <c r="E79" s="79"/>
      <c r="F79" s="79"/>
    </row>
    <row r="80" spans="1:6" ht="33" customHeight="1">
      <c r="A80" s="112" t="s">
        <v>460</v>
      </c>
      <c r="B80" s="83" t="s">
        <v>461</v>
      </c>
      <c r="C80" s="79"/>
      <c r="D80" s="79"/>
      <c r="E80" s="79"/>
      <c r="F80" s="79"/>
    </row>
    <row r="81" spans="1:6" ht="27" customHeight="1">
      <c r="A81" s="95" t="s">
        <v>462</v>
      </c>
      <c r="B81" s="83" t="s">
        <v>463</v>
      </c>
      <c r="C81" s="79"/>
      <c r="D81" s="79"/>
      <c r="E81" s="79"/>
      <c r="F81" s="79"/>
    </row>
    <row r="82" spans="1:6" ht="29.25" customHeight="1">
      <c r="A82" s="112" t="s">
        <v>464</v>
      </c>
      <c r="B82" s="83" t="s">
        <v>465</v>
      </c>
      <c r="C82" s="79"/>
      <c r="D82" s="79"/>
      <c r="E82" s="79"/>
      <c r="F82" s="79"/>
    </row>
    <row r="83" spans="1:6" ht="25.5" customHeight="1">
      <c r="A83" s="115" t="s">
        <v>466</v>
      </c>
      <c r="B83" s="89" t="s">
        <v>467</v>
      </c>
      <c r="C83" s="79"/>
      <c r="D83" s="79"/>
      <c r="E83" s="79"/>
      <c r="F83" s="79"/>
    </row>
    <row r="84" spans="1:6" ht="12.75">
      <c r="A84" s="83" t="s">
        <v>468</v>
      </c>
      <c r="B84" s="83" t="s">
        <v>469</v>
      </c>
      <c r="C84" s="79">
        <v>1176716</v>
      </c>
      <c r="D84" s="79"/>
      <c r="E84" s="79"/>
      <c r="F84" s="79">
        <f>SUM(C84:E84)</f>
        <v>1176716</v>
      </c>
    </row>
    <row r="85" spans="1:6" ht="12.75">
      <c r="A85" s="83" t="s">
        <v>470</v>
      </c>
      <c r="B85" s="83" t="s">
        <v>469</v>
      </c>
      <c r="C85" s="79"/>
      <c r="D85" s="79"/>
      <c r="E85" s="79"/>
      <c r="F85" s="79"/>
    </row>
    <row r="86" spans="1:6" ht="12.75">
      <c r="A86" s="83" t="s">
        <v>471</v>
      </c>
      <c r="B86" s="83" t="s">
        <v>472</v>
      </c>
      <c r="C86" s="79"/>
      <c r="D86" s="79"/>
      <c r="E86" s="79"/>
      <c r="F86" s="79"/>
    </row>
    <row r="87" spans="1:6" ht="12.75">
      <c r="A87" s="83" t="s">
        <v>473</v>
      </c>
      <c r="B87" s="83" t="s">
        <v>472</v>
      </c>
      <c r="C87" s="79"/>
      <c r="D87" s="79"/>
      <c r="E87" s="79"/>
      <c r="F87" s="79"/>
    </row>
    <row r="88" spans="1:6" ht="20.25" customHeight="1">
      <c r="A88" s="89" t="s">
        <v>474</v>
      </c>
      <c r="B88" s="89" t="s">
        <v>475</v>
      </c>
      <c r="C88" s="79">
        <f>SUM(C84:C87)</f>
        <v>1176716</v>
      </c>
      <c r="D88" s="79"/>
      <c r="E88" s="79"/>
      <c r="F88" s="79">
        <f>SUM(F84:F87)</f>
        <v>1176716</v>
      </c>
    </row>
    <row r="89" spans="1:6" ht="18" customHeight="1">
      <c r="A89" s="112" t="s">
        <v>476</v>
      </c>
      <c r="B89" s="83" t="s">
        <v>477</v>
      </c>
      <c r="C89" s="86"/>
      <c r="D89" s="86"/>
      <c r="E89" s="86"/>
      <c r="F89" s="86"/>
    </row>
    <row r="90" spans="1:6" ht="33" customHeight="1">
      <c r="A90" s="112" t="s">
        <v>478</v>
      </c>
      <c r="B90" s="83" t="s">
        <v>479</v>
      </c>
      <c r="C90" s="79"/>
      <c r="D90" s="79"/>
      <c r="E90" s="79"/>
      <c r="F90" s="79"/>
    </row>
    <row r="91" spans="1:6" ht="29.25" customHeight="1">
      <c r="A91" s="112" t="s">
        <v>480</v>
      </c>
      <c r="B91" s="83" t="s">
        <v>481</v>
      </c>
      <c r="C91" s="79">
        <v>97829108</v>
      </c>
      <c r="D91" s="79"/>
      <c r="E91" s="79"/>
      <c r="F91" s="79">
        <f>SUM(C91:E91)</f>
        <v>97829108</v>
      </c>
    </row>
    <row r="92" spans="1:6" ht="12.75">
      <c r="A92" s="112" t="s">
        <v>482</v>
      </c>
      <c r="B92" s="83" t="s">
        <v>483</v>
      </c>
      <c r="C92" s="79"/>
      <c r="D92" s="79"/>
      <c r="E92" s="79"/>
      <c r="F92" s="79"/>
    </row>
    <row r="93" spans="1:6" ht="12.75">
      <c r="A93" s="95" t="s">
        <v>484</v>
      </c>
      <c r="B93" s="83" t="s">
        <v>485</v>
      </c>
      <c r="C93" s="79"/>
      <c r="D93" s="79"/>
      <c r="E93" s="79"/>
      <c r="F93" s="79"/>
    </row>
    <row r="94" spans="1:6" ht="12.75">
      <c r="A94" s="95" t="s">
        <v>486</v>
      </c>
      <c r="B94" s="83" t="s">
        <v>487</v>
      </c>
      <c r="C94" s="86"/>
      <c r="D94" s="86"/>
      <c r="E94" s="86"/>
      <c r="F94" s="86"/>
    </row>
    <row r="95" spans="1:6" ht="26.25" customHeight="1">
      <c r="A95" s="109" t="s">
        <v>488</v>
      </c>
      <c r="B95" s="89" t="s">
        <v>489</v>
      </c>
      <c r="C95" s="79">
        <f>SUM(C88:C94)</f>
        <v>99005824</v>
      </c>
      <c r="D95" s="79"/>
      <c r="E95" s="79"/>
      <c r="F95" s="79">
        <f>SUM(F88:F94)</f>
        <v>99005824</v>
      </c>
    </row>
    <row r="96" spans="1:6" ht="12.75">
      <c r="A96" s="95" t="s">
        <v>490</v>
      </c>
      <c r="B96" s="83" t="s">
        <v>491</v>
      </c>
      <c r="C96" s="9"/>
      <c r="D96" s="9"/>
      <c r="E96" s="9"/>
      <c r="F96" s="9"/>
    </row>
    <row r="97" spans="1:6" ht="12.75">
      <c r="A97" s="95" t="s">
        <v>492</v>
      </c>
      <c r="B97" s="83" t="s">
        <v>493</v>
      </c>
      <c r="C97" s="118"/>
      <c r="D97" s="118"/>
      <c r="E97" s="118"/>
      <c r="F97" s="118"/>
    </row>
    <row r="98" spans="1:6" ht="12.75">
      <c r="A98" s="112" t="s">
        <v>494</v>
      </c>
      <c r="B98" s="83" t="s">
        <v>495</v>
      </c>
      <c r="C98" s="120"/>
      <c r="D98" s="120"/>
      <c r="E98" s="120"/>
      <c r="F98" s="120"/>
    </row>
    <row r="99" spans="1:6" ht="12.75">
      <c r="A99" s="112" t="s">
        <v>496</v>
      </c>
      <c r="B99" s="83" t="s">
        <v>497</v>
      </c>
      <c r="C99" s="120"/>
      <c r="D99" s="120"/>
      <c r="E99" s="120"/>
      <c r="F99" s="120"/>
    </row>
    <row r="100" spans="1:6" ht="12.75">
      <c r="A100" s="112" t="s">
        <v>498</v>
      </c>
      <c r="B100" s="83" t="s">
        <v>499</v>
      </c>
      <c r="C100" s="120"/>
      <c r="D100" s="120"/>
      <c r="E100" s="120"/>
      <c r="F100" s="120"/>
    </row>
    <row r="101" spans="1:6" ht="12.75">
      <c r="A101" s="115" t="s">
        <v>500</v>
      </c>
      <c r="B101" s="89" t="s">
        <v>501</v>
      </c>
      <c r="C101" s="120"/>
      <c r="D101" s="120"/>
      <c r="E101" s="120"/>
      <c r="F101" s="120"/>
    </row>
    <row r="102" spans="1:6" ht="12.75">
      <c r="A102" s="109" t="s">
        <v>502</v>
      </c>
      <c r="B102" s="89" t="s">
        <v>503</v>
      </c>
      <c r="C102" s="120"/>
      <c r="D102" s="120"/>
      <c r="E102" s="120"/>
      <c r="F102" s="120"/>
    </row>
    <row r="103" spans="1:6" ht="12.75">
      <c r="A103" s="109" t="s">
        <v>504</v>
      </c>
      <c r="B103" s="89" t="s">
        <v>505</v>
      </c>
      <c r="C103" s="120"/>
      <c r="D103" s="120"/>
      <c r="E103" s="120"/>
      <c r="F103" s="120"/>
    </row>
    <row r="104" spans="1:6" ht="12.75">
      <c r="A104" s="121" t="s">
        <v>506</v>
      </c>
      <c r="B104" s="122" t="s">
        <v>507</v>
      </c>
      <c r="C104" s="124">
        <f>C95+C101+C102+C103</f>
        <v>99005824</v>
      </c>
      <c r="D104" s="124">
        <f>D95+D101+D102+D103</f>
        <v>0</v>
      </c>
      <c r="E104" s="124">
        <f>E95+E101+E102+E103</f>
        <v>0</v>
      </c>
      <c r="F104" s="124">
        <f>F95+F101+F102+F103</f>
        <v>99005824</v>
      </c>
    </row>
    <row r="105" spans="1:6" ht="12.75">
      <c r="A105" s="123" t="s">
        <v>24</v>
      </c>
      <c r="B105" s="187"/>
      <c r="C105" s="124">
        <f>SUM(C104)</f>
        <v>99005824</v>
      </c>
      <c r="D105" s="124">
        <f>SUM(D104)</f>
        <v>0</v>
      </c>
      <c r="E105" s="124">
        <f>SUM(E104)</f>
        <v>0</v>
      </c>
      <c r="F105" s="124">
        <f>SUM(F104)</f>
        <v>99005824</v>
      </c>
    </row>
  </sheetData>
  <sheetProtection selectLockedCells="1" selectUnlockedCells="1"/>
  <mergeCells count="2">
    <mergeCell ref="A2:F2"/>
    <mergeCell ref="A3:F3"/>
  </mergeCells>
  <printOptions/>
  <pageMargins left="0.7479166666666667" right="0.7479166666666667" top="0.9958333333333333" bottom="0.9840277777777777" header="0.8305555555555556" footer="0.5118055555555555"/>
  <pageSetup horizontalDpi="300" verticalDpi="300" orientation="portrait" paperSize="9" scale="57"/>
  <headerFooter alignWithMargins="0">
    <oddHeader>&amp;C&amp;"Times New Roman,Normál"&amp;12 7. melléklet a 3/2019. (III. 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SheetLayoutView="100" workbookViewId="0" topLeftCell="A1">
      <selection activeCell="D14" sqref="D14"/>
    </sheetView>
  </sheetViews>
  <sheetFormatPr defaultColWidth="9.140625" defaultRowHeight="15"/>
  <cols>
    <col min="1" max="1" width="39.851562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140625" style="0" customWidth="1"/>
  </cols>
  <sheetData>
    <row r="1" spans="1:6" ht="24" customHeight="1">
      <c r="A1" s="68" t="s">
        <v>0</v>
      </c>
      <c r="B1" s="68"/>
      <c r="C1" s="68"/>
      <c r="D1" s="68"/>
      <c r="E1" s="68"/>
      <c r="F1" s="68"/>
    </row>
    <row r="2" spans="1:8" ht="24" customHeight="1">
      <c r="A2" s="69" t="s">
        <v>313</v>
      </c>
      <c r="B2" s="69"/>
      <c r="C2" s="69"/>
      <c r="D2" s="69"/>
      <c r="E2" s="69"/>
      <c r="F2" s="69"/>
      <c r="H2" s="150"/>
    </row>
    <row r="3" ht="12.75">
      <c r="A3" s="70"/>
    </row>
    <row r="4" ht="12.75">
      <c r="A4" s="71" t="s">
        <v>514</v>
      </c>
    </row>
    <row r="5" spans="1:6" ht="12.75">
      <c r="A5" s="72" t="s">
        <v>27</v>
      </c>
      <c r="B5" s="73" t="s">
        <v>314</v>
      </c>
      <c r="C5" s="184" t="s">
        <v>509</v>
      </c>
      <c r="D5" s="184" t="s">
        <v>510</v>
      </c>
      <c r="E5" s="184" t="s">
        <v>511</v>
      </c>
      <c r="F5" s="185" t="s">
        <v>312</v>
      </c>
    </row>
    <row r="6" spans="1:6" ht="15" customHeight="1">
      <c r="A6" s="82" t="s">
        <v>320</v>
      </c>
      <c r="B6" s="88" t="s">
        <v>321</v>
      </c>
      <c r="C6" s="124"/>
      <c r="D6" s="124"/>
      <c r="E6" s="124"/>
      <c r="F6" s="124"/>
    </row>
    <row r="7" spans="1:6" ht="12.75">
      <c r="A7" s="83" t="s">
        <v>322</v>
      </c>
      <c r="B7" s="88" t="s">
        <v>323</v>
      </c>
      <c r="C7" s="124"/>
      <c r="D7" s="124"/>
      <c r="E7" s="124"/>
      <c r="F7" s="124"/>
    </row>
    <row r="8" spans="1:6" ht="12.75">
      <c r="A8" s="83" t="s">
        <v>512</v>
      </c>
      <c r="B8" s="88" t="s">
        <v>325</v>
      </c>
      <c r="C8" s="124"/>
      <c r="D8" s="124"/>
      <c r="E8" s="124"/>
      <c r="F8" s="124"/>
    </row>
    <row r="9" spans="1:6" ht="12.75">
      <c r="A9" s="83" t="s">
        <v>326</v>
      </c>
      <c r="B9" s="88" t="s">
        <v>327</v>
      </c>
      <c r="C9" s="124"/>
      <c r="D9" s="124"/>
      <c r="E9" s="124"/>
      <c r="F9" s="124"/>
    </row>
    <row r="10" spans="1:6" ht="15" customHeight="1">
      <c r="A10" s="83" t="s">
        <v>328</v>
      </c>
      <c r="B10" s="88" t="s">
        <v>329</v>
      </c>
      <c r="C10" s="124"/>
      <c r="D10" s="124"/>
      <c r="E10" s="124"/>
      <c r="F10" s="124"/>
    </row>
    <row r="11" spans="1:6" ht="15" customHeight="1">
      <c r="A11" s="83" t="s">
        <v>330</v>
      </c>
      <c r="B11" s="88" t="s">
        <v>331</v>
      </c>
      <c r="C11" s="124"/>
      <c r="D11" s="124"/>
      <c r="E11" s="124"/>
      <c r="F11" s="124"/>
    </row>
    <row r="12" spans="1:6" ht="15" customHeight="1">
      <c r="A12" s="89" t="s">
        <v>332</v>
      </c>
      <c r="B12" s="160" t="s">
        <v>333</v>
      </c>
      <c r="C12" s="124"/>
      <c r="D12" s="124"/>
      <c r="E12" s="124"/>
      <c r="F12" s="124"/>
    </row>
    <row r="13" spans="1:6" ht="12.75">
      <c r="A13" s="83" t="s">
        <v>334</v>
      </c>
      <c r="B13" s="88" t="s">
        <v>335</v>
      </c>
      <c r="C13" s="124"/>
      <c r="D13" s="124"/>
      <c r="E13" s="124"/>
      <c r="F13" s="124"/>
    </row>
    <row r="14" spans="1:6" ht="12.75">
      <c r="A14" s="83" t="s">
        <v>336</v>
      </c>
      <c r="B14" s="88" t="s">
        <v>337</v>
      </c>
      <c r="C14" s="124"/>
      <c r="D14" s="124"/>
      <c r="E14" s="124"/>
      <c r="F14" s="124"/>
    </row>
    <row r="15" spans="1:6" ht="12.75">
      <c r="A15" s="83" t="s">
        <v>338</v>
      </c>
      <c r="B15" s="88" t="s">
        <v>339</v>
      </c>
      <c r="C15" s="124"/>
      <c r="D15" s="124"/>
      <c r="E15" s="124"/>
      <c r="F15" s="124"/>
    </row>
    <row r="16" spans="1:6" ht="12.75">
      <c r="A16" s="83" t="s">
        <v>340</v>
      </c>
      <c r="B16" s="88" t="s">
        <v>341</v>
      </c>
      <c r="C16" s="124"/>
      <c r="D16" s="124"/>
      <c r="E16" s="124"/>
      <c r="F16" s="124"/>
    </row>
    <row r="17" spans="1:6" ht="12.75">
      <c r="A17" s="83" t="s">
        <v>513</v>
      </c>
      <c r="B17" s="88" t="s">
        <v>343</v>
      </c>
      <c r="C17" s="124"/>
      <c r="D17" s="124"/>
      <c r="E17" s="124"/>
      <c r="F17" s="124"/>
    </row>
    <row r="18" spans="1:6" ht="12.75">
      <c r="A18" s="93" t="s">
        <v>344</v>
      </c>
      <c r="B18" s="102" t="s">
        <v>345</v>
      </c>
      <c r="C18" s="131"/>
      <c r="D18" s="131"/>
      <c r="E18" s="131"/>
      <c r="F18" s="131"/>
    </row>
    <row r="19" spans="1:6" ht="15" customHeight="1">
      <c r="A19" s="83" t="s">
        <v>346</v>
      </c>
      <c r="B19" s="88" t="s">
        <v>347</v>
      </c>
      <c r="C19" s="124"/>
      <c r="D19" s="124"/>
      <c r="E19" s="124"/>
      <c r="F19" s="124"/>
    </row>
    <row r="20" spans="1:6" ht="15" customHeight="1">
      <c r="A20" s="83" t="s">
        <v>348</v>
      </c>
      <c r="B20" s="88" t="s">
        <v>349</v>
      </c>
      <c r="C20" s="124"/>
      <c r="D20" s="124"/>
      <c r="E20" s="124"/>
      <c r="F20" s="124"/>
    </row>
    <row r="21" spans="1:6" ht="15" customHeight="1">
      <c r="A21" s="89" t="s">
        <v>350</v>
      </c>
      <c r="B21" s="160" t="s">
        <v>351</v>
      </c>
      <c r="C21" s="124"/>
      <c r="D21" s="124"/>
      <c r="E21" s="124"/>
      <c r="F21" s="124"/>
    </row>
    <row r="22" spans="1:6" ht="15" customHeight="1">
      <c r="A22" s="83" t="s">
        <v>352</v>
      </c>
      <c r="B22" s="88" t="s">
        <v>353</v>
      </c>
      <c r="C22" s="124"/>
      <c r="D22" s="124"/>
      <c r="E22" s="124"/>
      <c r="F22" s="124"/>
    </row>
    <row r="23" spans="1:6" ht="15" customHeight="1">
      <c r="A23" s="83" t="s">
        <v>354</v>
      </c>
      <c r="B23" s="88" t="s">
        <v>355</v>
      </c>
      <c r="C23" s="124"/>
      <c r="D23" s="124"/>
      <c r="E23" s="124"/>
      <c r="F23" s="124"/>
    </row>
    <row r="24" spans="1:6" ht="15" customHeight="1">
      <c r="A24" s="83" t="s">
        <v>356</v>
      </c>
      <c r="B24" s="88" t="s">
        <v>357</v>
      </c>
      <c r="C24" s="124"/>
      <c r="D24" s="124"/>
      <c r="E24" s="124"/>
      <c r="F24" s="124"/>
    </row>
    <row r="25" spans="1:6" ht="15" customHeight="1">
      <c r="A25" s="83" t="s">
        <v>358</v>
      </c>
      <c r="B25" s="88" t="s">
        <v>359</v>
      </c>
      <c r="C25" s="124"/>
      <c r="D25" s="124"/>
      <c r="E25" s="124"/>
      <c r="F25" s="124"/>
    </row>
    <row r="26" spans="1:6" ht="15" customHeight="1">
      <c r="A26" s="83" t="s">
        <v>360</v>
      </c>
      <c r="B26" s="88" t="s">
        <v>361</v>
      </c>
      <c r="C26" s="124"/>
      <c r="D26" s="124"/>
      <c r="E26" s="124"/>
      <c r="F26" s="124"/>
    </row>
    <row r="27" spans="1:6" ht="15" customHeight="1">
      <c r="A27" s="83" t="s">
        <v>362</v>
      </c>
      <c r="B27" s="88" t="s">
        <v>363</v>
      </c>
      <c r="C27" s="124"/>
      <c r="D27" s="124"/>
      <c r="E27" s="124"/>
      <c r="F27" s="124"/>
    </row>
    <row r="28" spans="1:6" ht="15" customHeight="1">
      <c r="A28" s="83" t="s">
        <v>364</v>
      </c>
      <c r="B28" s="88" t="s">
        <v>365</v>
      </c>
      <c r="C28" s="124"/>
      <c r="D28" s="124"/>
      <c r="E28" s="124"/>
      <c r="F28" s="124"/>
    </row>
    <row r="29" spans="1:6" ht="15" customHeight="1">
      <c r="A29" s="83" t="s">
        <v>366</v>
      </c>
      <c r="B29" s="88" t="s">
        <v>367</v>
      </c>
      <c r="C29" s="124"/>
      <c r="D29" s="124"/>
      <c r="E29" s="124"/>
      <c r="F29" s="124"/>
    </row>
    <row r="30" spans="1:6" ht="15" customHeight="1">
      <c r="A30" s="89" t="s">
        <v>368</v>
      </c>
      <c r="B30" s="160" t="s">
        <v>369</v>
      </c>
      <c r="C30" s="124"/>
      <c r="D30" s="124"/>
      <c r="E30" s="124"/>
      <c r="F30" s="124"/>
    </row>
    <row r="31" spans="1:6" ht="15" customHeight="1">
      <c r="A31" s="83" t="s">
        <v>370</v>
      </c>
      <c r="B31" s="88" t="s">
        <v>371</v>
      </c>
      <c r="C31" s="124"/>
      <c r="D31" s="124"/>
      <c r="E31" s="124"/>
      <c r="F31" s="124"/>
    </row>
    <row r="32" spans="1:6" ht="15" customHeight="1">
      <c r="A32" s="93" t="s">
        <v>372</v>
      </c>
      <c r="B32" s="102" t="s">
        <v>373</v>
      </c>
      <c r="C32" s="131"/>
      <c r="D32" s="131"/>
      <c r="E32" s="131"/>
      <c r="F32" s="131"/>
    </row>
    <row r="33" spans="1:6" ht="15" customHeight="1">
      <c r="A33" s="95" t="s">
        <v>374</v>
      </c>
      <c r="B33" s="88" t="s">
        <v>375</v>
      </c>
      <c r="C33" s="124"/>
      <c r="D33" s="124"/>
      <c r="E33" s="124"/>
      <c r="F33" s="124"/>
    </row>
    <row r="34" spans="1:6" ht="15" customHeight="1">
      <c r="A34" s="95" t="s">
        <v>376</v>
      </c>
      <c r="B34" s="88" t="s">
        <v>377</v>
      </c>
      <c r="C34" s="124"/>
      <c r="D34" s="124"/>
      <c r="E34" s="124"/>
      <c r="F34" s="124"/>
    </row>
    <row r="35" spans="1:6" ht="15" customHeight="1">
      <c r="A35" s="95" t="s">
        <v>378</v>
      </c>
      <c r="B35" s="88" t="s">
        <v>379</v>
      </c>
      <c r="C35" s="124"/>
      <c r="D35" s="124"/>
      <c r="E35" s="124"/>
      <c r="F35" s="124"/>
    </row>
    <row r="36" spans="1:6" ht="15" customHeight="1">
      <c r="A36" s="95" t="s">
        <v>380</v>
      </c>
      <c r="B36" s="88" t="s">
        <v>381</v>
      </c>
      <c r="C36" s="124"/>
      <c r="D36" s="124"/>
      <c r="E36" s="124"/>
      <c r="F36" s="124"/>
    </row>
    <row r="37" spans="1:6" ht="15" customHeight="1">
      <c r="A37" s="95" t="s">
        <v>382</v>
      </c>
      <c r="B37" s="88" t="s">
        <v>383</v>
      </c>
      <c r="C37" s="124">
        <v>11400964</v>
      </c>
      <c r="D37" s="124"/>
      <c r="E37" s="124"/>
      <c r="F37" s="124">
        <f aca="true" t="shared" si="0" ref="F37:F42">SUM(C37:E37)</f>
        <v>11400964</v>
      </c>
    </row>
    <row r="38" spans="1:6" ht="15" customHeight="1">
      <c r="A38" s="95" t="s">
        <v>384</v>
      </c>
      <c r="B38" s="88" t="s">
        <v>385</v>
      </c>
      <c r="C38" s="124">
        <v>3078260</v>
      </c>
      <c r="D38" s="124"/>
      <c r="E38" s="124"/>
      <c r="F38" s="124">
        <f t="shared" si="0"/>
        <v>3078260</v>
      </c>
    </row>
    <row r="39" spans="1:6" ht="15" customHeight="1">
      <c r="A39" s="95" t="s">
        <v>386</v>
      </c>
      <c r="B39" s="88" t="s">
        <v>387</v>
      </c>
      <c r="C39" s="124"/>
      <c r="D39" s="124"/>
      <c r="E39" s="124"/>
      <c r="F39" s="124">
        <f t="shared" si="0"/>
        <v>0</v>
      </c>
    </row>
    <row r="40" spans="1:6" ht="15" customHeight="1">
      <c r="A40" s="95" t="s">
        <v>388</v>
      </c>
      <c r="B40" s="88" t="s">
        <v>389</v>
      </c>
      <c r="C40" s="124"/>
      <c r="D40" s="124"/>
      <c r="E40" s="124"/>
      <c r="F40" s="124">
        <f t="shared" si="0"/>
        <v>0</v>
      </c>
    </row>
    <row r="41" spans="1:6" ht="15" customHeight="1">
      <c r="A41" s="95" t="s">
        <v>390</v>
      </c>
      <c r="B41" s="88" t="s">
        <v>391</v>
      </c>
      <c r="C41" s="124"/>
      <c r="D41" s="124"/>
      <c r="E41" s="124"/>
      <c r="F41" s="124">
        <f t="shared" si="0"/>
        <v>0</v>
      </c>
    </row>
    <row r="42" spans="1:6" ht="15" customHeight="1">
      <c r="A42" s="95" t="s">
        <v>392</v>
      </c>
      <c r="B42" s="88" t="s">
        <v>393</v>
      </c>
      <c r="C42" s="124"/>
      <c r="D42" s="124"/>
      <c r="E42" s="124"/>
      <c r="F42" s="124">
        <f t="shared" si="0"/>
        <v>0</v>
      </c>
    </row>
    <row r="43" spans="1:6" ht="15" customHeight="1">
      <c r="A43" s="95" t="s">
        <v>394</v>
      </c>
      <c r="B43" s="88" t="s">
        <v>395</v>
      </c>
      <c r="C43" s="131">
        <v>5000</v>
      </c>
      <c r="D43" s="131"/>
      <c r="E43" s="131"/>
      <c r="F43" s="131">
        <f>SUM(C43:E43)</f>
        <v>5000</v>
      </c>
    </row>
    <row r="44" spans="1:6" ht="12.75">
      <c r="A44" s="97" t="s">
        <v>396</v>
      </c>
      <c r="B44" s="102" t="s">
        <v>397</v>
      </c>
      <c r="C44" s="124">
        <f>SUM(C37:C43)</f>
        <v>14484224</v>
      </c>
      <c r="D44" s="124"/>
      <c r="E44" s="124"/>
      <c r="F44" s="124">
        <v>14484224</v>
      </c>
    </row>
    <row r="45" spans="1:6" ht="12.75">
      <c r="A45" s="95" t="s">
        <v>398</v>
      </c>
      <c r="B45" s="88" t="s">
        <v>399</v>
      </c>
      <c r="C45" s="124"/>
      <c r="D45" s="124"/>
      <c r="E45" s="124"/>
      <c r="F45" s="124"/>
    </row>
    <row r="46" spans="1:6" ht="15" customHeight="1">
      <c r="A46" s="83" t="s">
        <v>400</v>
      </c>
      <c r="B46" s="88" t="s">
        <v>401</v>
      </c>
      <c r="C46" s="124"/>
      <c r="D46" s="124"/>
      <c r="E46" s="124"/>
      <c r="F46" s="124"/>
    </row>
    <row r="47" spans="1:6" ht="15" customHeight="1">
      <c r="A47" s="95" t="s">
        <v>402</v>
      </c>
      <c r="B47" s="88" t="s">
        <v>403</v>
      </c>
      <c r="C47" s="131"/>
      <c r="D47" s="131"/>
      <c r="E47" s="131"/>
      <c r="F47" s="131"/>
    </row>
    <row r="48" spans="1:6" ht="15" customHeight="1">
      <c r="A48" s="95" t="s">
        <v>404</v>
      </c>
      <c r="B48" s="88" t="s">
        <v>405</v>
      </c>
      <c r="C48" s="124"/>
      <c r="D48" s="124"/>
      <c r="E48" s="124"/>
      <c r="F48" s="124"/>
    </row>
    <row r="49" spans="1:6" ht="12.75">
      <c r="A49" s="95" t="s">
        <v>406</v>
      </c>
      <c r="B49" s="88" t="s">
        <v>407</v>
      </c>
      <c r="C49" s="124"/>
      <c r="D49" s="124"/>
      <c r="E49" s="124"/>
      <c r="F49" s="124"/>
    </row>
    <row r="50" spans="1:6" ht="12.75">
      <c r="A50" s="93" t="s">
        <v>408</v>
      </c>
      <c r="B50" s="102" t="s">
        <v>409</v>
      </c>
      <c r="C50" s="124"/>
      <c r="D50" s="124"/>
      <c r="E50" s="124"/>
      <c r="F50" s="124"/>
    </row>
    <row r="51" spans="1:6" ht="12.75">
      <c r="A51" s="100" t="s">
        <v>194</v>
      </c>
      <c r="B51" s="161"/>
      <c r="C51" s="124"/>
      <c r="D51" s="124"/>
      <c r="E51" s="124"/>
      <c r="F51" s="124"/>
    </row>
    <row r="52" spans="1:6" ht="12.75">
      <c r="A52" s="83" t="s">
        <v>410</v>
      </c>
      <c r="B52" s="88" t="s">
        <v>411</v>
      </c>
      <c r="C52" s="124"/>
      <c r="D52" s="124"/>
      <c r="E52" s="124"/>
      <c r="F52" s="124"/>
    </row>
    <row r="53" spans="1:6" ht="12.75">
      <c r="A53" s="83" t="s">
        <v>412</v>
      </c>
      <c r="B53" s="88" t="s">
        <v>413</v>
      </c>
      <c r="C53" s="124"/>
      <c r="D53" s="124"/>
      <c r="E53" s="124"/>
      <c r="F53" s="124"/>
    </row>
    <row r="54" spans="1:6" ht="15" customHeight="1">
      <c r="A54" s="83" t="s">
        <v>414</v>
      </c>
      <c r="B54" s="88" t="s">
        <v>415</v>
      </c>
      <c r="C54" s="131"/>
      <c r="D54" s="131"/>
      <c r="E54" s="131"/>
      <c r="F54" s="131"/>
    </row>
    <row r="55" spans="1:6" ht="15" customHeight="1">
      <c r="A55" s="83" t="s">
        <v>416</v>
      </c>
      <c r="B55" s="88" t="s">
        <v>417</v>
      </c>
      <c r="C55" s="124"/>
      <c r="D55" s="124"/>
      <c r="E55" s="124"/>
      <c r="F55" s="124"/>
    </row>
    <row r="56" spans="1:6" ht="15" customHeight="1">
      <c r="A56" s="83" t="s">
        <v>418</v>
      </c>
      <c r="B56" s="88" t="s">
        <v>419</v>
      </c>
      <c r="C56" s="124"/>
      <c r="D56" s="124"/>
      <c r="E56" s="124"/>
      <c r="F56" s="124"/>
    </row>
    <row r="57" spans="1:6" ht="15" customHeight="1">
      <c r="A57" s="93" t="s">
        <v>420</v>
      </c>
      <c r="B57" s="102" t="s">
        <v>421</v>
      </c>
      <c r="C57" s="124"/>
      <c r="D57" s="124"/>
      <c r="E57" s="124"/>
      <c r="F57" s="124"/>
    </row>
    <row r="58" spans="1:6" ht="15" customHeight="1">
      <c r="A58" s="95" t="s">
        <v>422</v>
      </c>
      <c r="B58" s="88" t="s">
        <v>423</v>
      </c>
      <c r="C58" s="124"/>
      <c r="D58" s="124"/>
      <c r="E58" s="124"/>
      <c r="F58" s="124"/>
    </row>
    <row r="59" spans="1:6" ht="15" customHeight="1">
      <c r="A59" s="95" t="s">
        <v>424</v>
      </c>
      <c r="B59" s="88" t="s">
        <v>425</v>
      </c>
      <c r="C59" s="124"/>
      <c r="D59" s="124"/>
      <c r="E59" s="124"/>
      <c r="F59" s="124"/>
    </row>
    <row r="60" spans="1:6" ht="15" customHeight="1">
      <c r="A60" s="95" t="s">
        <v>426</v>
      </c>
      <c r="B60" s="88" t="s">
        <v>427</v>
      </c>
      <c r="C60" s="131"/>
      <c r="D60" s="131"/>
      <c r="E60" s="131"/>
      <c r="F60" s="131"/>
    </row>
    <row r="61" spans="1:6" ht="12.75">
      <c r="A61" s="95" t="s">
        <v>428</v>
      </c>
      <c r="B61" s="88" t="s">
        <v>429</v>
      </c>
      <c r="C61" s="124"/>
      <c r="D61" s="124"/>
      <c r="E61" s="124"/>
      <c r="F61" s="124"/>
    </row>
    <row r="62" spans="1:6" ht="12.75">
      <c r="A62" s="95" t="s">
        <v>430</v>
      </c>
      <c r="B62" s="88" t="s">
        <v>431</v>
      </c>
      <c r="C62" s="124"/>
      <c r="D62" s="124"/>
      <c r="E62" s="124"/>
      <c r="F62" s="124"/>
    </row>
    <row r="63" spans="1:6" ht="15" customHeight="1">
      <c r="A63" s="93" t="s">
        <v>432</v>
      </c>
      <c r="B63" s="102" t="s">
        <v>433</v>
      </c>
      <c r="C63" s="124"/>
      <c r="D63" s="124"/>
      <c r="E63" s="124"/>
      <c r="F63" s="124"/>
    </row>
    <row r="64" spans="1:6" ht="15" customHeight="1">
      <c r="A64" s="95" t="s">
        <v>434</v>
      </c>
      <c r="B64" s="88" t="s">
        <v>435</v>
      </c>
      <c r="C64" s="131"/>
      <c r="D64" s="131"/>
      <c r="E64" s="131"/>
      <c r="F64" s="131"/>
    </row>
    <row r="65" spans="1:6" ht="15" customHeight="1">
      <c r="A65" s="83" t="s">
        <v>436</v>
      </c>
      <c r="B65" s="88" t="s">
        <v>437</v>
      </c>
      <c r="C65" s="124"/>
      <c r="D65" s="124"/>
      <c r="E65" s="124"/>
      <c r="F65" s="124"/>
    </row>
    <row r="66" spans="1:6" ht="12.75">
      <c r="A66" s="95" t="s">
        <v>438</v>
      </c>
      <c r="B66" s="88" t="s">
        <v>439</v>
      </c>
      <c r="C66" s="131"/>
      <c r="D66" s="131"/>
      <c r="E66" s="131"/>
      <c r="F66" s="131"/>
    </row>
    <row r="67" spans="1:6" ht="12.75">
      <c r="A67" s="95" t="s">
        <v>440</v>
      </c>
      <c r="B67" s="88" t="s">
        <v>441</v>
      </c>
      <c r="C67" s="124"/>
      <c r="D67" s="124"/>
      <c r="E67" s="124"/>
      <c r="F67" s="124"/>
    </row>
    <row r="68" spans="1:6" ht="12.75">
      <c r="A68" s="95" t="s">
        <v>442</v>
      </c>
      <c r="B68" s="88" t="s">
        <v>443</v>
      </c>
      <c r="C68" s="124"/>
      <c r="D68" s="124"/>
      <c r="E68" s="124"/>
      <c r="F68" s="124"/>
    </row>
    <row r="69" spans="1:6" ht="12.75">
      <c r="A69" s="93" t="s">
        <v>444</v>
      </c>
      <c r="B69" s="102" t="s">
        <v>445</v>
      </c>
      <c r="C69" s="124"/>
      <c r="D69" s="124"/>
      <c r="E69" s="124"/>
      <c r="F69" s="124"/>
    </row>
    <row r="70" spans="1:6" ht="12.75">
      <c r="A70" s="100" t="s">
        <v>241</v>
      </c>
      <c r="B70" s="161"/>
      <c r="C70" s="124"/>
      <c r="D70" s="124"/>
      <c r="E70" s="124"/>
      <c r="F70" s="124"/>
    </row>
    <row r="71" spans="1:6" ht="12.75">
      <c r="A71" s="186" t="s">
        <v>446</v>
      </c>
      <c r="B71" s="103" t="s">
        <v>447</v>
      </c>
      <c r="C71" s="124">
        <f>C44</f>
        <v>14484224</v>
      </c>
      <c r="D71" s="124"/>
      <c r="E71" s="124"/>
      <c r="F71" s="124">
        <f>SUM(C71:E71)</f>
        <v>14484224</v>
      </c>
    </row>
    <row r="72" spans="1:6" ht="12.75">
      <c r="A72" s="171" t="s">
        <v>448</v>
      </c>
      <c r="B72" s="172"/>
      <c r="C72" s="124"/>
      <c r="D72" s="124"/>
      <c r="E72" s="124"/>
      <c r="F72" s="124"/>
    </row>
    <row r="73" spans="1:6" ht="12.75">
      <c r="A73" s="171" t="s">
        <v>449</v>
      </c>
      <c r="B73" s="172"/>
      <c r="C73" s="124"/>
      <c r="D73" s="124"/>
      <c r="E73" s="124"/>
      <c r="F73" s="124"/>
    </row>
    <row r="74" spans="1:6" ht="12.75">
      <c r="A74" s="112" t="s">
        <v>450</v>
      </c>
      <c r="B74" s="83" t="s">
        <v>451</v>
      </c>
      <c r="C74" s="124"/>
      <c r="D74" s="124"/>
      <c r="E74" s="124"/>
      <c r="F74" s="124"/>
    </row>
    <row r="75" spans="1:6" ht="12.75">
      <c r="A75" s="95" t="s">
        <v>452</v>
      </c>
      <c r="B75" s="83" t="s">
        <v>453</v>
      </c>
      <c r="C75" s="124"/>
      <c r="D75" s="124"/>
      <c r="E75" s="124"/>
      <c r="F75" s="124"/>
    </row>
    <row r="76" spans="1:6" ht="12.75">
      <c r="A76" s="112" t="s">
        <v>454</v>
      </c>
      <c r="B76" s="83" t="s">
        <v>455</v>
      </c>
      <c r="C76" s="124"/>
      <c r="D76" s="124"/>
      <c r="E76" s="124"/>
      <c r="F76" s="124"/>
    </row>
    <row r="77" spans="1:6" ht="12.75">
      <c r="A77" s="109" t="s">
        <v>456</v>
      </c>
      <c r="B77" s="89" t="s">
        <v>457</v>
      </c>
      <c r="C77" s="124"/>
      <c r="D77" s="124"/>
      <c r="E77" s="124"/>
      <c r="F77" s="124"/>
    </row>
    <row r="78" spans="1:6" ht="12.75">
      <c r="A78" s="95" t="s">
        <v>458</v>
      </c>
      <c r="B78" s="83" t="s">
        <v>459</v>
      </c>
      <c r="C78" s="124"/>
      <c r="D78" s="124"/>
      <c r="E78" s="124"/>
      <c r="F78" s="124"/>
    </row>
    <row r="79" spans="1:6" ht="12.75">
      <c r="A79" s="112" t="s">
        <v>460</v>
      </c>
      <c r="B79" s="83" t="s">
        <v>461</v>
      </c>
      <c r="C79" s="124"/>
      <c r="D79" s="124"/>
      <c r="E79" s="124"/>
      <c r="F79" s="124"/>
    </row>
    <row r="80" spans="1:6" ht="12.75">
      <c r="A80" s="95" t="s">
        <v>462</v>
      </c>
      <c r="B80" s="83" t="s">
        <v>463</v>
      </c>
      <c r="C80" s="124"/>
      <c r="D80" s="124"/>
      <c r="E80" s="124"/>
      <c r="F80" s="124"/>
    </row>
    <row r="81" spans="1:6" ht="12.75">
      <c r="A81" s="112" t="s">
        <v>464</v>
      </c>
      <c r="B81" s="83" t="s">
        <v>465</v>
      </c>
      <c r="C81" s="124"/>
      <c r="D81" s="124"/>
      <c r="E81" s="124"/>
      <c r="F81" s="124"/>
    </row>
    <row r="82" spans="1:6" ht="12.75">
      <c r="A82" s="115" t="s">
        <v>466</v>
      </c>
      <c r="B82" s="89" t="s">
        <v>467</v>
      </c>
      <c r="C82" s="124"/>
      <c r="D82" s="124"/>
      <c r="E82" s="124"/>
      <c r="F82" s="124"/>
    </row>
    <row r="83" spans="1:6" ht="12.75">
      <c r="A83" s="83" t="s">
        <v>468</v>
      </c>
      <c r="B83" s="83" t="s">
        <v>469</v>
      </c>
      <c r="C83" s="124">
        <v>537512</v>
      </c>
      <c r="D83" s="124"/>
      <c r="E83" s="124"/>
      <c r="F83" s="124">
        <f>SUM(C83:E83)</f>
        <v>537512</v>
      </c>
    </row>
    <row r="84" spans="1:6" ht="12.75">
      <c r="A84" s="83" t="s">
        <v>470</v>
      </c>
      <c r="B84" s="83" t="s">
        <v>469</v>
      </c>
      <c r="C84" s="124"/>
      <c r="D84" s="124"/>
      <c r="E84" s="124"/>
      <c r="F84" s="124"/>
    </row>
    <row r="85" spans="1:6" ht="12.75">
      <c r="A85" s="83" t="s">
        <v>471</v>
      </c>
      <c r="B85" s="83" t="s">
        <v>472</v>
      </c>
      <c r="C85" s="124"/>
      <c r="D85" s="124"/>
      <c r="E85" s="124"/>
      <c r="F85" s="124"/>
    </row>
    <row r="86" spans="1:6" ht="12.75">
      <c r="A86" s="83" t="s">
        <v>473</v>
      </c>
      <c r="B86" s="83" t="s">
        <v>472</v>
      </c>
      <c r="C86" s="124"/>
      <c r="D86" s="124"/>
      <c r="E86" s="124"/>
      <c r="F86" s="124"/>
    </row>
    <row r="87" spans="1:6" ht="12.75">
      <c r="A87" s="89" t="s">
        <v>474</v>
      </c>
      <c r="B87" s="89" t="s">
        <v>475</v>
      </c>
      <c r="C87" s="124">
        <f>SUM(C83:C86)</f>
        <v>537512</v>
      </c>
      <c r="D87" s="124"/>
      <c r="E87" s="124"/>
      <c r="F87" s="124">
        <f>SUM(C87:E87)</f>
        <v>537512</v>
      </c>
    </row>
    <row r="88" spans="1:6" ht="12.75">
      <c r="A88" s="112" t="s">
        <v>476</v>
      </c>
      <c r="B88" s="83" t="s">
        <v>477</v>
      </c>
      <c r="C88" s="131"/>
      <c r="D88" s="131"/>
      <c r="E88" s="131"/>
      <c r="F88" s="131"/>
    </row>
    <row r="89" spans="1:6" ht="12.75">
      <c r="A89" s="112" t="s">
        <v>478</v>
      </c>
      <c r="B89" s="83" t="s">
        <v>479</v>
      </c>
      <c r="C89" s="124"/>
      <c r="D89" s="124"/>
      <c r="E89" s="124"/>
      <c r="F89" s="124"/>
    </row>
    <row r="90" spans="1:6" ht="12.75">
      <c r="A90" s="112" t="s">
        <v>480</v>
      </c>
      <c r="B90" s="83" t="s">
        <v>481</v>
      </c>
      <c r="C90" s="124">
        <v>84415385</v>
      </c>
      <c r="D90" s="124"/>
      <c r="E90" s="124"/>
      <c r="F90" s="124">
        <f>SUM(C90:E90)</f>
        <v>84415385</v>
      </c>
    </row>
    <row r="91" spans="1:6" ht="12.75">
      <c r="A91" s="112" t="s">
        <v>482</v>
      </c>
      <c r="B91" s="83" t="s">
        <v>483</v>
      </c>
      <c r="C91" s="124"/>
      <c r="D91" s="124"/>
      <c r="E91" s="124"/>
      <c r="F91" s="124"/>
    </row>
    <row r="92" spans="1:6" ht="12.75">
      <c r="A92" s="95" t="s">
        <v>484</v>
      </c>
      <c r="B92" s="83" t="s">
        <v>485</v>
      </c>
      <c r="C92" s="124"/>
      <c r="D92" s="124"/>
      <c r="E92" s="124"/>
      <c r="F92" s="124"/>
    </row>
    <row r="93" spans="1:6" ht="12.75">
      <c r="A93" s="95" t="s">
        <v>486</v>
      </c>
      <c r="B93" s="83" t="s">
        <v>487</v>
      </c>
      <c r="C93" s="131"/>
      <c r="D93" s="131"/>
      <c r="E93" s="131"/>
      <c r="F93" s="131"/>
    </row>
    <row r="94" spans="1:6" ht="12.75">
      <c r="A94" s="109" t="s">
        <v>488</v>
      </c>
      <c r="B94" s="89" t="s">
        <v>489</v>
      </c>
      <c r="C94" s="131">
        <f>C87+C88+C89+C90+C91+C92+C93</f>
        <v>84952897</v>
      </c>
      <c r="D94" s="131"/>
      <c r="E94" s="131"/>
      <c r="F94" s="131">
        <f>SUM(C94:E94)</f>
        <v>84952897</v>
      </c>
    </row>
    <row r="95" spans="1:6" ht="12.75">
      <c r="A95" s="95" t="s">
        <v>490</v>
      </c>
      <c r="B95" s="83" t="s">
        <v>491</v>
      </c>
      <c r="C95" s="131">
        <f>C78+C85</f>
        <v>0</v>
      </c>
      <c r="D95" s="131"/>
      <c r="E95" s="131"/>
      <c r="F95" s="131">
        <f>SUM(C95:E95)</f>
        <v>0</v>
      </c>
    </row>
    <row r="96" spans="1:6" ht="12.75">
      <c r="A96" s="95" t="s">
        <v>492</v>
      </c>
      <c r="B96" s="83" t="s">
        <v>493</v>
      </c>
      <c r="C96" s="131"/>
      <c r="D96" s="131"/>
      <c r="E96" s="131"/>
      <c r="F96" s="131"/>
    </row>
    <row r="97" spans="1:6" ht="12.75">
      <c r="A97" s="112" t="s">
        <v>494</v>
      </c>
      <c r="B97" s="83" t="s">
        <v>495</v>
      </c>
      <c r="C97" s="120"/>
      <c r="D97" s="120"/>
      <c r="E97" s="120"/>
      <c r="F97" s="120"/>
    </row>
    <row r="98" spans="1:6" ht="12.75">
      <c r="A98" s="112" t="s">
        <v>496</v>
      </c>
      <c r="B98" s="83" t="s">
        <v>497</v>
      </c>
      <c r="C98" s="120"/>
      <c r="D98" s="120"/>
      <c r="E98" s="120"/>
      <c r="F98" s="120"/>
    </row>
    <row r="99" spans="1:6" ht="12.75">
      <c r="A99" s="112" t="s">
        <v>498</v>
      </c>
      <c r="B99" s="83" t="s">
        <v>499</v>
      </c>
      <c r="C99" s="120"/>
      <c r="D99" s="120"/>
      <c r="E99" s="120"/>
      <c r="F99" s="120"/>
    </row>
    <row r="100" spans="1:6" ht="12.75">
      <c r="A100" s="115" t="s">
        <v>500</v>
      </c>
      <c r="B100" s="89" t="s">
        <v>501</v>
      </c>
      <c r="C100" s="120"/>
      <c r="D100" s="120"/>
      <c r="E100" s="120"/>
      <c r="F100" s="120"/>
    </row>
    <row r="101" spans="1:6" ht="12.75">
      <c r="A101" s="109" t="s">
        <v>502</v>
      </c>
      <c r="B101" s="89" t="s">
        <v>503</v>
      </c>
      <c r="C101" s="120"/>
      <c r="D101" s="120"/>
      <c r="E101" s="120"/>
      <c r="F101" s="120"/>
    </row>
    <row r="102" spans="1:6" ht="12.75">
      <c r="A102" s="109" t="s">
        <v>504</v>
      </c>
      <c r="B102" s="89" t="s">
        <v>505</v>
      </c>
      <c r="C102" s="120"/>
      <c r="D102" s="120"/>
      <c r="E102" s="120"/>
      <c r="F102" s="120"/>
    </row>
    <row r="103" spans="1:6" ht="12.75">
      <c r="A103" s="121" t="s">
        <v>506</v>
      </c>
      <c r="B103" s="122" t="s">
        <v>507</v>
      </c>
      <c r="C103" s="124">
        <f>C94</f>
        <v>84952897</v>
      </c>
      <c r="D103" s="120"/>
      <c r="E103" s="120"/>
      <c r="F103" s="124">
        <f>SUM(F94:F102)</f>
        <v>84952897</v>
      </c>
    </row>
    <row r="104" spans="1:6" ht="12.75">
      <c r="A104" s="123" t="s">
        <v>24</v>
      </c>
      <c r="B104" s="187"/>
      <c r="C104" s="124">
        <f>C71+C94</f>
        <v>99437121</v>
      </c>
      <c r="D104" s="120"/>
      <c r="E104" s="120"/>
      <c r="F104" s="124">
        <f>SUM(C104:E104)</f>
        <v>99437121</v>
      </c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8. melléklet a 3/2019. (III. 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SheetLayoutView="100" workbookViewId="0" topLeftCell="A1">
      <selection activeCell="A6" sqref="A6"/>
    </sheetView>
  </sheetViews>
  <sheetFormatPr defaultColWidth="9.140625" defaultRowHeight="15"/>
  <cols>
    <col min="1" max="1" width="117.421875" style="0" customWidth="1"/>
    <col min="3" max="3" width="13.00390625" style="0" customWidth="1"/>
    <col min="4" max="4" width="14.140625" style="16" customWidth="1"/>
    <col min="5" max="5" width="12.00390625" style="0" customWidth="1"/>
    <col min="6" max="6" width="13.28125" style="0" customWidth="1"/>
  </cols>
  <sheetData>
    <row r="1" spans="1:6" ht="24" customHeight="1">
      <c r="A1" s="68" t="s">
        <v>0</v>
      </c>
      <c r="B1" s="68"/>
      <c r="C1" s="68"/>
      <c r="D1" s="68"/>
      <c r="E1" s="68"/>
      <c r="F1" s="68"/>
    </row>
    <row r="2" spans="1:8" ht="24" customHeight="1">
      <c r="A2" s="69" t="s">
        <v>313</v>
      </c>
      <c r="B2" s="69"/>
      <c r="C2" s="69"/>
      <c r="D2" s="69"/>
      <c r="E2" s="69"/>
      <c r="F2" s="69"/>
      <c r="H2" s="150"/>
    </row>
    <row r="3" ht="12.75">
      <c r="A3" s="70"/>
    </row>
    <row r="4" ht="12.75">
      <c r="A4" s="71" t="s">
        <v>308</v>
      </c>
    </row>
    <row r="5" spans="1:6" ht="12.75">
      <c r="A5" s="72" t="s">
        <v>27</v>
      </c>
      <c r="B5" s="73" t="s">
        <v>314</v>
      </c>
      <c r="C5" s="184" t="s">
        <v>309</v>
      </c>
      <c r="D5" s="152" t="s">
        <v>310</v>
      </c>
      <c r="E5" s="184" t="s">
        <v>311</v>
      </c>
      <c r="F5" s="185" t="s">
        <v>312</v>
      </c>
    </row>
    <row r="6" spans="1:6" ht="15" customHeight="1">
      <c r="A6" s="82" t="s">
        <v>320</v>
      </c>
      <c r="B6" s="88" t="s">
        <v>321</v>
      </c>
      <c r="C6" s="155">
        <f>'6.bevételek működésfelh Önk.'!C6</f>
        <v>96883209</v>
      </c>
      <c r="D6" s="188">
        <f>'7.bevételek műk,felh.KözösHiv'!F7</f>
        <v>0</v>
      </c>
      <c r="E6" s="124">
        <f>'8.bevételek működés,felh.Óvoda'!F6</f>
        <v>0</v>
      </c>
      <c r="F6" s="124">
        <f aca="true" t="shared" si="0" ref="F6:F11">SUM(C6:E6)</f>
        <v>96883209</v>
      </c>
    </row>
    <row r="7" spans="1:6" ht="15" customHeight="1">
      <c r="A7" s="83" t="s">
        <v>322</v>
      </c>
      <c r="B7" s="88" t="s">
        <v>323</v>
      </c>
      <c r="C7" s="155">
        <f>'6.bevételek működésfelh Önk.'!C7</f>
        <v>40496067</v>
      </c>
      <c r="D7" s="188">
        <f>'7.bevételek műk,felh.KözösHiv'!F8</f>
        <v>0</v>
      </c>
      <c r="E7" s="124">
        <f>'8.bevételek működés,felh.Óvoda'!F7</f>
        <v>0</v>
      </c>
      <c r="F7" s="124">
        <f t="shared" si="0"/>
        <v>40496067</v>
      </c>
    </row>
    <row r="8" spans="1:6" ht="15" customHeight="1">
      <c r="A8" s="83" t="s">
        <v>512</v>
      </c>
      <c r="B8" s="88" t="s">
        <v>325</v>
      </c>
      <c r="C8" s="155">
        <f>'6.bevételek működésfelh Önk.'!C8</f>
        <v>70178147</v>
      </c>
      <c r="D8" s="188">
        <f>'7.bevételek műk,felh.KözösHiv'!F9</f>
        <v>0</v>
      </c>
      <c r="E8" s="124">
        <f>'8.bevételek működés,felh.Óvoda'!F8</f>
        <v>0</v>
      </c>
      <c r="F8" s="124">
        <f t="shared" si="0"/>
        <v>70178147</v>
      </c>
    </row>
    <row r="9" spans="1:6" ht="15" customHeight="1">
      <c r="A9" s="83" t="s">
        <v>326</v>
      </c>
      <c r="B9" s="88" t="s">
        <v>327</v>
      </c>
      <c r="C9" s="155">
        <f>'6.bevételek működésfelh Önk.'!C9</f>
        <v>2282060</v>
      </c>
      <c r="D9" s="188">
        <f>'7.bevételek műk,felh.KözösHiv'!F10</f>
        <v>0</v>
      </c>
      <c r="E9" s="124">
        <f>'8.bevételek működés,felh.Óvoda'!F9</f>
        <v>0</v>
      </c>
      <c r="F9" s="124">
        <f t="shared" si="0"/>
        <v>2282060</v>
      </c>
    </row>
    <row r="10" spans="1:6" ht="15" customHeight="1">
      <c r="A10" s="83" t="s">
        <v>328</v>
      </c>
      <c r="B10" s="88" t="s">
        <v>329</v>
      </c>
      <c r="C10" s="155">
        <f>'6.bevételek működésfelh Önk.'!C10</f>
        <v>18431755</v>
      </c>
      <c r="D10" s="188">
        <f>'7.bevételek műk,felh.KözösHiv'!F11</f>
        <v>0</v>
      </c>
      <c r="E10" s="124">
        <f>'8.bevételek működés,felh.Óvoda'!F10</f>
        <v>0</v>
      </c>
      <c r="F10" s="124">
        <f t="shared" si="0"/>
        <v>18431755</v>
      </c>
    </row>
    <row r="11" spans="1:6" ht="15" customHeight="1">
      <c r="A11" s="83" t="s">
        <v>330</v>
      </c>
      <c r="B11" s="88" t="s">
        <v>331</v>
      </c>
      <c r="C11" s="155">
        <f>'6.bevételek működésfelh Önk.'!C11</f>
        <v>0</v>
      </c>
      <c r="D11" s="188">
        <f>'7.bevételek műk,felh.KözösHiv'!F12</f>
        <v>0</v>
      </c>
      <c r="E11" s="124">
        <f>'8.bevételek működés,felh.Óvoda'!F11</f>
        <v>0</v>
      </c>
      <c r="F11" s="124">
        <f t="shared" si="0"/>
        <v>0</v>
      </c>
    </row>
    <row r="12" spans="1:6" ht="15" customHeight="1">
      <c r="A12" s="89" t="s">
        <v>332</v>
      </c>
      <c r="B12" s="160" t="s">
        <v>333</v>
      </c>
      <c r="C12" s="155">
        <f>SUM(C6:C11)</f>
        <v>228271238</v>
      </c>
      <c r="D12" s="188">
        <f>'7.bevételek műk,felh.KözösHiv'!F13</f>
        <v>0</v>
      </c>
      <c r="E12" s="124">
        <f>'8.bevételek működés,felh.Óvoda'!F12</f>
        <v>0</v>
      </c>
      <c r="F12" s="124">
        <f>SUM(F6:F11)</f>
        <v>228271238</v>
      </c>
    </row>
    <row r="13" spans="1:6" ht="15" customHeight="1">
      <c r="A13" s="83" t="s">
        <v>334</v>
      </c>
      <c r="B13" s="88" t="s">
        <v>335</v>
      </c>
      <c r="C13" s="155">
        <f>'6.bevételek működésfelh Önk.'!C13</f>
        <v>0</v>
      </c>
      <c r="D13" s="188">
        <f>'7.bevételek műk,felh.KözösHiv'!F14</f>
        <v>0</v>
      </c>
      <c r="E13" s="124">
        <f>'8.bevételek működés,felh.Óvoda'!F13</f>
        <v>0</v>
      </c>
      <c r="F13" s="124">
        <f>SUM(C13:E13)</f>
        <v>0</v>
      </c>
    </row>
    <row r="14" spans="1:6" ht="15" customHeight="1">
      <c r="A14" s="83" t="s">
        <v>336</v>
      </c>
      <c r="B14" s="88" t="s">
        <v>337</v>
      </c>
      <c r="C14" s="155">
        <f>'6.bevételek működésfelh Önk.'!C14</f>
        <v>0</v>
      </c>
      <c r="D14" s="188">
        <f>'7.bevételek műk,felh.KözösHiv'!F15</f>
        <v>0</v>
      </c>
      <c r="E14" s="124">
        <f>'8.bevételek működés,felh.Óvoda'!F14</f>
        <v>0</v>
      </c>
      <c r="F14" s="124">
        <f>SUM(C14:E14)</f>
        <v>0</v>
      </c>
    </row>
    <row r="15" spans="1:6" ht="15" customHeight="1">
      <c r="A15" s="83" t="s">
        <v>338</v>
      </c>
      <c r="B15" s="88" t="s">
        <v>339</v>
      </c>
      <c r="C15" s="155">
        <f>'6.bevételek működésfelh Önk.'!C15</f>
        <v>0</v>
      </c>
      <c r="D15" s="188">
        <f>'7.bevételek műk,felh.KözösHiv'!F16</f>
        <v>0</v>
      </c>
      <c r="E15" s="124">
        <f>'8.bevételek működés,felh.Óvoda'!F15</f>
        <v>0</v>
      </c>
      <c r="F15" s="124">
        <f>SUM(C15:E15)</f>
        <v>0</v>
      </c>
    </row>
    <row r="16" spans="1:6" ht="15" customHeight="1">
      <c r="A16" s="83" t="s">
        <v>340</v>
      </c>
      <c r="B16" s="88" t="s">
        <v>341</v>
      </c>
      <c r="C16" s="155">
        <f>'6.bevételek működésfelh Önk.'!C16</f>
        <v>0</v>
      </c>
      <c r="D16" s="188">
        <f>'7.bevételek műk,felh.KözösHiv'!F17</f>
        <v>0</v>
      </c>
      <c r="E16" s="124">
        <f>'8.bevételek működés,felh.Óvoda'!F16</f>
        <v>0</v>
      </c>
      <c r="F16" s="124">
        <f>SUM(C16:E16)</f>
        <v>0</v>
      </c>
    </row>
    <row r="17" spans="1:6" ht="15" customHeight="1">
      <c r="A17" s="83" t="s">
        <v>513</v>
      </c>
      <c r="B17" s="88" t="s">
        <v>343</v>
      </c>
      <c r="C17" s="155">
        <f>'6.bevételek működésfelh Önk.'!C17</f>
        <v>73857845</v>
      </c>
      <c r="D17" s="188">
        <f>'7.bevételek műk,felh.KözösHiv'!F18</f>
        <v>0</v>
      </c>
      <c r="E17" s="124">
        <f>'8.bevételek működés,felh.Óvoda'!F17</f>
        <v>0</v>
      </c>
      <c r="F17" s="124">
        <f>SUM(C17:E17)</f>
        <v>73857845</v>
      </c>
    </row>
    <row r="18" spans="1:6" ht="15" customHeight="1">
      <c r="A18" s="93" t="s">
        <v>344</v>
      </c>
      <c r="B18" s="102" t="s">
        <v>345</v>
      </c>
      <c r="C18" s="155">
        <f>C12+C13+C14+C15+C16+C17</f>
        <v>302129083</v>
      </c>
      <c r="D18" s="188">
        <f>'7.bevételek műk,felh.KözösHiv'!F19</f>
        <v>0</v>
      </c>
      <c r="E18" s="124">
        <f>'8.bevételek működés,felh.Óvoda'!F18</f>
        <v>0</v>
      </c>
      <c r="F18" s="131">
        <f>SUM(F12:F17)</f>
        <v>302129083</v>
      </c>
    </row>
    <row r="19" spans="1:6" ht="15" customHeight="1">
      <c r="A19" s="83" t="s">
        <v>346</v>
      </c>
      <c r="B19" s="88" t="s">
        <v>347</v>
      </c>
      <c r="C19" s="155"/>
      <c r="D19" s="188">
        <f>'7.bevételek műk,felh.KözösHiv'!F20</f>
        <v>0</v>
      </c>
      <c r="E19" s="124">
        <f>'8.bevételek működés,felh.Óvoda'!F19</f>
        <v>0</v>
      </c>
      <c r="F19" s="124">
        <f>SUM(C19:E19)</f>
        <v>0</v>
      </c>
    </row>
    <row r="20" spans="1:6" ht="15" customHeight="1">
      <c r="A20" s="83" t="s">
        <v>348</v>
      </c>
      <c r="B20" s="88" t="s">
        <v>349</v>
      </c>
      <c r="C20" s="155"/>
      <c r="D20" s="188">
        <f>'7.bevételek műk,felh.KözösHiv'!F21</f>
        <v>0</v>
      </c>
      <c r="E20" s="124">
        <f>'8.bevételek működés,felh.Óvoda'!F20</f>
        <v>0</v>
      </c>
      <c r="F20" s="124">
        <f>SUM(C20:E20)</f>
        <v>0</v>
      </c>
    </row>
    <row r="21" spans="1:6" ht="15" customHeight="1">
      <c r="A21" s="89" t="s">
        <v>350</v>
      </c>
      <c r="B21" s="160" t="s">
        <v>351</v>
      </c>
      <c r="C21" s="155"/>
      <c r="D21" s="188">
        <f>'7.bevételek műk,felh.KözösHiv'!F22</f>
        <v>0</v>
      </c>
      <c r="E21" s="124">
        <f>'8.bevételek működés,felh.Óvoda'!F21</f>
        <v>0</v>
      </c>
      <c r="F21" s="124">
        <f>SUM(F19:F20)</f>
        <v>0</v>
      </c>
    </row>
    <row r="22" spans="1:6" ht="15" customHeight="1">
      <c r="A22" s="83" t="s">
        <v>352</v>
      </c>
      <c r="B22" s="88" t="s">
        <v>353</v>
      </c>
      <c r="C22" s="155">
        <f>'6.bevételek működésfelh Önk.'!C22</f>
        <v>0</v>
      </c>
      <c r="D22" s="188">
        <f>'7.bevételek műk,felh.KözösHiv'!F23</f>
        <v>0</v>
      </c>
      <c r="E22" s="124">
        <f>'8.bevételek működés,felh.Óvoda'!F22</f>
        <v>0</v>
      </c>
      <c r="F22" s="124">
        <f>SUM(C22:E22)</f>
        <v>0</v>
      </c>
    </row>
    <row r="23" spans="1:6" ht="15" customHeight="1">
      <c r="A23" s="83" t="s">
        <v>354</v>
      </c>
      <c r="B23" s="88" t="s">
        <v>355</v>
      </c>
      <c r="C23" s="155">
        <f>'6.bevételek működésfelh Önk.'!C23</f>
        <v>0</v>
      </c>
      <c r="D23" s="188">
        <f>'7.bevételek műk,felh.KözösHiv'!F24</f>
        <v>0</v>
      </c>
      <c r="E23" s="124">
        <f>'8.bevételek működés,felh.Óvoda'!F23</f>
        <v>0</v>
      </c>
      <c r="F23" s="124">
        <f aca="true" t="shared" si="1" ref="F23:F29">SUM(C23:E23)</f>
        <v>0</v>
      </c>
    </row>
    <row r="24" spans="1:6" ht="15" customHeight="1">
      <c r="A24" s="83" t="s">
        <v>356</v>
      </c>
      <c r="B24" s="88" t="s">
        <v>357</v>
      </c>
      <c r="C24" s="155">
        <f>'6.bevételek működésfelh Önk.'!C24</f>
        <v>4000000</v>
      </c>
      <c r="D24" s="188">
        <f>'7.bevételek műk,felh.KözösHiv'!F25</f>
        <v>0</v>
      </c>
      <c r="E24" s="124">
        <f>'8.bevételek működés,felh.Óvoda'!F24</f>
        <v>0</v>
      </c>
      <c r="F24" s="124">
        <f t="shared" si="1"/>
        <v>4000000</v>
      </c>
    </row>
    <row r="25" spans="1:6" ht="15" customHeight="1">
      <c r="A25" s="83" t="s">
        <v>358</v>
      </c>
      <c r="B25" s="88" t="s">
        <v>359</v>
      </c>
      <c r="C25" s="155">
        <f>'6.bevételek működésfelh Önk.'!C25</f>
        <v>30000000</v>
      </c>
      <c r="D25" s="188">
        <f>'7.bevételek műk,felh.KözösHiv'!F26</f>
        <v>0</v>
      </c>
      <c r="E25" s="124">
        <f>'8.bevételek működés,felh.Óvoda'!F25</f>
        <v>0</v>
      </c>
      <c r="F25" s="124">
        <f t="shared" si="1"/>
        <v>30000000</v>
      </c>
    </row>
    <row r="26" spans="1:6" ht="15" customHeight="1">
      <c r="A26" s="83" t="s">
        <v>360</v>
      </c>
      <c r="B26" s="88" t="s">
        <v>361</v>
      </c>
      <c r="C26" s="155">
        <f>'6.bevételek működésfelh Önk.'!C26</f>
        <v>0</v>
      </c>
      <c r="D26" s="188">
        <f>'7.bevételek műk,felh.KözösHiv'!F27</f>
        <v>0</v>
      </c>
      <c r="E26" s="124">
        <f>'8.bevételek működés,felh.Óvoda'!F26</f>
        <v>0</v>
      </c>
      <c r="F26" s="124">
        <f t="shared" si="1"/>
        <v>0</v>
      </c>
    </row>
    <row r="27" spans="1:6" ht="15" customHeight="1">
      <c r="A27" s="83" t="s">
        <v>362</v>
      </c>
      <c r="B27" s="88" t="s">
        <v>363</v>
      </c>
      <c r="C27" s="155">
        <f>'6.bevételek működésfelh Önk.'!C27</f>
        <v>0</v>
      </c>
      <c r="D27" s="188">
        <f>'7.bevételek műk,felh.KözösHiv'!F28</f>
        <v>0</v>
      </c>
      <c r="E27" s="124">
        <f>'8.bevételek működés,felh.Óvoda'!F27</f>
        <v>0</v>
      </c>
      <c r="F27" s="124">
        <f t="shared" si="1"/>
        <v>0</v>
      </c>
    </row>
    <row r="28" spans="1:6" ht="15" customHeight="1">
      <c r="A28" s="83" t="s">
        <v>364</v>
      </c>
      <c r="B28" s="88" t="s">
        <v>365</v>
      </c>
      <c r="C28" s="155">
        <f>'6.bevételek működésfelh Önk.'!C28</f>
        <v>6000000</v>
      </c>
      <c r="D28" s="188">
        <f>'7.bevételek műk,felh.KözösHiv'!F29</f>
        <v>0</v>
      </c>
      <c r="E28" s="124">
        <f>'8.bevételek működés,felh.Óvoda'!F28</f>
        <v>0</v>
      </c>
      <c r="F28" s="124">
        <f t="shared" si="1"/>
        <v>6000000</v>
      </c>
    </row>
    <row r="29" spans="1:6" ht="15" customHeight="1">
      <c r="A29" s="83" t="s">
        <v>366</v>
      </c>
      <c r="B29" s="88" t="s">
        <v>367</v>
      </c>
      <c r="C29" s="155">
        <f>'6.bevételek működésfelh Önk.'!C29</f>
        <v>300000</v>
      </c>
      <c r="D29" s="188">
        <f>'7.bevételek műk,felh.KözösHiv'!F30</f>
        <v>0</v>
      </c>
      <c r="E29" s="124">
        <f>'8.bevételek működés,felh.Óvoda'!F29</f>
        <v>0</v>
      </c>
      <c r="F29" s="124">
        <f t="shared" si="1"/>
        <v>300000</v>
      </c>
    </row>
    <row r="30" spans="1:6" ht="15" customHeight="1">
      <c r="A30" s="89" t="s">
        <v>368</v>
      </c>
      <c r="B30" s="160" t="s">
        <v>369</v>
      </c>
      <c r="C30" s="155">
        <f>'6.bevételek működésfelh Önk.'!C30</f>
        <v>36300000</v>
      </c>
      <c r="D30" s="188">
        <f>'7.bevételek műk,felh.KözösHiv'!F31</f>
        <v>0</v>
      </c>
      <c r="E30" s="124">
        <f>'8.bevételek működés,felh.Óvoda'!F30</f>
        <v>0</v>
      </c>
      <c r="F30" s="124">
        <f>SUM(F25:F29)</f>
        <v>36300000</v>
      </c>
    </row>
    <row r="31" spans="1:6" ht="15" customHeight="1">
      <c r="A31" s="83" t="s">
        <v>370</v>
      </c>
      <c r="B31" s="88" t="s">
        <v>371</v>
      </c>
      <c r="C31" s="155">
        <f>'6.bevételek működésfelh Önk.'!C31</f>
        <v>0</v>
      </c>
      <c r="D31" s="188">
        <f>'7.bevételek műk,felh.KözösHiv'!F32</f>
        <v>0</v>
      </c>
      <c r="E31" s="124">
        <f>'8.bevételek működés,felh.Óvoda'!F31</f>
        <v>0</v>
      </c>
      <c r="F31" s="124"/>
    </row>
    <row r="32" spans="1:6" ht="15" customHeight="1">
      <c r="A32" s="93" t="s">
        <v>372</v>
      </c>
      <c r="B32" s="102" t="s">
        <v>373</v>
      </c>
      <c r="C32" s="155">
        <f>'6.bevételek működésfelh Önk.'!C32</f>
        <v>40300000</v>
      </c>
      <c r="D32" s="188">
        <f>'7.bevételek műk,felh.KözösHiv'!F33</f>
        <v>0</v>
      </c>
      <c r="E32" s="124">
        <f>'8.bevételek működés,felh.Óvoda'!F32</f>
        <v>0</v>
      </c>
      <c r="F32" s="131">
        <f>F22+F21+F23+F24+F30+F31</f>
        <v>40300000</v>
      </c>
    </row>
    <row r="33" spans="1:6" ht="15" customHeight="1">
      <c r="A33" s="95" t="s">
        <v>374</v>
      </c>
      <c r="B33" s="88" t="s">
        <v>375</v>
      </c>
      <c r="C33" s="155">
        <f>'6.bevételek működésfelh Önk.'!C33</f>
        <v>100000</v>
      </c>
      <c r="D33" s="188">
        <f>'7.bevételek műk,felh.KözösHiv'!F34</f>
        <v>0</v>
      </c>
      <c r="E33" s="124">
        <f>'8.bevételek működés,felh.Óvoda'!F33</f>
        <v>0</v>
      </c>
      <c r="F33" s="124">
        <f>SUM(C33:E33)</f>
        <v>100000</v>
      </c>
    </row>
    <row r="34" spans="1:6" ht="15" customHeight="1">
      <c r="A34" s="95" t="s">
        <v>376</v>
      </c>
      <c r="B34" s="88" t="s">
        <v>377</v>
      </c>
      <c r="C34" s="155">
        <f>'6.bevételek működésfelh Önk.'!C34</f>
        <v>9274689</v>
      </c>
      <c r="D34" s="188">
        <f>'7.bevételek műk,felh.KözösHiv'!F35</f>
        <v>0</v>
      </c>
      <c r="E34" s="124">
        <f>'8.bevételek működés,felh.Óvoda'!F34</f>
        <v>0</v>
      </c>
      <c r="F34" s="124">
        <f aca="true" t="shared" si="2" ref="F34:F43">SUM(C34:E34)</f>
        <v>9274689</v>
      </c>
    </row>
    <row r="35" spans="1:6" ht="15" customHeight="1">
      <c r="A35" s="95" t="s">
        <v>378</v>
      </c>
      <c r="B35" s="88" t="s">
        <v>379</v>
      </c>
      <c r="C35" s="155">
        <f>'6.bevételek működésfelh Önk.'!C35</f>
        <v>1700000</v>
      </c>
      <c r="D35" s="188">
        <f>'7.bevételek műk,felh.KözösHiv'!F36</f>
        <v>0</v>
      </c>
      <c r="E35" s="124">
        <f>'8.bevételek működés,felh.Óvoda'!F35</f>
        <v>0</v>
      </c>
      <c r="F35" s="124">
        <f t="shared" si="2"/>
        <v>1700000</v>
      </c>
    </row>
    <row r="36" spans="1:6" ht="15" customHeight="1">
      <c r="A36" s="95" t="s">
        <v>380</v>
      </c>
      <c r="B36" s="88" t="s">
        <v>381</v>
      </c>
      <c r="C36" s="155">
        <f>'6.bevételek működésfelh Önk.'!C36</f>
        <v>3518022</v>
      </c>
      <c r="D36" s="188">
        <f>'7.bevételek műk,felh.KözösHiv'!F37</f>
        <v>0</v>
      </c>
      <c r="E36" s="124">
        <f>'8.bevételek működés,felh.Óvoda'!F36</f>
        <v>0</v>
      </c>
      <c r="F36" s="124">
        <f t="shared" si="2"/>
        <v>3518022</v>
      </c>
    </row>
    <row r="37" spans="1:6" ht="15" customHeight="1">
      <c r="A37" s="95" t="s">
        <v>382</v>
      </c>
      <c r="B37" s="88" t="s">
        <v>383</v>
      </c>
      <c r="C37" s="155">
        <f>'6.bevételek működésfelh Önk.'!C37</f>
        <v>0</v>
      </c>
      <c r="D37" s="188">
        <f>'7.bevételek műk,felh.KözösHiv'!F38</f>
        <v>0</v>
      </c>
      <c r="E37" s="124">
        <f>'8.bevételek működés,felh.Óvoda'!F37</f>
        <v>11400964</v>
      </c>
      <c r="F37" s="124">
        <f t="shared" si="2"/>
        <v>11400964</v>
      </c>
    </row>
    <row r="38" spans="1:6" ht="15" customHeight="1">
      <c r="A38" s="95" t="s">
        <v>384</v>
      </c>
      <c r="B38" s="88" t="s">
        <v>385</v>
      </c>
      <c r="C38" s="155">
        <f>'6.bevételek működésfelh Önk.'!C38</f>
        <v>2490666</v>
      </c>
      <c r="D38" s="188">
        <f>'7.bevételek műk,felh.KözösHiv'!F39</f>
        <v>0</v>
      </c>
      <c r="E38" s="124">
        <f>'8.bevételek működés,felh.Óvoda'!F38</f>
        <v>3078260</v>
      </c>
      <c r="F38" s="124">
        <f t="shared" si="2"/>
        <v>5568926</v>
      </c>
    </row>
    <row r="39" spans="1:6" ht="15" customHeight="1">
      <c r="A39" s="95" t="s">
        <v>386</v>
      </c>
      <c r="B39" s="88" t="s">
        <v>387</v>
      </c>
      <c r="C39" s="155">
        <f>'6.bevételek működésfelh Önk.'!C39</f>
        <v>0</v>
      </c>
      <c r="D39" s="188">
        <f>'7.bevételek műk,felh.KözösHiv'!F40</f>
        <v>0</v>
      </c>
      <c r="E39" s="124">
        <f>'8.bevételek működés,felh.Óvoda'!F39</f>
        <v>0</v>
      </c>
      <c r="F39" s="124">
        <f t="shared" si="2"/>
        <v>0</v>
      </c>
    </row>
    <row r="40" spans="1:6" ht="15" customHeight="1">
      <c r="A40" s="95" t="s">
        <v>388</v>
      </c>
      <c r="B40" s="88" t="s">
        <v>389</v>
      </c>
      <c r="C40" s="155">
        <f>'6.bevételek működésfelh Önk.'!C40</f>
        <v>8000</v>
      </c>
      <c r="D40" s="188">
        <f>'7.bevételek műk,felh.KözösHiv'!F41</f>
        <v>0</v>
      </c>
      <c r="E40" s="124">
        <f>'8.bevételek működés,felh.Óvoda'!F40</f>
        <v>0</v>
      </c>
      <c r="F40" s="124">
        <f t="shared" si="2"/>
        <v>8000</v>
      </c>
    </row>
    <row r="41" spans="1:6" ht="15" customHeight="1">
      <c r="A41" s="95" t="s">
        <v>390</v>
      </c>
      <c r="B41" s="88" t="s">
        <v>391</v>
      </c>
      <c r="C41" s="155">
        <f>'6.bevételek működésfelh Önk.'!C41</f>
        <v>0</v>
      </c>
      <c r="D41" s="188">
        <f>'7.bevételek műk,felh.KözösHiv'!F42</f>
        <v>0</v>
      </c>
      <c r="E41" s="124">
        <f>'8.bevételek működés,felh.Óvoda'!F41</f>
        <v>0</v>
      </c>
      <c r="F41" s="124">
        <f t="shared" si="2"/>
        <v>0</v>
      </c>
    </row>
    <row r="42" spans="1:6" ht="15" customHeight="1">
      <c r="A42" s="95" t="s">
        <v>392</v>
      </c>
      <c r="B42" s="88" t="s">
        <v>393</v>
      </c>
      <c r="C42" s="155">
        <f>'6.bevételek működésfelh Önk.'!C42</f>
        <v>0</v>
      </c>
      <c r="D42" s="188">
        <f>'7.bevételek műk,felh.KözösHiv'!F43</f>
        <v>0</v>
      </c>
      <c r="E42" s="124">
        <f>'8.bevételek működés,felh.Óvoda'!F42</f>
        <v>0</v>
      </c>
      <c r="F42" s="124">
        <f t="shared" si="2"/>
        <v>0</v>
      </c>
    </row>
    <row r="43" spans="1:6" ht="15" customHeight="1">
      <c r="A43" s="95" t="s">
        <v>394</v>
      </c>
      <c r="B43" s="88" t="s">
        <v>395</v>
      </c>
      <c r="C43" s="155">
        <f>'6.bevételek működésfelh Önk.'!C43</f>
        <v>200000</v>
      </c>
      <c r="D43" s="188">
        <f>'7.bevételek műk,felh.KözösHiv'!F44</f>
        <v>0</v>
      </c>
      <c r="E43" s="124">
        <f>'8.bevételek működés,felh.Óvoda'!F43</f>
        <v>5000</v>
      </c>
      <c r="F43" s="124">
        <f t="shared" si="2"/>
        <v>205000</v>
      </c>
    </row>
    <row r="44" spans="1:6" ht="15" customHeight="1">
      <c r="A44" s="97" t="s">
        <v>396</v>
      </c>
      <c r="B44" s="102" t="s">
        <v>397</v>
      </c>
      <c r="C44" s="155">
        <f>SUM(C33:C43)</f>
        <v>17291377</v>
      </c>
      <c r="D44" s="188">
        <f>'7.bevételek műk,felh.KözösHiv'!F45</f>
        <v>0</v>
      </c>
      <c r="E44" s="124">
        <f>'8.bevételek működés,felh.Óvoda'!F44</f>
        <v>14484224</v>
      </c>
      <c r="F44" s="124">
        <f>SUM(F33:F43)</f>
        <v>31775601</v>
      </c>
    </row>
    <row r="45" spans="1:6" ht="15" customHeight="1">
      <c r="A45" s="95" t="s">
        <v>398</v>
      </c>
      <c r="B45" s="88" t="s">
        <v>399</v>
      </c>
      <c r="C45" s="155">
        <f>'6.bevételek működésfelh Önk.'!C45</f>
        <v>0</v>
      </c>
      <c r="D45" s="188">
        <f>'7.bevételek műk,felh.KözösHiv'!F46</f>
        <v>0</v>
      </c>
      <c r="E45" s="124">
        <f>'8.bevételek működés,felh.Óvoda'!F45</f>
        <v>0</v>
      </c>
      <c r="F45" s="124">
        <f>SUM(C45:E45)</f>
        <v>0</v>
      </c>
    </row>
    <row r="46" spans="1:6" ht="15" customHeight="1">
      <c r="A46" s="83" t="s">
        <v>400</v>
      </c>
      <c r="B46" s="88" t="s">
        <v>401</v>
      </c>
      <c r="C46" s="155">
        <f>'6.bevételek működésfelh Önk.'!C46</f>
        <v>0</v>
      </c>
      <c r="D46" s="188">
        <f>'7.bevételek műk,felh.KözösHiv'!F47</f>
        <v>0</v>
      </c>
      <c r="E46" s="124">
        <f>'8.bevételek működés,felh.Óvoda'!F46</f>
        <v>0</v>
      </c>
      <c r="F46" s="124">
        <f>SUM(C46:E46)</f>
        <v>0</v>
      </c>
    </row>
    <row r="47" spans="1:6" ht="15" customHeight="1">
      <c r="A47" s="95" t="s">
        <v>402</v>
      </c>
      <c r="B47" s="88" t="s">
        <v>403</v>
      </c>
      <c r="C47" s="155">
        <f>'6.bevételek működésfelh Önk.'!C47</f>
        <v>0</v>
      </c>
      <c r="D47" s="188">
        <f>'7.bevételek műk,felh.KözösHiv'!F48</f>
        <v>0</v>
      </c>
      <c r="E47" s="124">
        <f>'8.bevételek működés,felh.Óvoda'!F47</f>
        <v>0</v>
      </c>
      <c r="F47" s="124">
        <f>SUM(C47:E47)</f>
        <v>0</v>
      </c>
    </row>
    <row r="48" spans="1:6" ht="15" customHeight="1">
      <c r="A48" s="95" t="s">
        <v>404</v>
      </c>
      <c r="B48" s="88" t="s">
        <v>405</v>
      </c>
      <c r="C48" s="155">
        <f>'6.bevételek működésfelh Önk.'!C48</f>
        <v>1000000</v>
      </c>
      <c r="D48" s="188">
        <f>'7.bevételek műk,felh.KözösHiv'!F49</f>
        <v>0</v>
      </c>
      <c r="E48" s="124">
        <f>'8.bevételek működés,felh.Óvoda'!F48</f>
        <v>0</v>
      </c>
      <c r="F48" s="124">
        <f>SUM(C48:E48)</f>
        <v>1000000</v>
      </c>
    </row>
    <row r="49" spans="1:6" ht="15" customHeight="1">
      <c r="A49" s="95" t="s">
        <v>406</v>
      </c>
      <c r="B49" s="88" t="s">
        <v>407</v>
      </c>
      <c r="C49" s="155">
        <f>'6.bevételek működésfelh Önk.'!C49</f>
        <v>0</v>
      </c>
      <c r="D49" s="188">
        <f>'7.bevételek műk,felh.KözösHiv'!F50</f>
        <v>0</v>
      </c>
      <c r="E49" s="124">
        <f>'8.bevételek működés,felh.Óvoda'!F49</f>
        <v>0</v>
      </c>
      <c r="F49" s="124">
        <f>SUM(C49:E49)</f>
        <v>0</v>
      </c>
    </row>
    <row r="50" spans="1:6" ht="15" customHeight="1">
      <c r="A50" s="93" t="s">
        <v>408</v>
      </c>
      <c r="B50" s="102" t="s">
        <v>409</v>
      </c>
      <c r="C50" s="155">
        <f>'6.bevételek működésfelh Önk.'!C50</f>
        <v>1000000</v>
      </c>
      <c r="D50" s="188">
        <f>'7.bevételek műk,felh.KözösHiv'!F51</f>
        <v>0</v>
      </c>
      <c r="E50" s="124">
        <f>'8.bevételek működés,felh.Óvoda'!F50</f>
        <v>0</v>
      </c>
      <c r="F50" s="124">
        <f>SUM(F45:F49)</f>
        <v>1000000</v>
      </c>
    </row>
    <row r="51" spans="1:6" ht="15" customHeight="1">
      <c r="A51" s="100" t="s">
        <v>194</v>
      </c>
      <c r="B51" s="161"/>
      <c r="C51" s="155">
        <f>'6.bevételek működésfelh Önk.'!C51</f>
        <v>0</v>
      </c>
      <c r="D51" s="188">
        <f>'7.bevételek műk,felh.KözösHiv'!F52</f>
        <v>0</v>
      </c>
      <c r="E51" s="124">
        <f>'8.bevételek működés,felh.Óvoda'!F51</f>
        <v>0</v>
      </c>
      <c r="F51" s="124"/>
    </row>
    <row r="52" spans="1:6" ht="15" customHeight="1">
      <c r="A52" s="83" t="s">
        <v>410</v>
      </c>
      <c r="B52" s="88" t="s">
        <v>411</v>
      </c>
      <c r="C52" s="155">
        <f>'6.bevételek működésfelh Önk.'!C52</f>
        <v>0</v>
      </c>
      <c r="D52" s="188">
        <f>'7.bevételek műk,felh.KözösHiv'!F53</f>
        <v>0</v>
      </c>
      <c r="E52" s="124">
        <f>'8.bevételek működés,felh.Óvoda'!F52</f>
        <v>0</v>
      </c>
      <c r="F52" s="124"/>
    </row>
    <row r="53" spans="1:6" ht="15" customHeight="1">
      <c r="A53" s="83" t="s">
        <v>412</v>
      </c>
      <c r="B53" s="88" t="s">
        <v>413</v>
      </c>
      <c r="C53" s="155">
        <f>'6.bevételek működésfelh Önk.'!C53</f>
        <v>0</v>
      </c>
      <c r="D53" s="188">
        <f>'7.bevételek műk,felh.KözösHiv'!F54</f>
        <v>0</v>
      </c>
      <c r="E53" s="124">
        <f>'8.bevételek működés,felh.Óvoda'!F53</f>
        <v>0</v>
      </c>
      <c r="F53" s="124"/>
    </row>
    <row r="54" spans="1:6" ht="15" customHeight="1">
      <c r="A54" s="83" t="s">
        <v>414</v>
      </c>
      <c r="B54" s="88" t="s">
        <v>415</v>
      </c>
      <c r="C54" s="155">
        <f>'6.bevételek működésfelh Önk.'!C54</f>
        <v>0</v>
      </c>
      <c r="D54" s="188">
        <f>'7.bevételek műk,felh.KözösHiv'!F55</f>
        <v>0</v>
      </c>
      <c r="E54" s="124">
        <f>'8.bevételek működés,felh.Óvoda'!F54</f>
        <v>0</v>
      </c>
      <c r="F54" s="131"/>
    </row>
    <row r="55" spans="1:6" ht="15" customHeight="1">
      <c r="A55" s="83" t="s">
        <v>416</v>
      </c>
      <c r="B55" s="88" t="s">
        <v>417</v>
      </c>
      <c r="C55" s="155">
        <f>'6.bevételek működésfelh Önk.'!C55</f>
        <v>0</v>
      </c>
      <c r="D55" s="188">
        <f>'7.bevételek műk,felh.KözösHiv'!F56</f>
        <v>0</v>
      </c>
      <c r="E55" s="124">
        <f>'8.bevételek működés,felh.Óvoda'!F55</f>
        <v>0</v>
      </c>
      <c r="F55" s="124"/>
    </row>
    <row r="56" spans="1:6" ht="15" customHeight="1">
      <c r="A56" s="83" t="s">
        <v>418</v>
      </c>
      <c r="B56" s="88" t="s">
        <v>419</v>
      </c>
      <c r="C56" s="155">
        <f>'6.bevételek működésfelh Önk.'!C56</f>
        <v>0</v>
      </c>
      <c r="D56" s="188">
        <f>'7.bevételek műk,felh.KözösHiv'!F57</f>
        <v>0</v>
      </c>
      <c r="E56" s="124">
        <f>'8.bevételek működés,felh.Óvoda'!F56</f>
        <v>0</v>
      </c>
      <c r="F56" s="124"/>
    </row>
    <row r="57" spans="1:6" ht="15" customHeight="1">
      <c r="A57" s="93" t="s">
        <v>420</v>
      </c>
      <c r="B57" s="102" t="s">
        <v>421</v>
      </c>
      <c r="C57" s="155">
        <f>'6.bevételek működésfelh Önk.'!C57</f>
        <v>0</v>
      </c>
      <c r="D57" s="188">
        <f>'7.bevételek műk,felh.KözösHiv'!F58</f>
        <v>0</v>
      </c>
      <c r="E57" s="124">
        <f>'8.bevételek működés,felh.Óvoda'!F57</f>
        <v>0</v>
      </c>
      <c r="F57" s="124"/>
    </row>
    <row r="58" spans="1:6" ht="15" customHeight="1">
      <c r="A58" s="95" t="s">
        <v>422</v>
      </c>
      <c r="B58" s="88" t="s">
        <v>423</v>
      </c>
      <c r="C58" s="155">
        <f>'6.bevételek működésfelh Önk.'!C58</f>
        <v>0</v>
      </c>
      <c r="D58" s="188">
        <f>'7.bevételek műk,felh.KözösHiv'!F59</f>
        <v>0</v>
      </c>
      <c r="E58" s="124">
        <f>'8.bevételek működés,felh.Óvoda'!F58</f>
        <v>0</v>
      </c>
      <c r="F58" s="124"/>
    </row>
    <row r="59" spans="1:6" ht="15" customHeight="1">
      <c r="A59" s="95" t="s">
        <v>424</v>
      </c>
      <c r="B59" s="88" t="s">
        <v>425</v>
      </c>
      <c r="C59" s="155">
        <f>'6.bevételek működésfelh Önk.'!C59</f>
        <v>0</v>
      </c>
      <c r="D59" s="188">
        <f>'7.bevételek műk,felh.KözösHiv'!F60</f>
        <v>0</v>
      </c>
      <c r="E59" s="124">
        <f>'8.bevételek működés,felh.Óvoda'!F59</f>
        <v>0</v>
      </c>
      <c r="F59" s="124"/>
    </row>
    <row r="60" spans="1:6" ht="15" customHeight="1">
      <c r="A60" s="95" t="s">
        <v>426</v>
      </c>
      <c r="B60" s="88" t="s">
        <v>427</v>
      </c>
      <c r="C60" s="155">
        <f>'6.bevételek működésfelh Önk.'!C60</f>
        <v>0</v>
      </c>
      <c r="D60" s="188">
        <f>'7.bevételek műk,felh.KözösHiv'!F61</f>
        <v>0</v>
      </c>
      <c r="E60" s="124">
        <f>'8.bevételek működés,felh.Óvoda'!F60</f>
        <v>0</v>
      </c>
      <c r="F60" s="131"/>
    </row>
    <row r="61" spans="1:6" ht="15" customHeight="1">
      <c r="A61" s="95" t="s">
        <v>428</v>
      </c>
      <c r="B61" s="88" t="s">
        <v>429</v>
      </c>
      <c r="C61" s="155">
        <f>'6.bevételek működésfelh Önk.'!C61</f>
        <v>0</v>
      </c>
      <c r="D61" s="188">
        <f>'7.bevételek műk,felh.KözösHiv'!F62</f>
        <v>0</v>
      </c>
      <c r="E61" s="124">
        <f>'8.bevételek működés,felh.Óvoda'!F61</f>
        <v>0</v>
      </c>
      <c r="F61" s="124"/>
    </row>
    <row r="62" spans="1:6" ht="15" customHeight="1">
      <c r="A62" s="95" t="s">
        <v>430</v>
      </c>
      <c r="B62" s="88" t="s">
        <v>431</v>
      </c>
      <c r="C62" s="155">
        <f>'6.bevételek működésfelh Önk.'!C62</f>
        <v>0</v>
      </c>
      <c r="D62" s="188">
        <f>'7.bevételek műk,felh.KözösHiv'!F63</f>
        <v>0</v>
      </c>
      <c r="E62" s="124">
        <f>'8.bevételek működés,felh.Óvoda'!F62</f>
        <v>0</v>
      </c>
      <c r="F62" s="124"/>
    </row>
    <row r="63" spans="1:6" ht="15" customHeight="1">
      <c r="A63" s="93" t="s">
        <v>432</v>
      </c>
      <c r="B63" s="102" t="s">
        <v>433</v>
      </c>
      <c r="C63" s="155">
        <f>'6.bevételek működésfelh Önk.'!C63</f>
        <v>0</v>
      </c>
      <c r="D63" s="188">
        <f>'7.bevételek műk,felh.KözösHiv'!F64</f>
        <v>0</v>
      </c>
      <c r="E63" s="124">
        <f>'8.bevételek működés,felh.Óvoda'!F63</f>
        <v>0</v>
      </c>
      <c r="F63" s="124"/>
    </row>
    <row r="64" spans="1:6" ht="15" customHeight="1">
      <c r="A64" s="95" t="s">
        <v>434</v>
      </c>
      <c r="B64" s="88" t="s">
        <v>435</v>
      </c>
      <c r="C64" s="155">
        <f>'6.bevételek működésfelh Önk.'!C64</f>
        <v>0</v>
      </c>
      <c r="D64" s="188">
        <f>'7.bevételek műk,felh.KözösHiv'!F65</f>
        <v>0</v>
      </c>
      <c r="E64" s="124">
        <f>'8.bevételek működés,felh.Óvoda'!F64</f>
        <v>0</v>
      </c>
      <c r="F64" s="131"/>
    </row>
    <row r="65" spans="1:6" ht="15" customHeight="1">
      <c r="A65" s="83" t="s">
        <v>436</v>
      </c>
      <c r="B65" s="88" t="s">
        <v>437</v>
      </c>
      <c r="C65" s="155">
        <f>'6.bevételek működésfelh Önk.'!C65</f>
        <v>0</v>
      </c>
      <c r="D65" s="188">
        <f>'7.bevételek műk,felh.KözösHiv'!F66</f>
        <v>0</v>
      </c>
      <c r="E65" s="124">
        <f>'8.bevételek működés,felh.Óvoda'!F65</f>
        <v>0</v>
      </c>
      <c r="F65" s="189"/>
    </row>
    <row r="66" spans="1:6" ht="12.75">
      <c r="A66" s="95" t="s">
        <v>438</v>
      </c>
      <c r="B66" s="88" t="s">
        <v>439</v>
      </c>
      <c r="C66" s="155">
        <f>'6.bevételek működésfelh Önk.'!C66</f>
        <v>0</v>
      </c>
      <c r="D66" s="188">
        <f>'7.bevételek műk,felh.KözösHiv'!F67</f>
        <v>0</v>
      </c>
      <c r="E66" s="124">
        <f>'8.bevételek működés,felh.Óvoda'!F66</f>
        <v>0</v>
      </c>
      <c r="F66" s="190"/>
    </row>
    <row r="67" spans="1:6" ht="12.75">
      <c r="A67" s="95" t="s">
        <v>440</v>
      </c>
      <c r="B67" s="88" t="s">
        <v>441</v>
      </c>
      <c r="C67" s="155">
        <f>'6.bevételek működésfelh Önk.'!C67</f>
        <v>0</v>
      </c>
      <c r="D67" s="188">
        <f>'7.bevételek műk,felh.KözösHiv'!F68</f>
        <v>0</v>
      </c>
      <c r="E67" s="124">
        <f>'8.bevételek működés,felh.Óvoda'!F67</f>
        <v>0</v>
      </c>
      <c r="F67" s="191">
        <f>SUM(C67:E67)</f>
        <v>0</v>
      </c>
    </row>
    <row r="68" spans="1:6" ht="12.75">
      <c r="A68" s="95" t="s">
        <v>442</v>
      </c>
      <c r="B68" s="88" t="s">
        <v>443</v>
      </c>
      <c r="C68" s="155">
        <f>'6.bevételek működésfelh Önk.'!C68</f>
        <v>0</v>
      </c>
      <c r="D68" s="188">
        <f>'7.bevételek műk,felh.KözösHiv'!F69</f>
        <v>0</v>
      </c>
      <c r="E68" s="124">
        <f>'8.bevételek működés,felh.Óvoda'!F68</f>
        <v>0</v>
      </c>
      <c r="F68" s="191">
        <f>SUM(C68:E68)</f>
        <v>0</v>
      </c>
    </row>
    <row r="69" spans="1:6" ht="12.75">
      <c r="A69" s="93" t="s">
        <v>444</v>
      </c>
      <c r="B69" s="102" t="s">
        <v>445</v>
      </c>
      <c r="C69" s="155">
        <f>'6.bevételek működésfelh Önk.'!C69</f>
        <v>0</v>
      </c>
      <c r="D69" s="188">
        <f>'7.bevételek műk,felh.KözösHiv'!F70</f>
        <v>0</v>
      </c>
      <c r="E69" s="124">
        <f>'8.bevételek működés,felh.Óvoda'!F69</f>
        <v>0</v>
      </c>
      <c r="F69" s="124">
        <f>SUM(F67:F68)</f>
        <v>0</v>
      </c>
    </row>
    <row r="70" spans="1:6" ht="12.75">
      <c r="A70" s="162" t="s">
        <v>241</v>
      </c>
      <c r="B70" s="163"/>
      <c r="C70" s="155">
        <f>'6.bevételek működésfelh Önk.'!C70</f>
        <v>0</v>
      </c>
      <c r="D70" s="188">
        <f>'7.bevételek műk,felh.KözösHiv'!F71</f>
        <v>0</v>
      </c>
      <c r="E70" s="124">
        <f>'8.bevételek működés,felh.Óvoda'!F70</f>
        <v>0</v>
      </c>
      <c r="F70" s="124"/>
    </row>
    <row r="71" spans="1:6" ht="12.75">
      <c r="A71" s="165" t="s">
        <v>446</v>
      </c>
      <c r="B71" s="166" t="s">
        <v>447</v>
      </c>
      <c r="C71" s="155">
        <f>'6.bevételek működésfelh Önk.'!C71</f>
        <v>360720460</v>
      </c>
      <c r="D71" s="155">
        <f>'6.bevételek működésfelh Önk.'!D71</f>
        <v>0</v>
      </c>
      <c r="E71" s="124">
        <f>'8.bevételek működés,felh.Óvoda'!F71</f>
        <v>14484224</v>
      </c>
      <c r="F71" s="124">
        <f>F18+F32+F44+F50+F57+F63+F69</f>
        <v>375204684</v>
      </c>
    </row>
    <row r="72" spans="1:6" ht="12.75">
      <c r="A72" s="168" t="s">
        <v>448</v>
      </c>
      <c r="B72" s="169"/>
      <c r="C72" s="155">
        <f>'6.bevételek működésfelh Önk.'!C72</f>
        <v>0</v>
      </c>
      <c r="D72" s="188">
        <f>'7.bevételek műk,felh.KözösHiv'!F73</f>
        <v>0</v>
      </c>
      <c r="E72" s="124">
        <f>'8.bevételek működés,felh.Óvoda'!F72</f>
        <v>0</v>
      </c>
      <c r="F72" s="124"/>
    </row>
    <row r="73" spans="1:6" ht="12.75">
      <c r="A73" s="171" t="s">
        <v>449</v>
      </c>
      <c r="B73" s="172"/>
      <c r="C73" s="155">
        <f>'6.bevételek működésfelh Önk.'!C73</f>
        <v>0</v>
      </c>
      <c r="D73" s="188">
        <f>'7.bevételek műk,felh.KözösHiv'!F74</f>
        <v>0</v>
      </c>
      <c r="E73" s="124">
        <f>'8.bevételek működés,felh.Óvoda'!F73</f>
        <v>0</v>
      </c>
      <c r="F73" s="124"/>
    </row>
    <row r="74" spans="1:6" ht="12.75">
      <c r="A74" s="112" t="s">
        <v>450</v>
      </c>
      <c r="B74" s="83" t="s">
        <v>451</v>
      </c>
      <c r="C74" s="155">
        <f>'6.bevételek működésfelh Önk.'!C74</f>
        <v>0</v>
      </c>
      <c r="D74" s="188">
        <f>'7.bevételek műk,felh.KözösHiv'!F75</f>
        <v>0</v>
      </c>
      <c r="E74" s="124">
        <f>'8.bevételek működés,felh.Óvoda'!F74</f>
        <v>0</v>
      </c>
      <c r="F74" s="124"/>
    </row>
    <row r="75" spans="1:6" ht="12.75">
      <c r="A75" s="95" t="s">
        <v>452</v>
      </c>
      <c r="B75" s="83" t="s">
        <v>453</v>
      </c>
      <c r="C75" s="155">
        <f>'6.bevételek működésfelh Önk.'!C75</f>
        <v>0</v>
      </c>
      <c r="D75" s="188">
        <f>'7.bevételek műk,felh.KözösHiv'!F76</f>
        <v>0</v>
      </c>
      <c r="E75" s="124">
        <f>'8.bevételek működés,felh.Óvoda'!F75</f>
        <v>0</v>
      </c>
      <c r="F75" s="124"/>
    </row>
    <row r="76" spans="1:6" ht="12.75">
      <c r="A76" s="112" t="s">
        <v>454</v>
      </c>
      <c r="B76" s="83" t="s">
        <v>455</v>
      </c>
      <c r="C76" s="155">
        <f>'6.bevételek működésfelh Önk.'!C76</f>
        <v>0</v>
      </c>
      <c r="D76" s="188">
        <f>'7.bevételek műk,felh.KözösHiv'!F77</f>
        <v>0</v>
      </c>
      <c r="E76" s="124">
        <f>'8.bevételek működés,felh.Óvoda'!F76</f>
        <v>0</v>
      </c>
      <c r="F76" s="124"/>
    </row>
    <row r="77" spans="1:6" ht="12.75">
      <c r="A77" s="109" t="s">
        <v>456</v>
      </c>
      <c r="B77" s="89" t="s">
        <v>457</v>
      </c>
      <c r="C77" s="155">
        <f>'6.bevételek működésfelh Önk.'!C77</f>
        <v>0</v>
      </c>
      <c r="D77" s="188">
        <f>'7.bevételek műk,felh.KözösHiv'!F78</f>
        <v>0</v>
      </c>
      <c r="E77" s="124">
        <f>'8.bevételek működés,felh.Óvoda'!F77</f>
        <v>0</v>
      </c>
      <c r="F77" s="124"/>
    </row>
    <row r="78" spans="1:6" ht="12.75">
      <c r="A78" s="95" t="s">
        <v>458</v>
      </c>
      <c r="B78" s="83" t="s">
        <v>459</v>
      </c>
      <c r="C78" s="155">
        <f>'6.bevételek működésfelh Önk.'!C78</f>
        <v>0</v>
      </c>
      <c r="D78" s="188">
        <f>'7.bevételek műk,felh.KözösHiv'!F79</f>
        <v>0</v>
      </c>
      <c r="E78" s="124">
        <f>'8.bevételek működés,felh.Óvoda'!F78</f>
        <v>0</v>
      </c>
      <c r="F78" s="124"/>
    </row>
    <row r="79" spans="1:6" ht="12.75">
      <c r="A79" s="112" t="s">
        <v>460</v>
      </c>
      <c r="B79" s="83" t="s">
        <v>461</v>
      </c>
      <c r="C79" s="155">
        <f>'6.bevételek működésfelh Önk.'!C79</f>
        <v>0</v>
      </c>
      <c r="D79" s="188">
        <f>'7.bevételek műk,felh.KözösHiv'!F80</f>
        <v>0</v>
      </c>
      <c r="E79" s="124">
        <f>'8.bevételek működés,felh.Óvoda'!F79</f>
        <v>0</v>
      </c>
      <c r="F79" s="124"/>
    </row>
    <row r="80" spans="1:6" ht="12.75">
      <c r="A80" s="95" t="s">
        <v>462</v>
      </c>
      <c r="B80" s="83" t="s">
        <v>463</v>
      </c>
      <c r="C80" s="155">
        <f>'6.bevételek működésfelh Önk.'!C80</f>
        <v>0</v>
      </c>
      <c r="D80" s="188">
        <f>'7.bevételek műk,felh.KözösHiv'!F81</f>
        <v>0</v>
      </c>
      <c r="E80" s="124">
        <f>'8.bevételek működés,felh.Óvoda'!F80</f>
        <v>0</v>
      </c>
      <c r="F80" s="124"/>
    </row>
    <row r="81" spans="1:6" ht="12.75">
      <c r="A81" s="112" t="s">
        <v>464</v>
      </c>
      <c r="B81" s="83" t="s">
        <v>465</v>
      </c>
      <c r="C81" s="155">
        <f>'6.bevételek működésfelh Önk.'!C81</f>
        <v>0</v>
      </c>
      <c r="D81" s="188">
        <f>'7.bevételek műk,felh.KözösHiv'!F82</f>
        <v>0</v>
      </c>
      <c r="E81" s="124">
        <f>'8.bevételek működés,felh.Óvoda'!F81</f>
        <v>0</v>
      </c>
      <c r="F81" s="124"/>
    </row>
    <row r="82" spans="1:6" ht="12.75">
      <c r="A82" s="115" t="s">
        <v>466</v>
      </c>
      <c r="B82" s="89" t="s">
        <v>467</v>
      </c>
      <c r="C82" s="155">
        <f>'6.bevételek működésfelh Önk.'!C82</f>
        <v>0</v>
      </c>
      <c r="D82" s="188">
        <f>'7.bevételek műk,felh.KözösHiv'!F83</f>
        <v>0</v>
      </c>
      <c r="E82" s="124">
        <f>'8.bevételek működés,felh.Óvoda'!F82</f>
        <v>0</v>
      </c>
      <c r="F82" s="124"/>
    </row>
    <row r="83" spans="1:6" ht="12.75">
      <c r="A83" s="83" t="s">
        <v>468</v>
      </c>
      <c r="B83" s="83" t="s">
        <v>469</v>
      </c>
      <c r="C83" s="155">
        <f>'6.bevételek működésfelh Önk.'!C83</f>
        <v>33124036</v>
      </c>
      <c r="D83" s="188">
        <f>'7.bevételek műk,felh.KözösHiv'!F84</f>
        <v>1176716</v>
      </c>
      <c r="E83" s="124">
        <f>'8.bevételek működés,felh.Óvoda'!F83</f>
        <v>537512</v>
      </c>
      <c r="F83" s="124">
        <f>SUM(C83:E83)</f>
        <v>34838264</v>
      </c>
    </row>
    <row r="84" spans="1:6" ht="12.75">
      <c r="A84" s="83" t="s">
        <v>470</v>
      </c>
      <c r="B84" s="83" t="s">
        <v>469</v>
      </c>
      <c r="C84" s="155">
        <f>'6.bevételek működésfelh Önk.'!C84</f>
        <v>90403883</v>
      </c>
      <c r="D84" s="188">
        <f>'7.bevételek műk,felh.KözösHiv'!F85</f>
        <v>0</v>
      </c>
      <c r="E84" s="124">
        <f>'8.bevételek működés,felh.Óvoda'!F84</f>
        <v>0</v>
      </c>
      <c r="F84" s="124">
        <f>SUM(C84:E84)</f>
        <v>90403883</v>
      </c>
    </row>
    <row r="85" spans="1:6" ht="12.75">
      <c r="A85" s="83" t="s">
        <v>471</v>
      </c>
      <c r="B85" s="83" t="s">
        <v>472</v>
      </c>
      <c r="C85" s="155">
        <f>'6.bevételek működésfelh Önk.'!C85</f>
        <v>0</v>
      </c>
      <c r="D85" s="188">
        <f>'7.bevételek műk,felh.KözösHiv'!F86</f>
        <v>0</v>
      </c>
      <c r="E85" s="124">
        <f>'8.bevételek működés,felh.Óvoda'!F85</f>
        <v>0</v>
      </c>
      <c r="F85" s="124"/>
    </row>
    <row r="86" spans="1:6" ht="12.75">
      <c r="A86" s="83" t="s">
        <v>473</v>
      </c>
      <c r="B86" s="83" t="s">
        <v>472</v>
      </c>
      <c r="C86" s="155">
        <f>'6.bevételek működésfelh Önk.'!C86</f>
        <v>0</v>
      </c>
      <c r="D86" s="188">
        <f>'7.bevételek műk,felh.KözösHiv'!F87</f>
        <v>0</v>
      </c>
      <c r="E86" s="124">
        <f>'8.bevételek működés,felh.Óvoda'!F86</f>
        <v>0</v>
      </c>
      <c r="F86" s="124"/>
    </row>
    <row r="87" spans="1:6" ht="12.75">
      <c r="A87" s="89" t="s">
        <v>474</v>
      </c>
      <c r="B87" s="89" t="s">
        <v>475</v>
      </c>
      <c r="C87" s="155">
        <f>'6.bevételek működésfelh Önk.'!C87</f>
        <v>123527919</v>
      </c>
      <c r="D87" s="188">
        <f>'7.bevételek műk,felh.KözösHiv'!F88</f>
        <v>1176716</v>
      </c>
      <c r="E87" s="124">
        <f>'8.bevételek működés,felh.Óvoda'!F87</f>
        <v>537512</v>
      </c>
      <c r="F87" s="124">
        <f>SUM(F83:F86)</f>
        <v>125242147</v>
      </c>
    </row>
    <row r="88" spans="1:6" ht="12.75">
      <c r="A88" s="112" t="s">
        <v>476</v>
      </c>
      <c r="B88" s="83" t="s">
        <v>477</v>
      </c>
      <c r="C88" s="155">
        <f>'6.bevételek működésfelh Önk.'!C88</f>
        <v>0</v>
      </c>
      <c r="D88" s="188">
        <f>'7.bevételek műk,felh.KözösHiv'!F89</f>
        <v>0</v>
      </c>
      <c r="E88" s="124">
        <f>'8.bevételek működés,felh.Óvoda'!F88</f>
        <v>0</v>
      </c>
      <c r="F88" s="131"/>
    </row>
    <row r="89" spans="1:6" ht="12.75">
      <c r="A89" s="112" t="s">
        <v>478</v>
      </c>
      <c r="B89" s="83" t="s">
        <v>479</v>
      </c>
      <c r="C89" s="155">
        <f>'6.bevételek működésfelh Önk.'!C89</f>
        <v>0</v>
      </c>
      <c r="D89" s="188">
        <f>'7.bevételek műk,felh.KözösHiv'!F90</f>
        <v>0</v>
      </c>
      <c r="E89" s="124">
        <f>'8.bevételek működés,felh.Óvoda'!F89</f>
        <v>0</v>
      </c>
      <c r="F89" s="124"/>
    </row>
    <row r="90" spans="1:6" ht="12.75">
      <c r="A90" s="112" t="s">
        <v>480</v>
      </c>
      <c r="B90" s="83" t="s">
        <v>481</v>
      </c>
      <c r="C90" s="155">
        <f>'6.bevételek működésfelh Önk.'!C90</f>
        <v>0</v>
      </c>
      <c r="D90" s="188">
        <f>'7.bevételek műk,felh.KözösHiv'!F91</f>
        <v>97829108</v>
      </c>
      <c r="E90" s="124">
        <f>'8.bevételek működés,felh.Óvoda'!F90</f>
        <v>84415385</v>
      </c>
      <c r="F90" s="124"/>
    </row>
    <row r="91" spans="1:6" ht="12.75">
      <c r="A91" s="112" t="s">
        <v>482</v>
      </c>
      <c r="B91" s="83" t="s">
        <v>483</v>
      </c>
      <c r="C91" s="155">
        <f>'6.bevételek működésfelh Önk.'!C91</f>
        <v>0</v>
      </c>
      <c r="D91" s="188">
        <f>'7.bevételek műk,felh.KözösHiv'!F92</f>
        <v>0</v>
      </c>
      <c r="E91" s="124">
        <f>'8.bevételek működés,felh.Óvoda'!F91</f>
        <v>0</v>
      </c>
      <c r="F91" s="124"/>
    </row>
    <row r="92" spans="1:6" ht="12.75">
      <c r="A92" s="95" t="s">
        <v>484</v>
      </c>
      <c r="B92" s="83" t="s">
        <v>485</v>
      </c>
      <c r="C92" s="155">
        <f>'6.bevételek működésfelh Önk.'!C92</f>
        <v>0</v>
      </c>
      <c r="D92" s="188">
        <f>'7.bevételek műk,felh.KözösHiv'!F93</f>
        <v>0</v>
      </c>
      <c r="E92" s="124">
        <f>'8.bevételek működés,felh.Óvoda'!F92</f>
        <v>0</v>
      </c>
      <c r="F92" s="124"/>
    </row>
    <row r="93" spans="1:6" ht="12.75">
      <c r="A93" s="95" t="s">
        <v>486</v>
      </c>
      <c r="B93" s="83" t="s">
        <v>487</v>
      </c>
      <c r="C93" s="155">
        <f>'6.bevételek működésfelh Önk.'!C93</f>
        <v>0</v>
      </c>
      <c r="D93" s="188">
        <f>'7.bevételek műk,felh.KözösHiv'!F94</f>
        <v>0</v>
      </c>
      <c r="E93" s="124">
        <f>'8.bevételek működés,felh.Óvoda'!F93</f>
        <v>0</v>
      </c>
      <c r="F93" s="192"/>
    </row>
    <row r="94" spans="1:6" ht="12.75">
      <c r="A94" s="109" t="s">
        <v>488</v>
      </c>
      <c r="B94" s="89" t="s">
        <v>489</v>
      </c>
      <c r="C94" s="155">
        <f>'6.bevételek működésfelh Önk.'!C94</f>
        <v>123527919</v>
      </c>
      <c r="D94" s="188">
        <f>'7.bevételek műk,felh.KözösHiv'!F95</f>
        <v>99005824</v>
      </c>
      <c r="E94" s="124">
        <f>'8.bevételek működés,felh.Óvoda'!F94</f>
        <v>84952897</v>
      </c>
      <c r="F94" s="131"/>
    </row>
    <row r="95" spans="1:6" ht="12.75">
      <c r="A95" s="95" t="s">
        <v>490</v>
      </c>
      <c r="B95" s="83" t="s">
        <v>491</v>
      </c>
      <c r="C95" s="155">
        <f>'6.bevételek működésfelh Önk.'!C95</f>
        <v>0</v>
      </c>
      <c r="D95" s="188">
        <f>'7.bevételek műk,felh.KözösHiv'!F96</f>
        <v>0</v>
      </c>
      <c r="E95" s="124">
        <f>'8.bevételek működés,felh.Óvoda'!F95</f>
        <v>0</v>
      </c>
      <c r="F95" s="131"/>
    </row>
    <row r="96" spans="1:6" ht="12.75">
      <c r="A96" s="95" t="s">
        <v>492</v>
      </c>
      <c r="B96" s="83" t="s">
        <v>493</v>
      </c>
      <c r="C96" s="155">
        <f>'6.bevételek működésfelh Önk.'!C96</f>
        <v>0</v>
      </c>
      <c r="D96" s="188">
        <f>'7.bevételek műk,felh.KözösHiv'!F97</f>
        <v>0</v>
      </c>
      <c r="E96" s="124">
        <f>'8.bevételek működés,felh.Óvoda'!F96</f>
        <v>0</v>
      </c>
      <c r="F96" s="131"/>
    </row>
    <row r="97" spans="1:6" ht="12.75">
      <c r="A97" s="112" t="s">
        <v>494</v>
      </c>
      <c r="B97" s="83" t="s">
        <v>495</v>
      </c>
      <c r="C97" s="155">
        <f>'6.bevételek működésfelh Önk.'!C97</f>
        <v>0</v>
      </c>
      <c r="D97" s="188">
        <f>'7.bevételek műk,felh.KözösHiv'!F98</f>
        <v>0</v>
      </c>
      <c r="E97" s="124">
        <f>'8.bevételek működés,felh.Óvoda'!F97</f>
        <v>0</v>
      </c>
      <c r="F97" s="120"/>
    </row>
    <row r="98" spans="1:6" ht="12.75">
      <c r="A98" s="112" t="s">
        <v>496</v>
      </c>
      <c r="B98" s="83" t="s">
        <v>497</v>
      </c>
      <c r="C98" s="155">
        <f>'6.bevételek működésfelh Önk.'!C98</f>
        <v>0</v>
      </c>
      <c r="D98" s="188">
        <f>'7.bevételek műk,felh.KözösHiv'!F99</f>
        <v>0</v>
      </c>
      <c r="E98" s="124">
        <f>'8.bevételek működés,felh.Óvoda'!F98</f>
        <v>0</v>
      </c>
      <c r="F98" s="120"/>
    </row>
    <row r="99" spans="1:6" ht="12.75">
      <c r="A99" s="112" t="s">
        <v>498</v>
      </c>
      <c r="B99" s="83" t="s">
        <v>499</v>
      </c>
      <c r="C99" s="155">
        <f>'6.bevételek működésfelh Önk.'!C99</f>
        <v>0</v>
      </c>
      <c r="D99" s="188">
        <f>'7.bevételek műk,felh.KözösHiv'!F100</f>
        <v>0</v>
      </c>
      <c r="E99" s="124">
        <f>'8.bevételek működés,felh.Óvoda'!F99</f>
        <v>0</v>
      </c>
      <c r="F99" s="120"/>
    </row>
    <row r="100" spans="1:6" ht="12.75">
      <c r="A100" s="115" t="s">
        <v>500</v>
      </c>
      <c r="B100" s="89" t="s">
        <v>501</v>
      </c>
      <c r="C100" s="155">
        <f>'6.bevételek működésfelh Önk.'!C100</f>
        <v>0</v>
      </c>
      <c r="D100" s="188">
        <f>'7.bevételek műk,felh.KözösHiv'!F101</f>
        <v>0</v>
      </c>
      <c r="E100" s="124">
        <f>'8.bevételek működés,felh.Óvoda'!F100</f>
        <v>0</v>
      </c>
      <c r="F100" s="120"/>
    </row>
    <row r="101" spans="1:6" ht="12.75">
      <c r="A101" s="173" t="s">
        <v>502</v>
      </c>
      <c r="B101" s="174" t="s">
        <v>503</v>
      </c>
      <c r="C101" s="155">
        <f>'6.bevételek működésfelh Önk.'!C101</f>
        <v>0</v>
      </c>
      <c r="D101" s="188">
        <f>'7.bevételek műk,felh.KözösHiv'!F102</f>
        <v>0</v>
      </c>
      <c r="E101" s="124">
        <f>'8.bevételek működés,felh.Óvoda'!F101</f>
        <v>0</v>
      </c>
      <c r="F101" s="120"/>
    </row>
    <row r="102" spans="1:6" ht="12.75">
      <c r="A102" s="175" t="s">
        <v>504</v>
      </c>
      <c r="B102" s="176" t="s">
        <v>505</v>
      </c>
      <c r="C102" s="155">
        <f>'6.bevételek működésfelh Önk.'!C102</f>
        <v>0</v>
      </c>
      <c r="D102" s="188">
        <f>'7.bevételek műk,felh.KözösHiv'!F103</f>
        <v>0</v>
      </c>
      <c r="E102" s="124">
        <f>'8.bevételek működés,felh.Óvoda'!F102</f>
        <v>0</v>
      </c>
      <c r="F102" s="120"/>
    </row>
    <row r="103" spans="1:6" ht="12.75">
      <c r="A103" s="178" t="s">
        <v>506</v>
      </c>
      <c r="B103" s="179" t="s">
        <v>507</v>
      </c>
      <c r="C103" s="155">
        <f>'6.bevételek működésfelh Önk.'!C103</f>
        <v>123527919</v>
      </c>
      <c r="D103" s="188">
        <f>'7.bevételek műk,felh.KözösHiv'!F104</f>
        <v>99005824</v>
      </c>
      <c r="E103" s="124">
        <f>'8.bevételek működés,felh.Óvoda'!F103</f>
        <v>84952897</v>
      </c>
      <c r="F103" s="124">
        <f>F94</f>
        <v>0</v>
      </c>
    </row>
    <row r="104" spans="1:6" ht="12.75">
      <c r="A104" s="180" t="s">
        <v>24</v>
      </c>
      <c r="B104" s="181"/>
      <c r="C104" s="155">
        <f>'6.bevételek működésfelh Önk.'!C104</f>
        <v>484248379</v>
      </c>
      <c r="D104" s="188">
        <f>'7.bevételek műk,felh.KözösHiv'!F105</f>
        <v>99005824</v>
      </c>
      <c r="E104" s="124">
        <f>'8.bevételek működés,felh.Óvoda'!F104</f>
        <v>99437121</v>
      </c>
      <c r="F104" s="124">
        <f>C104+D83+E83+E71</f>
        <v>500446831</v>
      </c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48"/>
  <headerFooter alignWithMargins="0">
    <oddHeader>&amp;C&amp;"Times New Roman,Normál"&amp;12 9. melléklet a 3/2019. (III. 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2019-02-17T07:16:53Z</cp:lastPrinted>
  <dcterms:created xsi:type="dcterms:W3CDTF">2014-03-05T19:42:52Z</dcterms:created>
  <dcterms:modified xsi:type="dcterms:W3CDTF">2019-03-04T14:39:55Z</dcterms:modified>
  <cp:category/>
  <cp:version/>
  <cp:contentType/>
  <cp:contentStatus/>
</cp:coreProperties>
</file>