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7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9.1. sz. mell" sheetId="7" r:id="rId7"/>
    <sheet name="9.2. sz. mell" sheetId="8" r:id="rId8"/>
    <sheet name="Munka1" sheetId="9" r:id="rId9"/>
  </sheets>
  <definedNames>
    <definedName name="_xlnm.Print_Area" localSheetId="0">'1.1.sz.mell.'!$A$1:$D$159</definedName>
    <definedName name="_xlnm.Print_Area" localSheetId="1">'1.2.sz.mell.'!$A$1:$D$159</definedName>
    <definedName name="_xlnm.Print_Area" localSheetId="2">'1.3.sz.mell.'!$A$1:$D$159</definedName>
    <definedName name="_xlnm.Print_Area" localSheetId="3">'1.4.sz.mell.'!$A$1:$D$159</definedName>
    <definedName name="_xlnm.Print_Titles" localSheetId="6">'9.1. sz. mell'!$1:$6</definedName>
    <definedName name="_xlnm.Print_Titles" localSheetId="7">'9.2. sz. mell'!$1:$6</definedName>
    <definedName name="_xlfn_IFERROR">NA()</definedName>
    <definedName name="Excel_BuiltIn_Print_Area" localSheetId="0">'1.1.sz.mell.'!$A$1:$C$159</definedName>
    <definedName name="Excel_BuiltIn_Print_Area" localSheetId="2">'1.3.sz.mell.'!$A$1:$C$159</definedName>
    <definedName name="Excel_BuiltIn_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<sst xmlns="http://schemas.openxmlformats.org/spreadsheetml/2006/main" count="1826" uniqueCount="429">
  <si>
    <t>B E V É T E L E K</t>
  </si>
  <si>
    <t>1. sz. táblázat</t>
  </si>
  <si>
    <t>Forintban!</t>
  </si>
  <si>
    <t>Sor-
szám</t>
  </si>
  <si>
    <t>Bevételi jogcím</t>
  </si>
  <si>
    <t>2017. évi eredeti előirányzat</t>
  </si>
  <si>
    <t>2017. évi módosított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</si>
  <si>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</si>
  <si>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</si>
  <si>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</si>
  <si>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</si>
  <si>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</si>
  <si>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</si>
  <si>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</si>
  <si>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</si>
  <si>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</si>
  <si>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</si>
  <si>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</si>
  <si>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</si>
  <si>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</si>
  <si>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</si>
  <si>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</si>
  <si>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</si>
  <si>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</si>
  <si>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</si>
  <si>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</si>
  <si>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</si>
  <si>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</si>
  <si>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</si>
  <si>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</si>
  <si>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</si>
  <si>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</si>
  <si>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</si>
  <si>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</si>
  <si>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</si>
  <si>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</si>
  <si>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</si>
  <si>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</si>
  <si>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</si>
  <si>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</si>
  <si>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</si>
  <si>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</si>
  <si>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</si>
  <si>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</si>
  <si>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</si>
  <si>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</si>
  <si>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</si>
  <si>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</si>
  <si>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</si>
  <si>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</si>
  <si>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</si>
  <si>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</si>
  <si>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</si>
  <si>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(4.1.+…+4.7.)</t>
  </si>
  <si>
    <t>4.1.</t>
  </si>
  <si>
    <t>Kommunális 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</si>
  <si>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</si>
  <si>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</si>
  <si>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</si>
  <si>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</si>
  <si>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</si>
  <si>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</si>
  <si>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</si>
  <si>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</si>
  <si>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</si>
  <si>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</si>
  <si>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</si>
  <si>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</si>
  <si>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</si>
  <si>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</si>
  <si>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</si>
  <si>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</si>
  <si>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</si>
  <si>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</si>
  <si>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</si>
  <si>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</si>
  <si>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</si>
  <si>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</si>
  <si>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</si>
  <si>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</si>
  <si>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</si>
  <si>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</si>
  <si>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</si>
  <si>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</si>
  <si>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</si>
  <si>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</si>
  <si>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</si>
  <si>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</si>
  <si>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</si>
  <si>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</si>
  <si>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</si>
  <si>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</si>
  <si>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</si>
  <si>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</si>
  <si>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</si>
  <si>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</si>
  <si>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</si>
  <si>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</si>
  <si>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</si>
  <si>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</si>
  <si>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</si>
  <si>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</si>
  <si>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</si>
  <si>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</si>
  <si>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</si>
  <si>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</si>
  <si>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</si>
  <si>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</si>
  <si>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</si>
  <si>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</si>
  <si>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</si>
  <si>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</si>
  <si>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</si>
  <si>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</si>
  <si>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</si>
  <si>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</si>
  <si>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</si>
  <si>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</si>
  <si>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</si>
  <si>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</si>
  <si>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</si>
  <si>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</si>
  <si>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</si>
  <si>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</si>
  <si>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</si>
  <si>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</si>
  <si>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</si>
  <si>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</si>
  <si>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</si>
  <si>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</si>
  <si>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</si>
  <si>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</si>
  <si>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</si>
  <si>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</si>
  <si>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</si>
  <si>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</si>
  <si>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</si>
  <si>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</si>
  <si>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</si>
  <si>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</si>
  <si>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</si>
  <si>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</si>
  <si>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</si>
  <si>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</si>
  <si>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</si>
  <si>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</si>
  <si>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</si>
  <si>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</si>
  <si>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</si>
  <si>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</si>
  <si>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</si>
  <si>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</si>
  <si>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</si>
  <si>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</si>
  <si>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</si>
  <si>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</si>
  <si>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</si>
  <si>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</si>
  <si>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</si>
  <si>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</si>
  <si>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</si>
  <si>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</si>
  <si>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</si>
  <si>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</si>
  <si>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</si>
  <si>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</si>
  <si>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</si>
  <si>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</si>
  <si>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</si>
  <si>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</si>
  <si>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</si>
  <si>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</si>
  <si>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</si>
  <si>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</si>
  <si>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</si>
  <si>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</si>
  <si>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</si>
  <si>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</si>
  <si>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</si>
  <si>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</si>
  <si>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</si>
  <si>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</si>
  <si>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</si>
  <si>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</si>
  <si>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</si>
  <si>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</si>
  <si>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</si>
  <si>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</si>
  <si>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</si>
  <si>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</si>
  <si>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</si>
  <si>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</si>
  <si>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</si>
  <si>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</si>
  <si>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</si>
  <si>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</si>
  <si>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</si>
  <si>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</si>
  <si>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</si>
  <si>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</si>
  <si>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</si>
  <si>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</si>
  <si>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</si>
  <si>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</si>
  <si>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</si>
  <si>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</si>
  <si>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</si>
  <si>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</si>
  <si>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</si>
  <si>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</si>
  <si>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</si>
  <si>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</si>
  <si>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</si>
  <si>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</si>
  <si>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</si>
  <si>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</si>
  <si>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</si>
  <si>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</si>
  <si>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</si>
  <si>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</si>
  <si>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</si>
  <si>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</si>
  <si>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</si>
  <si>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</si>
  <si>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</si>
  <si>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</si>
  <si>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</si>
  <si>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</si>
  <si>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</si>
  <si>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</si>
  <si>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</si>
  <si>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</si>
  <si>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</si>
  <si>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</si>
  <si>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</si>
  <si>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</si>
  <si>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</si>
  <si>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</si>
  <si>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</si>
  <si>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</si>
  <si>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</si>
  <si>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</si>
  <si>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</si>
  <si>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</si>
  <si>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</si>
  <si>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</si>
  <si>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</si>
  <si>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</si>
  <si>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</si>
  <si>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</si>
  <si>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</si>
  <si>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</si>
  <si>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</si>
  <si>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</si>
  <si>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</si>
  <si>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</si>
  <si>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</si>
  <si>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</si>
  <si>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</si>
  <si>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</si>
  <si>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</si>
  <si>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</si>
  <si>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</si>
  <si>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</si>
  <si>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</si>
  <si>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</si>
  <si>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</si>
  <si>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</si>
  <si>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</si>
  <si>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</si>
  <si>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</si>
  <si>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Bevételi jogcím Kötelező feladat</t>
  </si>
  <si>
    <t>3.5.-ből EU-s támogatás</t>
  </si>
  <si>
    <t>Közhatalmi bevételek (4.1.+...+4.7.)</t>
  </si>
  <si>
    <t xml:space="preserve">   Rövid lejáratú  hitelek, kölcsönök felvétele</t>
  </si>
  <si>
    <t>Bevételi jogcím Önként vállalt feladatok</t>
  </si>
  <si>
    <t>2017. évi előirányzat</t>
  </si>
  <si>
    <t>Építményadó</t>
  </si>
  <si>
    <t>Bevételi jogcím Államigazgatási feladatok</t>
  </si>
  <si>
    <t>I. Működési célú bevételek és kiadások mérlege
(Önkormányzati szinten)</t>
  </si>
  <si>
    <t>2.1. melléklet a 1/2017. (II.28.) önkormányzati rendelethez</t>
  </si>
  <si>
    <t>Bevételek</t>
  </si>
  <si>
    <t>Kiadások</t>
  </si>
  <si>
    <t>Megnevezés</t>
  </si>
  <si>
    <t xml:space="preserve">D </t>
  </si>
  <si>
    <t>E</t>
  </si>
  <si>
    <t>F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</si>
  <si>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</si>
  <si>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</si>
  <si>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</si>
  <si>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</si>
  <si>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</si>
  <si>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</si>
  <si>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</si>
  <si>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</si>
  <si>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</si>
  <si>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</si>
  <si>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</si>
  <si>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</si>
  <si>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</si>
  <si>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</si>
  <si>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</si>
  <si>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</si>
  <si>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</si>
  <si>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</si>
  <si>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</si>
  <si>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</si>
  <si>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</si>
  <si>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</si>
  <si>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</si>
  <si>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</si>
  <si>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</si>
  <si>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</si>
  <si>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</si>
  <si>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</si>
  <si>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</si>
  <si>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</si>
  <si>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</si>
  <si>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</si>
  <si>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</si>
  <si>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</si>
  <si>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</si>
  <si>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</si>
  <si>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</si>
  <si>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</si>
  <si>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</si>
  <si>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</si>
  <si>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</si>
  <si>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</si>
  <si>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</si>
  <si>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</si>
  <si>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</si>
  <si>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</si>
  <si>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</si>
  <si>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</si>
  <si>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</si>
  <si>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2.2. melléklet a 1/2017. (II.28.) önkormányzati rendelethez</t>
  </si>
  <si>
    <t>D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</si>
  <si>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</si>
  <si>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</si>
  <si>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</si>
  <si>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</si>
  <si>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</si>
  <si>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</si>
  <si>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</si>
  <si>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</si>
  <si>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</si>
  <si>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</si>
  <si>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</si>
  <si>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</si>
  <si>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</si>
  <si>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</si>
  <si>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</si>
  <si>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</si>
  <si>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</si>
  <si>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</si>
  <si>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</si>
  <si>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</si>
  <si>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</si>
  <si>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</si>
  <si>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</si>
  <si>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</si>
  <si>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</si>
  <si>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</si>
  <si>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</si>
  <si>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</si>
  <si>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</si>
  <si>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</si>
  <si>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</si>
  <si>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9.1. melléklet a 1/2017. (II.28.) önkormányzati rendelethez</t>
  </si>
  <si>
    <t>Önkormányzat 01</t>
  </si>
  <si>
    <t>Feladat megnevezése</t>
  </si>
  <si>
    <t>Összes bevétel, kiadás Kötelező feladat ellátás</t>
  </si>
  <si>
    <t>Száma</t>
  </si>
  <si>
    <t>Kiemelt előirányzat, előirányzat megnevezése</t>
  </si>
  <si>
    <t>Eredeti előirányzat</t>
  </si>
  <si>
    <t>Módosított előirányzat</t>
  </si>
  <si>
    <t>Működési célú kvi támogatások és kiegészítő támogatások</t>
  </si>
  <si>
    <t xml:space="preserve">   Elszámolásból származó bevételek</t>
  </si>
  <si>
    <t xml:space="preserve">Egyéb működési célú támogatások bevételei </t>
  </si>
  <si>
    <t xml:space="preserve">   2.5.-ből EU-s támogatás</t>
  </si>
  <si>
    <t xml:space="preserve">   Egyéb működési bevételek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</si>
  <si>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</si>
  <si>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</si>
  <si>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</si>
  <si>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</si>
  <si>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</si>
  <si>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</si>
  <si>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</si>
  <si>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</si>
  <si>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</si>
  <si>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</si>
  <si>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</si>
  <si>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</si>
  <si>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</si>
  <si>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</si>
  <si>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</si>
  <si>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</si>
  <si>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</si>
  <si>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9.2. melléklet a 1/2017. (II.28.) önkormányzati rendelethez</t>
  </si>
  <si>
    <t>Költségvetési szerv megnevezése</t>
  </si>
  <si>
    <t xml:space="preserve">Szabadhídvégi Napsugár Óvoda 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</si>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</sst>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"/>
    <numFmt numFmtId="166" formatCode="@"/>
    <numFmt numFmtId="167" formatCode="MMM\ D/"/>
    <numFmt numFmtId="168" formatCode="#,##0"/>
  </numFmts>
  <fonts count="24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</cellStyleXfs>
  <cellXfs count="228">
    <xf numFmtId="164" fontId="0" fillId="0" borderId="0" xfId="0" applyAlignment="1">
      <alignment/>
    </xf>
    <xf numFmtId="164" fontId="4" fillId="0" borderId="0" xfId="22" applyFont="1" applyFill="1" applyProtection="1">
      <alignment/>
      <protection/>
    </xf>
    <xf numFmtId="164" fontId="4" fillId="0" borderId="0" xfId="22" applyFont="1" applyFill="1" applyAlignment="1" applyProtection="1">
      <alignment horizontal="right" vertical="center" indent="1"/>
      <protection/>
    </xf>
    <xf numFmtId="164" fontId="4" fillId="0" borderId="0" xfId="22" applyFill="1" applyProtection="1">
      <alignment/>
      <protection/>
    </xf>
    <xf numFmtId="165" fontId="5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right" vertical="center"/>
      <protection/>
    </xf>
    <xf numFmtId="164" fontId="8" fillId="0" borderId="2" xfId="22" applyFont="1" applyFill="1" applyBorder="1" applyAlignment="1" applyProtection="1">
      <alignment horizontal="center" vertical="center" wrapText="1"/>
      <protection/>
    </xf>
    <xf numFmtId="164" fontId="8" fillId="0" borderId="3" xfId="22" applyFont="1" applyFill="1" applyBorder="1" applyAlignment="1" applyProtection="1">
      <alignment horizontal="center" vertical="center" wrapText="1"/>
      <protection/>
    </xf>
    <xf numFmtId="164" fontId="8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center" vertical="center" wrapText="1"/>
      <protection/>
    </xf>
    <xf numFmtId="164" fontId="9" fillId="0" borderId="6" xfId="22" applyFont="1" applyFill="1" applyBorder="1" applyAlignment="1" applyProtection="1">
      <alignment horizontal="center" vertical="center" wrapText="1"/>
      <protection/>
    </xf>
    <xf numFmtId="164" fontId="9" fillId="0" borderId="7" xfId="22" applyFont="1" applyFill="1" applyBorder="1" applyAlignment="1" applyProtection="1">
      <alignment horizontal="center" vertical="center" wrapText="1"/>
      <protection/>
    </xf>
    <xf numFmtId="164" fontId="10" fillId="0" borderId="0" xfId="22" applyFont="1" applyFill="1" applyProtection="1">
      <alignment/>
      <protection/>
    </xf>
    <xf numFmtId="164" fontId="9" fillId="0" borderId="2" xfId="22" applyFont="1" applyFill="1" applyBorder="1" applyAlignment="1" applyProtection="1">
      <alignment horizontal="left" vertical="center" wrapText="1" indent="1"/>
      <protection/>
    </xf>
    <xf numFmtId="164" fontId="9" fillId="0" borderId="3" xfId="22" applyFont="1" applyFill="1" applyBorder="1" applyAlignment="1" applyProtection="1">
      <alignment horizontal="lef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22" applyFont="1" applyFill="1" applyProtection="1">
      <alignment/>
      <protection/>
    </xf>
    <xf numFmtId="166" fontId="10" fillId="0" borderId="8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9" xfId="0" applyFont="1" applyBorder="1" applyAlignment="1" applyProtection="1">
      <alignment horizontal="left" wrapText="1" indent="1"/>
      <protection/>
    </xf>
    <xf numFmtId="165" fontId="10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Font="1" applyBorder="1" applyAlignment="1" applyProtection="1">
      <alignment horizontal="left" wrapText="1" indent="1"/>
      <protection/>
    </xf>
    <xf numFmtId="165" fontId="10" fillId="0" borderId="13" xfId="2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Font="1" applyBorder="1" applyAlignment="1" applyProtection="1">
      <alignment horizontal="left" vertical="center" wrapText="1" indent="1"/>
      <protection/>
    </xf>
    <xf numFmtId="166" fontId="10" fillId="0" borderId="14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5" xfId="0" applyFont="1" applyBorder="1" applyAlignment="1" applyProtection="1">
      <alignment horizontal="left" vertical="center" wrapText="1" indent="1"/>
      <protection/>
    </xf>
    <xf numFmtId="164" fontId="12" fillId="0" borderId="3" xfId="0" applyFont="1" applyBorder="1" applyAlignment="1" applyProtection="1">
      <alignment horizontal="left" vertical="center" wrapText="1" indent="1"/>
      <protection/>
    </xf>
    <xf numFmtId="165" fontId="10" fillId="0" borderId="16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4" xfId="22" applyNumberFormat="1" applyFont="1" applyFill="1" applyBorder="1" applyAlignment="1" applyProtection="1">
      <alignment horizontal="left" vertical="center" wrapText="1"/>
      <protection/>
    </xf>
    <xf numFmtId="164" fontId="11" fillId="0" borderId="15" xfId="0" applyFont="1" applyBorder="1" applyAlignment="1" applyProtection="1">
      <alignment horizontal="left" vertical="center" wrapText="1"/>
      <protection/>
    </xf>
    <xf numFmtId="165" fontId="10" fillId="0" borderId="16" xfId="22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22" applyFont="1" applyFill="1" applyAlignment="1" applyProtection="1">
      <alignment vertical="center"/>
      <protection/>
    </xf>
    <xf numFmtId="164" fontId="11" fillId="0" borderId="15" xfId="0" applyFont="1" applyBorder="1" applyAlignment="1" applyProtection="1">
      <alignment horizontal="left" indent="1"/>
      <protection/>
    </xf>
    <xf numFmtId="164" fontId="11" fillId="0" borderId="15" xfId="0" applyFont="1" applyBorder="1" applyAlignment="1" applyProtection="1">
      <alignment horizontal="left" wrapText="1" indent="1"/>
      <protection/>
    </xf>
    <xf numFmtId="164" fontId="9" fillId="0" borderId="2" xfId="22" applyFont="1" applyFill="1" applyBorder="1" applyAlignment="1" applyProtection="1">
      <alignment horizontal="left" vertical="center" wrapText="1"/>
      <protection/>
    </xf>
    <xf numFmtId="164" fontId="12" fillId="0" borderId="2" xfId="0" applyFont="1" applyBorder="1" applyAlignment="1" applyProtection="1">
      <alignment vertical="center" wrapText="1"/>
      <protection/>
    </xf>
    <xf numFmtId="164" fontId="11" fillId="0" borderId="15" xfId="0" applyFont="1" applyBorder="1" applyAlignment="1" applyProtection="1">
      <alignment vertical="center" wrapText="1"/>
      <protection/>
    </xf>
    <xf numFmtId="166" fontId="10" fillId="0" borderId="17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8" xfId="0" applyFont="1" applyBorder="1" applyAlignment="1" applyProtection="1">
      <alignment horizontal="left" vertical="center" wrapText="1" indent="1"/>
      <protection/>
    </xf>
    <xf numFmtId="165" fontId="10" fillId="0" borderId="19" xfId="2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Font="1" applyBorder="1" applyAlignment="1" applyProtection="1">
      <alignment wrapText="1"/>
      <protection/>
    </xf>
    <xf numFmtId="164" fontId="11" fillId="0" borderId="11" xfId="0" applyFont="1" applyBorder="1" applyAlignment="1" applyProtection="1">
      <alignment wrapText="1"/>
      <protection/>
    </xf>
    <xf numFmtId="164" fontId="11" fillId="0" borderId="14" xfId="0" applyFont="1" applyBorder="1" applyAlignment="1" applyProtection="1">
      <alignment wrapTex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wrapText="1"/>
      <protection/>
    </xf>
    <xf numFmtId="164" fontId="12" fillId="0" borderId="20" xfId="0" applyFont="1" applyBorder="1" applyAlignment="1" applyProtection="1">
      <alignment vertical="center" wrapText="1"/>
      <protection/>
    </xf>
    <xf numFmtId="164" fontId="12" fillId="0" borderId="21" xfId="0" applyFont="1" applyBorder="1" applyAlignment="1" applyProtection="1">
      <alignment wrapText="1"/>
      <protection/>
    </xf>
    <xf numFmtId="164" fontId="5" fillId="0" borderId="0" xfId="22" applyFont="1" applyFill="1" applyBorder="1" applyAlignment="1" applyProtection="1">
      <alignment horizontal="center" vertical="center" wrapText="1"/>
      <protection/>
    </xf>
    <xf numFmtId="164" fontId="5" fillId="0" borderId="0" xfId="22" applyFont="1" applyFill="1" applyBorder="1" applyAlignment="1" applyProtection="1">
      <alignment vertical="center" wrapText="1"/>
      <protection/>
    </xf>
    <xf numFmtId="165" fontId="5" fillId="0" borderId="0" xfId="22" applyNumberFormat="1" applyFont="1" applyFill="1" applyBorder="1" applyAlignment="1" applyProtection="1">
      <alignment horizontal="right" vertical="center" wrapText="1" indent="1"/>
      <protection/>
    </xf>
    <xf numFmtId="165" fontId="6" fillId="0" borderId="1" xfId="22" applyNumberFormat="1" applyFont="1" applyFill="1" applyBorder="1" applyAlignment="1" applyProtection="1">
      <alignment horizontal="left"/>
      <protection/>
    </xf>
    <xf numFmtId="164" fontId="7" fillId="0" borderId="1" xfId="0" applyFont="1" applyFill="1" applyBorder="1" applyAlignment="1" applyProtection="1">
      <alignment horizontal="right"/>
      <protection/>
    </xf>
    <xf numFmtId="164" fontId="4" fillId="0" borderId="0" xfId="22" applyFill="1" applyAlignment="1" applyProtection="1">
      <alignment/>
      <protection/>
    </xf>
    <xf numFmtId="164" fontId="9" fillId="0" borderId="2" xfId="22" applyFont="1" applyFill="1" applyBorder="1" applyAlignment="1" applyProtection="1">
      <alignment horizontal="center" vertical="center" wrapText="1"/>
      <protection/>
    </xf>
    <xf numFmtId="164" fontId="9" fillId="0" borderId="3" xfId="22" applyFont="1" applyFill="1" applyBorder="1" applyAlignment="1" applyProtection="1">
      <alignment horizontal="center" vertical="center" wrapText="1"/>
      <protection/>
    </xf>
    <xf numFmtId="164" fontId="9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left" vertical="center" wrapText="1" indent="1"/>
      <protection/>
    </xf>
    <xf numFmtId="164" fontId="9" fillId="0" borderId="6" xfId="22" applyFont="1" applyFill="1" applyBorder="1" applyAlignment="1" applyProtection="1">
      <alignment vertical="center" wrapText="1"/>
      <protection/>
    </xf>
    <xf numFmtId="165" fontId="9" fillId="0" borderId="7" xfId="22" applyNumberFormat="1" applyFont="1" applyFill="1" applyBorder="1" applyAlignment="1" applyProtection="1">
      <alignment horizontal="right" vertical="center" wrapText="1" indent="1"/>
      <protection/>
    </xf>
    <xf numFmtId="166" fontId="10" fillId="0" borderId="22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23" xfId="22" applyFont="1" applyFill="1" applyBorder="1" applyAlignment="1" applyProtection="1">
      <alignment horizontal="left" vertical="center" wrapText="1" indent="1"/>
      <protection/>
    </xf>
    <xf numFmtId="165" fontId="10" fillId="0" borderId="24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22" applyFont="1" applyFill="1" applyBorder="1" applyAlignment="1" applyProtection="1">
      <alignment horizontal="left" vertical="center" wrapText="1" indent="1"/>
      <protection/>
    </xf>
    <xf numFmtId="164" fontId="10" fillId="0" borderId="25" xfId="22" applyFont="1" applyFill="1" applyBorder="1" applyAlignment="1" applyProtection="1">
      <alignment horizontal="left" vertical="center" wrapText="1" indent="1"/>
      <protection/>
    </xf>
    <xf numFmtId="164" fontId="10" fillId="0" borderId="0" xfId="22" applyFont="1" applyFill="1" applyBorder="1" applyAlignment="1" applyProtection="1">
      <alignment horizontal="left" vertical="center" wrapText="1" indent="1"/>
      <protection/>
    </xf>
    <xf numFmtId="164" fontId="10" fillId="0" borderId="15" xfId="22" applyFont="1" applyFill="1" applyBorder="1" applyAlignment="1" applyProtection="1">
      <alignment horizontal="left" vertical="center" wrapText="1" indent="6"/>
      <protection/>
    </xf>
    <xf numFmtId="164" fontId="10" fillId="0" borderId="12" xfId="22" applyFont="1" applyFill="1" applyBorder="1" applyAlignment="1" applyProtection="1">
      <alignment horizontal="left" indent="6"/>
      <protection/>
    </xf>
    <xf numFmtId="164" fontId="10" fillId="0" borderId="12" xfId="22" applyFont="1" applyFill="1" applyBorder="1" applyAlignment="1" applyProtection="1">
      <alignment horizontal="left" vertical="center" wrapText="1" indent="6"/>
      <protection/>
    </xf>
    <xf numFmtId="166" fontId="10" fillId="0" borderId="26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22" applyFont="1" applyFill="1" applyBorder="1" applyAlignment="1" applyProtection="1">
      <alignment horizontal="left" vertical="center" wrapText="1" indent="7"/>
      <protection/>
    </xf>
    <xf numFmtId="164" fontId="9" fillId="0" borderId="20" xfId="22" applyFont="1" applyFill="1" applyBorder="1" applyAlignment="1" applyProtection="1">
      <alignment horizontal="left" vertical="center" wrapText="1" indent="1"/>
      <protection/>
    </xf>
    <xf numFmtId="164" fontId="9" fillId="0" borderId="21" xfId="22" applyFont="1" applyFill="1" applyBorder="1" applyAlignment="1" applyProtection="1">
      <alignment vertical="center" wrapText="1"/>
      <protection/>
    </xf>
    <xf numFmtId="165" fontId="9" fillId="0" borderId="27" xfId="22" applyNumberFormat="1" applyFont="1" applyFill="1" applyBorder="1" applyAlignment="1" applyProtection="1">
      <alignment horizontal="right" vertical="center" wrapText="1" indent="1"/>
      <protection/>
    </xf>
    <xf numFmtId="164" fontId="10" fillId="0" borderId="15" xfId="22" applyFont="1" applyFill="1" applyBorder="1" applyAlignment="1" applyProtection="1">
      <alignment horizontal="left" vertical="center" wrapText="1" indent="1"/>
      <protection/>
    </xf>
    <xf numFmtId="165" fontId="10" fillId="0" borderId="28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22" applyFont="1" applyFill="1" applyBorder="1" applyAlignment="1" applyProtection="1">
      <alignment horizontal="left" vertical="center" wrapText="1" indent="6"/>
      <protection/>
    </xf>
    <xf numFmtId="165" fontId="10" fillId="0" borderId="29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22" applyFont="1" applyFill="1" applyBorder="1" applyAlignment="1" applyProtection="1">
      <alignment horizontal="left" vertical="center" wrapText="1" indent="1"/>
      <protection/>
    </xf>
    <xf numFmtId="164" fontId="10" fillId="0" borderId="30" xfId="22" applyFont="1" applyFill="1" applyBorder="1" applyAlignment="1" applyProtection="1">
      <alignment horizontal="left" vertical="center" wrapText="1" indent="1"/>
      <protection/>
    </xf>
    <xf numFmtId="165" fontId="12" fillId="0" borderId="4" xfId="0" applyNumberFormat="1" applyFont="1" applyBorder="1" applyAlignment="1" applyProtection="1">
      <alignment horizontal="right" vertical="center" wrapText="1" indent="1"/>
      <protection/>
    </xf>
    <xf numFmtId="165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5" fontId="13" fillId="0" borderId="4" xfId="0" applyNumberFormat="1" applyFont="1" applyBorder="1" applyAlignment="1" applyProtection="1">
      <alignment horizontal="right" vertical="center" wrapText="1" indent="1"/>
      <protection/>
    </xf>
    <xf numFmtId="164" fontId="14" fillId="0" borderId="0" xfId="22" applyFont="1" applyFill="1" applyProtection="1">
      <alignment/>
      <protection/>
    </xf>
    <xf numFmtId="164" fontId="5" fillId="0" borderId="0" xfId="22" applyFont="1" applyFill="1" applyProtection="1">
      <alignment/>
      <protection/>
    </xf>
    <xf numFmtId="164" fontId="12" fillId="0" borderId="20" xfId="0" applyFont="1" applyBorder="1" applyAlignment="1" applyProtection="1">
      <alignment horizontal="left" vertical="center" wrapText="1" indent="1"/>
      <protection/>
    </xf>
    <xf numFmtId="164" fontId="13" fillId="0" borderId="21" xfId="0" applyFont="1" applyBorder="1" applyAlignment="1" applyProtection="1">
      <alignment horizontal="left" vertical="center" wrapText="1" indent="1"/>
      <protection/>
    </xf>
    <xf numFmtId="164" fontId="5" fillId="0" borderId="0" xfId="22" applyFont="1" applyFill="1" applyBorder="1" applyAlignment="1" applyProtection="1">
      <alignment horizontal="center"/>
      <protection/>
    </xf>
    <xf numFmtId="164" fontId="9" fillId="0" borderId="3" xfId="22" applyFont="1" applyFill="1" applyBorder="1" applyAlignment="1" applyProtection="1">
      <alignment vertical="center" wrapText="1"/>
      <protection/>
    </xf>
    <xf numFmtId="164" fontId="4" fillId="0" borderId="0" xfId="22" applyFill="1" applyBorder="1" applyProtection="1">
      <alignment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horizontal="center" textRotation="180" wrapText="1"/>
      <protection/>
    </xf>
    <xf numFmtId="165" fontId="7" fillId="0" borderId="0" xfId="0" applyNumberFormat="1" applyFont="1" applyFill="1" applyAlignment="1" applyProtection="1">
      <alignment horizontal="right" vertical="center"/>
      <protection/>
    </xf>
    <xf numFmtId="165" fontId="8" fillId="0" borderId="31" xfId="0" applyNumberFormat="1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8" fillId="0" borderId="4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9" fillId="0" borderId="31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horizontal="center" vertical="center" wrapText="1"/>
      <protection/>
    </xf>
    <xf numFmtId="165" fontId="9" fillId="0" borderId="4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4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39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6"/>
      <protection locked="0"/>
    </xf>
    <xf numFmtId="165" fontId="10" fillId="0" borderId="11" xfId="0" applyNumberFormat="1" applyFont="1" applyFill="1" applyBorder="1" applyAlignment="1" applyProtection="1">
      <alignment horizontal="left" vertical="center" wrapText="1" indent="3"/>
      <protection locked="0"/>
    </xf>
    <xf numFmtId="165" fontId="1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2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4" fontId="20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>
      <alignment vertical="center" wrapText="1"/>
    </xf>
    <xf numFmtId="164" fontId="8" fillId="0" borderId="41" xfId="0" applyFont="1" applyFill="1" applyBorder="1" applyAlignment="1" applyProtection="1">
      <alignment horizontal="center" vertical="center" wrapText="1"/>
      <protection/>
    </xf>
    <xf numFmtId="164" fontId="8" fillId="0" borderId="23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vertical="center"/>
    </xf>
    <xf numFmtId="164" fontId="8" fillId="0" borderId="42" xfId="0" applyFont="1" applyFill="1" applyBorder="1" applyAlignment="1" applyProtection="1">
      <alignment vertical="center"/>
      <protection/>
    </xf>
    <xf numFmtId="164" fontId="8" fillId="0" borderId="18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7" fillId="0" borderId="0" xfId="0" applyFont="1" applyFill="1" applyAlignment="1" applyProtection="1">
      <alignment horizontal="right"/>
      <protection/>
    </xf>
    <xf numFmtId="164" fontId="16" fillId="0" borderId="0" xfId="0" applyFont="1" applyFill="1" applyAlignment="1">
      <alignment vertical="center"/>
    </xf>
    <xf numFmtId="164" fontId="8" fillId="0" borderId="43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8" fillId="0" borderId="7" xfId="0" applyFont="1" applyFill="1" applyBorder="1" applyAlignment="1" applyProtection="1">
      <alignment horizontal="right" vertical="center" wrapText="1" indent="1"/>
      <protection/>
    </xf>
    <xf numFmtId="164" fontId="9" fillId="0" borderId="2" xfId="0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center" vertical="center" wrapText="1"/>
      <protection/>
    </xf>
    <xf numFmtId="164" fontId="9" fillId="0" borderId="4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>
      <alignment horizontal="center" vertical="center" wrapText="1"/>
    </xf>
    <xf numFmtId="164" fontId="8" fillId="0" borderId="44" xfId="0" applyFont="1" applyFill="1" applyBorder="1" applyAlignment="1" applyProtection="1">
      <alignment horizontal="center" vertical="center" wrapText="1"/>
      <protection/>
    </xf>
    <xf numFmtId="164" fontId="8" fillId="0" borderId="45" xfId="0" applyFont="1" applyFill="1" applyBorder="1" applyAlignment="1" applyProtection="1">
      <alignment horizontal="center" vertical="center" wrapText="1"/>
      <protection/>
    </xf>
    <xf numFmtId="165" fontId="8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8" xfId="22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Alignment="1">
      <alignment vertical="center" wrapText="1"/>
    </xf>
    <xf numFmtId="166" fontId="10" fillId="0" borderId="11" xfId="22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Alignment="1">
      <alignment vertical="center" wrapText="1"/>
    </xf>
    <xf numFmtId="166" fontId="10" fillId="0" borderId="14" xfId="22" applyNumberFormat="1" applyFont="1" applyFill="1" applyBorder="1" applyAlignment="1" applyProtection="1">
      <alignment horizontal="center" vertical="center" wrapText="1"/>
      <protection/>
    </xf>
    <xf numFmtId="165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164" fontId="12" fillId="0" borderId="2" xfId="0" applyFont="1" applyBorder="1" applyAlignment="1" applyProtection="1">
      <alignment horizontal="center" wrapText="1"/>
      <protection/>
    </xf>
    <xf numFmtId="164" fontId="11" fillId="0" borderId="15" xfId="0" applyFont="1" applyBorder="1" applyAlignment="1" applyProtection="1">
      <alignment wrapText="1"/>
      <protection/>
    </xf>
    <xf numFmtId="164" fontId="11" fillId="0" borderId="8" xfId="0" applyFont="1" applyBorder="1" applyAlignment="1" applyProtection="1">
      <alignment horizontal="center" wrapText="1"/>
      <protection/>
    </xf>
    <xf numFmtId="164" fontId="11" fillId="0" borderId="11" xfId="0" applyFont="1" applyBorder="1" applyAlignment="1" applyProtection="1">
      <alignment horizontal="center" wrapText="1"/>
      <protection/>
    </xf>
    <xf numFmtId="164" fontId="11" fillId="0" borderId="14" xfId="0" applyFont="1" applyBorder="1" applyAlignment="1" applyProtection="1">
      <alignment horizontal="center" wrapText="1"/>
      <protection/>
    </xf>
    <xf numFmtId="164" fontId="12" fillId="0" borderId="20" xfId="0" applyFont="1" applyBorder="1" applyAlignment="1" applyProtection="1">
      <alignment horizontal="center" wrapText="1"/>
      <protection/>
    </xf>
    <xf numFmtId="164" fontId="10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Border="1" applyAlignment="1" applyProtection="1">
      <alignment horizontal="left" vertical="center" wrapText="1" indent="1"/>
      <protection/>
    </xf>
    <xf numFmtId="165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3" xfId="0" applyFont="1" applyFill="1" applyBorder="1" applyAlignment="1" applyProtection="1">
      <alignment horizontal="center" vertical="center" wrapText="1"/>
      <protection/>
    </xf>
    <xf numFmtId="164" fontId="8" fillId="0" borderId="46" xfId="0" applyFont="1" applyFill="1" applyBorder="1" applyAlignment="1" applyProtection="1">
      <alignment horizontal="center" vertical="center" wrapText="1"/>
      <protection/>
    </xf>
    <xf numFmtId="165" fontId="9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Font="1" applyFill="1" applyAlignment="1">
      <alignment vertical="center" wrapText="1"/>
    </xf>
    <xf numFmtId="166" fontId="10" fillId="0" borderId="22" xfId="22" applyNumberFormat="1" applyFont="1" applyFill="1" applyBorder="1" applyAlignment="1" applyProtection="1">
      <alignment horizontal="center" vertical="center" wrapText="1"/>
      <protection/>
    </xf>
    <xf numFmtId="166" fontId="10" fillId="0" borderId="26" xfId="22" applyNumberFormat="1" applyFont="1" applyFill="1" applyBorder="1" applyAlignment="1" applyProtection="1">
      <alignment horizontal="center" vertical="center" wrapText="1"/>
      <protection/>
    </xf>
    <xf numFmtId="166" fontId="10" fillId="0" borderId="17" xfId="22" applyNumberFormat="1" applyFont="1" applyFill="1" applyBorder="1" applyAlignment="1" applyProtection="1">
      <alignment horizontal="center" vertical="center" wrapText="1"/>
      <protection/>
    </xf>
    <xf numFmtId="164" fontId="10" fillId="0" borderId="18" xfId="22" applyFont="1" applyFill="1" applyBorder="1" applyAlignment="1" applyProtection="1">
      <alignment horizontal="left" vertical="center" wrapText="1" indent="6"/>
      <protection/>
    </xf>
    <xf numFmtId="167" fontId="0" fillId="0" borderId="0" xfId="0" applyNumberFormat="1" applyFill="1" applyAlignment="1">
      <alignment vertical="center" wrapText="1"/>
    </xf>
    <xf numFmtId="166" fontId="9" fillId="0" borderId="2" xfId="22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Font="1" applyBorder="1" applyAlignment="1" applyProtection="1">
      <alignment horizontal="center" vertical="center" wrapText="1"/>
      <protection/>
    </xf>
    <xf numFmtId="164" fontId="16" fillId="0" borderId="2" xfId="0" applyFont="1" applyFill="1" applyBorder="1" applyAlignment="1" applyProtection="1">
      <alignment horizontal="left" vertical="center"/>
      <protection/>
    </xf>
    <xf numFmtId="164" fontId="16" fillId="0" borderId="47" xfId="0" applyFont="1" applyFill="1" applyBorder="1" applyAlignment="1" applyProtection="1">
      <alignment vertical="center" wrapText="1"/>
      <protection/>
    </xf>
    <xf numFmtId="168" fontId="1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Fill="1" applyAlignment="1" applyProtection="1">
      <alignment horizontal="left" vertical="center" wrapText="1"/>
      <protection/>
    </xf>
    <xf numFmtId="164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4" fontId="5" fillId="0" borderId="0" xfId="0" applyFont="1" applyFill="1" applyAlignment="1" applyProtection="1">
      <alignment vertical="center"/>
      <protection/>
    </xf>
    <xf numFmtId="164" fontId="8" fillId="0" borderId="42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 vertical="center"/>
      <protection/>
    </xf>
    <xf numFmtId="164" fontId="8" fillId="0" borderId="7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165" fontId="8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left" vertical="center" wrapText="1" indent="1"/>
      <protection/>
    </xf>
    <xf numFmtId="164" fontId="21" fillId="0" borderId="0" xfId="0" applyFont="1" applyFill="1" applyAlignment="1" applyProtection="1">
      <alignment vertical="center" wrapText="1"/>
      <protection/>
    </xf>
    <xf numFmtId="166" fontId="10" fillId="0" borderId="22" xfId="0" applyNumberFormat="1" applyFont="1" applyFill="1" applyBorder="1" applyAlignment="1" applyProtection="1">
      <alignment horizontal="center" vertical="center" wrapText="1"/>
      <protection/>
    </xf>
    <xf numFmtId="165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Alignment="1" applyProtection="1">
      <alignment vertical="center" wrapTex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8" xfId="0" applyNumberFormat="1" applyFont="1" applyFill="1" applyBorder="1" applyAlignment="1" applyProtection="1">
      <alignment horizontal="center" vertical="center" wrapText="1"/>
      <protection/>
    </xf>
    <xf numFmtId="164" fontId="10" fillId="0" borderId="21" xfId="22" applyFont="1" applyFill="1" applyBorder="1" applyAlignment="1" applyProtection="1">
      <alignment horizontal="left" vertical="center" wrapText="1" indent="1"/>
      <protection/>
    </xf>
    <xf numFmtId="165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" xfId="0" applyFont="1" applyBorder="1" applyAlignment="1" applyProtection="1">
      <alignment horizontal="center" vertical="center" wrapText="1"/>
      <protection/>
    </xf>
    <xf numFmtId="164" fontId="23" fillId="0" borderId="47" xfId="0" applyFont="1" applyBorder="1" applyAlignment="1" applyProtection="1">
      <alignment horizontal="left" wrapText="1" indent="1"/>
      <protection/>
    </xf>
    <xf numFmtId="164" fontId="10" fillId="0" borderId="0" xfId="0" applyFont="1" applyFill="1" applyAlignment="1" applyProtection="1">
      <alignment horizontal="left" vertical="center" wrapText="1"/>
      <protection/>
    </xf>
    <xf numFmtId="164" fontId="10" fillId="0" borderId="0" xfId="0" applyFont="1" applyFill="1" applyAlignment="1" applyProtection="1">
      <alignment vertical="center" wrapText="1"/>
      <protection/>
    </xf>
    <xf numFmtId="164" fontId="10" fillId="0" borderId="0" xfId="0" applyFont="1" applyFill="1" applyAlignment="1" applyProtection="1">
      <alignment horizontal="right" vertical="center" wrapText="1" indent="1"/>
      <protection/>
    </xf>
    <xf numFmtId="164" fontId="15" fillId="0" borderId="0" xfId="0" applyFont="1" applyFill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hivatkozás" xfId="20"/>
    <cellStyle name="Már látott hiperhivatkozás" xfId="21"/>
    <cellStyle name="Normál_KVRENMUNKA" xfId="22"/>
    <cellStyle name="Normál_SEGEDLETE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59"/>
  <sheetViews>
    <sheetView zoomScale="140" zoomScaleNormal="140" zoomScaleSheetLayoutView="100" workbookViewId="0" topLeftCell="A1">
      <selection activeCell="B10" sqref="B10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21.50390625" style="2" customWidth="1"/>
    <col min="5" max="5" width="9.00390625" style="3" customWidth="1"/>
    <col min="6" max="16384" width="9.375" style="3" customWidth="1"/>
  </cols>
  <sheetData>
    <row r="1" spans="1:4" ht="15.75" customHeight="1">
      <c r="A1" s="4" t="s">
        <v>0</v>
      </c>
      <c r="B1" s="4"/>
      <c r="C1" s="4"/>
      <c r="D1" s="4"/>
    </row>
    <row r="2" spans="1:4" ht="15.75" customHeight="1">
      <c r="A2" s="5" t="s">
        <v>1</v>
      </c>
      <c r="B2" s="5"/>
      <c r="C2" s="6" t="s">
        <v>2</v>
      </c>
      <c r="D2" s="6"/>
    </row>
    <row r="3" spans="1:4" ht="37.5" customHeight="1">
      <c r="A3" s="7" t="s">
        <v>3</v>
      </c>
      <c r="B3" s="8" t="s">
        <v>4</v>
      </c>
      <c r="C3" s="9" t="s">
        <v>5</v>
      </c>
      <c r="D3" s="9" t="s">
        <v>6</v>
      </c>
    </row>
    <row r="4" spans="1:4" s="13" customFormat="1" ht="12" customHeight="1">
      <c r="A4" s="10"/>
      <c r="B4" s="11" t="s">
        <v>7</v>
      </c>
      <c r="C4" s="12" t="s">
        <v>8</v>
      </c>
      <c r="D4" s="12" t="s">
        <v>9</v>
      </c>
    </row>
    <row r="5" spans="1:4" s="17" customFormat="1" ht="12" customHeight="1">
      <c r="A5" s="14" t="s">
        <v>10</v>
      </c>
      <c r="B5" s="15" t="s">
        <v>11</v>
      </c>
      <c r="C5" s="16">
        <f>+C6+C7+C8+C9+C10+C11</f>
        <v>40620277</v>
      </c>
      <c r="D5" s="16">
        <f>+D6+D7+D8+D9+D10+D11</f>
        <v>47454035</v>
      </c>
    </row>
    <row r="6" spans="1:4" s="17" customFormat="1" ht="12" customHeight="1">
      <c r="A6" s="18" t="s">
        <v>12</v>
      </c>
      <c r="B6" s="19" t="s">
        <v>13</v>
      </c>
      <c r="C6" s="20">
        <v>7626827</v>
      </c>
      <c r="D6" s="20">
        <v>8641051</v>
      </c>
    </row>
    <row r="7" spans="1:4" s="17" customFormat="1" ht="12" customHeight="1">
      <c r="A7" s="21" t="s">
        <v>14</v>
      </c>
      <c r="B7" s="22" t="s">
        <v>15</v>
      </c>
      <c r="C7" s="23">
        <v>22077413</v>
      </c>
      <c r="D7" s="23">
        <v>23179154</v>
      </c>
    </row>
    <row r="8" spans="1:4" s="17" customFormat="1" ht="12" customHeight="1">
      <c r="A8" s="21" t="s">
        <v>16</v>
      </c>
      <c r="B8" s="22" t="s">
        <v>17</v>
      </c>
      <c r="C8" s="23">
        <v>9716037</v>
      </c>
      <c r="D8" s="23">
        <v>10275351</v>
      </c>
    </row>
    <row r="9" spans="1:4" s="17" customFormat="1" ht="12" customHeight="1">
      <c r="A9" s="21" t="s">
        <v>18</v>
      </c>
      <c r="B9" s="22" t="s">
        <v>19</v>
      </c>
      <c r="C9" s="23">
        <v>1200000</v>
      </c>
      <c r="D9" s="23">
        <v>1200000</v>
      </c>
    </row>
    <row r="10" spans="1:4" s="17" customFormat="1" ht="12" customHeight="1">
      <c r="A10" s="21" t="s">
        <v>20</v>
      </c>
      <c r="B10" s="24" t="s">
        <v>21</v>
      </c>
      <c r="C10" s="23"/>
      <c r="D10" s="23">
        <v>4158479</v>
      </c>
    </row>
    <row r="11" spans="1:4" s="17" customFormat="1" ht="12" customHeight="1">
      <c r="A11" s="25" t="s">
        <v>22</v>
      </c>
      <c r="B11" s="26" t="s">
        <v>23</v>
      </c>
      <c r="C11" s="23"/>
      <c r="D11" s="23"/>
    </row>
    <row r="12" spans="1:4" s="17" customFormat="1" ht="12" customHeight="1">
      <c r="A12" s="14" t="s">
        <v>24</v>
      </c>
      <c r="B12" s="27" t="s">
        <v>25</v>
      </c>
      <c r="C12" s="16">
        <f>+C13+C14+C15+C16+C17</f>
        <v>16491187</v>
      </c>
      <c r="D12" s="16">
        <f>+D13+D14+D15+D16+D17</f>
        <v>96820279</v>
      </c>
    </row>
    <row r="13" spans="1:4" s="17" customFormat="1" ht="12" customHeight="1">
      <c r="A13" s="18" t="s">
        <v>26</v>
      </c>
      <c r="B13" s="19" t="s">
        <v>27</v>
      </c>
      <c r="C13" s="20"/>
      <c r="D13" s="20"/>
    </row>
    <row r="14" spans="1:4" s="17" customFormat="1" ht="12" customHeight="1">
      <c r="A14" s="21" t="s">
        <v>28</v>
      </c>
      <c r="B14" s="22" t="s">
        <v>29</v>
      </c>
      <c r="C14" s="23"/>
      <c r="D14" s="23"/>
    </row>
    <row r="15" spans="1:4" s="17" customFormat="1" ht="12" customHeight="1">
      <c r="A15" s="21" t="s">
        <v>30</v>
      </c>
      <c r="B15" s="22" t="s">
        <v>31</v>
      </c>
      <c r="C15" s="23"/>
      <c r="D15" s="23"/>
    </row>
    <row r="16" spans="1:4" s="17" customFormat="1" ht="12" customHeight="1">
      <c r="A16" s="21" t="s">
        <v>32</v>
      </c>
      <c r="B16" s="22" t="s">
        <v>33</v>
      </c>
      <c r="C16" s="23"/>
      <c r="D16" s="23"/>
    </row>
    <row r="17" spans="1:4" s="17" customFormat="1" ht="12" customHeight="1">
      <c r="A17" s="21" t="s">
        <v>34</v>
      </c>
      <c r="B17" s="22" t="s">
        <v>35</v>
      </c>
      <c r="C17" s="23">
        <v>16491187</v>
      </c>
      <c r="D17" s="23">
        <v>96820279</v>
      </c>
    </row>
    <row r="18" spans="1:4" s="17" customFormat="1" ht="12" customHeight="1">
      <c r="A18" s="25" t="s">
        <v>36</v>
      </c>
      <c r="B18" s="26" t="s">
        <v>37</v>
      </c>
      <c r="C18" s="28"/>
      <c r="D18" s="28"/>
    </row>
    <row r="19" spans="1:4" s="17" customFormat="1" ht="12" customHeight="1">
      <c r="A19" s="14" t="s">
        <v>38</v>
      </c>
      <c r="B19" s="15" t="s">
        <v>39</v>
      </c>
      <c r="C19" s="16">
        <f>+C20+C21+C22+C23+C24</f>
        <v>0</v>
      </c>
      <c r="D19" s="16">
        <f>+D20+D21+D22+D23+D24</f>
        <v>156871116</v>
      </c>
    </row>
    <row r="20" spans="1:4" s="17" customFormat="1" ht="12" customHeight="1">
      <c r="A20" s="18" t="s">
        <v>40</v>
      </c>
      <c r="B20" s="19" t="s">
        <v>41</v>
      </c>
      <c r="C20" s="20"/>
      <c r="D20" s="20">
        <v>466000</v>
      </c>
    </row>
    <row r="21" spans="1:4" s="17" customFormat="1" ht="12" customHeight="1">
      <c r="A21" s="21" t="s">
        <v>42</v>
      </c>
      <c r="B21" s="22" t="s">
        <v>43</v>
      </c>
      <c r="C21" s="23"/>
      <c r="D21" s="23"/>
    </row>
    <row r="22" spans="1:4" s="17" customFormat="1" ht="12" customHeight="1">
      <c r="A22" s="21" t="s">
        <v>44</v>
      </c>
      <c r="B22" s="22" t="s">
        <v>45</v>
      </c>
      <c r="C22" s="23"/>
      <c r="D22" s="23"/>
    </row>
    <row r="23" spans="1:4" s="17" customFormat="1" ht="12" customHeight="1">
      <c r="A23" s="21" t="s">
        <v>46</v>
      </c>
      <c r="B23" s="22" t="s">
        <v>47</v>
      </c>
      <c r="C23" s="23"/>
      <c r="D23" s="23"/>
    </row>
    <row r="24" spans="1:4" s="17" customFormat="1" ht="12" customHeight="1">
      <c r="A24" s="21" t="s">
        <v>48</v>
      </c>
      <c r="B24" s="22" t="s">
        <v>49</v>
      </c>
      <c r="C24" s="23"/>
      <c r="D24" s="23">
        <v>156405116</v>
      </c>
    </row>
    <row r="25" spans="1:4" s="32" customFormat="1" ht="12" customHeight="1">
      <c r="A25" s="29" t="s">
        <v>50</v>
      </c>
      <c r="B25" s="30" t="s">
        <v>51</v>
      </c>
      <c r="C25" s="31"/>
      <c r="D25" s="31"/>
    </row>
    <row r="26" spans="1:4" s="17" customFormat="1" ht="12" customHeight="1">
      <c r="A26" s="14" t="s">
        <v>52</v>
      </c>
      <c r="B26" s="15" t="s">
        <v>53</v>
      </c>
      <c r="C26" s="16">
        <f>SUM(C27:C33)</f>
        <v>18500000</v>
      </c>
      <c r="D26" s="16">
        <f>SUM(D27:D33)</f>
        <v>24548591</v>
      </c>
    </row>
    <row r="27" spans="1:4" s="17" customFormat="1" ht="12" customHeight="1">
      <c r="A27" s="18" t="s">
        <v>54</v>
      </c>
      <c r="B27" s="19" t="s">
        <v>55</v>
      </c>
      <c r="C27" s="20">
        <v>1500000</v>
      </c>
      <c r="D27" s="20">
        <v>1984795</v>
      </c>
    </row>
    <row r="28" spans="1:4" s="17" customFormat="1" ht="12" customHeight="1">
      <c r="A28" s="21" t="s">
        <v>56</v>
      </c>
      <c r="B28" s="22" t="s">
        <v>57</v>
      </c>
      <c r="C28" s="23"/>
      <c r="D28" s="23"/>
    </row>
    <row r="29" spans="1:4" s="17" customFormat="1" ht="12" customHeight="1">
      <c r="A29" s="21" t="s">
        <v>58</v>
      </c>
      <c r="B29" s="22" t="s">
        <v>59</v>
      </c>
      <c r="C29" s="23">
        <v>15500000</v>
      </c>
      <c r="D29" s="23">
        <v>18876171</v>
      </c>
    </row>
    <row r="30" spans="1:4" s="17" customFormat="1" ht="12" customHeight="1">
      <c r="A30" s="21" t="s">
        <v>60</v>
      </c>
      <c r="B30" s="22" t="s">
        <v>61</v>
      </c>
      <c r="C30" s="23"/>
      <c r="D30" s="23"/>
    </row>
    <row r="31" spans="1:4" s="17" customFormat="1" ht="12" customHeight="1">
      <c r="A31" s="21" t="s">
        <v>62</v>
      </c>
      <c r="B31" s="22" t="s">
        <v>63</v>
      </c>
      <c r="C31" s="23">
        <v>1500000</v>
      </c>
      <c r="D31" s="23">
        <v>2600000</v>
      </c>
    </row>
    <row r="32" spans="1:4" s="17" customFormat="1" ht="12" customHeight="1">
      <c r="A32" s="21" t="s">
        <v>64</v>
      </c>
      <c r="B32" s="22" t="s">
        <v>65</v>
      </c>
      <c r="C32" s="23"/>
      <c r="D32" s="23"/>
    </row>
    <row r="33" spans="1:4" s="17" customFormat="1" ht="12" customHeight="1">
      <c r="A33" s="25" t="s">
        <v>66</v>
      </c>
      <c r="B33" s="33" t="s">
        <v>67</v>
      </c>
      <c r="C33" s="28"/>
      <c r="D33" s="28">
        <v>1087625</v>
      </c>
    </row>
    <row r="34" spans="1:4" s="17" customFormat="1" ht="12" customHeight="1">
      <c r="A34" s="14" t="s">
        <v>68</v>
      </c>
      <c r="B34" s="15" t="s">
        <v>69</v>
      </c>
      <c r="C34" s="16">
        <f>SUM(C35:C45)</f>
        <v>12506000</v>
      </c>
      <c r="D34" s="16">
        <f>SUM(D35:D45)</f>
        <v>33185304</v>
      </c>
    </row>
    <row r="35" spans="1:4" s="17" customFormat="1" ht="12" customHeight="1">
      <c r="A35" s="18" t="s">
        <v>70</v>
      </c>
      <c r="B35" s="19" t="s">
        <v>71</v>
      </c>
      <c r="C35" s="20">
        <v>3000000</v>
      </c>
      <c r="D35" s="20">
        <v>19910216</v>
      </c>
    </row>
    <row r="36" spans="1:4" s="17" customFormat="1" ht="12" customHeight="1">
      <c r="A36" s="21" t="s">
        <v>72</v>
      </c>
      <c r="B36" s="22" t="s">
        <v>73</v>
      </c>
      <c r="C36" s="23">
        <v>500000</v>
      </c>
      <c r="D36" s="23">
        <v>1366244</v>
      </c>
    </row>
    <row r="37" spans="1:4" s="17" customFormat="1" ht="12" customHeight="1">
      <c r="A37" s="21" t="s">
        <v>74</v>
      </c>
      <c r="B37" s="22" t="s">
        <v>75</v>
      </c>
      <c r="C37" s="23">
        <v>1600000</v>
      </c>
      <c r="D37" s="23">
        <v>700000</v>
      </c>
    </row>
    <row r="38" spans="1:4" s="17" customFormat="1" ht="12" customHeight="1">
      <c r="A38" s="21" t="s">
        <v>76</v>
      </c>
      <c r="B38" s="22" t="s">
        <v>77</v>
      </c>
      <c r="C38" s="23">
        <v>1500000</v>
      </c>
      <c r="D38" s="23">
        <v>1559710</v>
      </c>
    </row>
    <row r="39" spans="1:4" s="17" customFormat="1" ht="12" customHeight="1">
      <c r="A39" s="21" t="s">
        <v>78</v>
      </c>
      <c r="B39" s="22" t="s">
        <v>79</v>
      </c>
      <c r="C39" s="23">
        <v>3800000</v>
      </c>
      <c r="D39" s="23">
        <v>5913492</v>
      </c>
    </row>
    <row r="40" spans="1:4" s="17" customFormat="1" ht="12" customHeight="1">
      <c r="A40" s="21" t="s">
        <v>80</v>
      </c>
      <c r="B40" s="22" t="s">
        <v>81</v>
      </c>
      <c r="C40" s="23">
        <v>2106000</v>
      </c>
      <c r="D40" s="23">
        <v>3270642</v>
      </c>
    </row>
    <row r="41" spans="1:4" s="17" customFormat="1" ht="12" customHeight="1">
      <c r="A41" s="21" t="s">
        <v>82</v>
      </c>
      <c r="B41" s="22" t="s">
        <v>83</v>
      </c>
      <c r="C41" s="23"/>
      <c r="D41" s="23"/>
    </row>
    <row r="42" spans="1:4" s="17" customFormat="1" ht="12" customHeight="1">
      <c r="A42" s="21" t="s">
        <v>84</v>
      </c>
      <c r="B42" s="22" t="s">
        <v>85</v>
      </c>
      <c r="C42" s="23"/>
      <c r="D42" s="23">
        <v>22145</v>
      </c>
    </row>
    <row r="43" spans="1:4" s="17" customFormat="1" ht="12" customHeight="1">
      <c r="A43" s="21" t="s">
        <v>86</v>
      </c>
      <c r="B43" s="22" t="s">
        <v>87</v>
      </c>
      <c r="C43" s="23"/>
      <c r="D43" s="23"/>
    </row>
    <row r="44" spans="1:4" s="17" customFormat="1" ht="12" customHeight="1">
      <c r="A44" s="25" t="s">
        <v>88</v>
      </c>
      <c r="B44" s="34" t="s">
        <v>89</v>
      </c>
      <c r="C44" s="28"/>
      <c r="D44" s="28">
        <v>300630</v>
      </c>
    </row>
    <row r="45" spans="1:4" s="17" customFormat="1" ht="12" customHeight="1">
      <c r="A45" s="25" t="s">
        <v>90</v>
      </c>
      <c r="B45" s="26" t="s">
        <v>91</v>
      </c>
      <c r="C45" s="28"/>
      <c r="D45" s="28">
        <v>142225</v>
      </c>
    </row>
    <row r="46" spans="1:4" s="17" customFormat="1" ht="12" customHeight="1">
      <c r="A46" s="14" t="s">
        <v>92</v>
      </c>
      <c r="B46" s="15" t="s">
        <v>93</v>
      </c>
      <c r="C46" s="16">
        <f>SUM(C47:C51)</f>
        <v>1900000</v>
      </c>
      <c r="D46" s="16">
        <f>SUM(D47:D51)</f>
        <v>3623189</v>
      </c>
    </row>
    <row r="47" spans="1:4" s="17" customFormat="1" ht="12" customHeight="1">
      <c r="A47" s="18" t="s">
        <v>94</v>
      </c>
      <c r="B47" s="19" t="s">
        <v>95</v>
      </c>
      <c r="C47" s="20"/>
      <c r="D47" s="20"/>
    </row>
    <row r="48" spans="1:4" s="17" customFormat="1" ht="12" customHeight="1">
      <c r="A48" s="21" t="s">
        <v>96</v>
      </c>
      <c r="B48" s="22" t="s">
        <v>97</v>
      </c>
      <c r="C48" s="23"/>
      <c r="D48" s="23"/>
    </row>
    <row r="49" spans="1:4" s="17" customFormat="1" ht="12" customHeight="1">
      <c r="A49" s="21" t="s">
        <v>98</v>
      </c>
      <c r="B49" s="22" t="s">
        <v>99</v>
      </c>
      <c r="C49" s="23">
        <v>1900000</v>
      </c>
      <c r="D49" s="23">
        <v>3623189</v>
      </c>
    </row>
    <row r="50" spans="1:4" s="17" customFormat="1" ht="12" customHeight="1">
      <c r="A50" s="21" t="s">
        <v>100</v>
      </c>
      <c r="B50" s="22" t="s">
        <v>101</v>
      </c>
      <c r="C50" s="23"/>
      <c r="D50" s="23"/>
    </row>
    <row r="51" spans="1:4" s="17" customFormat="1" ht="12" customHeight="1">
      <c r="A51" s="25" t="s">
        <v>102</v>
      </c>
      <c r="B51" s="26" t="s">
        <v>103</v>
      </c>
      <c r="C51" s="28"/>
      <c r="D51" s="28"/>
    </row>
    <row r="52" spans="1:4" s="17" customFormat="1" ht="12" customHeight="1">
      <c r="A52" s="14" t="s">
        <v>104</v>
      </c>
      <c r="B52" s="15" t="s">
        <v>105</v>
      </c>
      <c r="C52" s="16">
        <f>SUM(C53:C55)</f>
        <v>1000000</v>
      </c>
      <c r="D52" s="16">
        <f>SUM(D53:D55)</f>
        <v>1434091</v>
      </c>
    </row>
    <row r="53" spans="1:4" s="17" customFormat="1" ht="12" customHeight="1">
      <c r="A53" s="18" t="s">
        <v>106</v>
      </c>
      <c r="B53" s="19" t="s">
        <v>107</v>
      </c>
      <c r="C53" s="20"/>
      <c r="D53" s="20"/>
    </row>
    <row r="54" spans="1:4" s="17" customFormat="1" ht="12" customHeight="1">
      <c r="A54" s="21" t="s">
        <v>108</v>
      </c>
      <c r="B54" s="22" t="s">
        <v>109</v>
      </c>
      <c r="C54" s="23"/>
      <c r="D54" s="23">
        <v>1434091</v>
      </c>
    </row>
    <row r="55" spans="1:4" s="17" customFormat="1" ht="12" customHeight="1">
      <c r="A55" s="21" t="s">
        <v>110</v>
      </c>
      <c r="B55" s="22" t="s">
        <v>111</v>
      </c>
      <c r="C55" s="23">
        <v>1000000</v>
      </c>
      <c r="D55" s="23"/>
    </row>
    <row r="56" spans="1:4" s="17" customFormat="1" ht="12" customHeight="1">
      <c r="A56" s="25" t="s">
        <v>112</v>
      </c>
      <c r="B56" s="26" t="s">
        <v>113</v>
      </c>
      <c r="C56" s="28"/>
      <c r="D56" s="28"/>
    </row>
    <row r="57" spans="1:4" s="17" customFormat="1" ht="12" customHeight="1">
      <c r="A57" s="14" t="s">
        <v>114</v>
      </c>
      <c r="B57" s="27" t="s">
        <v>115</v>
      </c>
      <c r="C57" s="16">
        <f>SUM(C58:C60)</f>
        <v>0</v>
      </c>
      <c r="D57" s="16">
        <f>SUM(D58:D60)</f>
        <v>359482</v>
      </c>
    </row>
    <row r="58" spans="1:4" s="17" customFormat="1" ht="12" customHeight="1">
      <c r="A58" s="18" t="s">
        <v>116</v>
      </c>
      <c r="B58" s="19" t="s">
        <v>117</v>
      </c>
      <c r="C58" s="23"/>
      <c r="D58" s="23"/>
    </row>
    <row r="59" spans="1:4" s="17" customFormat="1" ht="12" customHeight="1">
      <c r="A59" s="21" t="s">
        <v>118</v>
      </c>
      <c r="B59" s="22" t="s">
        <v>119</v>
      </c>
      <c r="C59" s="23"/>
      <c r="D59" s="23"/>
    </row>
    <row r="60" spans="1:4" s="17" customFormat="1" ht="12" customHeight="1">
      <c r="A60" s="21" t="s">
        <v>120</v>
      </c>
      <c r="B60" s="22" t="s">
        <v>121</v>
      </c>
      <c r="C60" s="23"/>
      <c r="D60" s="23">
        <v>359482</v>
      </c>
    </row>
    <row r="61" spans="1:4" s="17" customFormat="1" ht="12" customHeight="1">
      <c r="A61" s="25" t="s">
        <v>122</v>
      </c>
      <c r="B61" s="26" t="s">
        <v>123</v>
      </c>
      <c r="C61" s="23"/>
      <c r="D61" s="23"/>
    </row>
    <row r="62" spans="1:4" s="17" customFormat="1" ht="12" customHeight="1">
      <c r="A62" s="35" t="s">
        <v>124</v>
      </c>
      <c r="B62" s="15" t="s">
        <v>125</v>
      </c>
      <c r="C62" s="16">
        <f>+C5+C12+C19+C26+C34+C46+C52+C57</f>
        <v>91017464</v>
      </c>
      <c r="D62" s="16">
        <f>+D5+D12+D19+D26+D34+D46+D52+D57</f>
        <v>364296087</v>
      </c>
    </row>
    <row r="63" spans="1:4" s="17" customFormat="1" ht="12" customHeight="1">
      <c r="A63" s="36" t="s">
        <v>126</v>
      </c>
      <c r="B63" s="27" t="s">
        <v>127</v>
      </c>
      <c r="C63" s="16">
        <f>SUM(C64:C66)</f>
        <v>0</v>
      </c>
      <c r="D63" s="16"/>
    </row>
    <row r="64" spans="1:4" s="17" customFormat="1" ht="12" customHeight="1">
      <c r="A64" s="18" t="s">
        <v>128</v>
      </c>
      <c r="B64" s="19" t="s">
        <v>129</v>
      </c>
      <c r="C64" s="23"/>
      <c r="D64" s="23"/>
    </row>
    <row r="65" spans="1:4" s="17" customFormat="1" ht="12" customHeight="1">
      <c r="A65" s="21" t="s">
        <v>130</v>
      </c>
      <c r="B65" s="22" t="s">
        <v>131</v>
      </c>
      <c r="C65" s="23"/>
      <c r="D65" s="23"/>
    </row>
    <row r="66" spans="1:4" s="17" customFormat="1" ht="12" customHeight="1">
      <c r="A66" s="25" t="s">
        <v>132</v>
      </c>
      <c r="B66" s="37" t="s">
        <v>133</v>
      </c>
      <c r="C66" s="23"/>
      <c r="D66" s="23"/>
    </row>
    <row r="67" spans="1:4" s="17" customFormat="1" ht="12" customHeight="1">
      <c r="A67" s="36" t="s">
        <v>134</v>
      </c>
      <c r="B67" s="27" t="s">
        <v>135</v>
      </c>
      <c r="C67" s="16">
        <f>SUM(C68:C71)</f>
        <v>0</v>
      </c>
      <c r="D67" s="16"/>
    </row>
    <row r="68" spans="1:4" s="17" customFormat="1" ht="12" customHeight="1">
      <c r="A68" s="18" t="s">
        <v>136</v>
      </c>
      <c r="B68" s="19" t="s">
        <v>137</v>
      </c>
      <c r="C68" s="23"/>
      <c r="D68" s="23"/>
    </row>
    <row r="69" spans="1:4" s="17" customFormat="1" ht="12" customHeight="1">
      <c r="A69" s="21" t="s">
        <v>138</v>
      </c>
      <c r="B69" s="22" t="s">
        <v>139</v>
      </c>
      <c r="C69" s="23"/>
      <c r="D69" s="23"/>
    </row>
    <row r="70" spans="1:4" s="17" customFormat="1" ht="12" customHeight="1">
      <c r="A70" s="21" t="s">
        <v>140</v>
      </c>
      <c r="B70" s="22" t="s">
        <v>141</v>
      </c>
      <c r="C70" s="23"/>
      <c r="D70" s="23"/>
    </row>
    <row r="71" spans="1:4" s="17" customFormat="1" ht="12" customHeight="1">
      <c r="A71" s="25" t="s">
        <v>142</v>
      </c>
      <c r="B71" s="26" t="s">
        <v>143</v>
      </c>
      <c r="C71" s="23"/>
      <c r="D71" s="23"/>
    </row>
    <row r="72" spans="1:4" s="17" customFormat="1" ht="12" customHeight="1">
      <c r="A72" s="36" t="s">
        <v>144</v>
      </c>
      <c r="B72" s="27" t="s">
        <v>145</v>
      </c>
      <c r="C72" s="16">
        <f>SUM(C73:C74)</f>
        <v>4750523</v>
      </c>
      <c r="D72" s="16">
        <f>SUM(D73:D74)</f>
        <v>104297768</v>
      </c>
    </row>
    <row r="73" spans="1:4" s="17" customFormat="1" ht="12" customHeight="1">
      <c r="A73" s="18" t="s">
        <v>146</v>
      </c>
      <c r="B73" s="19" t="s">
        <v>147</v>
      </c>
      <c r="C73" s="23">
        <v>4750523</v>
      </c>
      <c r="D73" s="23">
        <v>104297768</v>
      </c>
    </row>
    <row r="74" spans="1:4" s="17" customFormat="1" ht="12" customHeight="1">
      <c r="A74" s="25" t="s">
        <v>148</v>
      </c>
      <c r="B74" s="26" t="s">
        <v>149</v>
      </c>
      <c r="C74" s="23"/>
      <c r="D74" s="23"/>
    </row>
    <row r="75" spans="1:4" s="17" customFormat="1" ht="12" customHeight="1">
      <c r="A75" s="36" t="s">
        <v>150</v>
      </c>
      <c r="B75" s="27" t="s">
        <v>151</v>
      </c>
      <c r="C75" s="16">
        <f>SUM(C76:C78)</f>
        <v>0</v>
      </c>
      <c r="D75" s="16">
        <f>SUM(D76:D78)</f>
        <v>1790663</v>
      </c>
    </row>
    <row r="76" spans="1:4" s="17" customFormat="1" ht="12" customHeight="1">
      <c r="A76" s="18" t="s">
        <v>152</v>
      </c>
      <c r="B76" s="19" t="s">
        <v>153</v>
      </c>
      <c r="C76" s="23"/>
      <c r="D76" s="23">
        <v>1790663</v>
      </c>
    </row>
    <row r="77" spans="1:4" s="17" customFormat="1" ht="12" customHeight="1">
      <c r="A77" s="21" t="s">
        <v>154</v>
      </c>
      <c r="B77" s="22" t="s">
        <v>155</v>
      </c>
      <c r="C77" s="23"/>
      <c r="D77" s="23"/>
    </row>
    <row r="78" spans="1:4" s="17" customFormat="1" ht="12" customHeight="1">
      <c r="A78" s="38" t="s">
        <v>156</v>
      </c>
      <c r="B78" s="39" t="s">
        <v>157</v>
      </c>
      <c r="C78" s="40"/>
      <c r="D78" s="40"/>
    </row>
    <row r="79" spans="1:4" s="17" customFormat="1" ht="12" customHeight="1">
      <c r="A79" s="36" t="s">
        <v>158</v>
      </c>
      <c r="B79" s="27" t="s">
        <v>159</v>
      </c>
      <c r="C79" s="16">
        <f>SUM(C80:C83)</f>
        <v>0</v>
      </c>
      <c r="D79" s="16"/>
    </row>
    <row r="80" spans="1:4" s="17" customFormat="1" ht="12" customHeight="1">
      <c r="A80" s="41" t="s">
        <v>160</v>
      </c>
      <c r="B80" s="19" t="s">
        <v>161</v>
      </c>
      <c r="C80" s="23"/>
      <c r="D80" s="23"/>
    </row>
    <row r="81" spans="1:4" s="17" customFormat="1" ht="12" customHeight="1">
      <c r="A81" s="42" t="s">
        <v>162</v>
      </c>
      <c r="B81" s="22" t="s">
        <v>163</v>
      </c>
      <c r="C81" s="23"/>
      <c r="D81" s="23"/>
    </row>
    <row r="82" spans="1:4" s="17" customFormat="1" ht="12" customHeight="1">
      <c r="A82" s="42" t="s">
        <v>164</v>
      </c>
      <c r="B82" s="22" t="s">
        <v>165</v>
      </c>
      <c r="C82" s="23"/>
      <c r="D82" s="23"/>
    </row>
    <row r="83" spans="1:4" s="17" customFormat="1" ht="12" customHeight="1">
      <c r="A83" s="43" t="s">
        <v>166</v>
      </c>
      <c r="B83" s="26" t="s">
        <v>167</v>
      </c>
      <c r="C83" s="23"/>
      <c r="D83" s="23"/>
    </row>
    <row r="84" spans="1:4" s="17" customFormat="1" ht="12" customHeight="1">
      <c r="A84" s="36" t="s">
        <v>168</v>
      </c>
      <c r="B84" s="27" t="s">
        <v>169</v>
      </c>
      <c r="C84" s="44"/>
      <c r="D84" s="44"/>
    </row>
    <row r="85" spans="1:4" s="17" customFormat="1" ht="13.5" customHeight="1">
      <c r="A85" s="36" t="s">
        <v>170</v>
      </c>
      <c r="B85" s="27" t="s">
        <v>171</v>
      </c>
      <c r="C85" s="44"/>
      <c r="D85" s="44"/>
    </row>
    <row r="86" spans="1:4" s="17" customFormat="1" ht="15.75" customHeight="1">
      <c r="A86" s="36" t="s">
        <v>172</v>
      </c>
      <c r="B86" s="45" t="s">
        <v>173</v>
      </c>
      <c r="C86" s="16">
        <f>+C63+C67+C72+C75+C79+C85+C84</f>
        <v>4750523</v>
      </c>
      <c r="D86" s="16">
        <f>+D63+D67+D72+D75+D79+D85+D84</f>
        <v>106088431</v>
      </c>
    </row>
    <row r="87" spans="1:4" s="17" customFormat="1" ht="16.5" customHeight="1">
      <c r="A87" s="46" t="s">
        <v>174</v>
      </c>
      <c r="B87" s="47" t="s">
        <v>175</v>
      </c>
      <c r="C87" s="16">
        <f>+C62+C86</f>
        <v>95767987</v>
      </c>
      <c r="D87" s="16">
        <f>+D62+D86</f>
        <v>470384518</v>
      </c>
    </row>
    <row r="88" spans="1:4" s="17" customFormat="1" ht="83.25" customHeight="1">
      <c r="A88" s="48"/>
      <c r="B88" s="49"/>
      <c r="C88" s="50"/>
      <c r="D88" s="50"/>
    </row>
    <row r="89" spans="1:4" ht="16.5" customHeight="1">
      <c r="A89" s="4" t="s">
        <v>176</v>
      </c>
      <c r="B89" s="4"/>
      <c r="C89" s="4"/>
      <c r="D89" s="4"/>
    </row>
    <row r="90" spans="1:4" s="53" customFormat="1" ht="16.5" customHeight="1">
      <c r="A90" s="51" t="s">
        <v>177</v>
      </c>
      <c r="B90" s="51"/>
      <c r="C90" s="52">
        <f>C2</f>
        <v>0</v>
      </c>
      <c r="D90" s="52"/>
    </row>
    <row r="91" spans="1:4" ht="37.5" customHeight="1">
      <c r="A91" s="7" t="s">
        <v>3</v>
      </c>
      <c r="B91" s="8" t="s">
        <v>178</v>
      </c>
      <c r="C91" s="9">
        <f>+C3</f>
        <v>0</v>
      </c>
      <c r="D91" s="9"/>
    </row>
    <row r="92" spans="1:4" s="13" customFormat="1" ht="12" customHeight="1">
      <c r="A92" s="54"/>
      <c r="B92" s="55" t="s">
        <v>7</v>
      </c>
      <c r="C92" s="56" t="s">
        <v>8</v>
      </c>
      <c r="D92" s="56"/>
    </row>
    <row r="93" spans="1:4" ht="12" customHeight="1">
      <c r="A93" s="57" t="s">
        <v>10</v>
      </c>
      <c r="B93" s="58" t="s">
        <v>179</v>
      </c>
      <c r="C93" s="59">
        <f>C94+C95+C96+C97+C98+C111</f>
        <v>89692087</v>
      </c>
      <c r="D93" s="59">
        <f>D94+D95+D96+D97+D98+D111</f>
        <v>436918946</v>
      </c>
    </row>
    <row r="94" spans="1:4" ht="12" customHeight="1">
      <c r="A94" s="60" t="s">
        <v>12</v>
      </c>
      <c r="B94" s="61" t="s">
        <v>180</v>
      </c>
      <c r="C94" s="62">
        <v>45729570</v>
      </c>
      <c r="D94" s="62">
        <v>90952647</v>
      </c>
    </row>
    <row r="95" spans="1:4" ht="12" customHeight="1">
      <c r="A95" s="21" t="s">
        <v>14</v>
      </c>
      <c r="B95" s="63" t="s">
        <v>181</v>
      </c>
      <c r="C95" s="23">
        <v>8627969</v>
      </c>
      <c r="D95" s="23">
        <v>18622083</v>
      </c>
    </row>
    <row r="96" spans="1:4" ht="12" customHeight="1">
      <c r="A96" s="21" t="s">
        <v>16</v>
      </c>
      <c r="B96" s="63" t="s">
        <v>182</v>
      </c>
      <c r="C96" s="28">
        <v>24335900</v>
      </c>
      <c r="D96" s="28">
        <v>73076457</v>
      </c>
    </row>
    <row r="97" spans="1:4" ht="12" customHeight="1">
      <c r="A97" s="21" t="s">
        <v>18</v>
      </c>
      <c r="B97" s="64" t="s">
        <v>183</v>
      </c>
      <c r="C97" s="28">
        <v>5368952</v>
      </c>
      <c r="D97" s="28">
        <v>7631118</v>
      </c>
    </row>
    <row r="98" spans="1:4" ht="12" customHeight="1">
      <c r="A98" s="21" t="s">
        <v>184</v>
      </c>
      <c r="B98" s="65" t="s">
        <v>185</v>
      </c>
      <c r="C98" s="28">
        <f>SUM(C99:C110)</f>
        <v>5129696</v>
      </c>
      <c r="D98" s="28">
        <f>SUM(D99:D110)</f>
        <v>8036591</v>
      </c>
    </row>
    <row r="99" spans="1:4" ht="12" customHeight="1">
      <c r="A99" s="21" t="s">
        <v>22</v>
      </c>
      <c r="B99" s="63" t="s">
        <v>186</v>
      </c>
      <c r="C99" s="28"/>
      <c r="D99" s="28">
        <v>1708482</v>
      </c>
    </row>
    <row r="100" spans="1:4" ht="12" customHeight="1">
      <c r="A100" s="21" t="s">
        <v>187</v>
      </c>
      <c r="B100" s="66" t="s">
        <v>188</v>
      </c>
      <c r="C100" s="28"/>
      <c r="D100" s="28"/>
    </row>
    <row r="101" spans="1:4" ht="12" customHeight="1">
      <c r="A101" s="21" t="s">
        <v>189</v>
      </c>
      <c r="B101" s="66" t="s">
        <v>190</v>
      </c>
      <c r="C101" s="28"/>
      <c r="D101" s="28"/>
    </row>
    <row r="102" spans="1:4" ht="12" customHeight="1">
      <c r="A102" s="21" t="s">
        <v>191</v>
      </c>
      <c r="B102" s="67" t="s">
        <v>192</v>
      </c>
      <c r="C102" s="28"/>
      <c r="D102" s="28"/>
    </row>
    <row r="103" spans="1:4" ht="12" customHeight="1">
      <c r="A103" s="21" t="s">
        <v>193</v>
      </c>
      <c r="B103" s="68" t="s">
        <v>194</v>
      </c>
      <c r="C103" s="28"/>
      <c r="D103" s="28"/>
    </row>
    <row r="104" spans="1:4" ht="12" customHeight="1">
      <c r="A104" s="21" t="s">
        <v>195</v>
      </c>
      <c r="B104" s="68" t="s">
        <v>196</v>
      </c>
      <c r="C104" s="28"/>
      <c r="D104" s="28"/>
    </row>
    <row r="105" spans="1:4" ht="12" customHeight="1">
      <c r="A105" s="21" t="s">
        <v>197</v>
      </c>
      <c r="B105" s="67" t="s">
        <v>198</v>
      </c>
      <c r="C105" s="28">
        <v>3027748</v>
      </c>
      <c r="D105" s="28">
        <v>3027748</v>
      </c>
    </row>
    <row r="106" spans="1:4" ht="12" customHeight="1">
      <c r="A106" s="21" t="s">
        <v>199</v>
      </c>
      <c r="B106" s="67" t="s">
        <v>200</v>
      </c>
      <c r="C106" s="28"/>
      <c r="D106" s="28"/>
    </row>
    <row r="107" spans="1:4" ht="12" customHeight="1">
      <c r="A107" s="21" t="s">
        <v>201</v>
      </c>
      <c r="B107" s="68" t="s">
        <v>202</v>
      </c>
      <c r="C107" s="28">
        <v>1000000</v>
      </c>
      <c r="D107" s="28">
        <v>1542431</v>
      </c>
    </row>
    <row r="108" spans="1:4" ht="12" customHeight="1">
      <c r="A108" s="69" t="s">
        <v>203</v>
      </c>
      <c r="B108" s="66" t="s">
        <v>204</v>
      </c>
      <c r="C108" s="28"/>
      <c r="D108" s="28"/>
    </row>
    <row r="109" spans="1:4" ht="12" customHeight="1">
      <c r="A109" s="21" t="s">
        <v>205</v>
      </c>
      <c r="B109" s="66" t="s">
        <v>206</v>
      </c>
      <c r="C109" s="28"/>
      <c r="D109" s="28"/>
    </row>
    <row r="110" spans="1:4" ht="12" customHeight="1">
      <c r="A110" s="25" t="s">
        <v>207</v>
      </c>
      <c r="B110" s="66" t="s">
        <v>208</v>
      </c>
      <c r="C110" s="28">
        <v>1101948</v>
      </c>
      <c r="D110" s="28">
        <v>1757930</v>
      </c>
    </row>
    <row r="111" spans="1:4" ht="12" customHeight="1">
      <c r="A111" s="21" t="s">
        <v>209</v>
      </c>
      <c r="B111" s="64" t="s">
        <v>210</v>
      </c>
      <c r="C111" s="23">
        <v>500000</v>
      </c>
      <c r="D111" s="23">
        <v>238600050</v>
      </c>
    </row>
    <row r="112" spans="1:4" ht="12" customHeight="1">
      <c r="A112" s="21" t="s">
        <v>211</v>
      </c>
      <c r="B112" s="63" t="s">
        <v>212</v>
      </c>
      <c r="C112" s="23">
        <v>500000</v>
      </c>
      <c r="D112" s="23"/>
    </row>
    <row r="113" spans="1:4" ht="12" customHeight="1">
      <c r="A113" s="38" t="s">
        <v>213</v>
      </c>
      <c r="B113" s="70" t="s">
        <v>214</v>
      </c>
      <c r="C113" s="40"/>
      <c r="D113" s="40">
        <v>238600050</v>
      </c>
    </row>
    <row r="114" spans="1:4" ht="12" customHeight="1">
      <c r="A114" s="71" t="s">
        <v>24</v>
      </c>
      <c r="B114" s="72" t="s">
        <v>215</v>
      </c>
      <c r="C114" s="73">
        <f>+C115+C117+C119</f>
        <v>6075900</v>
      </c>
      <c r="D114" s="73">
        <f>+D115+D117+D119</f>
        <v>32164790</v>
      </c>
    </row>
    <row r="115" spans="1:4" ht="12" customHeight="1">
      <c r="A115" s="18" t="s">
        <v>26</v>
      </c>
      <c r="B115" s="63" t="s">
        <v>216</v>
      </c>
      <c r="C115" s="20">
        <v>6075900</v>
      </c>
      <c r="D115" s="20">
        <v>31824790</v>
      </c>
    </row>
    <row r="116" spans="1:4" ht="12" customHeight="1">
      <c r="A116" s="18" t="s">
        <v>28</v>
      </c>
      <c r="B116" s="74" t="s">
        <v>217</v>
      </c>
      <c r="C116" s="20"/>
      <c r="D116" s="20"/>
    </row>
    <row r="117" spans="1:4" ht="12" customHeight="1">
      <c r="A117" s="18" t="s">
        <v>30</v>
      </c>
      <c r="B117" s="74" t="s">
        <v>218</v>
      </c>
      <c r="C117" s="23"/>
      <c r="D117" s="23">
        <v>340000</v>
      </c>
    </row>
    <row r="118" spans="1:4" ht="12" customHeight="1">
      <c r="A118" s="18" t="s">
        <v>32</v>
      </c>
      <c r="B118" s="74" t="s">
        <v>219</v>
      </c>
      <c r="C118" s="75"/>
      <c r="D118" s="75"/>
    </row>
    <row r="119" spans="1:4" ht="12" customHeight="1">
      <c r="A119" s="18" t="s">
        <v>34</v>
      </c>
      <c r="B119" s="26" t="s">
        <v>220</v>
      </c>
      <c r="C119" s="75"/>
      <c r="D119" s="75"/>
    </row>
    <row r="120" spans="1:4" ht="12" customHeight="1">
      <c r="A120" s="18" t="s">
        <v>36</v>
      </c>
      <c r="B120" s="24" t="s">
        <v>221</v>
      </c>
      <c r="C120" s="75"/>
      <c r="D120" s="75"/>
    </row>
    <row r="121" spans="1:4" ht="12" customHeight="1">
      <c r="A121" s="18" t="s">
        <v>222</v>
      </c>
      <c r="B121" s="76" t="s">
        <v>223</v>
      </c>
      <c r="C121" s="75"/>
      <c r="D121" s="75"/>
    </row>
    <row r="122" spans="1:4" ht="16.5">
      <c r="A122" s="18" t="s">
        <v>224</v>
      </c>
      <c r="B122" s="68" t="s">
        <v>196</v>
      </c>
      <c r="C122" s="75"/>
      <c r="D122" s="75"/>
    </row>
    <row r="123" spans="1:4" ht="12" customHeight="1">
      <c r="A123" s="18" t="s">
        <v>225</v>
      </c>
      <c r="B123" s="68" t="s">
        <v>226</v>
      </c>
      <c r="C123" s="75"/>
      <c r="D123" s="75"/>
    </row>
    <row r="124" spans="1:4" ht="12" customHeight="1">
      <c r="A124" s="18" t="s">
        <v>227</v>
      </c>
      <c r="B124" s="68" t="s">
        <v>228</v>
      </c>
      <c r="C124" s="75"/>
      <c r="D124" s="75"/>
    </row>
    <row r="125" spans="1:4" ht="12" customHeight="1">
      <c r="A125" s="18" t="s">
        <v>229</v>
      </c>
      <c r="B125" s="68" t="s">
        <v>202</v>
      </c>
      <c r="C125" s="75"/>
      <c r="D125" s="75"/>
    </row>
    <row r="126" spans="1:4" ht="12" customHeight="1">
      <c r="A126" s="18" t="s">
        <v>230</v>
      </c>
      <c r="B126" s="68" t="s">
        <v>231</v>
      </c>
      <c r="C126" s="75"/>
      <c r="D126" s="75"/>
    </row>
    <row r="127" spans="1:4" ht="16.5">
      <c r="A127" s="69" t="s">
        <v>232</v>
      </c>
      <c r="B127" s="68" t="s">
        <v>233</v>
      </c>
      <c r="C127" s="77"/>
      <c r="D127" s="77"/>
    </row>
    <row r="128" spans="1:4" ht="12" customHeight="1">
      <c r="A128" s="14" t="s">
        <v>38</v>
      </c>
      <c r="B128" s="15" t="s">
        <v>234</v>
      </c>
      <c r="C128" s="16">
        <f>+C93+C114</f>
        <v>95767987</v>
      </c>
      <c r="D128" s="16">
        <f>+D93+D114</f>
        <v>469083736</v>
      </c>
    </row>
    <row r="129" spans="1:4" ht="12" customHeight="1">
      <c r="A129" s="14" t="s">
        <v>235</v>
      </c>
      <c r="B129" s="15" t="s">
        <v>236</v>
      </c>
      <c r="C129" s="16">
        <f>+C130+C131+C132</f>
        <v>0</v>
      </c>
      <c r="D129" s="16"/>
    </row>
    <row r="130" spans="1:4" ht="12" customHeight="1">
      <c r="A130" s="18" t="s">
        <v>54</v>
      </c>
      <c r="B130" s="74" t="s">
        <v>237</v>
      </c>
      <c r="C130" s="75"/>
      <c r="D130" s="75"/>
    </row>
    <row r="131" spans="1:4" ht="12" customHeight="1">
      <c r="A131" s="18" t="s">
        <v>56</v>
      </c>
      <c r="B131" s="74" t="s">
        <v>238</v>
      </c>
      <c r="C131" s="75"/>
      <c r="D131" s="75"/>
    </row>
    <row r="132" spans="1:4" ht="12" customHeight="1">
      <c r="A132" s="69" t="s">
        <v>58</v>
      </c>
      <c r="B132" s="74" t="s">
        <v>239</v>
      </c>
      <c r="C132" s="75"/>
      <c r="D132" s="75"/>
    </row>
    <row r="133" spans="1:4" ht="12" customHeight="1">
      <c r="A133" s="14" t="s">
        <v>68</v>
      </c>
      <c r="B133" s="15" t="s">
        <v>240</v>
      </c>
      <c r="C133" s="16">
        <f>SUM(C134:C139)</f>
        <v>0</v>
      </c>
      <c r="D133" s="16"/>
    </row>
    <row r="134" spans="1:4" ht="12" customHeight="1">
      <c r="A134" s="18" t="s">
        <v>70</v>
      </c>
      <c r="B134" s="78" t="s">
        <v>241</v>
      </c>
      <c r="C134" s="75"/>
      <c r="D134" s="75"/>
    </row>
    <row r="135" spans="1:4" ht="12" customHeight="1">
      <c r="A135" s="18" t="s">
        <v>72</v>
      </c>
      <c r="B135" s="78" t="s">
        <v>242</v>
      </c>
      <c r="C135" s="75"/>
      <c r="D135" s="75"/>
    </row>
    <row r="136" spans="1:4" ht="12" customHeight="1">
      <c r="A136" s="18" t="s">
        <v>74</v>
      </c>
      <c r="B136" s="78" t="s">
        <v>243</v>
      </c>
      <c r="C136" s="75"/>
      <c r="D136" s="75"/>
    </row>
    <row r="137" spans="1:4" ht="12" customHeight="1">
      <c r="A137" s="18" t="s">
        <v>76</v>
      </c>
      <c r="B137" s="78" t="s">
        <v>244</v>
      </c>
      <c r="C137" s="75"/>
      <c r="D137" s="75"/>
    </row>
    <row r="138" spans="1:4" ht="12" customHeight="1">
      <c r="A138" s="18" t="s">
        <v>78</v>
      </c>
      <c r="B138" s="78" t="s">
        <v>245</v>
      </c>
      <c r="C138" s="75"/>
      <c r="D138" s="75"/>
    </row>
    <row r="139" spans="1:4" ht="12" customHeight="1">
      <c r="A139" s="69" t="s">
        <v>80</v>
      </c>
      <c r="B139" s="78" t="s">
        <v>246</v>
      </c>
      <c r="C139" s="75"/>
      <c r="D139" s="75"/>
    </row>
    <row r="140" spans="1:4" ht="12" customHeight="1">
      <c r="A140" s="14" t="s">
        <v>92</v>
      </c>
      <c r="B140" s="15" t="s">
        <v>247</v>
      </c>
      <c r="C140" s="16">
        <f>+C141+C142+C143+C144</f>
        <v>0</v>
      </c>
      <c r="D140" s="16">
        <f>+D141+D142+D143+D144</f>
        <v>1300782</v>
      </c>
    </row>
    <row r="141" spans="1:4" ht="12" customHeight="1">
      <c r="A141" s="18" t="s">
        <v>94</v>
      </c>
      <c r="B141" s="78" t="s">
        <v>248</v>
      </c>
      <c r="C141" s="75"/>
      <c r="D141" s="75"/>
    </row>
    <row r="142" spans="1:4" ht="12" customHeight="1">
      <c r="A142" s="18" t="s">
        <v>96</v>
      </c>
      <c r="B142" s="78" t="s">
        <v>249</v>
      </c>
      <c r="C142" s="75"/>
      <c r="D142" s="75">
        <v>1300782</v>
      </c>
    </row>
    <row r="143" spans="1:4" ht="12" customHeight="1">
      <c r="A143" s="18" t="s">
        <v>98</v>
      </c>
      <c r="B143" s="78" t="s">
        <v>250</v>
      </c>
      <c r="C143" s="75"/>
      <c r="D143" s="75"/>
    </row>
    <row r="144" spans="1:4" ht="12" customHeight="1">
      <c r="A144" s="69" t="s">
        <v>100</v>
      </c>
      <c r="B144" s="79" t="s">
        <v>251</v>
      </c>
      <c r="C144" s="75"/>
      <c r="D144" s="75"/>
    </row>
    <row r="145" spans="1:4" ht="12" customHeight="1">
      <c r="A145" s="14" t="s">
        <v>252</v>
      </c>
      <c r="B145" s="15" t="s">
        <v>253</v>
      </c>
      <c r="C145" s="80">
        <f>SUM(C146:C150)</f>
        <v>0</v>
      </c>
      <c r="D145" s="80"/>
    </row>
    <row r="146" spans="1:4" ht="12" customHeight="1">
      <c r="A146" s="18" t="s">
        <v>106</v>
      </c>
      <c r="B146" s="78" t="s">
        <v>254</v>
      </c>
      <c r="C146" s="75"/>
      <c r="D146" s="75"/>
    </row>
    <row r="147" spans="1:4" ht="12" customHeight="1">
      <c r="A147" s="18" t="s">
        <v>108</v>
      </c>
      <c r="B147" s="78" t="s">
        <v>255</v>
      </c>
      <c r="C147" s="75"/>
      <c r="D147" s="75"/>
    </row>
    <row r="148" spans="1:4" ht="12" customHeight="1">
      <c r="A148" s="18" t="s">
        <v>110</v>
      </c>
      <c r="B148" s="78" t="s">
        <v>256</v>
      </c>
      <c r="C148" s="75"/>
      <c r="D148" s="75"/>
    </row>
    <row r="149" spans="1:4" ht="12" customHeight="1">
      <c r="A149" s="18" t="s">
        <v>112</v>
      </c>
      <c r="B149" s="78" t="s">
        <v>257</v>
      </c>
      <c r="C149" s="75"/>
      <c r="D149" s="75"/>
    </row>
    <row r="150" spans="1:4" ht="12" customHeight="1">
      <c r="A150" s="18" t="s">
        <v>258</v>
      </c>
      <c r="B150" s="78" t="s">
        <v>259</v>
      </c>
      <c r="C150" s="75"/>
      <c r="D150" s="75"/>
    </row>
    <row r="151" spans="1:4" ht="12" customHeight="1">
      <c r="A151" s="14" t="s">
        <v>114</v>
      </c>
      <c r="B151" s="15" t="s">
        <v>260</v>
      </c>
      <c r="C151" s="81"/>
      <c r="D151" s="81"/>
    </row>
    <row r="152" spans="1:4" ht="12" customHeight="1">
      <c r="A152" s="14" t="s">
        <v>261</v>
      </c>
      <c r="B152" s="15" t="s">
        <v>262</v>
      </c>
      <c r="C152" s="81"/>
      <c r="D152" s="81"/>
    </row>
    <row r="153" spans="1:10" ht="15" customHeight="1">
      <c r="A153" s="14" t="s">
        <v>263</v>
      </c>
      <c r="B153" s="15" t="s">
        <v>264</v>
      </c>
      <c r="C153" s="82">
        <f>+C129+C133+C140+C145+C151+C152</f>
        <v>0</v>
      </c>
      <c r="D153" s="82">
        <f>+D129+D133+D140+D145+D151+D152</f>
        <v>1300782</v>
      </c>
      <c r="G153" s="83"/>
      <c r="H153" s="84"/>
      <c r="I153" s="84"/>
      <c r="J153" s="84"/>
    </row>
    <row r="154" spans="1:4" s="17" customFormat="1" ht="12.75" customHeight="1">
      <c r="A154" s="85" t="s">
        <v>265</v>
      </c>
      <c r="B154" s="86" t="s">
        <v>266</v>
      </c>
      <c r="C154" s="82">
        <f>+C128+C153</f>
        <v>95767987</v>
      </c>
      <c r="D154" s="82">
        <f>+D128+D153</f>
        <v>470384518</v>
      </c>
    </row>
    <row r="155" ht="7.5" customHeight="1"/>
    <row r="156" spans="1:4" ht="16.5">
      <c r="A156" s="87" t="s">
        <v>267</v>
      </c>
      <c r="B156" s="87"/>
      <c r="C156" s="87"/>
      <c r="D156" s="87"/>
    </row>
    <row r="157" spans="1:4" ht="15" customHeight="1">
      <c r="A157" s="5" t="s">
        <v>268</v>
      </c>
      <c r="B157" s="5"/>
      <c r="C157" s="6">
        <f>C90</f>
        <v>0</v>
      </c>
      <c r="D157" s="6"/>
    </row>
    <row r="158" spans="1:5" ht="13.5" customHeight="1">
      <c r="A158" s="14">
        <v>1</v>
      </c>
      <c r="B158" s="88" t="s">
        <v>269</v>
      </c>
      <c r="C158" s="16">
        <f>+C62-C128</f>
        <v>-4750523</v>
      </c>
      <c r="D158" s="16">
        <f>+D62-D128</f>
        <v>-104787649</v>
      </c>
      <c r="E158" s="89"/>
    </row>
    <row r="159" spans="1:4" ht="27.75" customHeight="1">
      <c r="A159" s="14" t="s">
        <v>24</v>
      </c>
      <c r="B159" s="88" t="s">
        <v>270</v>
      </c>
      <c r="C159" s="16">
        <f>+C86-C153</f>
        <v>4750523</v>
      </c>
      <c r="D159" s="16">
        <f>+D86-D153</f>
        <v>104787649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9"/>
  <headerFooter alignWithMargins="0">
    <oddHeader>&amp;C&amp;"Times New Roman CE,Félkövér"&amp;12Szabadhídvég Község Önkormányzata
2017. ÉVI KÖLTSÉGVETÉSÉNEK ÖSSZEVONT MÉRLEGE&amp;R&amp;"Times New Roman CE,Félkövér dőlt"&amp;11 1.1. melléklet a 1/2017. (II.28.) önkormányzati rendelethez</oddHeader>
  </headerFooter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59"/>
  <sheetViews>
    <sheetView zoomScale="140" zoomScaleNormal="140" zoomScaleSheetLayoutView="100" workbookViewId="0" topLeftCell="A1">
      <selection activeCell="D25" sqref="D25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1" customWidth="1"/>
    <col min="4" max="4" width="21.625" style="2" customWidth="1"/>
    <col min="5" max="5" width="9.00390625" style="3" customWidth="1"/>
    <col min="6" max="16384" width="9.375" style="3" customWidth="1"/>
  </cols>
  <sheetData>
    <row r="1" spans="1:4" ht="15.75" customHeight="1">
      <c r="A1" s="4" t="s">
        <v>0</v>
      </c>
      <c r="B1" s="4"/>
      <c r="C1" s="4"/>
      <c r="D1" s="4"/>
    </row>
    <row r="2" spans="1:4" ht="15.75" customHeight="1">
      <c r="A2" s="5" t="s">
        <v>1</v>
      </c>
      <c r="B2" s="5"/>
      <c r="C2" s="5"/>
      <c r="D2" s="6">
        <f>'1.1.sz.mell.'!C2</f>
        <v>0</v>
      </c>
    </row>
    <row r="3" spans="1:4" ht="37.5" customHeight="1">
      <c r="A3" s="7" t="s">
        <v>3</v>
      </c>
      <c r="B3" s="8" t="s">
        <v>271</v>
      </c>
      <c r="C3" s="8" t="s">
        <v>5</v>
      </c>
      <c r="D3" s="9" t="s">
        <v>6</v>
      </c>
    </row>
    <row r="4" spans="1:4" s="13" customFormat="1" ht="12" customHeight="1">
      <c r="A4" s="10"/>
      <c r="B4" s="11" t="s">
        <v>7</v>
      </c>
      <c r="C4" s="11" t="s">
        <v>8</v>
      </c>
      <c r="D4" s="12" t="s">
        <v>9</v>
      </c>
    </row>
    <row r="5" spans="1:4" s="17" customFormat="1" ht="12" customHeight="1">
      <c r="A5" s="14" t="s">
        <v>10</v>
      </c>
      <c r="B5" s="15" t="s">
        <v>11</v>
      </c>
      <c r="C5" s="16">
        <f>+C6+C7+C8+C9+C10+C11</f>
        <v>40620277</v>
      </c>
      <c r="D5" s="16">
        <f>+D6+D7+D8+D9+D10+D11</f>
        <v>47454035</v>
      </c>
    </row>
    <row r="6" spans="1:4" s="17" customFormat="1" ht="12" customHeight="1">
      <c r="A6" s="18" t="s">
        <v>12</v>
      </c>
      <c r="B6" s="19" t="s">
        <v>13</v>
      </c>
      <c r="C6" s="23">
        <v>7626827</v>
      </c>
      <c r="D6" s="20">
        <v>8641051</v>
      </c>
    </row>
    <row r="7" spans="1:4" s="17" customFormat="1" ht="12" customHeight="1">
      <c r="A7" s="21" t="s">
        <v>14</v>
      </c>
      <c r="B7" s="22" t="s">
        <v>15</v>
      </c>
      <c r="C7" s="23">
        <v>22077413</v>
      </c>
      <c r="D7" s="23">
        <v>23179154</v>
      </c>
    </row>
    <row r="8" spans="1:4" s="17" customFormat="1" ht="12" customHeight="1">
      <c r="A8" s="21" t="s">
        <v>16</v>
      </c>
      <c r="B8" s="22" t="s">
        <v>17</v>
      </c>
      <c r="C8" s="23">
        <v>9716037</v>
      </c>
      <c r="D8" s="23">
        <v>10275351</v>
      </c>
    </row>
    <row r="9" spans="1:4" s="17" customFormat="1" ht="12" customHeight="1">
      <c r="A9" s="21" t="s">
        <v>18</v>
      </c>
      <c r="B9" s="22" t="s">
        <v>19</v>
      </c>
      <c r="C9" s="23">
        <v>1200000</v>
      </c>
      <c r="D9" s="23">
        <v>1200000</v>
      </c>
    </row>
    <row r="10" spans="1:4" s="17" customFormat="1" ht="12" customHeight="1">
      <c r="A10" s="21" t="s">
        <v>20</v>
      </c>
      <c r="B10" s="24" t="s">
        <v>21</v>
      </c>
      <c r="C10" s="23"/>
      <c r="D10" s="23">
        <v>4158479</v>
      </c>
    </row>
    <row r="11" spans="1:4" s="17" customFormat="1" ht="12" customHeight="1">
      <c r="A11" s="25" t="s">
        <v>22</v>
      </c>
      <c r="B11" s="26" t="s">
        <v>23</v>
      </c>
      <c r="C11" s="23"/>
      <c r="D11" s="23"/>
    </row>
    <row r="12" spans="1:4" s="17" customFormat="1" ht="12" customHeight="1">
      <c r="A12" s="14" t="s">
        <v>24</v>
      </c>
      <c r="B12" s="27" t="s">
        <v>25</v>
      </c>
      <c r="C12" s="16">
        <f>+C13+C14+C15+C16+C17</f>
        <v>16491187</v>
      </c>
      <c r="D12" s="16">
        <f>+D13+D14+D15+D16+D17</f>
        <v>96820279</v>
      </c>
    </row>
    <row r="13" spans="1:4" s="17" customFormat="1" ht="12" customHeight="1">
      <c r="A13" s="18" t="s">
        <v>26</v>
      </c>
      <c r="B13" s="19" t="s">
        <v>27</v>
      </c>
      <c r="C13" s="19"/>
      <c r="D13" s="20"/>
    </row>
    <row r="14" spans="1:4" s="17" customFormat="1" ht="12" customHeight="1">
      <c r="A14" s="21" t="s">
        <v>28</v>
      </c>
      <c r="B14" s="22" t="s">
        <v>29</v>
      </c>
      <c r="C14" s="22"/>
      <c r="D14" s="23"/>
    </row>
    <row r="15" spans="1:4" s="17" customFormat="1" ht="12" customHeight="1">
      <c r="A15" s="21" t="s">
        <v>30</v>
      </c>
      <c r="B15" s="22" t="s">
        <v>31</v>
      </c>
      <c r="C15" s="22"/>
      <c r="D15" s="23"/>
    </row>
    <row r="16" spans="1:4" s="17" customFormat="1" ht="12" customHeight="1">
      <c r="A16" s="21" t="s">
        <v>32</v>
      </c>
      <c r="B16" s="22" t="s">
        <v>33</v>
      </c>
      <c r="C16" s="22"/>
      <c r="D16" s="23"/>
    </row>
    <row r="17" spans="1:4" s="17" customFormat="1" ht="12" customHeight="1">
      <c r="A17" s="21" t="s">
        <v>34</v>
      </c>
      <c r="B17" s="22" t="s">
        <v>35</v>
      </c>
      <c r="C17" s="23">
        <v>16491187</v>
      </c>
      <c r="D17" s="23">
        <v>96820279</v>
      </c>
    </row>
    <row r="18" spans="1:4" s="17" customFormat="1" ht="12" customHeight="1">
      <c r="A18" s="25" t="s">
        <v>36</v>
      </c>
      <c r="B18" s="26" t="s">
        <v>37</v>
      </c>
      <c r="C18" s="26"/>
      <c r="D18" s="28"/>
    </row>
    <row r="19" spans="1:4" s="17" customFormat="1" ht="12" customHeight="1">
      <c r="A19" s="14" t="s">
        <v>38</v>
      </c>
      <c r="B19" s="15" t="s">
        <v>39</v>
      </c>
      <c r="C19" s="15"/>
      <c r="D19" s="16">
        <f>+D20+D21+D22+D23+D24</f>
        <v>156871116</v>
      </c>
    </row>
    <row r="20" spans="1:4" s="17" customFormat="1" ht="12" customHeight="1">
      <c r="A20" s="18" t="s">
        <v>40</v>
      </c>
      <c r="B20" s="19" t="s">
        <v>41</v>
      </c>
      <c r="C20" s="19"/>
      <c r="D20" s="20">
        <v>466000</v>
      </c>
    </row>
    <row r="21" spans="1:4" s="17" customFormat="1" ht="12" customHeight="1">
      <c r="A21" s="21" t="s">
        <v>42</v>
      </c>
      <c r="B21" s="22" t="s">
        <v>43</v>
      </c>
      <c r="C21" s="22"/>
      <c r="D21" s="23"/>
    </row>
    <row r="22" spans="1:4" s="17" customFormat="1" ht="12" customHeight="1">
      <c r="A22" s="21" t="s">
        <v>44</v>
      </c>
      <c r="B22" s="22" t="s">
        <v>45</v>
      </c>
      <c r="C22" s="22"/>
      <c r="D22" s="23"/>
    </row>
    <row r="23" spans="1:4" s="17" customFormat="1" ht="12" customHeight="1">
      <c r="A23" s="21" t="s">
        <v>46</v>
      </c>
      <c r="B23" s="22" t="s">
        <v>47</v>
      </c>
      <c r="C23" s="22"/>
      <c r="D23" s="23"/>
    </row>
    <row r="24" spans="1:4" s="17" customFormat="1" ht="12" customHeight="1">
      <c r="A24" s="21" t="s">
        <v>48</v>
      </c>
      <c r="B24" s="22" t="s">
        <v>49</v>
      </c>
      <c r="C24" s="22"/>
      <c r="D24" s="23">
        <v>156405116</v>
      </c>
    </row>
    <row r="25" spans="1:4" s="17" customFormat="1" ht="12" customHeight="1">
      <c r="A25" s="25" t="s">
        <v>50</v>
      </c>
      <c r="B25" s="34" t="s">
        <v>272</v>
      </c>
      <c r="C25" s="34"/>
      <c r="D25" s="28"/>
    </row>
    <row r="26" spans="1:4" s="17" customFormat="1" ht="12" customHeight="1">
      <c r="A26" s="14" t="s">
        <v>52</v>
      </c>
      <c r="B26" s="15" t="s">
        <v>273</v>
      </c>
      <c r="C26" s="16">
        <f>SUM(C27:C33)</f>
        <v>18500000</v>
      </c>
      <c r="D26" s="16">
        <f>SUM(D27:D33)</f>
        <v>24548591</v>
      </c>
    </row>
    <row r="27" spans="1:4" s="17" customFormat="1" ht="12" customHeight="1">
      <c r="A27" s="18" t="s">
        <v>54</v>
      </c>
      <c r="B27" s="19" t="s">
        <v>55</v>
      </c>
      <c r="C27" s="20">
        <v>1500000</v>
      </c>
      <c r="D27" s="20">
        <v>1984795</v>
      </c>
    </row>
    <row r="28" spans="1:4" s="17" customFormat="1" ht="12" customHeight="1">
      <c r="A28" s="21" t="s">
        <v>56</v>
      </c>
      <c r="B28" s="22" t="s">
        <v>57</v>
      </c>
      <c r="C28" s="20"/>
      <c r="D28" s="23"/>
    </row>
    <row r="29" spans="1:4" s="17" customFormat="1" ht="12" customHeight="1">
      <c r="A29" s="21" t="s">
        <v>58</v>
      </c>
      <c r="B29" s="22" t="s">
        <v>59</v>
      </c>
      <c r="C29" s="20">
        <v>15500000</v>
      </c>
      <c r="D29" s="23">
        <v>18876171</v>
      </c>
    </row>
    <row r="30" spans="1:4" s="17" customFormat="1" ht="12" customHeight="1">
      <c r="A30" s="21" t="s">
        <v>60</v>
      </c>
      <c r="B30" s="22" t="s">
        <v>61</v>
      </c>
      <c r="C30" s="20"/>
      <c r="D30" s="23"/>
    </row>
    <row r="31" spans="1:4" s="17" customFormat="1" ht="12" customHeight="1">
      <c r="A31" s="21" t="s">
        <v>62</v>
      </c>
      <c r="B31" s="22" t="s">
        <v>63</v>
      </c>
      <c r="C31" s="20">
        <v>1500000</v>
      </c>
      <c r="D31" s="23">
        <v>2600000</v>
      </c>
    </row>
    <row r="32" spans="1:4" s="17" customFormat="1" ht="12" customHeight="1">
      <c r="A32" s="21" t="s">
        <v>64</v>
      </c>
      <c r="B32" s="22" t="s">
        <v>65</v>
      </c>
      <c r="C32" s="20"/>
      <c r="D32" s="23"/>
    </row>
    <row r="33" spans="1:4" s="17" customFormat="1" ht="12" customHeight="1">
      <c r="A33" s="25" t="s">
        <v>66</v>
      </c>
      <c r="B33" s="33" t="s">
        <v>67</v>
      </c>
      <c r="C33" s="20"/>
      <c r="D33" s="28">
        <v>1087625</v>
      </c>
    </row>
    <row r="34" spans="1:4" s="17" customFormat="1" ht="12" customHeight="1">
      <c r="A34" s="14" t="s">
        <v>68</v>
      </c>
      <c r="B34" s="15" t="s">
        <v>69</v>
      </c>
      <c r="C34" s="16">
        <f>SUM(C35:C45)</f>
        <v>12506000</v>
      </c>
      <c r="D34" s="16">
        <f>SUM(D35:D45)</f>
        <v>33185304</v>
      </c>
    </row>
    <row r="35" spans="1:4" s="17" customFormat="1" ht="12" customHeight="1">
      <c r="A35" s="18" t="s">
        <v>70</v>
      </c>
      <c r="B35" s="19" t="s">
        <v>71</v>
      </c>
      <c r="C35" s="20">
        <v>3000000</v>
      </c>
      <c r="D35" s="20">
        <v>19910216</v>
      </c>
    </row>
    <row r="36" spans="1:4" s="17" customFormat="1" ht="12" customHeight="1">
      <c r="A36" s="21" t="s">
        <v>72</v>
      </c>
      <c r="B36" s="22" t="s">
        <v>73</v>
      </c>
      <c r="C36" s="20">
        <v>500000</v>
      </c>
      <c r="D36" s="23">
        <v>1366244</v>
      </c>
    </row>
    <row r="37" spans="1:4" s="17" customFormat="1" ht="12" customHeight="1">
      <c r="A37" s="21" t="s">
        <v>74</v>
      </c>
      <c r="B37" s="22" t="s">
        <v>75</v>
      </c>
      <c r="C37" s="20">
        <v>1600000</v>
      </c>
      <c r="D37" s="23">
        <v>700000</v>
      </c>
    </row>
    <row r="38" spans="1:4" s="17" customFormat="1" ht="12" customHeight="1">
      <c r="A38" s="21" t="s">
        <v>76</v>
      </c>
      <c r="B38" s="22" t="s">
        <v>77</v>
      </c>
      <c r="C38" s="20">
        <v>1500000</v>
      </c>
      <c r="D38" s="23">
        <v>1559710</v>
      </c>
    </row>
    <row r="39" spans="1:4" s="17" customFormat="1" ht="12" customHeight="1">
      <c r="A39" s="21" t="s">
        <v>78</v>
      </c>
      <c r="B39" s="22" t="s">
        <v>79</v>
      </c>
      <c r="C39" s="20">
        <v>3800000</v>
      </c>
      <c r="D39" s="23">
        <v>5913492</v>
      </c>
    </row>
    <row r="40" spans="1:4" s="17" customFormat="1" ht="12" customHeight="1">
      <c r="A40" s="21" t="s">
        <v>80</v>
      </c>
      <c r="B40" s="22" t="s">
        <v>81</v>
      </c>
      <c r="C40" s="20">
        <v>2106000</v>
      </c>
      <c r="D40" s="23">
        <v>3270642</v>
      </c>
    </row>
    <row r="41" spans="1:4" s="17" customFormat="1" ht="12" customHeight="1">
      <c r="A41" s="21" t="s">
        <v>82</v>
      </c>
      <c r="B41" s="22" t="s">
        <v>83</v>
      </c>
      <c r="C41" s="20"/>
      <c r="D41" s="23"/>
    </row>
    <row r="42" spans="1:4" s="17" customFormat="1" ht="12" customHeight="1">
      <c r="A42" s="21" t="s">
        <v>84</v>
      </c>
      <c r="B42" s="22" t="s">
        <v>85</v>
      </c>
      <c r="C42" s="22"/>
      <c r="D42" s="23">
        <v>22145</v>
      </c>
    </row>
    <row r="43" spans="1:4" s="17" customFormat="1" ht="12" customHeight="1">
      <c r="A43" s="21" t="s">
        <v>86</v>
      </c>
      <c r="B43" s="22" t="s">
        <v>87</v>
      </c>
      <c r="C43" s="22"/>
      <c r="D43" s="23"/>
    </row>
    <row r="44" spans="1:4" s="17" customFormat="1" ht="12" customHeight="1">
      <c r="A44" s="25" t="s">
        <v>88</v>
      </c>
      <c r="B44" s="34" t="s">
        <v>89</v>
      </c>
      <c r="C44" s="34"/>
      <c r="D44" s="28">
        <v>300630</v>
      </c>
    </row>
    <row r="45" spans="1:4" s="17" customFormat="1" ht="12" customHeight="1">
      <c r="A45" s="25" t="s">
        <v>90</v>
      </c>
      <c r="B45" s="26" t="s">
        <v>91</v>
      </c>
      <c r="C45" s="26"/>
      <c r="D45" s="28">
        <v>142225</v>
      </c>
    </row>
    <row r="46" spans="1:4" s="17" customFormat="1" ht="12" customHeight="1">
      <c r="A46" s="14" t="s">
        <v>92</v>
      </c>
      <c r="B46" s="15" t="s">
        <v>93</v>
      </c>
      <c r="C46" s="16">
        <f>SUM(C47:C51)</f>
        <v>1900000</v>
      </c>
      <c r="D46" s="16">
        <f>SUM(D47:D51)</f>
        <v>3623189</v>
      </c>
    </row>
    <row r="47" spans="1:4" s="17" customFormat="1" ht="12" customHeight="1">
      <c r="A47" s="18" t="s">
        <v>94</v>
      </c>
      <c r="B47" s="19" t="s">
        <v>95</v>
      </c>
      <c r="C47" s="19"/>
      <c r="D47" s="20"/>
    </row>
    <row r="48" spans="1:4" s="17" customFormat="1" ht="12" customHeight="1">
      <c r="A48" s="21" t="s">
        <v>96</v>
      </c>
      <c r="B48" s="22" t="s">
        <v>97</v>
      </c>
      <c r="C48" s="22"/>
      <c r="D48" s="23"/>
    </row>
    <row r="49" spans="1:4" s="17" customFormat="1" ht="12" customHeight="1">
      <c r="A49" s="21" t="s">
        <v>98</v>
      </c>
      <c r="B49" s="22" t="s">
        <v>99</v>
      </c>
      <c r="C49" s="23">
        <v>1900000</v>
      </c>
      <c r="D49" s="23">
        <v>3623189</v>
      </c>
    </row>
    <row r="50" spans="1:4" s="17" customFormat="1" ht="12" customHeight="1">
      <c r="A50" s="21" t="s">
        <v>100</v>
      </c>
      <c r="B50" s="22" t="s">
        <v>101</v>
      </c>
      <c r="C50" s="22"/>
      <c r="D50" s="23"/>
    </row>
    <row r="51" spans="1:4" s="17" customFormat="1" ht="12" customHeight="1">
      <c r="A51" s="25" t="s">
        <v>102</v>
      </c>
      <c r="B51" s="26" t="s">
        <v>103</v>
      </c>
      <c r="C51" s="26"/>
      <c r="D51" s="28"/>
    </row>
    <row r="52" spans="1:4" s="17" customFormat="1" ht="12" customHeight="1">
      <c r="A52" s="14" t="s">
        <v>104</v>
      </c>
      <c r="B52" s="15" t="s">
        <v>105</v>
      </c>
      <c r="C52" s="16">
        <f>SUM(C53:C55)</f>
        <v>1000000</v>
      </c>
      <c r="D52" s="16">
        <f>SUM(D53:D55)</f>
        <v>1434091</v>
      </c>
    </row>
    <row r="53" spans="1:4" s="17" customFormat="1" ht="12" customHeight="1">
      <c r="A53" s="18" t="s">
        <v>106</v>
      </c>
      <c r="B53" s="19" t="s">
        <v>107</v>
      </c>
      <c r="C53" s="19"/>
      <c r="D53" s="20"/>
    </row>
    <row r="54" spans="1:4" s="17" customFormat="1" ht="12" customHeight="1">
      <c r="A54" s="21" t="s">
        <v>108</v>
      </c>
      <c r="B54" s="22" t="s">
        <v>109</v>
      </c>
      <c r="C54" s="22"/>
      <c r="D54" s="23">
        <v>1434091</v>
      </c>
    </row>
    <row r="55" spans="1:4" s="17" customFormat="1" ht="12" customHeight="1">
      <c r="A55" s="21" t="s">
        <v>110</v>
      </c>
      <c r="B55" s="22" t="s">
        <v>111</v>
      </c>
      <c r="C55" s="23">
        <v>1000000</v>
      </c>
      <c r="D55" s="23"/>
    </row>
    <row r="56" spans="1:4" s="17" customFormat="1" ht="12" customHeight="1">
      <c r="A56" s="25" t="s">
        <v>112</v>
      </c>
      <c r="B56" s="26" t="s">
        <v>113</v>
      </c>
      <c r="C56" s="26"/>
      <c r="D56" s="28"/>
    </row>
    <row r="57" spans="1:4" s="17" customFormat="1" ht="12" customHeight="1">
      <c r="A57" s="14" t="s">
        <v>114</v>
      </c>
      <c r="B57" s="27" t="s">
        <v>115</v>
      </c>
      <c r="C57" s="16">
        <f>SUM(C58:C60)</f>
        <v>0</v>
      </c>
      <c r="D57" s="16">
        <f>SUM(D58:D60)</f>
        <v>359482</v>
      </c>
    </row>
    <row r="58" spans="1:4" s="17" customFormat="1" ht="12" customHeight="1">
      <c r="A58" s="18" t="s">
        <v>116</v>
      </c>
      <c r="B58" s="19" t="s">
        <v>117</v>
      </c>
      <c r="C58" s="19"/>
      <c r="D58" s="23"/>
    </row>
    <row r="59" spans="1:4" s="17" customFormat="1" ht="12" customHeight="1">
      <c r="A59" s="21" t="s">
        <v>118</v>
      </c>
      <c r="B59" s="22" t="s">
        <v>119</v>
      </c>
      <c r="C59" s="22"/>
      <c r="D59" s="23"/>
    </row>
    <row r="60" spans="1:4" s="17" customFormat="1" ht="12" customHeight="1">
      <c r="A60" s="21" t="s">
        <v>120</v>
      </c>
      <c r="B60" s="22" t="s">
        <v>121</v>
      </c>
      <c r="C60" s="22"/>
      <c r="D60" s="23">
        <v>359482</v>
      </c>
    </row>
    <row r="61" spans="1:4" s="17" customFormat="1" ht="12" customHeight="1">
      <c r="A61" s="25" t="s">
        <v>122</v>
      </c>
      <c r="B61" s="26" t="s">
        <v>123</v>
      </c>
      <c r="C61" s="26"/>
      <c r="D61" s="23"/>
    </row>
    <row r="62" spans="1:4" s="17" customFormat="1" ht="12" customHeight="1">
      <c r="A62" s="35" t="s">
        <v>124</v>
      </c>
      <c r="B62" s="15" t="s">
        <v>125</v>
      </c>
      <c r="C62" s="16">
        <f>+C5+C12+C19+C26+C34+C46+C52+C57</f>
        <v>91017464</v>
      </c>
      <c r="D62" s="16">
        <f>+D5+D12+D19+D26+D34+D46+D52+D57</f>
        <v>364296087</v>
      </c>
    </row>
    <row r="63" spans="1:4" s="17" customFormat="1" ht="12" customHeight="1">
      <c r="A63" s="36" t="s">
        <v>126</v>
      </c>
      <c r="B63" s="27" t="s">
        <v>127</v>
      </c>
      <c r="C63" s="27"/>
      <c r="D63" s="16">
        <f>SUM(D64:D66)</f>
        <v>0</v>
      </c>
    </row>
    <row r="64" spans="1:4" s="17" customFormat="1" ht="12" customHeight="1">
      <c r="A64" s="18" t="s">
        <v>128</v>
      </c>
      <c r="B64" s="19" t="s">
        <v>129</v>
      </c>
      <c r="C64" s="19"/>
      <c r="D64" s="23"/>
    </row>
    <row r="65" spans="1:4" s="17" customFormat="1" ht="12" customHeight="1">
      <c r="A65" s="21" t="s">
        <v>130</v>
      </c>
      <c r="B65" s="22" t="s">
        <v>131</v>
      </c>
      <c r="C65" s="22"/>
      <c r="D65" s="23"/>
    </row>
    <row r="66" spans="1:4" s="17" customFormat="1" ht="12" customHeight="1">
      <c r="A66" s="25" t="s">
        <v>132</v>
      </c>
      <c r="B66" s="37" t="s">
        <v>274</v>
      </c>
      <c r="C66" s="37"/>
      <c r="D66" s="23"/>
    </row>
    <row r="67" spans="1:4" s="17" customFormat="1" ht="12" customHeight="1">
      <c r="A67" s="36" t="s">
        <v>134</v>
      </c>
      <c r="B67" s="27" t="s">
        <v>135</v>
      </c>
      <c r="C67" s="27"/>
      <c r="D67" s="16">
        <f>SUM(D68:D71)</f>
        <v>0</v>
      </c>
    </row>
    <row r="68" spans="1:4" s="17" customFormat="1" ht="12" customHeight="1">
      <c r="A68" s="18" t="s">
        <v>136</v>
      </c>
      <c r="B68" s="19" t="s">
        <v>137</v>
      </c>
      <c r="C68" s="19"/>
      <c r="D68" s="23"/>
    </row>
    <row r="69" spans="1:4" s="17" customFormat="1" ht="12" customHeight="1">
      <c r="A69" s="21" t="s">
        <v>138</v>
      </c>
      <c r="B69" s="22" t="s">
        <v>139</v>
      </c>
      <c r="C69" s="22"/>
      <c r="D69" s="23"/>
    </row>
    <row r="70" spans="1:4" s="17" customFormat="1" ht="12" customHeight="1">
      <c r="A70" s="21" t="s">
        <v>140</v>
      </c>
      <c r="B70" s="22" t="s">
        <v>141</v>
      </c>
      <c r="C70" s="22"/>
      <c r="D70" s="23"/>
    </row>
    <row r="71" spans="1:4" s="17" customFormat="1" ht="12" customHeight="1">
      <c r="A71" s="25" t="s">
        <v>142</v>
      </c>
      <c r="B71" s="26" t="s">
        <v>143</v>
      </c>
      <c r="C71" s="26"/>
      <c r="D71" s="23"/>
    </row>
    <row r="72" spans="1:4" s="17" customFormat="1" ht="12" customHeight="1">
      <c r="A72" s="36" t="s">
        <v>144</v>
      </c>
      <c r="B72" s="27" t="s">
        <v>145</v>
      </c>
      <c r="C72" s="16">
        <f>SUM(C73:C74)</f>
        <v>4750523</v>
      </c>
      <c r="D72" s="16">
        <f>SUM(D73:D74)</f>
        <v>104297768</v>
      </c>
    </row>
    <row r="73" spans="1:4" s="17" customFormat="1" ht="12" customHeight="1">
      <c r="A73" s="18" t="s">
        <v>146</v>
      </c>
      <c r="B73" s="19" t="s">
        <v>147</v>
      </c>
      <c r="C73" s="23">
        <v>4750523</v>
      </c>
      <c r="D73" s="23">
        <v>104297768</v>
      </c>
    </row>
    <row r="74" spans="1:4" s="17" customFormat="1" ht="12" customHeight="1">
      <c r="A74" s="25" t="s">
        <v>148</v>
      </c>
      <c r="B74" s="26" t="s">
        <v>149</v>
      </c>
      <c r="C74" s="26"/>
      <c r="D74" s="23"/>
    </row>
    <row r="75" spans="1:4" s="17" customFormat="1" ht="12" customHeight="1">
      <c r="A75" s="36" t="s">
        <v>150</v>
      </c>
      <c r="B75" s="27" t="s">
        <v>151</v>
      </c>
      <c r="C75" s="27"/>
      <c r="D75" s="16">
        <f>SUM(D76:D78)</f>
        <v>1790663</v>
      </c>
    </row>
    <row r="76" spans="1:4" s="17" customFormat="1" ht="12" customHeight="1">
      <c r="A76" s="18" t="s">
        <v>152</v>
      </c>
      <c r="B76" s="19" t="s">
        <v>153</v>
      </c>
      <c r="C76" s="19"/>
      <c r="D76" s="23">
        <v>1790663</v>
      </c>
    </row>
    <row r="77" spans="1:4" s="17" customFormat="1" ht="12" customHeight="1">
      <c r="A77" s="21" t="s">
        <v>154</v>
      </c>
      <c r="B77" s="22" t="s">
        <v>155</v>
      </c>
      <c r="C77" s="22"/>
      <c r="D77" s="23"/>
    </row>
    <row r="78" spans="1:4" s="17" customFormat="1" ht="12" customHeight="1">
      <c r="A78" s="25" t="s">
        <v>156</v>
      </c>
      <c r="B78" s="26" t="s">
        <v>157</v>
      </c>
      <c r="C78" s="26"/>
      <c r="D78" s="23"/>
    </row>
    <row r="79" spans="1:4" s="17" customFormat="1" ht="12" customHeight="1">
      <c r="A79" s="36" t="s">
        <v>158</v>
      </c>
      <c r="B79" s="27" t="s">
        <v>159</v>
      </c>
      <c r="C79" s="27"/>
      <c r="D79" s="16">
        <f>SUM(D80:D83)</f>
        <v>0</v>
      </c>
    </row>
    <row r="80" spans="1:4" s="17" customFormat="1" ht="12" customHeight="1">
      <c r="A80" s="41" t="s">
        <v>160</v>
      </c>
      <c r="B80" s="19" t="s">
        <v>161</v>
      </c>
      <c r="C80" s="19"/>
      <c r="D80" s="23"/>
    </row>
    <row r="81" spans="1:4" s="17" customFormat="1" ht="12" customHeight="1">
      <c r="A81" s="42" t="s">
        <v>162</v>
      </c>
      <c r="B81" s="22" t="s">
        <v>163</v>
      </c>
      <c r="C81" s="22"/>
      <c r="D81" s="23"/>
    </row>
    <row r="82" spans="1:4" s="17" customFormat="1" ht="12" customHeight="1">
      <c r="A82" s="42" t="s">
        <v>164</v>
      </c>
      <c r="B82" s="22" t="s">
        <v>165</v>
      </c>
      <c r="C82" s="22"/>
      <c r="D82" s="23"/>
    </row>
    <row r="83" spans="1:4" s="17" customFormat="1" ht="12" customHeight="1">
      <c r="A83" s="43" t="s">
        <v>166</v>
      </c>
      <c r="B83" s="26" t="s">
        <v>167</v>
      </c>
      <c r="C83" s="26"/>
      <c r="D83" s="23"/>
    </row>
    <row r="84" spans="1:4" s="17" customFormat="1" ht="12" customHeight="1">
      <c r="A84" s="36" t="s">
        <v>168</v>
      </c>
      <c r="B84" s="27" t="s">
        <v>169</v>
      </c>
      <c r="C84" s="27"/>
      <c r="D84" s="44"/>
    </row>
    <row r="85" spans="1:4" s="17" customFormat="1" ht="13.5" customHeight="1">
      <c r="A85" s="36" t="s">
        <v>170</v>
      </c>
      <c r="B85" s="27" t="s">
        <v>171</v>
      </c>
      <c r="C85" s="27"/>
      <c r="D85" s="44"/>
    </row>
    <row r="86" spans="1:4" s="17" customFormat="1" ht="15.75" customHeight="1">
      <c r="A86" s="36" t="s">
        <v>172</v>
      </c>
      <c r="B86" s="45" t="s">
        <v>173</v>
      </c>
      <c r="C86" s="16">
        <f>+C63+C67+C72+C75+C79+C85+C84</f>
        <v>4750523</v>
      </c>
      <c r="D86" s="16">
        <f>+D63+D67+D72+D75+D79+D85+D84</f>
        <v>106088431</v>
      </c>
    </row>
    <row r="87" spans="1:4" s="17" customFormat="1" ht="16.5" customHeight="1">
      <c r="A87" s="46" t="s">
        <v>174</v>
      </c>
      <c r="B87" s="47" t="s">
        <v>175</v>
      </c>
      <c r="C87" s="16">
        <f>+C62+C86</f>
        <v>95767987</v>
      </c>
      <c r="D87" s="16">
        <f>+D62+D86</f>
        <v>470384518</v>
      </c>
    </row>
    <row r="88" spans="1:4" s="17" customFormat="1" ht="83.25" customHeight="1">
      <c r="A88" s="48"/>
      <c r="B88" s="49"/>
      <c r="C88" s="49"/>
      <c r="D88" s="50"/>
    </row>
    <row r="89" spans="1:4" ht="16.5" customHeight="1">
      <c r="A89" s="4" t="s">
        <v>176</v>
      </c>
      <c r="B89" s="4"/>
      <c r="C89" s="4"/>
      <c r="D89" s="4"/>
    </row>
    <row r="90" spans="1:4" s="53" customFormat="1" ht="16.5" customHeight="1">
      <c r="A90" s="51" t="s">
        <v>177</v>
      </c>
      <c r="B90" s="51"/>
      <c r="C90" s="51"/>
      <c r="D90" s="52">
        <f>D2</f>
        <v>0</v>
      </c>
    </row>
    <row r="91" spans="1:4" ht="37.5" customHeight="1">
      <c r="A91" s="7" t="s">
        <v>3</v>
      </c>
      <c r="B91" s="8" t="s">
        <v>178</v>
      </c>
      <c r="C91" s="8"/>
      <c r="D91" s="9">
        <f>+D3</f>
        <v>0</v>
      </c>
    </row>
    <row r="92" spans="1:4" s="13" customFormat="1" ht="12" customHeight="1">
      <c r="A92" s="54"/>
      <c r="B92" s="55" t="s">
        <v>7</v>
      </c>
      <c r="C92" s="55"/>
      <c r="D92" s="56" t="s">
        <v>8</v>
      </c>
    </row>
    <row r="93" spans="1:4" ht="12" customHeight="1">
      <c r="A93" s="57" t="s">
        <v>10</v>
      </c>
      <c r="B93" s="58" t="s">
        <v>179</v>
      </c>
      <c r="C93" s="59">
        <f>C94+C95+C96+C97+C98+C111</f>
        <v>89692087</v>
      </c>
      <c r="D93" s="59">
        <f>D94+D95+D96+D97+D98+D111</f>
        <v>436918946</v>
      </c>
    </row>
    <row r="94" spans="1:4" ht="12" customHeight="1">
      <c r="A94" s="60" t="s">
        <v>12</v>
      </c>
      <c r="B94" s="61" t="s">
        <v>180</v>
      </c>
      <c r="C94" s="62">
        <v>45729570</v>
      </c>
      <c r="D94" s="62">
        <v>90952647</v>
      </c>
    </row>
    <row r="95" spans="1:4" ht="12" customHeight="1">
      <c r="A95" s="21" t="s">
        <v>14</v>
      </c>
      <c r="B95" s="63" t="s">
        <v>181</v>
      </c>
      <c r="C95" s="23">
        <v>8627969</v>
      </c>
      <c r="D95" s="23">
        <v>18622083</v>
      </c>
    </row>
    <row r="96" spans="1:4" ht="12" customHeight="1">
      <c r="A96" s="21" t="s">
        <v>16</v>
      </c>
      <c r="B96" s="63" t="s">
        <v>182</v>
      </c>
      <c r="C96" s="23">
        <v>24335900</v>
      </c>
      <c r="D96" s="28">
        <v>73076457</v>
      </c>
    </row>
    <row r="97" spans="1:4" ht="12" customHeight="1">
      <c r="A97" s="21" t="s">
        <v>18</v>
      </c>
      <c r="B97" s="64" t="s">
        <v>183</v>
      </c>
      <c r="C97" s="23">
        <v>5368952</v>
      </c>
      <c r="D97" s="28">
        <v>7631118</v>
      </c>
    </row>
    <row r="98" spans="1:4" ht="12" customHeight="1">
      <c r="A98" s="21" t="s">
        <v>184</v>
      </c>
      <c r="B98" s="65" t="s">
        <v>185</v>
      </c>
      <c r="C98" s="23">
        <v>5129696</v>
      </c>
      <c r="D98" s="28">
        <v>8036591</v>
      </c>
    </row>
    <row r="99" spans="1:4" ht="12" customHeight="1">
      <c r="A99" s="21" t="s">
        <v>22</v>
      </c>
      <c r="B99" s="63" t="s">
        <v>186</v>
      </c>
      <c r="C99" s="23"/>
      <c r="D99" s="28">
        <v>1708482</v>
      </c>
    </row>
    <row r="100" spans="1:4" ht="12" customHeight="1">
      <c r="A100" s="21" t="s">
        <v>187</v>
      </c>
      <c r="B100" s="66" t="s">
        <v>188</v>
      </c>
      <c r="C100" s="23"/>
      <c r="D100" s="28"/>
    </row>
    <row r="101" spans="1:4" ht="12" customHeight="1">
      <c r="A101" s="21" t="s">
        <v>189</v>
      </c>
      <c r="B101" s="66" t="s">
        <v>190</v>
      </c>
      <c r="C101" s="23"/>
      <c r="D101" s="28"/>
    </row>
    <row r="102" spans="1:4" ht="12" customHeight="1">
      <c r="A102" s="21" t="s">
        <v>191</v>
      </c>
      <c r="B102" s="67" t="s">
        <v>192</v>
      </c>
      <c r="C102" s="23"/>
      <c r="D102" s="28"/>
    </row>
    <row r="103" spans="1:4" ht="12" customHeight="1">
      <c r="A103" s="21" t="s">
        <v>193</v>
      </c>
      <c r="B103" s="68" t="s">
        <v>194</v>
      </c>
      <c r="C103" s="23"/>
      <c r="D103" s="28"/>
    </row>
    <row r="104" spans="1:4" ht="12" customHeight="1">
      <c r="A104" s="21" t="s">
        <v>195</v>
      </c>
      <c r="B104" s="68" t="s">
        <v>196</v>
      </c>
      <c r="C104" s="23"/>
      <c r="D104" s="28"/>
    </row>
    <row r="105" spans="1:4" ht="12" customHeight="1">
      <c r="A105" s="21" t="s">
        <v>197</v>
      </c>
      <c r="B105" s="67" t="s">
        <v>198</v>
      </c>
      <c r="C105" s="23">
        <v>3027748</v>
      </c>
      <c r="D105" s="28">
        <v>3027748</v>
      </c>
    </row>
    <row r="106" spans="1:4" ht="12" customHeight="1">
      <c r="A106" s="21" t="s">
        <v>199</v>
      </c>
      <c r="B106" s="67" t="s">
        <v>200</v>
      </c>
      <c r="C106" s="23"/>
      <c r="D106" s="28"/>
    </row>
    <row r="107" spans="1:4" ht="12" customHeight="1">
      <c r="A107" s="21" t="s">
        <v>201</v>
      </c>
      <c r="B107" s="68" t="s">
        <v>202</v>
      </c>
      <c r="C107" s="23">
        <v>1000000</v>
      </c>
      <c r="D107" s="28">
        <v>1542431</v>
      </c>
    </row>
    <row r="108" spans="1:4" ht="12" customHeight="1">
      <c r="A108" s="69" t="s">
        <v>203</v>
      </c>
      <c r="B108" s="66" t="s">
        <v>204</v>
      </c>
      <c r="C108" s="23"/>
      <c r="D108" s="28"/>
    </row>
    <row r="109" spans="1:4" ht="12" customHeight="1">
      <c r="A109" s="21" t="s">
        <v>205</v>
      </c>
      <c r="B109" s="66" t="s">
        <v>206</v>
      </c>
      <c r="C109" s="23"/>
      <c r="D109" s="28"/>
    </row>
    <row r="110" spans="1:4" ht="12" customHeight="1">
      <c r="A110" s="25" t="s">
        <v>207</v>
      </c>
      <c r="B110" s="66" t="s">
        <v>208</v>
      </c>
      <c r="C110" s="23">
        <v>1101948</v>
      </c>
      <c r="D110" s="28">
        <v>1757930</v>
      </c>
    </row>
    <row r="111" spans="1:4" ht="12" customHeight="1">
      <c r="A111" s="21" t="s">
        <v>209</v>
      </c>
      <c r="B111" s="64" t="s">
        <v>210</v>
      </c>
      <c r="C111" s="23">
        <v>500000</v>
      </c>
      <c r="D111" s="23">
        <v>238600050</v>
      </c>
    </row>
    <row r="112" spans="1:4" ht="12" customHeight="1">
      <c r="A112" s="21" t="s">
        <v>211</v>
      </c>
      <c r="B112" s="63" t="s">
        <v>212</v>
      </c>
      <c r="C112" s="23">
        <v>500000</v>
      </c>
      <c r="D112" s="23"/>
    </row>
    <row r="113" spans="1:4" ht="12" customHeight="1">
      <c r="A113" s="38" t="s">
        <v>213</v>
      </c>
      <c r="B113" s="70" t="s">
        <v>214</v>
      </c>
      <c r="C113" s="70"/>
      <c r="D113" s="40">
        <v>238600050</v>
      </c>
    </row>
    <row r="114" spans="1:4" ht="12" customHeight="1">
      <c r="A114" s="71" t="s">
        <v>24</v>
      </c>
      <c r="B114" s="72" t="s">
        <v>215</v>
      </c>
      <c r="C114" s="73">
        <f>+C115+C117+C119</f>
        <v>6075900</v>
      </c>
      <c r="D114" s="73">
        <f>+D115+D117+D119</f>
        <v>32164790</v>
      </c>
    </row>
    <row r="115" spans="1:4" ht="12" customHeight="1">
      <c r="A115" s="18" t="s">
        <v>26</v>
      </c>
      <c r="B115" s="63" t="s">
        <v>216</v>
      </c>
      <c r="C115" s="20">
        <v>6075900</v>
      </c>
      <c r="D115" s="20">
        <v>31824790</v>
      </c>
    </row>
    <row r="116" spans="1:4" ht="12" customHeight="1">
      <c r="A116" s="18" t="s">
        <v>28</v>
      </c>
      <c r="B116" s="74" t="s">
        <v>217</v>
      </c>
      <c r="C116" s="74"/>
      <c r="D116" s="20"/>
    </row>
    <row r="117" spans="1:4" ht="12" customHeight="1">
      <c r="A117" s="18" t="s">
        <v>30</v>
      </c>
      <c r="B117" s="74" t="s">
        <v>218</v>
      </c>
      <c r="C117" s="74"/>
      <c r="D117" s="23">
        <v>340000</v>
      </c>
    </row>
    <row r="118" spans="1:4" ht="12" customHeight="1">
      <c r="A118" s="18" t="s">
        <v>32</v>
      </c>
      <c r="B118" s="74" t="s">
        <v>219</v>
      </c>
      <c r="C118" s="74"/>
      <c r="D118" s="75"/>
    </row>
    <row r="119" spans="1:4" ht="12" customHeight="1">
      <c r="A119" s="18" t="s">
        <v>34</v>
      </c>
      <c r="B119" s="26" t="s">
        <v>220</v>
      </c>
      <c r="C119" s="26"/>
      <c r="D119" s="75"/>
    </row>
    <row r="120" spans="1:4" ht="12" customHeight="1">
      <c r="A120" s="18" t="s">
        <v>36</v>
      </c>
      <c r="B120" s="24" t="s">
        <v>221</v>
      </c>
      <c r="C120" s="24"/>
      <c r="D120" s="75"/>
    </row>
    <row r="121" spans="1:4" ht="12" customHeight="1">
      <c r="A121" s="18" t="s">
        <v>222</v>
      </c>
      <c r="B121" s="76" t="s">
        <v>223</v>
      </c>
      <c r="C121" s="76"/>
      <c r="D121" s="75"/>
    </row>
    <row r="122" spans="1:4" ht="16.5">
      <c r="A122" s="18" t="s">
        <v>224</v>
      </c>
      <c r="B122" s="68" t="s">
        <v>196</v>
      </c>
      <c r="C122" s="68"/>
      <c r="D122" s="75"/>
    </row>
    <row r="123" spans="1:4" ht="12" customHeight="1">
      <c r="A123" s="18" t="s">
        <v>225</v>
      </c>
      <c r="B123" s="68" t="s">
        <v>226</v>
      </c>
      <c r="C123" s="68"/>
      <c r="D123" s="75"/>
    </row>
    <row r="124" spans="1:4" ht="12" customHeight="1">
      <c r="A124" s="18" t="s">
        <v>227</v>
      </c>
      <c r="B124" s="68" t="s">
        <v>228</v>
      </c>
      <c r="C124" s="68"/>
      <c r="D124" s="75"/>
    </row>
    <row r="125" spans="1:4" ht="12" customHeight="1">
      <c r="A125" s="18" t="s">
        <v>229</v>
      </c>
      <c r="B125" s="68" t="s">
        <v>202</v>
      </c>
      <c r="C125" s="68"/>
      <c r="D125" s="75"/>
    </row>
    <row r="126" spans="1:4" ht="12" customHeight="1">
      <c r="A126" s="18" t="s">
        <v>230</v>
      </c>
      <c r="B126" s="68" t="s">
        <v>231</v>
      </c>
      <c r="C126" s="68"/>
      <c r="D126" s="75"/>
    </row>
    <row r="127" spans="1:4" ht="16.5">
      <c r="A127" s="69" t="s">
        <v>232</v>
      </c>
      <c r="B127" s="68" t="s">
        <v>233</v>
      </c>
      <c r="C127" s="68"/>
      <c r="D127" s="77"/>
    </row>
    <row r="128" spans="1:4" ht="12" customHeight="1">
      <c r="A128" s="14" t="s">
        <v>38</v>
      </c>
      <c r="B128" s="15" t="s">
        <v>234</v>
      </c>
      <c r="C128" s="16">
        <f>+C93+C114</f>
        <v>95767987</v>
      </c>
      <c r="D128" s="16">
        <f>+D93+D114</f>
        <v>469083736</v>
      </c>
    </row>
    <row r="129" spans="1:4" ht="12" customHeight="1">
      <c r="A129" s="14" t="s">
        <v>235</v>
      </c>
      <c r="B129" s="15" t="s">
        <v>236</v>
      </c>
      <c r="C129" s="15"/>
      <c r="D129" s="16">
        <f>+D130+D131+D132</f>
        <v>0</v>
      </c>
    </row>
    <row r="130" spans="1:4" ht="12" customHeight="1">
      <c r="A130" s="18" t="s">
        <v>54</v>
      </c>
      <c r="B130" s="74" t="s">
        <v>237</v>
      </c>
      <c r="C130" s="74"/>
      <c r="D130" s="75"/>
    </row>
    <row r="131" spans="1:4" ht="12" customHeight="1">
      <c r="A131" s="18" t="s">
        <v>56</v>
      </c>
      <c r="B131" s="74" t="s">
        <v>238</v>
      </c>
      <c r="C131" s="74"/>
      <c r="D131" s="75"/>
    </row>
    <row r="132" spans="1:4" ht="12" customHeight="1">
      <c r="A132" s="69" t="s">
        <v>58</v>
      </c>
      <c r="B132" s="74" t="s">
        <v>239</v>
      </c>
      <c r="C132" s="74"/>
      <c r="D132" s="75"/>
    </row>
    <row r="133" spans="1:4" ht="12" customHeight="1">
      <c r="A133" s="14" t="s">
        <v>68</v>
      </c>
      <c r="B133" s="15" t="s">
        <v>240</v>
      </c>
      <c r="C133" s="15"/>
      <c r="D133" s="16">
        <f>SUM(D134:D139)</f>
        <v>0</v>
      </c>
    </row>
    <row r="134" spans="1:4" ht="12" customHeight="1">
      <c r="A134" s="18" t="s">
        <v>70</v>
      </c>
      <c r="B134" s="78" t="s">
        <v>241</v>
      </c>
      <c r="C134" s="78"/>
      <c r="D134" s="75"/>
    </row>
    <row r="135" spans="1:4" ht="12" customHeight="1">
      <c r="A135" s="18" t="s">
        <v>72</v>
      </c>
      <c r="B135" s="78" t="s">
        <v>242</v>
      </c>
      <c r="C135" s="78"/>
      <c r="D135" s="75"/>
    </row>
    <row r="136" spans="1:4" ht="12" customHeight="1">
      <c r="A136" s="18" t="s">
        <v>74</v>
      </c>
      <c r="B136" s="78" t="s">
        <v>243</v>
      </c>
      <c r="C136" s="78"/>
      <c r="D136" s="75"/>
    </row>
    <row r="137" spans="1:4" ht="12" customHeight="1">
      <c r="A137" s="18" t="s">
        <v>76</v>
      </c>
      <c r="B137" s="78" t="s">
        <v>244</v>
      </c>
      <c r="C137" s="78"/>
      <c r="D137" s="75"/>
    </row>
    <row r="138" spans="1:4" ht="12" customHeight="1">
      <c r="A138" s="18" t="s">
        <v>78</v>
      </c>
      <c r="B138" s="78" t="s">
        <v>245</v>
      </c>
      <c r="C138" s="78"/>
      <c r="D138" s="75"/>
    </row>
    <row r="139" spans="1:4" ht="12" customHeight="1">
      <c r="A139" s="69" t="s">
        <v>80</v>
      </c>
      <c r="B139" s="78" t="s">
        <v>246</v>
      </c>
      <c r="C139" s="78"/>
      <c r="D139" s="75"/>
    </row>
    <row r="140" spans="1:4" ht="12" customHeight="1">
      <c r="A140" s="14" t="s">
        <v>92</v>
      </c>
      <c r="B140" s="15" t="s">
        <v>247</v>
      </c>
      <c r="C140" s="15"/>
      <c r="D140" s="16">
        <f>+D141+D142+D143+D144</f>
        <v>1300782</v>
      </c>
    </row>
    <row r="141" spans="1:4" ht="12" customHeight="1">
      <c r="A141" s="18" t="s">
        <v>94</v>
      </c>
      <c r="B141" s="78" t="s">
        <v>248</v>
      </c>
      <c r="C141" s="78"/>
      <c r="D141" s="75"/>
    </row>
    <row r="142" spans="1:4" ht="12" customHeight="1">
      <c r="A142" s="18" t="s">
        <v>96</v>
      </c>
      <c r="B142" s="78" t="s">
        <v>249</v>
      </c>
      <c r="C142" s="78"/>
      <c r="D142" s="75">
        <v>1300782</v>
      </c>
    </row>
    <row r="143" spans="1:4" ht="12" customHeight="1">
      <c r="A143" s="18" t="s">
        <v>98</v>
      </c>
      <c r="B143" s="78" t="s">
        <v>250</v>
      </c>
      <c r="C143" s="78"/>
      <c r="D143" s="75"/>
    </row>
    <row r="144" spans="1:4" ht="12" customHeight="1">
      <c r="A144" s="69" t="s">
        <v>100</v>
      </c>
      <c r="B144" s="79" t="s">
        <v>251</v>
      </c>
      <c r="C144" s="79"/>
      <c r="D144" s="75"/>
    </row>
    <row r="145" spans="1:4" ht="12" customHeight="1">
      <c r="A145" s="14" t="s">
        <v>252</v>
      </c>
      <c r="B145" s="15" t="s">
        <v>253</v>
      </c>
      <c r="C145" s="15"/>
      <c r="D145" s="80">
        <f>SUM(D146:D150)</f>
        <v>0</v>
      </c>
    </row>
    <row r="146" spans="1:4" ht="12" customHeight="1">
      <c r="A146" s="18" t="s">
        <v>106</v>
      </c>
      <c r="B146" s="78" t="s">
        <v>254</v>
      </c>
      <c r="C146" s="78"/>
      <c r="D146" s="75"/>
    </row>
    <row r="147" spans="1:4" ht="12" customHeight="1">
      <c r="A147" s="18" t="s">
        <v>108</v>
      </c>
      <c r="B147" s="78" t="s">
        <v>255</v>
      </c>
      <c r="C147" s="78"/>
      <c r="D147" s="75"/>
    </row>
    <row r="148" spans="1:4" ht="12" customHeight="1">
      <c r="A148" s="18" t="s">
        <v>110</v>
      </c>
      <c r="B148" s="78" t="s">
        <v>256</v>
      </c>
      <c r="C148" s="78"/>
      <c r="D148" s="75"/>
    </row>
    <row r="149" spans="1:4" ht="12" customHeight="1">
      <c r="A149" s="18" t="s">
        <v>112</v>
      </c>
      <c r="B149" s="78" t="s">
        <v>257</v>
      </c>
      <c r="C149" s="78"/>
      <c r="D149" s="75"/>
    </row>
    <row r="150" spans="1:4" ht="12" customHeight="1">
      <c r="A150" s="18" t="s">
        <v>258</v>
      </c>
      <c r="B150" s="78" t="s">
        <v>259</v>
      </c>
      <c r="C150" s="78"/>
      <c r="D150" s="75"/>
    </row>
    <row r="151" spans="1:4" ht="12" customHeight="1">
      <c r="A151" s="14" t="s">
        <v>114</v>
      </c>
      <c r="B151" s="15" t="s">
        <v>260</v>
      </c>
      <c r="C151" s="15"/>
      <c r="D151" s="81"/>
    </row>
    <row r="152" spans="1:4" ht="12" customHeight="1">
      <c r="A152" s="14" t="s">
        <v>261</v>
      </c>
      <c r="B152" s="15" t="s">
        <v>262</v>
      </c>
      <c r="C152" s="15"/>
      <c r="D152" s="81"/>
    </row>
    <row r="153" spans="1:10" ht="15" customHeight="1">
      <c r="A153" s="14" t="s">
        <v>263</v>
      </c>
      <c r="B153" s="15" t="s">
        <v>264</v>
      </c>
      <c r="C153" s="82">
        <f>+C129+C133+C140+C145+C151+C152</f>
        <v>0</v>
      </c>
      <c r="D153" s="82">
        <f>+D129+D133+D140+D145+D151+D152</f>
        <v>1300782</v>
      </c>
      <c r="G153" s="83"/>
      <c r="H153" s="84"/>
      <c r="I153" s="84"/>
      <c r="J153" s="84"/>
    </row>
    <row r="154" spans="1:4" s="17" customFormat="1" ht="12.75" customHeight="1">
      <c r="A154" s="85" t="s">
        <v>265</v>
      </c>
      <c r="B154" s="86" t="s">
        <v>266</v>
      </c>
      <c r="C154" s="82">
        <f>+C128+C153</f>
        <v>95767987</v>
      </c>
      <c r="D154" s="82">
        <f>+D128+D153</f>
        <v>470384518</v>
      </c>
    </row>
    <row r="155" ht="7.5" customHeight="1"/>
    <row r="156" spans="1:4" ht="16.5">
      <c r="A156" s="87" t="s">
        <v>267</v>
      </c>
      <c r="B156" s="87"/>
      <c r="C156" s="87"/>
      <c r="D156" s="87"/>
    </row>
    <row r="157" spans="1:4" ht="15" customHeight="1">
      <c r="A157" s="5" t="s">
        <v>268</v>
      </c>
      <c r="B157" s="5"/>
      <c r="C157" s="5"/>
      <c r="D157" s="6">
        <f>D90</f>
        <v>0</v>
      </c>
    </row>
    <row r="158" spans="1:5" ht="13.5" customHeight="1">
      <c r="A158" s="14">
        <v>1</v>
      </c>
      <c r="B158" s="88" t="s">
        <v>269</v>
      </c>
      <c r="C158" s="16">
        <f>+C62-C128</f>
        <v>-4750523</v>
      </c>
      <c r="D158" s="16">
        <f>+D62-D128</f>
        <v>-104787649</v>
      </c>
      <c r="E158" s="89"/>
    </row>
    <row r="159" spans="1:4" ht="27.75" customHeight="1">
      <c r="A159" s="14" t="s">
        <v>24</v>
      </c>
      <c r="B159" s="88" t="s">
        <v>270</v>
      </c>
      <c r="C159" s="16">
        <f>+C86-C153</f>
        <v>4750523</v>
      </c>
      <c r="D159" s="16">
        <f>+D86-D153</f>
        <v>104787649</v>
      </c>
    </row>
  </sheetData>
  <sheetProtection selectLockedCells="1" selectUnlockedCells="1"/>
  <mergeCells count="6">
    <mergeCell ref="A1:D1"/>
    <mergeCell ref="A2:B2"/>
    <mergeCell ref="A89:D89"/>
    <mergeCell ref="A90:B90"/>
    <mergeCell ref="A156:D156"/>
    <mergeCell ref="A157:B157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59"/>
  <headerFooter alignWithMargins="0">
    <oddHeader>&amp;C&amp;"Times New Roman CE,Félkövér"&amp;12Szabadhídvég Község Önkormányzata
2017. ÉVI KÖLTSÉGVETÉS
KÖTELEZŐ FELADATAINAK MÉRLEGE &amp;R&amp;"Times New Roman CE,Félkövér dőlt"&amp;11 1.2. melléklet a 1/2017. (II.28.) önkormányzati rendelethez</oddHead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159"/>
  <sheetViews>
    <sheetView zoomScale="140" zoomScaleNormal="140" zoomScaleSheetLayoutView="100" workbookViewId="0" topLeftCell="A1">
      <selection activeCell="C11" sqref="C1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21.75390625" style="2" customWidth="1"/>
    <col min="5" max="5" width="9.00390625" style="3" customWidth="1"/>
    <col min="6" max="16384" width="9.375" style="3" customWidth="1"/>
  </cols>
  <sheetData>
    <row r="1" spans="1:4" ht="15.75" customHeight="1">
      <c r="A1" s="4" t="s">
        <v>0</v>
      </c>
      <c r="B1" s="4"/>
      <c r="C1" s="4"/>
      <c r="D1" s="4"/>
    </row>
    <row r="2" spans="1:4" ht="15.75" customHeight="1">
      <c r="A2" s="5" t="s">
        <v>1</v>
      </c>
      <c r="B2" s="5"/>
      <c r="C2" s="6">
        <f>'1.2.sz.mell.'!D2</f>
        <v>0</v>
      </c>
      <c r="D2" s="6"/>
    </row>
    <row r="3" spans="1:4" ht="37.5" customHeight="1">
      <c r="A3" s="7" t="s">
        <v>3</v>
      </c>
      <c r="B3" s="8" t="s">
        <v>275</v>
      </c>
      <c r="C3" s="9" t="s">
        <v>276</v>
      </c>
      <c r="D3" s="9" t="s">
        <v>6</v>
      </c>
    </row>
    <row r="4" spans="1:4" s="13" customFormat="1" ht="12" customHeight="1">
      <c r="A4" s="10"/>
      <c r="B4" s="11" t="s">
        <v>7</v>
      </c>
      <c r="C4" s="12" t="s">
        <v>8</v>
      </c>
      <c r="D4" s="12"/>
    </row>
    <row r="5" spans="1:4" s="17" customFormat="1" ht="12" customHeight="1">
      <c r="A5" s="14" t="s">
        <v>10</v>
      </c>
      <c r="B5" s="15" t="s">
        <v>11</v>
      </c>
      <c r="C5" s="16">
        <f>+C6+C7+C8+C9+C10+C11</f>
        <v>0</v>
      </c>
      <c r="D5" s="16"/>
    </row>
    <row r="6" spans="1:4" s="17" customFormat="1" ht="12" customHeight="1">
      <c r="A6" s="18" t="s">
        <v>12</v>
      </c>
      <c r="B6" s="19" t="s">
        <v>13</v>
      </c>
      <c r="C6" s="20"/>
      <c r="D6" s="20"/>
    </row>
    <row r="7" spans="1:4" s="17" customFormat="1" ht="12" customHeight="1">
      <c r="A7" s="21" t="s">
        <v>14</v>
      </c>
      <c r="B7" s="22" t="s">
        <v>15</v>
      </c>
      <c r="C7" s="23"/>
      <c r="D7" s="23"/>
    </row>
    <row r="8" spans="1:4" s="17" customFormat="1" ht="12" customHeight="1">
      <c r="A8" s="21" t="s">
        <v>16</v>
      </c>
      <c r="B8" s="22" t="s">
        <v>17</v>
      </c>
      <c r="C8" s="23"/>
      <c r="D8" s="23"/>
    </row>
    <row r="9" spans="1:4" s="17" customFormat="1" ht="12" customHeight="1">
      <c r="A9" s="21" t="s">
        <v>18</v>
      </c>
      <c r="B9" s="22" t="s">
        <v>19</v>
      </c>
      <c r="C9" s="23"/>
      <c r="D9" s="23"/>
    </row>
    <row r="10" spans="1:4" s="17" customFormat="1" ht="12" customHeight="1">
      <c r="A10" s="21" t="s">
        <v>20</v>
      </c>
      <c r="B10" s="24" t="s">
        <v>21</v>
      </c>
      <c r="C10" s="23"/>
      <c r="D10" s="23"/>
    </row>
    <row r="11" spans="1:4" s="17" customFormat="1" ht="12" customHeight="1">
      <c r="A11" s="25" t="s">
        <v>22</v>
      </c>
      <c r="B11" s="26" t="s">
        <v>23</v>
      </c>
      <c r="C11" s="23"/>
      <c r="D11" s="23"/>
    </row>
    <row r="12" spans="1:4" s="17" customFormat="1" ht="12" customHeight="1">
      <c r="A12" s="14" t="s">
        <v>24</v>
      </c>
      <c r="B12" s="27" t="s">
        <v>25</v>
      </c>
      <c r="C12" s="16">
        <f>+C13+C14+C15+C16+C17</f>
        <v>0</v>
      </c>
      <c r="D12" s="16"/>
    </row>
    <row r="13" spans="1:4" s="17" customFormat="1" ht="12" customHeight="1">
      <c r="A13" s="18" t="s">
        <v>26</v>
      </c>
      <c r="B13" s="19" t="s">
        <v>27</v>
      </c>
      <c r="C13" s="20"/>
      <c r="D13" s="20"/>
    </row>
    <row r="14" spans="1:4" s="17" customFormat="1" ht="12" customHeight="1">
      <c r="A14" s="21" t="s">
        <v>28</v>
      </c>
      <c r="B14" s="22" t="s">
        <v>29</v>
      </c>
      <c r="C14" s="23"/>
      <c r="D14" s="23"/>
    </row>
    <row r="15" spans="1:4" s="17" customFormat="1" ht="12" customHeight="1">
      <c r="A15" s="21" t="s">
        <v>30</v>
      </c>
      <c r="B15" s="22" t="s">
        <v>31</v>
      </c>
      <c r="C15" s="23"/>
      <c r="D15" s="23"/>
    </row>
    <row r="16" spans="1:4" s="17" customFormat="1" ht="12" customHeight="1">
      <c r="A16" s="21" t="s">
        <v>32</v>
      </c>
      <c r="B16" s="22" t="s">
        <v>33</v>
      </c>
      <c r="C16" s="23"/>
      <c r="D16" s="23"/>
    </row>
    <row r="17" spans="1:4" s="17" customFormat="1" ht="12" customHeight="1">
      <c r="A17" s="21" t="s">
        <v>34</v>
      </c>
      <c r="B17" s="22" t="s">
        <v>35</v>
      </c>
      <c r="C17" s="23"/>
      <c r="D17" s="23"/>
    </row>
    <row r="18" spans="1:4" s="17" customFormat="1" ht="12" customHeight="1">
      <c r="A18" s="25" t="s">
        <v>36</v>
      </c>
      <c r="B18" s="26" t="s">
        <v>37</v>
      </c>
      <c r="C18" s="28"/>
      <c r="D18" s="28"/>
    </row>
    <row r="19" spans="1:4" s="17" customFormat="1" ht="12" customHeight="1">
      <c r="A19" s="14" t="s">
        <v>38</v>
      </c>
      <c r="B19" s="15" t="s">
        <v>39</v>
      </c>
      <c r="C19" s="16">
        <f>+C20+C21+C22+C23+C24</f>
        <v>0</v>
      </c>
      <c r="D19" s="16"/>
    </row>
    <row r="20" spans="1:4" s="17" customFormat="1" ht="12" customHeight="1">
      <c r="A20" s="18" t="s">
        <v>40</v>
      </c>
      <c r="B20" s="19" t="s">
        <v>41</v>
      </c>
      <c r="C20" s="20"/>
      <c r="D20" s="20"/>
    </row>
    <row r="21" spans="1:4" s="17" customFormat="1" ht="12" customHeight="1">
      <c r="A21" s="21" t="s">
        <v>42</v>
      </c>
      <c r="B21" s="22" t="s">
        <v>43</v>
      </c>
      <c r="C21" s="23"/>
      <c r="D21" s="23"/>
    </row>
    <row r="22" spans="1:4" s="17" customFormat="1" ht="12" customHeight="1">
      <c r="A22" s="21" t="s">
        <v>44</v>
      </c>
      <c r="B22" s="22" t="s">
        <v>45</v>
      </c>
      <c r="C22" s="23"/>
      <c r="D22" s="23"/>
    </row>
    <row r="23" spans="1:4" s="17" customFormat="1" ht="12" customHeight="1">
      <c r="A23" s="21" t="s">
        <v>46</v>
      </c>
      <c r="B23" s="22" t="s">
        <v>47</v>
      </c>
      <c r="C23" s="23"/>
      <c r="D23" s="23"/>
    </row>
    <row r="24" spans="1:4" s="17" customFormat="1" ht="12" customHeight="1">
      <c r="A24" s="21" t="s">
        <v>48</v>
      </c>
      <c r="B24" s="22" t="s">
        <v>49</v>
      </c>
      <c r="C24" s="23"/>
      <c r="D24" s="23"/>
    </row>
    <row r="25" spans="1:4" s="17" customFormat="1" ht="12" customHeight="1">
      <c r="A25" s="25" t="s">
        <v>50</v>
      </c>
      <c r="B25" s="34" t="s">
        <v>272</v>
      </c>
      <c r="C25" s="28"/>
      <c r="D25" s="28"/>
    </row>
    <row r="26" spans="1:4" s="17" customFormat="1" ht="12" customHeight="1">
      <c r="A26" s="14" t="s">
        <v>52</v>
      </c>
      <c r="B26" s="15" t="s">
        <v>53</v>
      </c>
      <c r="C26" s="16">
        <f>SUM(C27:C33)</f>
        <v>0</v>
      </c>
      <c r="D26" s="16"/>
    </row>
    <row r="27" spans="1:4" s="17" customFormat="1" ht="12" customHeight="1">
      <c r="A27" s="18" t="s">
        <v>54</v>
      </c>
      <c r="B27" s="19" t="s">
        <v>277</v>
      </c>
      <c r="C27" s="20"/>
      <c r="D27" s="20"/>
    </row>
    <row r="28" spans="1:4" s="17" customFormat="1" ht="12" customHeight="1">
      <c r="A28" s="21" t="s">
        <v>56</v>
      </c>
      <c r="B28" s="22" t="s">
        <v>57</v>
      </c>
      <c r="C28" s="23"/>
      <c r="D28" s="23"/>
    </row>
    <row r="29" spans="1:4" s="17" customFormat="1" ht="12" customHeight="1">
      <c r="A29" s="21" t="s">
        <v>58</v>
      </c>
      <c r="B29" s="22" t="s">
        <v>59</v>
      </c>
      <c r="C29" s="23"/>
      <c r="D29" s="23"/>
    </row>
    <row r="30" spans="1:4" s="17" customFormat="1" ht="12" customHeight="1">
      <c r="A30" s="21" t="s">
        <v>60</v>
      </c>
      <c r="B30" s="22" t="s">
        <v>61</v>
      </c>
      <c r="C30" s="23"/>
      <c r="D30" s="23"/>
    </row>
    <row r="31" spans="1:4" s="17" customFormat="1" ht="12" customHeight="1">
      <c r="A31" s="21" t="s">
        <v>62</v>
      </c>
      <c r="B31" s="22" t="s">
        <v>63</v>
      </c>
      <c r="C31" s="23"/>
      <c r="D31" s="23"/>
    </row>
    <row r="32" spans="1:4" s="17" customFormat="1" ht="12" customHeight="1">
      <c r="A32" s="21" t="s">
        <v>64</v>
      </c>
      <c r="B32" s="22" t="s">
        <v>65</v>
      </c>
      <c r="C32" s="23"/>
      <c r="D32" s="23"/>
    </row>
    <row r="33" spans="1:4" s="17" customFormat="1" ht="12" customHeight="1">
      <c r="A33" s="25" t="s">
        <v>66</v>
      </c>
      <c r="B33" s="33" t="s">
        <v>67</v>
      </c>
      <c r="C33" s="28"/>
      <c r="D33" s="28"/>
    </row>
    <row r="34" spans="1:4" s="17" customFormat="1" ht="12" customHeight="1">
      <c r="A34" s="14" t="s">
        <v>68</v>
      </c>
      <c r="B34" s="15" t="s">
        <v>69</v>
      </c>
      <c r="C34" s="16">
        <f>SUM(C35:C45)</f>
        <v>0</v>
      </c>
      <c r="D34" s="16"/>
    </row>
    <row r="35" spans="1:4" s="17" customFormat="1" ht="12" customHeight="1">
      <c r="A35" s="18" t="s">
        <v>70</v>
      </c>
      <c r="B35" s="19" t="s">
        <v>71</v>
      </c>
      <c r="C35" s="20"/>
      <c r="D35" s="20"/>
    </row>
    <row r="36" spans="1:4" s="17" customFormat="1" ht="12" customHeight="1">
      <c r="A36" s="21" t="s">
        <v>72</v>
      </c>
      <c r="B36" s="22" t="s">
        <v>73</v>
      </c>
      <c r="C36" s="23"/>
      <c r="D36" s="23"/>
    </row>
    <row r="37" spans="1:4" s="17" customFormat="1" ht="12" customHeight="1">
      <c r="A37" s="21" t="s">
        <v>74</v>
      </c>
      <c r="B37" s="22" t="s">
        <v>75</v>
      </c>
      <c r="C37" s="23"/>
      <c r="D37" s="23"/>
    </row>
    <row r="38" spans="1:4" s="17" customFormat="1" ht="12" customHeight="1">
      <c r="A38" s="21" t="s">
        <v>76</v>
      </c>
      <c r="B38" s="22" t="s">
        <v>77</v>
      </c>
      <c r="C38" s="23"/>
      <c r="D38" s="23"/>
    </row>
    <row r="39" spans="1:4" s="17" customFormat="1" ht="12" customHeight="1">
      <c r="A39" s="21" t="s">
        <v>78</v>
      </c>
      <c r="B39" s="22" t="s">
        <v>79</v>
      </c>
      <c r="C39" s="23"/>
      <c r="D39" s="23"/>
    </row>
    <row r="40" spans="1:4" s="17" customFormat="1" ht="12" customHeight="1">
      <c r="A40" s="21" t="s">
        <v>80</v>
      </c>
      <c r="B40" s="22" t="s">
        <v>81</v>
      </c>
      <c r="C40" s="23"/>
      <c r="D40" s="23"/>
    </row>
    <row r="41" spans="1:4" s="17" customFormat="1" ht="12" customHeight="1">
      <c r="A41" s="21" t="s">
        <v>82</v>
      </c>
      <c r="B41" s="22" t="s">
        <v>83</v>
      </c>
      <c r="C41" s="23"/>
      <c r="D41" s="23"/>
    </row>
    <row r="42" spans="1:4" s="17" customFormat="1" ht="12" customHeight="1">
      <c r="A42" s="21" t="s">
        <v>84</v>
      </c>
      <c r="B42" s="22" t="s">
        <v>85</v>
      </c>
      <c r="C42" s="23"/>
      <c r="D42" s="23"/>
    </row>
    <row r="43" spans="1:4" s="17" customFormat="1" ht="12" customHeight="1">
      <c r="A43" s="21" t="s">
        <v>86</v>
      </c>
      <c r="B43" s="22" t="s">
        <v>87</v>
      </c>
      <c r="C43" s="23"/>
      <c r="D43" s="23"/>
    </row>
    <row r="44" spans="1:4" s="17" customFormat="1" ht="12" customHeight="1">
      <c r="A44" s="25" t="s">
        <v>88</v>
      </c>
      <c r="B44" s="34" t="s">
        <v>89</v>
      </c>
      <c r="C44" s="28"/>
      <c r="D44" s="28"/>
    </row>
    <row r="45" spans="1:4" s="17" customFormat="1" ht="12" customHeight="1">
      <c r="A45" s="25" t="s">
        <v>90</v>
      </c>
      <c r="B45" s="26" t="s">
        <v>91</v>
      </c>
      <c r="C45" s="28"/>
      <c r="D45" s="28"/>
    </row>
    <row r="46" spans="1:4" s="17" customFormat="1" ht="12" customHeight="1">
      <c r="A46" s="14" t="s">
        <v>92</v>
      </c>
      <c r="B46" s="15" t="s">
        <v>93</v>
      </c>
      <c r="C46" s="16">
        <f>SUM(C47:C51)</f>
        <v>0</v>
      </c>
      <c r="D46" s="16"/>
    </row>
    <row r="47" spans="1:4" s="17" customFormat="1" ht="12" customHeight="1">
      <c r="A47" s="18" t="s">
        <v>94</v>
      </c>
      <c r="B47" s="19" t="s">
        <v>95</v>
      </c>
      <c r="C47" s="20"/>
      <c r="D47" s="20"/>
    </row>
    <row r="48" spans="1:4" s="17" customFormat="1" ht="12" customHeight="1">
      <c r="A48" s="21" t="s">
        <v>96</v>
      </c>
      <c r="B48" s="22" t="s">
        <v>97</v>
      </c>
      <c r="C48" s="23"/>
      <c r="D48" s="23"/>
    </row>
    <row r="49" spans="1:4" s="17" customFormat="1" ht="12" customHeight="1">
      <c r="A49" s="21" t="s">
        <v>98</v>
      </c>
      <c r="B49" s="22" t="s">
        <v>99</v>
      </c>
      <c r="C49" s="23"/>
      <c r="D49" s="23"/>
    </row>
    <row r="50" spans="1:4" s="17" customFormat="1" ht="12" customHeight="1">
      <c r="A50" s="21" t="s">
        <v>100</v>
      </c>
      <c r="B50" s="22" t="s">
        <v>101</v>
      </c>
      <c r="C50" s="23"/>
      <c r="D50" s="23"/>
    </row>
    <row r="51" spans="1:4" s="17" customFormat="1" ht="12" customHeight="1">
      <c r="A51" s="25" t="s">
        <v>102</v>
      </c>
      <c r="B51" s="26" t="s">
        <v>103</v>
      </c>
      <c r="C51" s="28"/>
      <c r="D51" s="28"/>
    </row>
    <row r="52" spans="1:4" s="17" customFormat="1" ht="12" customHeight="1">
      <c r="A52" s="14" t="s">
        <v>104</v>
      </c>
      <c r="B52" s="15" t="s">
        <v>105</v>
      </c>
      <c r="C52" s="16">
        <f>SUM(C53:C55)</f>
        <v>0</v>
      </c>
      <c r="D52" s="16"/>
    </row>
    <row r="53" spans="1:4" s="17" customFormat="1" ht="12" customHeight="1">
      <c r="A53" s="18" t="s">
        <v>106</v>
      </c>
      <c r="B53" s="19" t="s">
        <v>107</v>
      </c>
      <c r="C53" s="20"/>
      <c r="D53" s="20"/>
    </row>
    <row r="54" spans="1:4" s="17" customFormat="1" ht="12" customHeight="1">
      <c r="A54" s="21" t="s">
        <v>108</v>
      </c>
      <c r="B54" s="22" t="s">
        <v>109</v>
      </c>
      <c r="C54" s="23"/>
      <c r="D54" s="23"/>
    </row>
    <row r="55" spans="1:4" s="17" customFormat="1" ht="12" customHeight="1">
      <c r="A55" s="21" t="s">
        <v>110</v>
      </c>
      <c r="B55" s="22" t="s">
        <v>111</v>
      </c>
      <c r="C55" s="23"/>
      <c r="D55" s="23"/>
    </row>
    <row r="56" spans="1:4" s="17" customFormat="1" ht="12" customHeight="1">
      <c r="A56" s="25" t="s">
        <v>112</v>
      </c>
      <c r="B56" s="26" t="s">
        <v>113</v>
      </c>
      <c r="C56" s="28"/>
      <c r="D56" s="28"/>
    </row>
    <row r="57" spans="1:4" s="17" customFormat="1" ht="12" customHeight="1">
      <c r="A57" s="14" t="s">
        <v>114</v>
      </c>
      <c r="B57" s="27" t="s">
        <v>115</v>
      </c>
      <c r="C57" s="16">
        <f>SUM(C58:C60)</f>
        <v>0</v>
      </c>
      <c r="D57" s="16"/>
    </row>
    <row r="58" spans="1:4" s="17" customFormat="1" ht="12" customHeight="1">
      <c r="A58" s="18" t="s">
        <v>116</v>
      </c>
      <c r="B58" s="19" t="s">
        <v>117</v>
      </c>
      <c r="C58" s="23"/>
      <c r="D58" s="23"/>
    </row>
    <row r="59" spans="1:4" s="17" customFormat="1" ht="12" customHeight="1">
      <c r="A59" s="21" t="s">
        <v>118</v>
      </c>
      <c r="B59" s="22" t="s">
        <v>119</v>
      </c>
      <c r="C59" s="23"/>
      <c r="D59" s="23"/>
    </row>
    <row r="60" spans="1:4" s="17" customFormat="1" ht="12" customHeight="1">
      <c r="A60" s="21" t="s">
        <v>120</v>
      </c>
      <c r="B60" s="22" t="s">
        <v>121</v>
      </c>
      <c r="C60" s="23"/>
      <c r="D60" s="23"/>
    </row>
    <row r="61" spans="1:4" s="17" customFormat="1" ht="12" customHeight="1">
      <c r="A61" s="25" t="s">
        <v>122</v>
      </c>
      <c r="B61" s="26" t="s">
        <v>123</v>
      </c>
      <c r="C61" s="23"/>
      <c r="D61" s="23"/>
    </row>
    <row r="62" spans="1:4" s="17" customFormat="1" ht="12" customHeight="1">
      <c r="A62" s="35" t="s">
        <v>124</v>
      </c>
      <c r="B62" s="15" t="s">
        <v>125</v>
      </c>
      <c r="C62" s="16">
        <f>+C5+C12+C19+C26+C34+C46+C52+C57</f>
        <v>0</v>
      </c>
      <c r="D62" s="16"/>
    </row>
    <row r="63" spans="1:4" s="17" customFormat="1" ht="12" customHeight="1">
      <c r="A63" s="36" t="s">
        <v>126</v>
      </c>
      <c r="B63" s="27" t="s">
        <v>127</v>
      </c>
      <c r="C63" s="16">
        <f>SUM(C64:C66)</f>
        <v>0</v>
      </c>
      <c r="D63" s="16"/>
    </row>
    <row r="64" spans="1:4" s="17" customFormat="1" ht="12" customHeight="1">
      <c r="A64" s="18" t="s">
        <v>128</v>
      </c>
      <c r="B64" s="19" t="s">
        <v>129</v>
      </c>
      <c r="C64" s="23"/>
      <c r="D64" s="23"/>
    </row>
    <row r="65" spans="1:4" s="17" customFormat="1" ht="12" customHeight="1">
      <c r="A65" s="21" t="s">
        <v>130</v>
      </c>
      <c r="B65" s="22" t="s">
        <v>131</v>
      </c>
      <c r="C65" s="23"/>
      <c r="D65" s="23"/>
    </row>
    <row r="66" spans="1:4" s="17" customFormat="1" ht="12" customHeight="1">
      <c r="A66" s="25" t="s">
        <v>132</v>
      </c>
      <c r="B66" s="37" t="s">
        <v>274</v>
      </c>
      <c r="C66" s="23"/>
      <c r="D66" s="23"/>
    </row>
    <row r="67" spans="1:4" s="17" customFormat="1" ht="12" customHeight="1">
      <c r="A67" s="36" t="s">
        <v>134</v>
      </c>
      <c r="B67" s="27" t="s">
        <v>135</v>
      </c>
      <c r="C67" s="16">
        <f>SUM(C68:C71)</f>
        <v>0</v>
      </c>
      <c r="D67" s="16"/>
    </row>
    <row r="68" spans="1:4" s="17" customFormat="1" ht="12" customHeight="1">
      <c r="A68" s="18" t="s">
        <v>136</v>
      </c>
      <c r="B68" s="19" t="s">
        <v>137</v>
      </c>
      <c r="C68" s="23"/>
      <c r="D68" s="23"/>
    </row>
    <row r="69" spans="1:4" s="17" customFormat="1" ht="12" customHeight="1">
      <c r="A69" s="21" t="s">
        <v>138</v>
      </c>
      <c r="B69" s="22" t="s">
        <v>139</v>
      </c>
      <c r="C69" s="23"/>
      <c r="D69" s="23"/>
    </row>
    <row r="70" spans="1:4" s="17" customFormat="1" ht="12" customHeight="1">
      <c r="A70" s="21" t="s">
        <v>140</v>
      </c>
      <c r="B70" s="22" t="s">
        <v>141</v>
      </c>
      <c r="C70" s="23"/>
      <c r="D70" s="23"/>
    </row>
    <row r="71" spans="1:4" s="17" customFormat="1" ht="12" customHeight="1">
      <c r="A71" s="25" t="s">
        <v>142</v>
      </c>
      <c r="B71" s="26" t="s">
        <v>143</v>
      </c>
      <c r="C71" s="23"/>
      <c r="D71" s="23"/>
    </row>
    <row r="72" spans="1:4" s="17" customFormat="1" ht="12" customHeight="1">
      <c r="A72" s="36" t="s">
        <v>144</v>
      </c>
      <c r="B72" s="27" t="s">
        <v>145</v>
      </c>
      <c r="C72" s="16">
        <f>SUM(C73:C74)</f>
        <v>0</v>
      </c>
      <c r="D72" s="16"/>
    </row>
    <row r="73" spans="1:4" s="17" customFormat="1" ht="12" customHeight="1">
      <c r="A73" s="18" t="s">
        <v>146</v>
      </c>
      <c r="B73" s="19" t="s">
        <v>147</v>
      </c>
      <c r="C73" s="23"/>
      <c r="D73" s="23"/>
    </row>
    <row r="74" spans="1:4" s="17" customFormat="1" ht="12" customHeight="1">
      <c r="A74" s="25" t="s">
        <v>148</v>
      </c>
      <c r="B74" s="26" t="s">
        <v>149</v>
      </c>
      <c r="C74" s="23"/>
      <c r="D74" s="23"/>
    </row>
    <row r="75" spans="1:4" s="17" customFormat="1" ht="12" customHeight="1">
      <c r="A75" s="36" t="s">
        <v>150</v>
      </c>
      <c r="B75" s="27" t="s">
        <v>151</v>
      </c>
      <c r="C75" s="16">
        <f>SUM(C76:C78)</f>
        <v>0</v>
      </c>
      <c r="D75" s="16"/>
    </row>
    <row r="76" spans="1:4" s="17" customFormat="1" ht="12" customHeight="1">
      <c r="A76" s="18" t="s">
        <v>152</v>
      </c>
      <c r="B76" s="19" t="s">
        <v>153</v>
      </c>
      <c r="C76" s="23"/>
      <c r="D76" s="23"/>
    </row>
    <row r="77" spans="1:4" s="17" customFormat="1" ht="12" customHeight="1">
      <c r="A77" s="21" t="s">
        <v>154</v>
      </c>
      <c r="B77" s="22" t="s">
        <v>155</v>
      </c>
      <c r="C77" s="23"/>
      <c r="D77" s="23"/>
    </row>
    <row r="78" spans="1:4" s="17" customFormat="1" ht="12" customHeight="1">
      <c r="A78" s="25" t="s">
        <v>156</v>
      </c>
      <c r="B78" s="26" t="s">
        <v>157</v>
      </c>
      <c r="C78" s="23"/>
      <c r="D78" s="23"/>
    </row>
    <row r="79" spans="1:4" s="17" customFormat="1" ht="12" customHeight="1">
      <c r="A79" s="36" t="s">
        <v>158</v>
      </c>
      <c r="B79" s="27" t="s">
        <v>159</v>
      </c>
      <c r="C79" s="16">
        <f>SUM(C80:C83)</f>
        <v>0</v>
      </c>
      <c r="D79" s="16"/>
    </row>
    <row r="80" spans="1:4" s="17" customFormat="1" ht="12" customHeight="1">
      <c r="A80" s="41" t="s">
        <v>160</v>
      </c>
      <c r="B80" s="19" t="s">
        <v>161</v>
      </c>
      <c r="C80" s="23"/>
      <c r="D80" s="23"/>
    </row>
    <row r="81" spans="1:4" s="17" customFormat="1" ht="12" customHeight="1">
      <c r="A81" s="42" t="s">
        <v>162</v>
      </c>
      <c r="B81" s="22" t="s">
        <v>163</v>
      </c>
      <c r="C81" s="23"/>
      <c r="D81" s="23"/>
    </row>
    <row r="82" spans="1:4" s="17" customFormat="1" ht="12" customHeight="1">
      <c r="A82" s="42" t="s">
        <v>164</v>
      </c>
      <c r="B82" s="22" t="s">
        <v>165</v>
      </c>
      <c r="C82" s="23"/>
      <c r="D82" s="23"/>
    </row>
    <row r="83" spans="1:4" s="17" customFormat="1" ht="12" customHeight="1">
      <c r="A83" s="43" t="s">
        <v>166</v>
      </c>
      <c r="B83" s="26" t="s">
        <v>167</v>
      </c>
      <c r="C83" s="23"/>
      <c r="D83" s="23"/>
    </row>
    <row r="84" spans="1:4" s="17" customFormat="1" ht="12" customHeight="1">
      <c r="A84" s="36" t="s">
        <v>168</v>
      </c>
      <c r="B84" s="27" t="s">
        <v>169</v>
      </c>
      <c r="C84" s="44"/>
      <c r="D84" s="44"/>
    </row>
    <row r="85" spans="1:4" s="17" customFormat="1" ht="13.5" customHeight="1">
      <c r="A85" s="36" t="s">
        <v>170</v>
      </c>
      <c r="B85" s="27" t="s">
        <v>171</v>
      </c>
      <c r="C85" s="44"/>
      <c r="D85" s="44"/>
    </row>
    <row r="86" spans="1:4" s="17" customFormat="1" ht="15.75" customHeight="1">
      <c r="A86" s="36" t="s">
        <v>172</v>
      </c>
      <c r="B86" s="45" t="s">
        <v>173</v>
      </c>
      <c r="C86" s="16">
        <f>+C63+C67+C72+C75+C79+C85+C84</f>
        <v>0</v>
      </c>
      <c r="D86" s="16"/>
    </row>
    <row r="87" spans="1:4" s="17" customFormat="1" ht="16.5" customHeight="1">
      <c r="A87" s="46" t="s">
        <v>174</v>
      </c>
      <c r="B87" s="47" t="s">
        <v>175</v>
      </c>
      <c r="C87" s="16">
        <f>+C62+C86</f>
        <v>0</v>
      </c>
      <c r="D87" s="16"/>
    </row>
    <row r="88" spans="1:4" s="17" customFormat="1" ht="83.25" customHeight="1">
      <c r="A88" s="48"/>
      <c r="B88" s="49"/>
      <c r="C88" s="50"/>
      <c r="D88" s="50"/>
    </row>
    <row r="89" spans="1:4" ht="16.5" customHeight="1">
      <c r="A89" s="4" t="s">
        <v>176</v>
      </c>
      <c r="B89" s="4"/>
      <c r="C89" s="4"/>
      <c r="D89" s="4"/>
    </row>
    <row r="90" spans="1:4" s="53" customFormat="1" ht="16.5" customHeight="1">
      <c r="A90" s="51" t="s">
        <v>177</v>
      </c>
      <c r="B90" s="51"/>
      <c r="C90" s="52">
        <f>C2</f>
        <v>0</v>
      </c>
      <c r="D90" s="52"/>
    </row>
    <row r="91" spans="1:4" ht="37.5" customHeight="1">
      <c r="A91" s="7" t="s">
        <v>3</v>
      </c>
      <c r="B91" s="8" t="s">
        <v>178</v>
      </c>
      <c r="C91" s="9">
        <f>+C3</f>
        <v>0</v>
      </c>
      <c r="D91" s="9"/>
    </row>
    <row r="92" spans="1:4" s="13" customFormat="1" ht="12" customHeight="1">
      <c r="A92" s="54"/>
      <c r="B92" s="55" t="s">
        <v>7</v>
      </c>
      <c r="C92" s="56" t="s">
        <v>8</v>
      </c>
      <c r="D92" s="56"/>
    </row>
    <row r="93" spans="1:4" ht="12" customHeight="1">
      <c r="A93" s="57" t="s">
        <v>10</v>
      </c>
      <c r="B93" s="58" t="s">
        <v>179</v>
      </c>
      <c r="C93" s="59">
        <f>C94+C95+C96+C97+C98+C111</f>
        <v>0</v>
      </c>
      <c r="D93" s="59"/>
    </row>
    <row r="94" spans="1:4" ht="12" customHeight="1">
      <c r="A94" s="60" t="s">
        <v>12</v>
      </c>
      <c r="B94" s="61" t="s">
        <v>180</v>
      </c>
      <c r="C94" s="62"/>
      <c r="D94" s="62"/>
    </row>
    <row r="95" spans="1:4" ht="12" customHeight="1">
      <c r="A95" s="21" t="s">
        <v>14</v>
      </c>
      <c r="B95" s="63" t="s">
        <v>181</v>
      </c>
      <c r="C95" s="23"/>
      <c r="D95" s="23"/>
    </row>
    <row r="96" spans="1:4" ht="12" customHeight="1">
      <c r="A96" s="21" t="s">
        <v>16</v>
      </c>
      <c r="B96" s="63" t="s">
        <v>182</v>
      </c>
      <c r="C96" s="28"/>
      <c r="D96" s="28"/>
    </row>
    <row r="97" spans="1:4" ht="12" customHeight="1">
      <c r="A97" s="21" t="s">
        <v>18</v>
      </c>
      <c r="B97" s="64" t="s">
        <v>183</v>
      </c>
      <c r="C97" s="28"/>
      <c r="D97" s="28"/>
    </row>
    <row r="98" spans="1:4" ht="12" customHeight="1">
      <c r="A98" s="21" t="s">
        <v>184</v>
      </c>
      <c r="B98" s="65" t="s">
        <v>185</v>
      </c>
      <c r="C98" s="28"/>
      <c r="D98" s="28"/>
    </row>
    <row r="99" spans="1:4" ht="12" customHeight="1">
      <c r="A99" s="21" t="s">
        <v>22</v>
      </c>
      <c r="B99" s="63" t="s">
        <v>186</v>
      </c>
      <c r="C99" s="28"/>
      <c r="D99" s="28"/>
    </row>
    <row r="100" spans="1:4" ht="12" customHeight="1">
      <c r="A100" s="21" t="s">
        <v>187</v>
      </c>
      <c r="B100" s="66" t="s">
        <v>188</v>
      </c>
      <c r="C100" s="28"/>
      <c r="D100" s="28"/>
    </row>
    <row r="101" spans="1:4" ht="12" customHeight="1">
      <c r="A101" s="21" t="s">
        <v>189</v>
      </c>
      <c r="B101" s="66" t="s">
        <v>190</v>
      </c>
      <c r="C101" s="28"/>
      <c r="D101" s="28"/>
    </row>
    <row r="102" spans="1:4" ht="12" customHeight="1">
      <c r="A102" s="21" t="s">
        <v>191</v>
      </c>
      <c r="B102" s="67" t="s">
        <v>192</v>
      </c>
      <c r="C102" s="28"/>
      <c r="D102" s="28"/>
    </row>
    <row r="103" spans="1:4" ht="12" customHeight="1">
      <c r="A103" s="21" t="s">
        <v>193</v>
      </c>
      <c r="B103" s="68" t="s">
        <v>194</v>
      </c>
      <c r="C103" s="28"/>
      <c r="D103" s="28"/>
    </row>
    <row r="104" spans="1:4" ht="12" customHeight="1">
      <c r="A104" s="21" t="s">
        <v>195</v>
      </c>
      <c r="B104" s="68" t="s">
        <v>196</v>
      </c>
      <c r="C104" s="28"/>
      <c r="D104" s="28"/>
    </row>
    <row r="105" spans="1:4" ht="12" customHeight="1">
      <c r="A105" s="21" t="s">
        <v>197</v>
      </c>
      <c r="B105" s="67" t="s">
        <v>198</v>
      </c>
      <c r="C105" s="28"/>
      <c r="D105" s="28"/>
    </row>
    <row r="106" spans="1:4" ht="12" customHeight="1">
      <c r="A106" s="21" t="s">
        <v>199</v>
      </c>
      <c r="B106" s="67" t="s">
        <v>200</v>
      </c>
      <c r="C106" s="28"/>
      <c r="D106" s="28"/>
    </row>
    <row r="107" spans="1:4" ht="12" customHeight="1">
      <c r="A107" s="21" t="s">
        <v>201</v>
      </c>
      <c r="B107" s="68" t="s">
        <v>202</v>
      </c>
      <c r="C107" s="28"/>
      <c r="D107" s="28"/>
    </row>
    <row r="108" spans="1:4" ht="12" customHeight="1">
      <c r="A108" s="69" t="s">
        <v>203</v>
      </c>
      <c r="B108" s="66" t="s">
        <v>204</v>
      </c>
      <c r="C108" s="28"/>
      <c r="D108" s="28"/>
    </row>
    <row r="109" spans="1:4" ht="12" customHeight="1">
      <c r="A109" s="21" t="s">
        <v>205</v>
      </c>
      <c r="B109" s="66" t="s">
        <v>206</v>
      </c>
      <c r="C109" s="28"/>
      <c r="D109" s="28"/>
    </row>
    <row r="110" spans="1:4" ht="12" customHeight="1">
      <c r="A110" s="25" t="s">
        <v>207</v>
      </c>
      <c r="B110" s="66" t="s">
        <v>208</v>
      </c>
      <c r="C110" s="28"/>
      <c r="D110" s="28"/>
    </row>
    <row r="111" spans="1:4" ht="12" customHeight="1">
      <c r="A111" s="21" t="s">
        <v>209</v>
      </c>
      <c r="B111" s="64" t="s">
        <v>210</v>
      </c>
      <c r="C111" s="23"/>
      <c r="D111" s="23"/>
    </row>
    <row r="112" spans="1:4" ht="12" customHeight="1">
      <c r="A112" s="21" t="s">
        <v>211</v>
      </c>
      <c r="B112" s="63" t="s">
        <v>212</v>
      </c>
      <c r="C112" s="23"/>
      <c r="D112" s="23"/>
    </row>
    <row r="113" spans="1:4" ht="12" customHeight="1">
      <c r="A113" s="38" t="s">
        <v>213</v>
      </c>
      <c r="B113" s="70" t="s">
        <v>214</v>
      </c>
      <c r="C113" s="40"/>
      <c r="D113" s="40"/>
    </row>
    <row r="114" spans="1:4" ht="12" customHeight="1">
      <c r="A114" s="71" t="s">
        <v>24</v>
      </c>
      <c r="B114" s="72" t="s">
        <v>215</v>
      </c>
      <c r="C114" s="73">
        <f>+C115+C117+C119</f>
        <v>0</v>
      </c>
      <c r="D114" s="73"/>
    </row>
    <row r="115" spans="1:4" ht="12" customHeight="1">
      <c r="A115" s="18" t="s">
        <v>26</v>
      </c>
      <c r="B115" s="63" t="s">
        <v>216</v>
      </c>
      <c r="C115" s="20"/>
      <c r="D115" s="20"/>
    </row>
    <row r="116" spans="1:4" ht="12" customHeight="1">
      <c r="A116" s="18" t="s">
        <v>28</v>
      </c>
      <c r="B116" s="74" t="s">
        <v>217</v>
      </c>
      <c r="C116" s="20"/>
      <c r="D116" s="20"/>
    </row>
    <row r="117" spans="1:4" ht="12" customHeight="1">
      <c r="A117" s="18" t="s">
        <v>30</v>
      </c>
      <c r="B117" s="74" t="s">
        <v>218</v>
      </c>
      <c r="C117" s="23"/>
      <c r="D117" s="23"/>
    </row>
    <row r="118" spans="1:4" ht="12" customHeight="1">
      <c r="A118" s="18" t="s">
        <v>32</v>
      </c>
      <c r="B118" s="74" t="s">
        <v>219</v>
      </c>
      <c r="C118" s="75"/>
      <c r="D118" s="75"/>
    </row>
    <row r="119" spans="1:4" ht="12" customHeight="1">
      <c r="A119" s="18" t="s">
        <v>34</v>
      </c>
      <c r="B119" s="26" t="s">
        <v>220</v>
      </c>
      <c r="C119" s="75"/>
      <c r="D119" s="75"/>
    </row>
    <row r="120" spans="1:4" ht="12" customHeight="1">
      <c r="A120" s="18" t="s">
        <v>36</v>
      </c>
      <c r="B120" s="24" t="s">
        <v>221</v>
      </c>
      <c r="C120" s="75"/>
      <c r="D120" s="75"/>
    </row>
    <row r="121" spans="1:4" ht="12" customHeight="1">
      <c r="A121" s="18" t="s">
        <v>222</v>
      </c>
      <c r="B121" s="76" t="s">
        <v>223</v>
      </c>
      <c r="C121" s="75"/>
      <c r="D121" s="75"/>
    </row>
    <row r="122" spans="1:4" ht="16.5">
      <c r="A122" s="18" t="s">
        <v>224</v>
      </c>
      <c r="B122" s="68" t="s">
        <v>196</v>
      </c>
      <c r="C122" s="75"/>
      <c r="D122" s="75"/>
    </row>
    <row r="123" spans="1:4" ht="12" customHeight="1">
      <c r="A123" s="18" t="s">
        <v>225</v>
      </c>
      <c r="B123" s="68" t="s">
        <v>226</v>
      </c>
      <c r="C123" s="75"/>
      <c r="D123" s="75"/>
    </row>
    <row r="124" spans="1:4" ht="12" customHeight="1">
      <c r="A124" s="18" t="s">
        <v>227</v>
      </c>
      <c r="B124" s="68" t="s">
        <v>228</v>
      </c>
      <c r="C124" s="75"/>
      <c r="D124" s="75"/>
    </row>
    <row r="125" spans="1:4" ht="12" customHeight="1">
      <c r="A125" s="18" t="s">
        <v>229</v>
      </c>
      <c r="B125" s="68" t="s">
        <v>202</v>
      </c>
      <c r="C125" s="75"/>
      <c r="D125" s="75"/>
    </row>
    <row r="126" spans="1:4" ht="12" customHeight="1">
      <c r="A126" s="18" t="s">
        <v>230</v>
      </c>
      <c r="B126" s="68" t="s">
        <v>231</v>
      </c>
      <c r="C126" s="75"/>
      <c r="D126" s="75"/>
    </row>
    <row r="127" spans="1:4" ht="16.5">
      <c r="A127" s="69" t="s">
        <v>232</v>
      </c>
      <c r="B127" s="68" t="s">
        <v>233</v>
      </c>
      <c r="C127" s="77"/>
      <c r="D127" s="77"/>
    </row>
    <row r="128" spans="1:4" ht="12" customHeight="1">
      <c r="A128" s="14" t="s">
        <v>38</v>
      </c>
      <c r="B128" s="15" t="s">
        <v>234</v>
      </c>
      <c r="C128" s="16">
        <f>+C93+C114</f>
        <v>0</v>
      </c>
      <c r="D128" s="16"/>
    </row>
    <row r="129" spans="1:4" ht="12" customHeight="1">
      <c r="A129" s="14" t="s">
        <v>235</v>
      </c>
      <c r="B129" s="15" t="s">
        <v>236</v>
      </c>
      <c r="C129" s="16">
        <f>+C130+C131+C132</f>
        <v>0</v>
      </c>
      <c r="D129" s="16"/>
    </row>
    <row r="130" spans="1:4" ht="12" customHeight="1">
      <c r="A130" s="18" t="s">
        <v>54</v>
      </c>
      <c r="B130" s="74" t="s">
        <v>237</v>
      </c>
      <c r="C130" s="75"/>
      <c r="D130" s="75"/>
    </row>
    <row r="131" spans="1:4" ht="12" customHeight="1">
      <c r="A131" s="18" t="s">
        <v>56</v>
      </c>
      <c r="B131" s="74" t="s">
        <v>238</v>
      </c>
      <c r="C131" s="75"/>
      <c r="D131" s="75"/>
    </row>
    <row r="132" spans="1:4" ht="12" customHeight="1">
      <c r="A132" s="69" t="s">
        <v>58</v>
      </c>
      <c r="B132" s="74" t="s">
        <v>239</v>
      </c>
      <c r="C132" s="75"/>
      <c r="D132" s="75"/>
    </row>
    <row r="133" spans="1:4" ht="12" customHeight="1">
      <c r="A133" s="14" t="s">
        <v>68</v>
      </c>
      <c r="B133" s="15" t="s">
        <v>240</v>
      </c>
      <c r="C133" s="16">
        <f>SUM(C134:C139)</f>
        <v>0</v>
      </c>
      <c r="D133" s="16"/>
    </row>
    <row r="134" spans="1:4" ht="12" customHeight="1">
      <c r="A134" s="18" t="s">
        <v>70</v>
      </c>
      <c r="B134" s="78" t="s">
        <v>241</v>
      </c>
      <c r="C134" s="75"/>
      <c r="D134" s="75"/>
    </row>
    <row r="135" spans="1:4" ht="12" customHeight="1">
      <c r="A135" s="18" t="s">
        <v>72</v>
      </c>
      <c r="B135" s="78" t="s">
        <v>242</v>
      </c>
      <c r="C135" s="75"/>
      <c r="D135" s="75"/>
    </row>
    <row r="136" spans="1:4" ht="12" customHeight="1">
      <c r="A136" s="18" t="s">
        <v>74</v>
      </c>
      <c r="B136" s="78" t="s">
        <v>243</v>
      </c>
      <c r="C136" s="75"/>
      <c r="D136" s="75"/>
    </row>
    <row r="137" spans="1:4" ht="12" customHeight="1">
      <c r="A137" s="18" t="s">
        <v>76</v>
      </c>
      <c r="B137" s="78" t="s">
        <v>244</v>
      </c>
      <c r="C137" s="75"/>
      <c r="D137" s="75"/>
    </row>
    <row r="138" spans="1:4" ht="12" customHeight="1">
      <c r="A138" s="18" t="s">
        <v>78</v>
      </c>
      <c r="B138" s="78" t="s">
        <v>245</v>
      </c>
      <c r="C138" s="75"/>
      <c r="D138" s="75"/>
    </row>
    <row r="139" spans="1:4" ht="12" customHeight="1">
      <c r="A139" s="69" t="s">
        <v>80</v>
      </c>
      <c r="B139" s="78" t="s">
        <v>246</v>
      </c>
      <c r="C139" s="75"/>
      <c r="D139" s="75"/>
    </row>
    <row r="140" spans="1:4" ht="12" customHeight="1">
      <c r="A140" s="14" t="s">
        <v>92</v>
      </c>
      <c r="B140" s="15" t="s">
        <v>247</v>
      </c>
      <c r="C140" s="16">
        <f>+C141+C142+C143+C144</f>
        <v>0</v>
      </c>
      <c r="D140" s="16"/>
    </row>
    <row r="141" spans="1:4" ht="12" customHeight="1">
      <c r="A141" s="18" t="s">
        <v>94</v>
      </c>
      <c r="B141" s="78" t="s">
        <v>248</v>
      </c>
      <c r="C141" s="75"/>
      <c r="D141" s="75"/>
    </row>
    <row r="142" spans="1:4" ht="12" customHeight="1">
      <c r="A142" s="18" t="s">
        <v>96</v>
      </c>
      <c r="B142" s="78" t="s">
        <v>249</v>
      </c>
      <c r="C142" s="75"/>
      <c r="D142" s="75"/>
    </row>
    <row r="143" spans="1:4" ht="12" customHeight="1">
      <c r="A143" s="18" t="s">
        <v>98</v>
      </c>
      <c r="B143" s="78" t="s">
        <v>250</v>
      </c>
      <c r="C143" s="75"/>
      <c r="D143" s="75"/>
    </row>
    <row r="144" spans="1:4" ht="12" customHeight="1">
      <c r="A144" s="69" t="s">
        <v>100</v>
      </c>
      <c r="B144" s="79" t="s">
        <v>251</v>
      </c>
      <c r="C144" s="75"/>
      <c r="D144" s="75"/>
    </row>
    <row r="145" spans="1:4" ht="12" customHeight="1">
      <c r="A145" s="14" t="s">
        <v>252</v>
      </c>
      <c r="B145" s="15" t="s">
        <v>253</v>
      </c>
      <c r="C145" s="80">
        <f>SUM(C146:C150)</f>
        <v>0</v>
      </c>
      <c r="D145" s="80"/>
    </row>
    <row r="146" spans="1:4" ht="12" customHeight="1">
      <c r="A146" s="18" t="s">
        <v>106</v>
      </c>
      <c r="B146" s="78" t="s">
        <v>254</v>
      </c>
      <c r="C146" s="75"/>
      <c r="D146" s="75"/>
    </row>
    <row r="147" spans="1:4" ht="12" customHeight="1">
      <c r="A147" s="18" t="s">
        <v>108</v>
      </c>
      <c r="B147" s="78" t="s">
        <v>255</v>
      </c>
      <c r="C147" s="75"/>
      <c r="D147" s="75"/>
    </row>
    <row r="148" spans="1:4" ht="12" customHeight="1">
      <c r="A148" s="18" t="s">
        <v>110</v>
      </c>
      <c r="B148" s="78" t="s">
        <v>256</v>
      </c>
      <c r="C148" s="75"/>
      <c r="D148" s="75"/>
    </row>
    <row r="149" spans="1:4" ht="12" customHeight="1">
      <c r="A149" s="18" t="s">
        <v>112</v>
      </c>
      <c r="B149" s="78" t="s">
        <v>257</v>
      </c>
      <c r="C149" s="75"/>
      <c r="D149" s="75"/>
    </row>
    <row r="150" spans="1:4" ht="12" customHeight="1">
      <c r="A150" s="18" t="s">
        <v>258</v>
      </c>
      <c r="B150" s="78" t="s">
        <v>259</v>
      </c>
      <c r="C150" s="75"/>
      <c r="D150" s="75"/>
    </row>
    <row r="151" spans="1:4" ht="12" customHeight="1">
      <c r="A151" s="14" t="s">
        <v>114</v>
      </c>
      <c r="B151" s="15" t="s">
        <v>260</v>
      </c>
      <c r="C151" s="81"/>
      <c r="D151" s="81"/>
    </row>
    <row r="152" spans="1:4" ht="12" customHeight="1">
      <c r="A152" s="14" t="s">
        <v>261</v>
      </c>
      <c r="B152" s="15" t="s">
        <v>262</v>
      </c>
      <c r="C152" s="81"/>
      <c r="D152" s="81"/>
    </row>
    <row r="153" spans="1:10" ht="15" customHeight="1">
      <c r="A153" s="14" t="s">
        <v>263</v>
      </c>
      <c r="B153" s="15" t="s">
        <v>264</v>
      </c>
      <c r="C153" s="82">
        <f>+C129+C133+C140+C145+C151+C152</f>
        <v>0</v>
      </c>
      <c r="D153" s="82"/>
      <c r="G153" s="83"/>
      <c r="H153" s="84"/>
      <c r="I153" s="84"/>
      <c r="J153" s="84"/>
    </row>
    <row r="154" spans="1:4" s="17" customFormat="1" ht="12.75" customHeight="1">
      <c r="A154" s="85" t="s">
        <v>265</v>
      </c>
      <c r="B154" s="86" t="s">
        <v>266</v>
      </c>
      <c r="C154" s="82">
        <f>+C128+C153</f>
        <v>0</v>
      </c>
      <c r="D154" s="82"/>
    </row>
    <row r="155" ht="7.5" customHeight="1"/>
    <row r="156" spans="1:4" ht="16.5">
      <c r="A156" s="87" t="s">
        <v>267</v>
      </c>
      <c r="B156" s="87"/>
      <c r="C156" s="87"/>
      <c r="D156" s="87"/>
    </row>
    <row r="157" spans="1:4" ht="15" customHeight="1">
      <c r="A157" s="5" t="s">
        <v>268</v>
      </c>
      <c r="B157" s="5"/>
      <c r="C157" s="6">
        <f>C90</f>
        <v>0</v>
      </c>
      <c r="D157" s="6"/>
    </row>
    <row r="158" spans="1:5" ht="13.5" customHeight="1">
      <c r="A158" s="14">
        <v>1</v>
      </c>
      <c r="B158" s="88" t="s">
        <v>269</v>
      </c>
      <c r="C158" s="16">
        <f>+C62-C128</f>
        <v>0</v>
      </c>
      <c r="D158" s="16"/>
      <c r="E158" s="89"/>
    </row>
    <row r="159" spans="1:4" ht="27.75" customHeight="1">
      <c r="A159" s="14" t="s">
        <v>24</v>
      </c>
      <c r="B159" s="88" t="s">
        <v>270</v>
      </c>
      <c r="C159" s="16">
        <f>+C86-C153</f>
        <v>0</v>
      </c>
      <c r="D159" s="16"/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59"/>
  <headerFooter alignWithMargins="0">
    <oddHeader>&amp;C&amp;"Times New Roman CE,Félkövér"&amp;12Szabadhídvég Község Önkormányzata
2017. ÉVI KÖLTSÉGVETÉS
ÖNKÉNT VÁLLALT FELADATAINAK MÉRLEGE&amp;R&amp;"Times New Roman CE,Félkövér dőlt"&amp;11 1.3. melléklet a 1/2017. (II.28.) önkormányzati rendelethez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159"/>
  <sheetViews>
    <sheetView zoomScale="140" zoomScaleNormal="140" zoomScaleSheetLayoutView="100" workbookViewId="0" topLeftCell="A1">
      <selection activeCell="D9" sqref="D9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4" width="21.625" style="2" customWidth="1"/>
    <col min="5" max="5" width="9.00390625" style="3" customWidth="1"/>
    <col min="6" max="16384" width="9.375" style="3" customWidth="1"/>
  </cols>
  <sheetData>
    <row r="1" spans="1:4" ht="15.75" customHeight="1">
      <c r="A1" s="4" t="s">
        <v>0</v>
      </c>
      <c r="B1" s="4"/>
      <c r="C1" s="4"/>
      <c r="D1" s="4"/>
    </row>
    <row r="2" spans="1:4" ht="15.75" customHeight="1">
      <c r="A2" s="5" t="s">
        <v>1</v>
      </c>
      <c r="B2" s="5"/>
      <c r="C2" s="6">
        <f>'1.3.sz.mell.'!C2</f>
        <v>0</v>
      </c>
      <c r="D2" s="6"/>
    </row>
    <row r="3" spans="1:4" ht="37.5" customHeight="1">
      <c r="A3" s="7" t="s">
        <v>3</v>
      </c>
      <c r="B3" s="8" t="s">
        <v>278</v>
      </c>
      <c r="C3" s="9" t="s">
        <v>5</v>
      </c>
      <c r="D3" s="9" t="s">
        <v>6</v>
      </c>
    </row>
    <row r="4" spans="1:4" s="13" customFormat="1" ht="12" customHeight="1">
      <c r="A4" s="10"/>
      <c r="B4" s="11" t="s">
        <v>7</v>
      </c>
      <c r="C4" s="12" t="s">
        <v>8</v>
      </c>
      <c r="D4" s="12" t="s">
        <v>9</v>
      </c>
    </row>
    <row r="5" spans="1:4" s="17" customFormat="1" ht="12" customHeight="1">
      <c r="A5" s="14" t="s">
        <v>10</v>
      </c>
      <c r="B5" s="15" t="s">
        <v>11</v>
      </c>
      <c r="C5" s="16">
        <f>+C6+C7+C8+C9+C10+C11</f>
        <v>0</v>
      </c>
      <c r="D5" s="16"/>
    </row>
    <row r="6" spans="1:4" s="17" customFormat="1" ht="12" customHeight="1">
      <c r="A6" s="18" t="s">
        <v>12</v>
      </c>
      <c r="B6" s="19" t="s">
        <v>13</v>
      </c>
      <c r="C6" s="20"/>
      <c r="D6" s="20"/>
    </row>
    <row r="7" spans="1:4" s="17" customFormat="1" ht="12" customHeight="1">
      <c r="A7" s="21" t="s">
        <v>14</v>
      </c>
      <c r="B7" s="22" t="s">
        <v>15</v>
      </c>
      <c r="C7" s="23"/>
      <c r="D7" s="23"/>
    </row>
    <row r="8" spans="1:4" s="17" customFormat="1" ht="12" customHeight="1">
      <c r="A8" s="21" t="s">
        <v>16</v>
      </c>
      <c r="B8" s="22" t="s">
        <v>17</v>
      </c>
      <c r="C8" s="23"/>
      <c r="D8" s="23"/>
    </row>
    <row r="9" spans="1:4" s="17" customFormat="1" ht="12" customHeight="1">
      <c r="A9" s="21" t="s">
        <v>18</v>
      </c>
      <c r="B9" s="22" t="s">
        <v>19</v>
      </c>
      <c r="C9" s="23"/>
      <c r="D9" s="23"/>
    </row>
    <row r="10" spans="1:4" s="17" customFormat="1" ht="12" customHeight="1">
      <c r="A10" s="21" t="s">
        <v>20</v>
      </c>
      <c r="B10" s="24" t="s">
        <v>21</v>
      </c>
      <c r="C10" s="23"/>
      <c r="D10" s="23"/>
    </row>
    <row r="11" spans="1:4" s="17" customFormat="1" ht="12" customHeight="1">
      <c r="A11" s="25" t="s">
        <v>22</v>
      </c>
      <c r="B11" s="26" t="s">
        <v>23</v>
      </c>
      <c r="C11" s="23"/>
      <c r="D11" s="23"/>
    </row>
    <row r="12" spans="1:4" s="17" customFormat="1" ht="12" customHeight="1">
      <c r="A12" s="14" t="s">
        <v>24</v>
      </c>
      <c r="B12" s="27" t="s">
        <v>25</v>
      </c>
      <c r="C12" s="16">
        <f>+C13+C14+C15+C16+C17</f>
        <v>0</v>
      </c>
      <c r="D12" s="16"/>
    </row>
    <row r="13" spans="1:4" s="17" customFormat="1" ht="12" customHeight="1">
      <c r="A13" s="18" t="s">
        <v>26</v>
      </c>
      <c r="B13" s="19" t="s">
        <v>27</v>
      </c>
      <c r="C13" s="20"/>
      <c r="D13" s="20"/>
    </row>
    <row r="14" spans="1:4" s="17" customFormat="1" ht="12" customHeight="1">
      <c r="A14" s="21" t="s">
        <v>28</v>
      </c>
      <c r="B14" s="22" t="s">
        <v>29</v>
      </c>
      <c r="C14" s="23"/>
      <c r="D14" s="23"/>
    </row>
    <row r="15" spans="1:4" s="17" customFormat="1" ht="12" customHeight="1">
      <c r="A15" s="21" t="s">
        <v>30</v>
      </c>
      <c r="B15" s="22" t="s">
        <v>31</v>
      </c>
      <c r="C15" s="23"/>
      <c r="D15" s="23"/>
    </row>
    <row r="16" spans="1:4" s="17" customFormat="1" ht="12" customHeight="1">
      <c r="A16" s="21" t="s">
        <v>32</v>
      </c>
      <c r="B16" s="22" t="s">
        <v>33</v>
      </c>
      <c r="C16" s="23"/>
      <c r="D16" s="23"/>
    </row>
    <row r="17" spans="1:4" s="17" customFormat="1" ht="12" customHeight="1">
      <c r="A17" s="21" t="s">
        <v>34</v>
      </c>
      <c r="B17" s="22" t="s">
        <v>35</v>
      </c>
      <c r="C17" s="23"/>
      <c r="D17" s="23"/>
    </row>
    <row r="18" spans="1:4" s="17" customFormat="1" ht="12" customHeight="1">
      <c r="A18" s="25" t="s">
        <v>36</v>
      </c>
      <c r="B18" s="26" t="s">
        <v>37</v>
      </c>
      <c r="C18" s="28"/>
      <c r="D18" s="28"/>
    </row>
    <row r="19" spans="1:4" s="17" customFormat="1" ht="12" customHeight="1">
      <c r="A19" s="14" t="s">
        <v>38</v>
      </c>
      <c r="B19" s="15" t="s">
        <v>39</v>
      </c>
      <c r="C19" s="16">
        <f>+C20+C21+C22+C23+C24</f>
        <v>0</v>
      </c>
      <c r="D19" s="16"/>
    </row>
    <row r="20" spans="1:4" s="17" customFormat="1" ht="12" customHeight="1">
      <c r="A20" s="18" t="s">
        <v>40</v>
      </c>
      <c r="B20" s="19" t="s">
        <v>41</v>
      </c>
      <c r="C20" s="20"/>
      <c r="D20" s="20"/>
    </row>
    <row r="21" spans="1:4" s="17" customFormat="1" ht="12" customHeight="1">
      <c r="A21" s="21" t="s">
        <v>42</v>
      </c>
      <c r="B21" s="22" t="s">
        <v>43</v>
      </c>
      <c r="C21" s="23"/>
      <c r="D21" s="23"/>
    </row>
    <row r="22" spans="1:4" s="17" customFormat="1" ht="12" customHeight="1">
      <c r="A22" s="21" t="s">
        <v>44</v>
      </c>
      <c r="B22" s="22" t="s">
        <v>45</v>
      </c>
      <c r="C22" s="23"/>
      <c r="D22" s="23"/>
    </row>
    <row r="23" spans="1:4" s="17" customFormat="1" ht="12" customHeight="1">
      <c r="A23" s="21" t="s">
        <v>46</v>
      </c>
      <c r="B23" s="22" t="s">
        <v>47</v>
      </c>
      <c r="C23" s="23"/>
      <c r="D23" s="23"/>
    </row>
    <row r="24" spans="1:4" s="17" customFormat="1" ht="12" customHeight="1">
      <c r="A24" s="21" t="s">
        <v>48</v>
      </c>
      <c r="B24" s="22" t="s">
        <v>49</v>
      </c>
      <c r="C24" s="23"/>
      <c r="D24" s="23"/>
    </row>
    <row r="25" spans="1:4" s="17" customFormat="1" ht="12" customHeight="1">
      <c r="A25" s="25" t="s">
        <v>50</v>
      </c>
      <c r="B25" s="34" t="s">
        <v>272</v>
      </c>
      <c r="C25" s="28"/>
      <c r="D25" s="28"/>
    </row>
    <row r="26" spans="1:4" s="17" customFormat="1" ht="12" customHeight="1">
      <c r="A26" s="14" t="s">
        <v>52</v>
      </c>
      <c r="B26" s="15" t="s">
        <v>273</v>
      </c>
      <c r="C26" s="16">
        <f>SUM(C27:C33)</f>
        <v>0</v>
      </c>
      <c r="D26" s="16"/>
    </row>
    <row r="27" spans="1:4" s="17" customFormat="1" ht="12" customHeight="1">
      <c r="A27" s="18" t="s">
        <v>54</v>
      </c>
      <c r="B27" s="19" t="s">
        <v>277</v>
      </c>
      <c r="C27" s="20"/>
      <c r="D27" s="20"/>
    </row>
    <row r="28" spans="1:4" s="17" customFormat="1" ht="12" customHeight="1">
      <c r="A28" s="21" t="s">
        <v>56</v>
      </c>
      <c r="B28" s="22" t="s">
        <v>57</v>
      </c>
      <c r="C28" s="23"/>
      <c r="D28" s="23"/>
    </row>
    <row r="29" spans="1:4" s="17" customFormat="1" ht="12" customHeight="1">
      <c r="A29" s="21" t="s">
        <v>58</v>
      </c>
      <c r="B29" s="22" t="s">
        <v>59</v>
      </c>
      <c r="C29" s="23"/>
      <c r="D29" s="23"/>
    </row>
    <row r="30" spans="1:4" s="17" customFormat="1" ht="12" customHeight="1">
      <c r="A30" s="21" t="s">
        <v>60</v>
      </c>
      <c r="B30" s="22" t="s">
        <v>61</v>
      </c>
      <c r="C30" s="23"/>
      <c r="D30" s="23"/>
    </row>
    <row r="31" spans="1:4" s="17" customFormat="1" ht="12" customHeight="1">
      <c r="A31" s="21" t="s">
        <v>62</v>
      </c>
      <c r="B31" s="22" t="s">
        <v>63</v>
      </c>
      <c r="C31" s="23"/>
      <c r="D31" s="23"/>
    </row>
    <row r="32" spans="1:4" s="17" customFormat="1" ht="12" customHeight="1">
      <c r="A32" s="21" t="s">
        <v>64</v>
      </c>
      <c r="B32" s="22" t="s">
        <v>65</v>
      </c>
      <c r="C32" s="23"/>
      <c r="D32" s="23"/>
    </row>
    <row r="33" spans="1:4" s="17" customFormat="1" ht="12" customHeight="1">
      <c r="A33" s="25" t="s">
        <v>66</v>
      </c>
      <c r="B33" s="33" t="s">
        <v>67</v>
      </c>
      <c r="C33" s="28"/>
      <c r="D33" s="28"/>
    </row>
    <row r="34" spans="1:4" s="17" customFormat="1" ht="12" customHeight="1">
      <c r="A34" s="14" t="s">
        <v>68</v>
      </c>
      <c r="B34" s="15" t="s">
        <v>69</v>
      </c>
      <c r="C34" s="16">
        <f>SUM(C35:C45)</f>
        <v>0</v>
      </c>
      <c r="D34" s="16"/>
    </row>
    <row r="35" spans="1:4" s="17" customFormat="1" ht="12" customHeight="1">
      <c r="A35" s="18" t="s">
        <v>70</v>
      </c>
      <c r="B35" s="19" t="s">
        <v>71</v>
      </c>
      <c r="C35" s="20"/>
      <c r="D35" s="20"/>
    </row>
    <row r="36" spans="1:4" s="17" customFormat="1" ht="12" customHeight="1">
      <c r="A36" s="21" t="s">
        <v>72</v>
      </c>
      <c r="B36" s="22" t="s">
        <v>73</v>
      </c>
      <c r="C36" s="23"/>
      <c r="D36" s="23"/>
    </row>
    <row r="37" spans="1:4" s="17" customFormat="1" ht="12" customHeight="1">
      <c r="A37" s="21" t="s">
        <v>74</v>
      </c>
      <c r="B37" s="22" t="s">
        <v>75</v>
      </c>
      <c r="C37" s="23"/>
      <c r="D37" s="23"/>
    </row>
    <row r="38" spans="1:4" s="17" customFormat="1" ht="12" customHeight="1">
      <c r="A38" s="21" t="s">
        <v>76</v>
      </c>
      <c r="B38" s="22" t="s">
        <v>77</v>
      </c>
      <c r="C38" s="23"/>
      <c r="D38" s="23"/>
    </row>
    <row r="39" spans="1:4" s="17" customFormat="1" ht="12" customHeight="1">
      <c r="A39" s="21" t="s">
        <v>78</v>
      </c>
      <c r="B39" s="22" t="s">
        <v>79</v>
      </c>
      <c r="C39" s="23"/>
      <c r="D39" s="23"/>
    </row>
    <row r="40" spans="1:4" s="17" customFormat="1" ht="12" customHeight="1">
      <c r="A40" s="21" t="s">
        <v>80</v>
      </c>
      <c r="B40" s="22" t="s">
        <v>81</v>
      </c>
      <c r="C40" s="23"/>
      <c r="D40" s="23"/>
    </row>
    <row r="41" spans="1:4" s="17" customFormat="1" ht="12" customHeight="1">
      <c r="A41" s="21" t="s">
        <v>82</v>
      </c>
      <c r="B41" s="22" t="s">
        <v>83</v>
      </c>
      <c r="C41" s="23"/>
      <c r="D41" s="23"/>
    </row>
    <row r="42" spans="1:4" s="17" customFormat="1" ht="12" customHeight="1">
      <c r="A42" s="21" t="s">
        <v>84</v>
      </c>
      <c r="B42" s="22" t="s">
        <v>85</v>
      </c>
      <c r="C42" s="23"/>
      <c r="D42" s="23"/>
    </row>
    <row r="43" spans="1:4" s="17" customFormat="1" ht="12" customHeight="1">
      <c r="A43" s="21" t="s">
        <v>86</v>
      </c>
      <c r="B43" s="22" t="s">
        <v>87</v>
      </c>
      <c r="C43" s="23"/>
      <c r="D43" s="23"/>
    </row>
    <row r="44" spans="1:4" s="17" customFormat="1" ht="12" customHeight="1">
      <c r="A44" s="25" t="s">
        <v>88</v>
      </c>
      <c r="B44" s="34" t="s">
        <v>89</v>
      </c>
      <c r="C44" s="28"/>
      <c r="D44" s="28"/>
    </row>
    <row r="45" spans="1:4" s="17" customFormat="1" ht="12" customHeight="1">
      <c r="A45" s="25" t="s">
        <v>90</v>
      </c>
      <c r="B45" s="26" t="s">
        <v>91</v>
      </c>
      <c r="C45" s="28"/>
      <c r="D45" s="28"/>
    </row>
    <row r="46" spans="1:4" s="17" customFormat="1" ht="12" customHeight="1">
      <c r="A46" s="14" t="s">
        <v>92</v>
      </c>
      <c r="B46" s="15" t="s">
        <v>93</v>
      </c>
      <c r="C46" s="16">
        <f>SUM(C47:C51)</f>
        <v>0</v>
      </c>
      <c r="D46" s="16"/>
    </row>
    <row r="47" spans="1:4" s="17" customFormat="1" ht="12" customHeight="1">
      <c r="A47" s="18" t="s">
        <v>94</v>
      </c>
      <c r="B47" s="19" t="s">
        <v>95</v>
      </c>
      <c r="C47" s="20"/>
      <c r="D47" s="20"/>
    </row>
    <row r="48" spans="1:4" s="17" customFormat="1" ht="12" customHeight="1">
      <c r="A48" s="21" t="s">
        <v>96</v>
      </c>
      <c r="B48" s="22" t="s">
        <v>97</v>
      </c>
      <c r="C48" s="23"/>
      <c r="D48" s="23"/>
    </row>
    <row r="49" spans="1:4" s="17" customFormat="1" ht="12" customHeight="1">
      <c r="A49" s="21" t="s">
        <v>98</v>
      </c>
      <c r="B49" s="22" t="s">
        <v>99</v>
      </c>
      <c r="C49" s="23"/>
      <c r="D49" s="23"/>
    </row>
    <row r="50" spans="1:4" s="17" customFormat="1" ht="12" customHeight="1">
      <c r="A50" s="21" t="s">
        <v>100</v>
      </c>
      <c r="B50" s="22" t="s">
        <v>101</v>
      </c>
      <c r="C50" s="23"/>
      <c r="D50" s="23"/>
    </row>
    <row r="51" spans="1:4" s="17" customFormat="1" ht="12" customHeight="1">
      <c r="A51" s="25" t="s">
        <v>102</v>
      </c>
      <c r="B51" s="26" t="s">
        <v>103</v>
      </c>
      <c r="C51" s="28"/>
      <c r="D51" s="28"/>
    </row>
    <row r="52" spans="1:4" s="17" customFormat="1" ht="12" customHeight="1">
      <c r="A52" s="14" t="s">
        <v>104</v>
      </c>
      <c r="B52" s="15" t="s">
        <v>105</v>
      </c>
      <c r="C52" s="16">
        <f>SUM(C53:C55)</f>
        <v>0</v>
      </c>
      <c r="D52" s="16"/>
    </row>
    <row r="53" spans="1:4" s="17" customFormat="1" ht="12" customHeight="1">
      <c r="A53" s="18" t="s">
        <v>106</v>
      </c>
      <c r="B53" s="19" t="s">
        <v>107</v>
      </c>
      <c r="C53" s="20"/>
      <c r="D53" s="20"/>
    </row>
    <row r="54" spans="1:4" s="17" customFormat="1" ht="12" customHeight="1">
      <c r="A54" s="21" t="s">
        <v>108</v>
      </c>
      <c r="B54" s="22" t="s">
        <v>109</v>
      </c>
      <c r="C54" s="23"/>
      <c r="D54" s="23"/>
    </row>
    <row r="55" spans="1:4" s="17" customFormat="1" ht="12" customHeight="1">
      <c r="A55" s="21" t="s">
        <v>110</v>
      </c>
      <c r="B55" s="22" t="s">
        <v>111</v>
      </c>
      <c r="C55" s="23"/>
      <c r="D55" s="23"/>
    </row>
    <row r="56" spans="1:4" s="17" customFormat="1" ht="12" customHeight="1">
      <c r="A56" s="25" t="s">
        <v>112</v>
      </c>
      <c r="B56" s="26" t="s">
        <v>113</v>
      </c>
      <c r="C56" s="28"/>
      <c r="D56" s="28"/>
    </row>
    <row r="57" spans="1:4" s="17" customFormat="1" ht="12" customHeight="1">
      <c r="A57" s="14" t="s">
        <v>114</v>
      </c>
      <c r="B57" s="27" t="s">
        <v>115</v>
      </c>
      <c r="C57" s="16">
        <f>SUM(C58:C60)</f>
        <v>0</v>
      </c>
      <c r="D57" s="16"/>
    </row>
    <row r="58" spans="1:4" s="17" customFormat="1" ht="12" customHeight="1">
      <c r="A58" s="18" t="s">
        <v>116</v>
      </c>
      <c r="B58" s="19" t="s">
        <v>117</v>
      </c>
      <c r="C58" s="23"/>
      <c r="D58" s="23"/>
    </row>
    <row r="59" spans="1:4" s="17" customFormat="1" ht="12" customHeight="1">
      <c r="A59" s="21" t="s">
        <v>118</v>
      </c>
      <c r="B59" s="22" t="s">
        <v>119</v>
      </c>
      <c r="C59" s="23"/>
      <c r="D59" s="23"/>
    </row>
    <row r="60" spans="1:4" s="17" customFormat="1" ht="12" customHeight="1">
      <c r="A60" s="21" t="s">
        <v>120</v>
      </c>
      <c r="B60" s="22" t="s">
        <v>121</v>
      </c>
      <c r="C60" s="23"/>
      <c r="D60" s="23"/>
    </row>
    <row r="61" spans="1:4" s="17" customFormat="1" ht="12" customHeight="1">
      <c r="A61" s="25" t="s">
        <v>122</v>
      </c>
      <c r="B61" s="26" t="s">
        <v>123</v>
      </c>
      <c r="C61" s="23"/>
      <c r="D61" s="23"/>
    </row>
    <row r="62" spans="1:4" s="17" customFormat="1" ht="12" customHeight="1">
      <c r="A62" s="35" t="s">
        <v>124</v>
      </c>
      <c r="B62" s="15" t="s">
        <v>125</v>
      </c>
      <c r="C62" s="16">
        <f>+C5+C12+C19+C26+C34+C46+C52+C57</f>
        <v>0</v>
      </c>
      <c r="D62" s="16"/>
    </row>
    <row r="63" spans="1:4" s="17" customFormat="1" ht="12" customHeight="1">
      <c r="A63" s="36" t="s">
        <v>126</v>
      </c>
      <c r="B63" s="27" t="s">
        <v>127</v>
      </c>
      <c r="C63" s="16">
        <f>SUM(C64:C66)</f>
        <v>0</v>
      </c>
      <c r="D63" s="16"/>
    </row>
    <row r="64" spans="1:4" s="17" customFormat="1" ht="12" customHeight="1">
      <c r="A64" s="18" t="s">
        <v>128</v>
      </c>
      <c r="B64" s="19" t="s">
        <v>129</v>
      </c>
      <c r="C64" s="23"/>
      <c r="D64" s="23"/>
    </row>
    <row r="65" spans="1:4" s="17" customFormat="1" ht="12" customHeight="1">
      <c r="A65" s="21" t="s">
        <v>130</v>
      </c>
      <c r="B65" s="22" t="s">
        <v>131</v>
      </c>
      <c r="C65" s="23"/>
      <c r="D65" s="23"/>
    </row>
    <row r="66" spans="1:4" s="17" customFormat="1" ht="12" customHeight="1">
      <c r="A66" s="25" t="s">
        <v>132</v>
      </c>
      <c r="B66" s="37" t="s">
        <v>274</v>
      </c>
      <c r="C66" s="23"/>
      <c r="D66" s="23"/>
    </row>
    <row r="67" spans="1:4" s="17" customFormat="1" ht="12" customHeight="1">
      <c r="A67" s="36" t="s">
        <v>134</v>
      </c>
      <c r="B67" s="27" t="s">
        <v>135</v>
      </c>
      <c r="C67" s="16">
        <f>SUM(C68:C71)</f>
        <v>0</v>
      </c>
      <c r="D67" s="16"/>
    </row>
    <row r="68" spans="1:4" s="17" customFormat="1" ht="12" customHeight="1">
      <c r="A68" s="18" t="s">
        <v>136</v>
      </c>
      <c r="B68" s="19" t="s">
        <v>137</v>
      </c>
      <c r="C68" s="23"/>
      <c r="D68" s="23"/>
    </row>
    <row r="69" spans="1:4" s="17" customFormat="1" ht="12" customHeight="1">
      <c r="A69" s="21" t="s">
        <v>138</v>
      </c>
      <c r="B69" s="22" t="s">
        <v>139</v>
      </c>
      <c r="C69" s="23"/>
      <c r="D69" s="23"/>
    </row>
    <row r="70" spans="1:4" s="17" customFormat="1" ht="12" customHeight="1">
      <c r="A70" s="21" t="s">
        <v>140</v>
      </c>
      <c r="B70" s="22" t="s">
        <v>141</v>
      </c>
      <c r="C70" s="23"/>
      <c r="D70" s="23"/>
    </row>
    <row r="71" spans="1:4" s="17" customFormat="1" ht="12" customHeight="1">
      <c r="A71" s="25" t="s">
        <v>142</v>
      </c>
      <c r="B71" s="26" t="s">
        <v>143</v>
      </c>
      <c r="C71" s="23"/>
      <c r="D71" s="23"/>
    </row>
    <row r="72" spans="1:4" s="17" customFormat="1" ht="12" customHeight="1">
      <c r="A72" s="36" t="s">
        <v>144</v>
      </c>
      <c r="B72" s="27" t="s">
        <v>145</v>
      </c>
      <c r="C72" s="16">
        <f>SUM(C73:C74)</f>
        <v>0</v>
      </c>
      <c r="D72" s="16"/>
    </row>
    <row r="73" spans="1:4" s="17" customFormat="1" ht="12" customHeight="1">
      <c r="A73" s="18" t="s">
        <v>146</v>
      </c>
      <c r="B73" s="19" t="s">
        <v>147</v>
      </c>
      <c r="C73" s="23"/>
      <c r="D73" s="23"/>
    </row>
    <row r="74" spans="1:4" s="17" customFormat="1" ht="12" customHeight="1">
      <c r="A74" s="25" t="s">
        <v>148</v>
      </c>
      <c r="B74" s="26" t="s">
        <v>149</v>
      </c>
      <c r="C74" s="23"/>
      <c r="D74" s="23"/>
    </row>
    <row r="75" spans="1:4" s="17" customFormat="1" ht="12" customHeight="1">
      <c r="A75" s="36" t="s">
        <v>150</v>
      </c>
      <c r="B75" s="27" t="s">
        <v>151</v>
      </c>
      <c r="C75" s="16">
        <f>SUM(C76:C78)</f>
        <v>0</v>
      </c>
      <c r="D75" s="16"/>
    </row>
    <row r="76" spans="1:4" s="17" customFormat="1" ht="12" customHeight="1">
      <c r="A76" s="18" t="s">
        <v>152</v>
      </c>
      <c r="B76" s="19" t="s">
        <v>153</v>
      </c>
      <c r="C76" s="23"/>
      <c r="D76" s="23"/>
    </row>
    <row r="77" spans="1:4" s="17" customFormat="1" ht="12" customHeight="1">
      <c r="A77" s="21" t="s">
        <v>154</v>
      </c>
      <c r="B77" s="22" t="s">
        <v>155</v>
      </c>
      <c r="C77" s="23"/>
      <c r="D77" s="23"/>
    </row>
    <row r="78" spans="1:4" s="17" customFormat="1" ht="12" customHeight="1">
      <c r="A78" s="25" t="s">
        <v>156</v>
      </c>
      <c r="B78" s="26" t="s">
        <v>157</v>
      </c>
      <c r="C78" s="23"/>
      <c r="D78" s="23"/>
    </row>
    <row r="79" spans="1:4" s="17" customFormat="1" ht="12" customHeight="1">
      <c r="A79" s="36" t="s">
        <v>158</v>
      </c>
      <c r="B79" s="27" t="s">
        <v>159</v>
      </c>
      <c r="C79" s="16">
        <f>SUM(C80:C83)</f>
        <v>0</v>
      </c>
      <c r="D79" s="16"/>
    </row>
    <row r="80" spans="1:4" s="17" customFormat="1" ht="12" customHeight="1">
      <c r="A80" s="41" t="s">
        <v>160</v>
      </c>
      <c r="B80" s="19" t="s">
        <v>161</v>
      </c>
      <c r="C80" s="23"/>
      <c r="D80" s="23"/>
    </row>
    <row r="81" spans="1:4" s="17" customFormat="1" ht="12" customHeight="1">
      <c r="A81" s="42" t="s">
        <v>162</v>
      </c>
      <c r="B81" s="22" t="s">
        <v>163</v>
      </c>
      <c r="C81" s="23"/>
      <c r="D81" s="23"/>
    </row>
    <row r="82" spans="1:4" s="17" customFormat="1" ht="12" customHeight="1">
      <c r="A82" s="42" t="s">
        <v>164</v>
      </c>
      <c r="B82" s="22" t="s">
        <v>165</v>
      </c>
      <c r="C82" s="23"/>
      <c r="D82" s="23"/>
    </row>
    <row r="83" spans="1:4" s="17" customFormat="1" ht="12" customHeight="1">
      <c r="A83" s="43" t="s">
        <v>166</v>
      </c>
      <c r="B83" s="26" t="s">
        <v>167</v>
      </c>
      <c r="C83" s="23"/>
      <c r="D83" s="23"/>
    </row>
    <row r="84" spans="1:4" s="17" customFormat="1" ht="12" customHeight="1">
      <c r="A84" s="36" t="s">
        <v>168</v>
      </c>
      <c r="B84" s="27" t="s">
        <v>169</v>
      </c>
      <c r="C84" s="44"/>
      <c r="D84" s="44"/>
    </row>
    <row r="85" spans="1:4" s="17" customFormat="1" ht="13.5" customHeight="1">
      <c r="A85" s="36" t="s">
        <v>170</v>
      </c>
      <c r="B85" s="27" t="s">
        <v>171</v>
      </c>
      <c r="C85" s="44"/>
      <c r="D85" s="44"/>
    </row>
    <row r="86" spans="1:4" s="17" customFormat="1" ht="15.75" customHeight="1">
      <c r="A86" s="36" t="s">
        <v>172</v>
      </c>
      <c r="B86" s="45" t="s">
        <v>173</v>
      </c>
      <c r="C86" s="16">
        <f>+C63+C67+C72+C75+C79+C85+C84</f>
        <v>0</v>
      </c>
      <c r="D86" s="16"/>
    </row>
    <row r="87" spans="1:4" s="17" customFormat="1" ht="16.5" customHeight="1">
      <c r="A87" s="46" t="s">
        <v>174</v>
      </c>
      <c r="B87" s="47" t="s">
        <v>175</v>
      </c>
      <c r="C87" s="16">
        <f>+C62+C86</f>
        <v>0</v>
      </c>
      <c r="D87" s="16"/>
    </row>
    <row r="88" spans="1:4" s="17" customFormat="1" ht="83.25" customHeight="1">
      <c r="A88" s="48"/>
      <c r="B88" s="49"/>
      <c r="C88" s="50"/>
      <c r="D88" s="50"/>
    </row>
    <row r="89" spans="1:4" ht="16.5" customHeight="1">
      <c r="A89" s="4" t="s">
        <v>176</v>
      </c>
      <c r="B89" s="4"/>
      <c r="C89" s="4"/>
      <c r="D89" s="4"/>
    </row>
    <row r="90" spans="1:4" s="53" customFormat="1" ht="16.5" customHeight="1">
      <c r="A90" s="51" t="s">
        <v>177</v>
      </c>
      <c r="B90" s="51"/>
      <c r="C90" s="52">
        <f>C2</f>
        <v>0</v>
      </c>
      <c r="D90" s="52"/>
    </row>
    <row r="91" spans="1:4" ht="37.5" customHeight="1">
      <c r="A91" s="7" t="s">
        <v>3</v>
      </c>
      <c r="B91" s="8" t="s">
        <v>178</v>
      </c>
      <c r="C91" s="9">
        <f>+C3</f>
        <v>0</v>
      </c>
      <c r="D91" s="9"/>
    </row>
    <row r="92" spans="1:4" s="13" customFormat="1" ht="12" customHeight="1">
      <c r="A92" s="54"/>
      <c r="B92" s="55" t="s">
        <v>7</v>
      </c>
      <c r="C92" s="56" t="s">
        <v>8</v>
      </c>
      <c r="D92" s="56"/>
    </row>
    <row r="93" spans="1:4" ht="12" customHeight="1">
      <c r="A93" s="57" t="s">
        <v>10</v>
      </c>
      <c r="B93" s="58" t="s">
        <v>179</v>
      </c>
      <c r="C93" s="59">
        <f>C94+C95+C96+C97+C98+C111</f>
        <v>0</v>
      </c>
      <c r="D93" s="59"/>
    </row>
    <row r="94" spans="1:4" ht="12" customHeight="1">
      <c r="A94" s="60" t="s">
        <v>12</v>
      </c>
      <c r="B94" s="61" t="s">
        <v>180</v>
      </c>
      <c r="C94" s="62"/>
      <c r="D94" s="62"/>
    </row>
    <row r="95" spans="1:4" ht="12" customHeight="1">
      <c r="A95" s="21" t="s">
        <v>14</v>
      </c>
      <c r="B95" s="63" t="s">
        <v>181</v>
      </c>
      <c r="C95" s="23"/>
      <c r="D95" s="23"/>
    </row>
    <row r="96" spans="1:4" ht="12" customHeight="1">
      <c r="A96" s="21" t="s">
        <v>16</v>
      </c>
      <c r="B96" s="63" t="s">
        <v>182</v>
      </c>
      <c r="C96" s="28"/>
      <c r="D96" s="28"/>
    </row>
    <row r="97" spans="1:4" ht="12" customHeight="1">
      <c r="A97" s="21" t="s">
        <v>18</v>
      </c>
      <c r="B97" s="64" t="s">
        <v>183</v>
      </c>
      <c r="C97" s="28"/>
      <c r="D97" s="28"/>
    </row>
    <row r="98" spans="1:4" ht="12" customHeight="1">
      <c r="A98" s="21" t="s">
        <v>184</v>
      </c>
      <c r="B98" s="65" t="s">
        <v>185</v>
      </c>
      <c r="C98" s="28"/>
      <c r="D98" s="28"/>
    </row>
    <row r="99" spans="1:4" ht="12" customHeight="1">
      <c r="A99" s="21" t="s">
        <v>22</v>
      </c>
      <c r="B99" s="63" t="s">
        <v>186</v>
      </c>
      <c r="C99" s="28"/>
      <c r="D99" s="28"/>
    </row>
    <row r="100" spans="1:4" ht="12" customHeight="1">
      <c r="A100" s="21" t="s">
        <v>187</v>
      </c>
      <c r="B100" s="66" t="s">
        <v>188</v>
      </c>
      <c r="C100" s="28"/>
      <c r="D100" s="28"/>
    </row>
    <row r="101" spans="1:4" ht="12" customHeight="1">
      <c r="A101" s="21" t="s">
        <v>189</v>
      </c>
      <c r="B101" s="66" t="s">
        <v>190</v>
      </c>
      <c r="C101" s="28"/>
      <c r="D101" s="28"/>
    </row>
    <row r="102" spans="1:4" ht="12" customHeight="1">
      <c r="A102" s="21" t="s">
        <v>191</v>
      </c>
      <c r="B102" s="67" t="s">
        <v>192</v>
      </c>
      <c r="C102" s="28"/>
      <c r="D102" s="28"/>
    </row>
    <row r="103" spans="1:4" ht="12" customHeight="1">
      <c r="A103" s="21" t="s">
        <v>193</v>
      </c>
      <c r="B103" s="68" t="s">
        <v>194</v>
      </c>
      <c r="C103" s="28"/>
      <c r="D103" s="28"/>
    </row>
    <row r="104" spans="1:4" ht="12" customHeight="1">
      <c r="A104" s="21" t="s">
        <v>195</v>
      </c>
      <c r="B104" s="68" t="s">
        <v>196</v>
      </c>
      <c r="C104" s="28"/>
      <c r="D104" s="28"/>
    </row>
    <row r="105" spans="1:4" ht="12" customHeight="1">
      <c r="A105" s="21" t="s">
        <v>197</v>
      </c>
      <c r="B105" s="67" t="s">
        <v>198</v>
      </c>
      <c r="C105" s="28"/>
      <c r="D105" s="28"/>
    </row>
    <row r="106" spans="1:4" ht="12" customHeight="1">
      <c r="A106" s="21" t="s">
        <v>199</v>
      </c>
      <c r="B106" s="67" t="s">
        <v>200</v>
      </c>
      <c r="C106" s="28"/>
      <c r="D106" s="28"/>
    </row>
    <row r="107" spans="1:4" ht="12" customHeight="1">
      <c r="A107" s="21" t="s">
        <v>201</v>
      </c>
      <c r="B107" s="68" t="s">
        <v>202</v>
      </c>
      <c r="C107" s="28"/>
      <c r="D107" s="28"/>
    </row>
    <row r="108" spans="1:4" ht="12" customHeight="1">
      <c r="A108" s="69" t="s">
        <v>203</v>
      </c>
      <c r="B108" s="66" t="s">
        <v>204</v>
      </c>
      <c r="C108" s="28"/>
      <c r="D108" s="28"/>
    </row>
    <row r="109" spans="1:4" ht="12" customHeight="1">
      <c r="A109" s="21" t="s">
        <v>205</v>
      </c>
      <c r="B109" s="66" t="s">
        <v>206</v>
      </c>
      <c r="C109" s="28"/>
      <c r="D109" s="28"/>
    </row>
    <row r="110" spans="1:4" ht="12" customHeight="1">
      <c r="A110" s="25" t="s">
        <v>207</v>
      </c>
      <c r="B110" s="66" t="s">
        <v>208</v>
      </c>
      <c r="C110" s="28"/>
      <c r="D110" s="28"/>
    </row>
    <row r="111" spans="1:4" ht="12" customHeight="1">
      <c r="A111" s="21" t="s">
        <v>209</v>
      </c>
      <c r="B111" s="64" t="s">
        <v>210</v>
      </c>
      <c r="C111" s="23"/>
      <c r="D111" s="23"/>
    </row>
    <row r="112" spans="1:4" ht="12" customHeight="1">
      <c r="A112" s="21" t="s">
        <v>211</v>
      </c>
      <c r="B112" s="63" t="s">
        <v>212</v>
      </c>
      <c r="C112" s="23"/>
      <c r="D112" s="23"/>
    </row>
    <row r="113" spans="1:4" ht="12" customHeight="1">
      <c r="A113" s="38" t="s">
        <v>213</v>
      </c>
      <c r="B113" s="70" t="s">
        <v>214</v>
      </c>
      <c r="C113" s="40"/>
      <c r="D113" s="40"/>
    </row>
    <row r="114" spans="1:4" ht="12" customHeight="1">
      <c r="A114" s="71" t="s">
        <v>24</v>
      </c>
      <c r="B114" s="72" t="s">
        <v>215</v>
      </c>
      <c r="C114" s="73">
        <f>+C115+C117+C119</f>
        <v>0</v>
      </c>
      <c r="D114" s="73"/>
    </row>
    <row r="115" spans="1:4" ht="12" customHeight="1">
      <c r="A115" s="18" t="s">
        <v>26</v>
      </c>
      <c r="B115" s="63" t="s">
        <v>216</v>
      </c>
      <c r="C115" s="20"/>
      <c r="D115" s="20"/>
    </row>
    <row r="116" spans="1:4" ht="12" customHeight="1">
      <c r="A116" s="18" t="s">
        <v>28</v>
      </c>
      <c r="B116" s="74" t="s">
        <v>217</v>
      </c>
      <c r="C116" s="20"/>
      <c r="D116" s="20"/>
    </row>
    <row r="117" spans="1:4" ht="12" customHeight="1">
      <c r="A117" s="18" t="s">
        <v>30</v>
      </c>
      <c r="B117" s="74" t="s">
        <v>218</v>
      </c>
      <c r="C117" s="23"/>
      <c r="D117" s="23"/>
    </row>
    <row r="118" spans="1:4" ht="12" customHeight="1">
      <c r="A118" s="18" t="s">
        <v>32</v>
      </c>
      <c r="B118" s="74" t="s">
        <v>219</v>
      </c>
      <c r="C118" s="75"/>
      <c r="D118" s="75"/>
    </row>
    <row r="119" spans="1:4" ht="12" customHeight="1">
      <c r="A119" s="18" t="s">
        <v>34</v>
      </c>
      <c r="B119" s="26" t="s">
        <v>220</v>
      </c>
      <c r="C119" s="75"/>
      <c r="D119" s="75"/>
    </row>
    <row r="120" spans="1:4" ht="12" customHeight="1">
      <c r="A120" s="18" t="s">
        <v>36</v>
      </c>
      <c r="B120" s="24" t="s">
        <v>221</v>
      </c>
      <c r="C120" s="75"/>
      <c r="D120" s="75"/>
    </row>
    <row r="121" spans="1:4" ht="12" customHeight="1">
      <c r="A121" s="18" t="s">
        <v>222</v>
      </c>
      <c r="B121" s="76" t="s">
        <v>223</v>
      </c>
      <c r="C121" s="75"/>
      <c r="D121" s="75"/>
    </row>
    <row r="122" spans="1:4" ht="16.5">
      <c r="A122" s="18" t="s">
        <v>224</v>
      </c>
      <c r="B122" s="68" t="s">
        <v>196</v>
      </c>
      <c r="C122" s="75"/>
      <c r="D122" s="75"/>
    </row>
    <row r="123" spans="1:4" ht="12" customHeight="1">
      <c r="A123" s="18" t="s">
        <v>225</v>
      </c>
      <c r="B123" s="68" t="s">
        <v>226</v>
      </c>
      <c r="C123" s="75"/>
      <c r="D123" s="75"/>
    </row>
    <row r="124" spans="1:4" ht="12" customHeight="1">
      <c r="A124" s="18" t="s">
        <v>227</v>
      </c>
      <c r="B124" s="68" t="s">
        <v>228</v>
      </c>
      <c r="C124" s="75"/>
      <c r="D124" s="75"/>
    </row>
    <row r="125" spans="1:4" ht="12" customHeight="1">
      <c r="A125" s="18" t="s">
        <v>229</v>
      </c>
      <c r="B125" s="68" t="s">
        <v>202</v>
      </c>
      <c r="C125" s="75"/>
      <c r="D125" s="75"/>
    </row>
    <row r="126" spans="1:4" ht="12" customHeight="1">
      <c r="A126" s="18" t="s">
        <v>230</v>
      </c>
      <c r="B126" s="68" t="s">
        <v>231</v>
      </c>
      <c r="C126" s="75"/>
      <c r="D126" s="75"/>
    </row>
    <row r="127" spans="1:4" ht="16.5">
      <c r="A127" s="69" t="s">
        <v>232</v>
      </c>
      <c r="B127" s="68" t="s">
        <v>233</v>
      </c>
      <c r="C127" s="77"/>
      <c r="D127" s="77"/>
    </row>
    <row r="128" spans="1:4" ht="12" customHeight="1">
      <c r="A128" s="14" t="s">
        <v>38</v>
      </c>
      <c r="B128" s="15" t="s">
        <v>234</v>
      </c>
      <c r="C128" s="16">
        <f>+C93+C114</f>
        <v>0</v>
      </c>
      <c r="D128" s="16"/>
    </row>
    <row r="129" spans="1:4" ht="12" customHeight="1">
      <c r="A129" s="14" t="s">
        <v>235</v>
      </c>
      <c r="B129" s="15" t="s">
        <v>236</v>
      </c>
      <c r="C129" s="16">
        <f>+C130+C131+C132</f>
        <v>0</v>
      </c>
      <c r="D129" s="16"/>
    </row>
    <row r="130" spans="1:4" ht="12" customHeight="1">
      <c r="A130" s="18" t="s">
        <v>54</v>
      </c>
      <c r="B130" s="74" t="s">
        <v>237</v>
      </c>
      <c r="C130" s="75"/>
      <c r="D130" s="75"/>
    </row>
    <row r="131" spans="1:4" ht="12" customHeight="1">
      <c r="A131" s="18" t="s">
        <v>56</v>
      </c>
      <c r="B131" s="74" t="s">
        <v>238</v>
      </c>
      <c r="C131" s="75"/>
      <c r="D131" s="75"/>
    </row>
    <row r="132" spans="1:4" ht="12" customHeight="1">
      <c r="A132" s="69" t="s">
        <v>58</v>
      </c>
      <c r="B132" s="74" t="s">
        <v>239</v>
      </c>
      <c r="C132" s="75"/>
      <c r="D132" s="75"/>
    </row>
    <row r="133" spans="1:4" ht="12" customHeight="1">
      <c r="A133" s="14" t="s">
        <v>68</v>
      </c>
      <c r="B133" s="15" t="s">
        <v>240</v>
      </c>
      <c r="C133" s="16">
        <f>SUM(C134:C139)</f>
        <v>0</v>
      </c>
      <c r="D133" s="16"/>
    </row>
    <row r="134" spans="1:4" ht="12" customHeight="1">
      <c r="A134" s="18" t="s">
        <v>70</v>
      </c>
      <c r="B134" s="78" t="s">
        <v>241</v>
      </c>
      <c r="C134" s="75"/>
      <c r="D134" s="75"/>
    </row>
    <row r="135" spans="1:4" ht="12" customHeight="1">
      <c r="A135" s="18" t="s">
        <v>72</v>
      </c>
      <c r="B135" s="78" t="s">
        <v>242</v>
      </c>
      <c r="C135" s="75"/>
      <c r="D135" s="75"/>
    </row>
    <row r="136" spans="1:4" ht="12" customHeight="1">
      <c r="A136" s="18" t="s">
        <v>74</v>
      </c>
      <c r="B136" s="78" t="s">
        <v>243</v>
      </c>
      <c r="C136" s="75"/>
      <c r="D136" s="75"/>
    </row>
    <row r="137" spans="1:4" ht="12" customHeight="1">
      <c r="A137" s="18" t="s">
        <v>76</v>
      </c>
      <c r="B137" s="78" t="s">
        <v>244</v>
      </c>
      <c r="C137" s="75"/>
      <c r="D137" s="75"/>
    </row>
    <row r="138" spans="1:4" ht="12" customHeight="1">
      <c r="A138" s="18" t="s">
        <v>78</v>
      </c>
      <c r="B138" s="78" t="s">
        <v>245</v>
      </c>
      <c r="C138" s="75"/>
      <c r="D138" s="75"/>
    </row>
    <row r="139" spans="1:4" ht="12" customHeight="1">
      <c r="A139" s="69" t="s">
        <v>80</v>
      </c>
      <c r="B139" s="78" t="s">
        <v>246</v>
      </c>
      <c r="C139" s="75"/>
      <c r="D139" s="75"/>
    </row>
    <row r="140" spans="1:4" ht="12" customHeight="1">
      <c r="A140" s="14" t="s">
        <v>92</v>
      </c>
      <c r="B140" s="15" t="s">
        <v>247</v>
      </c>
      <c r="C140" s="16">
        <f>+C141+C142+C143+C144</f>
        <v>0</v>
      </c>
      <c r="D140" s="16"/>
    </row>
    <row r="141" spans="1:4" ht="12" customHeight="1">
      <c r="A141" s="18" t="s">
        <v>94</v>
      </c>
      <c r="B141" s="78" t="s">
        <v>248</v>
      </c>
      <c r="C141" s="75"/>
      <c r="D141" s="75"/>
    </row>
    <row r="142" spans="1:4" ht="12" customHeight="1">
      <c r="A142" s="18" t="s">
        <v>96</v>
      </c>
      <c r="B142" s="78" t="s">
        <v>249</v>
      </c>
      <c r="C142" s="75"/>
      <c r="D142" s="75"/>
    </row>
    <row r="143" spans="1:4" ht="12" customHeight="1">
      <c r="A143" s="18" t="s">
        <v>98</v>
      </c>
      <c r="B143" s="78" t="s">
        <v>250</v>
      </c>
      <c r="C143" s="75"/>
      <c r="D143" s="75"/>
    </row>
    <row r="144" spans="1:4" ht="12" customHeight="1">
      <c r="A144" s="69" t="s">
        <v>100</v>
      </c>
      <c r="B144" s="79" t="s">
        <v>251</v>
      </c>
      <c r="C144" s="75"/>
      <c r="D144" s="75"/>
    </row>
    <row r="145" spans="1:4" ht="12" customHeight="1">
      <c r="A145" s="14" t="s">
        <v>252</v>
      </c>
      <c r="B145" s="15" t="s">
        <v>253</v>
      </c>
      <c r="C145" s="80">
        <f>SUM(C146:C150)</f>
        <v>0</v>
      </c>
      <c r="D145" s="80"/>
    </row>
    <row r="146" spans="1:4" ht="12" customHeight="1">
      <c r="A146" s="18" t="s">
        <v>106</v>
      </c>
      <c r="B146" s="78" t="s">
        <v>254</v>
      </c>
      <c r="C146" s="75"/>
      <c r="D146" s="75"/>
    </row>
    <row r="147" spans="1:4" ht="12" customHeight="1">
      <c r="A147" s="18" t="s">
        <v>108</v>
      </c>
      <c r="B147" s="78" t="s">
        <v>255</v>
      </c>
      <c r="C147" s="75"/>
      <c r="D147" s="75"/>
    </row>
    <row r="148" spans="1:4" ht="12" customHeight="1">
      <c r="A148" s="18" t="s">
        <v>110</v>
      </c>
      <c r="B148" s="78" t="s">
        <v>256</v>
      </c>
      <c r="C148" s="75"/>
      <c r="D148" s="75"/>
    </row>
    <row r="149" spans="1:4" ht="12" customHeight="1">
      <c r="A149" s="18" t="s">
        <v>112</v>
      </c>
      <c r="B149" s="78" t="s">
        <v>257</v>
      </c>
      <c r="C149" s="75"/>
      <c r="D149" s="75"/>
    </row>
    <row r="150" spans="1:4" ht="12" customHeight="1">
      <c r="A150" s="18" t="s">
        <v>258</v>
      </c>
      <c r="B150" s="78" t="s">
        <v>259</v>
      </c>
      <c r="C150" s="75"/>
      <c r="D150" s="75"/>
    </row>
    <row r="151" spans="1:4" ht="12" customHeight="1">
      <c r="A151" s="14" t="s">
        <v>114</v>
      </c>
      <c r="B151" s="15" t="s">
        <v>260</v>
      </c>
      <c r="C151" s="81"/>
      <c r="D151" s="81"/>
    </row>
    <row r="152" spans="1:4" ht="12" customHeight="1">
      <c r="A152" s="14" t="s">
        <v>261</v>
      </c>
      <c r="B152" s="15" t="s">
        <v>262</v>
      </c>
      <c r="C152" s="81"/>
      <c r="D152" s="81"/>
    </row>
    <row r="153" spans="1:10" ht="15" customHeight="1">
      <c r="A153" s="14" t="s">
        <v>263</v>
      </c>
      <c r="B153" s="15" t="s">
        <v>264</v>
      </c>
      <c r="C153" s="82">
        <f>+C129+C133+C140+C145+C151+C152</f>
        <v>0</v>
      </c>
      <c r="D153" s="82"/>
      <c r="G153" s="83"/>
      <c r="H153" s="84"/>
      <c r="I153" s="84"/>
      <c r="J153" s="84"/>
    </row>
    <row r="154" spans="1:4" s="17" customFormat="1" ht="12.75" customHeight="1">
      <c r="A154" s="85" t="s">
        <v>265</v>
      </c>
      <c r="B154" s="86" t="s">
        <v>266</v>
      </c>
      <c r="C154" s="82">
        <f>+C128+C153</f>
        <v>0</v>
      </c>
      <c r="D154" s="82"/>
    </row>
    <row r="155" ht="7.5" customHeight="1"/>
    <row r="156" spans="1:4" ht="16.5">
      <c r="A156" s="87" t="s">
        <v>267</v>
      </c>
      <c r="B156" s="87"/>
      <c r="C156" s="87"/>
      <c r="D156" s="87"/>
    </row>
    <row r="157" spans="1:4" ht="15" customHeight="1">
      <c r="A157" s="5" t="s">
        <v>268</v>
      </c>
      <c r="B157" s="5"/>
      <c r="C157" s="6">
        <f>C90</f>
        <v>0</v>
      </c>
      <c r="D157" s="6"/>
    </row>
    <row r="158" spans="1:5" ht="13.5" customHeight="1">
      <c r="A158" s="14">
        <v>1</v>
      </c>
      <c r="B158" s="88" t="s">
        <v>269</v>
      </c>
      <c r="C158" s="16">
        <f>+C62-C128</f>
        <v>0</v>
      </c>
      <c r="D158" s="16"/>
      <c r="E158" s="89"/>
    </row>
    <row r="159" spans="1:4" ht="27.75" customHeight="1">
      <c r="A159" s="14" t="s">
        <v>24</v>
      </c>
      <c r="B159" s="88" t="s">
        <v>270</v>
      </c>
      <c r="C159" s="16">
        <f>+C86-C153</f>
        <v>0</v>
      </c>
      <c r="D159" s="16"/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1"/>
  <headerFooter alignWithMargins="0">
    <oddHeader>&amp;C&amp;"Times New Roman CE,Félkövér"&amp;12Szabadhídvég Község Önkormányzata
2017. ÉVI KÖLTSÉGVETÉS
ÁLLAMIGAZGATÁSI FELADATAINAK MÉRLEGE&amp;R&amp;"Times New Roman CE,Félkövér dőlt"&amp;11 1.4. melléklet a 1/2017. (II.28.)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="140" zoomScaleNormal="140" zoomScaleSheetLayoutView="100" workbookViewId="0" topLeftCell="A5">
      <selection activeCell="H33" sqref="H33"/>
    </sheetView>
  </sheetViews>
  <sheetFormatPr defaultColWidth="9.00390625" defaultRowHeight="12.75"/>
  <cols>
    <col min="1" max="1" width="6.875" style="90" customWidth="1"/>
    <col min="2" max="2" width="55.125" style="91" customWidth="1"/>
    <col min="3" max="4" width="16.375" style="90" customWidth="1"/>
    <col min="5" max="5" width="55.125" style="90" customWidth="1"/>
    <col min="6" max="6" width="16.375" style="90" customWidth="1"/>
    <col min="7" max="7" width="16.50390625" style="90" customWidth="1"/>
    <col min="8" max="8" width="4.875" style="90" customWidth="1"/>
    <col min="9" max="16384" width="9.375" style="90" customWidth="1"/>
  </cols>
  <sheetData>
    <row r="1" spans="2:8" ht="39.75" customHeight="1">
      <c r="B1" s="92" t="s">
        <v>279</v>
      </c>
      <c r="C1" s="92"/>
      <c r="D1" s="92"/>
      <c r="E1" s="92"/>
      <c r="F1" s="92"/>
      <c r="G1" s="92"/>
      <c r="H1" s="93" t="s">
        <v>280</v>
      </c>
    </row>
    <row r="2" spans="6:8" ht="14.25">
      <c r="F2" s="94">
        <f>'1.4.sz.mell.'!C2</f>
        <v>0</v>
      </c>
      <c r="G2" s="94"/>
      <c r="H2" s="93"/>
    </row>
    <row r="3" spans="1:8" ht="18" customHeight="1">
      <c r="A3" s="95" t="s">
        <v>3</v>
      </c>
      <c r="B3" s="96" t="s">
        <v>281</v>
      </c>
      <c r="C3" s="96"/>
      <c r="D3" s="96"/>
      <c r="E3" s="95" t="s">
        <v>282</v>
      </c>
      <c r="F3" s="95"/>
      <c r="G3" s="95"/>
      <c r="H3" s="93"/>
    </row>
    <row r="4" spans="1:8" s="99" customFormat="1" ht="35.25" customHeight="1">
      <c r="A4" s="95"/>
      <c r="B4" s="96" t="s">
        <v>283</v>
      </c>
      <c r="C4" s="97">
        <f>+'1.1.sz.mell.'!C3</f>
        <v>0</v>
      </c>
      <c r="D4" s="97" t="s">
        <v>6</v>
      </c>
      <c r="E4" s="96" t="s">
        <v>283</v>
      </c>
      <c r="F4" s="98">
        <f>+C4</f>
        <v>0</v>
      </c>
      <c r="G4" s="98" t="s">
        <v>6</v>
      </c>
      <c r="H4" s="93"/>
    </row>
    <row r="5" spans="1:8" s="104" customFormat="1" ht="12" customHeight="1">
      <c r="A5" s="100"/>
      <c r="B5" s="101" t="s">
        <v>7</v>
      </c>
      <c r="C5" s="102" t="s">
        <v>8</v>
      </c>
      <c r="D5" s="102" t="s">
        <v>9</v>
      </c>
      <c r="E5" s="101" t="s">
        <v>284</v>
      </c>
      <c r="F5" s="103" t="s">
        <v>285</v>
      </c>
      <c r="G5" s="103" t="s">
        <v>286</v>
      </c>
      <c r="H5" s="93"/>
    </row>
    <row r="6" spans="1:8" ht="12.75" customHeight="1">
      <c r="A6" s="105" t="s">
        <v>10</v>
      </c>
      <c r="B6" s="106" t="s">
        <v>287</v>
      </c>
      <c r="C6" s="107">
        <v>40620277</v>
      </c>
      <c r="D6" s="107">
        <v>47454035</v>
      </c>
      <c r="E6" s="106" t="s">
        <v>288</v>
      </c>
      <c r="F6" s="108">
        <v>45729570</v>
      </c>
      <c r="G6" s="108">
        <v>90952647</v>
      </c>
      <c r="H6" s="93"/>
    </row>
    <row r="7" spans="1:8" ht="12.75" customHeight="1">
      <c r="A7" s="109" t="s">
        <v>24</v>
      </c>
      <c r="B7" s="110" t="s">
        <v>289</v>
      </c>
      <c r="C7" s="111">
        <v>16491187</v>
      </c>
      <c r="D7" s="111">
        <v>96820279</v>
      </c>
      <c r="E7" s="110" t="s">
        <v>181</v>
      </c>
      <c r="F7" s="112">
        <v>8627969</v>
      </c>
      <c r="G7" s="112">
        <v>18622083</v>
      </c>
      <c r="H7" s="93"/>
    </row>
    <row r="8" spans="1:8" ht="12.75" customHeight="1">
      <c r="A8" s="109" t="s">
        <v>38</v>
      </c>
      <c r="B8" s="110" t="s">
        <v>290</v>
      </c>
      <c r="C8" s="111"/>
      <c r="D8" s="111"/>
      <c r="E8" s="110" t="s">
        <v>291</v>
      </c>
      <c r="F8" s="112">
        <v>24335900</v>
      </c>
      <c r="G8" s="112">
        <v>73076457</v>
      </c>
      <c r="H8" s="93"/>
    </row>
    <row r="9" spans="1:8" ht="12.75" customHeight="1">
      <c r="A9" s="109" t="s">
        <v>235</v>
      </c>
      <c r="B9" s="110" t="s">
        <v>292</v>
      </c>
      <c r="C9" s="111">
        <v>18500000</v>
      </c>
      <c r="D9" s="111">
        <v>24548591</v>
      </c>
      <c r="E9" s="110" t="s">
        <v>183</v>
      </c>
      <c r="F9" s="112">
        <v>5368952</v>
      </c>
      <c r="G9" s="112">
        <v>7631118</v>
      </c>
      <c r="H9" s="93"/>
    </row>
    <row r="10" spans="1:8" ht="12.75" customHeight="1">
      <c r="A10" s="109" t="s">
        <v>68</v>
      </c>
      <c r="B10" s="113" t="s">
        <v>293</v>
      </c>
      <c r="C10" s="111">
        <v>12506000</v>
      </c>
      <c r="D10" s="111">
        <v>33185304</v>
      </c>
      <c r="E10" s="110" t="s">
        <v>185</v>
      </c>
      <c r="F10" s="112">
        <v>5129696</v>
      </c>
      <c r="G10" s="112">
        <v>8036591</v>
      </c>
      <c r="H10" s="93"/>
    </row>
    <row r="11" spans="1:8" ht="12.75" customHeight="1">
      <c r="A11" s="109" t="s">
        <v>92</v>
      </c>
      <c r="B11" s="110" t="s">
        <v>294</v>
      </c>
      <c r="C11" s="114">
        <v>1000000</v>
      </c>
      <c r="D11" s="114">
        <v>1434091</v>
      </c>
      <c r="E11" s="110" t="s">
        <v>210</v>
      </c>
      <c r="F11" s="112">
        <v>500000</v>
      </c>
      <c r="G11" s="112">
        <v>82194934</v>
      </c>
      <c r="H11" s="93"/>
    </row>
    <row r="12" spans="1:8" ht="12.75" customHeight="1">
      <c r="A12" s="109" t="s">
        <v>252</v>
      </c>
      <c r="B12" s="110" t="s">
        <v>295</v>
      </c>
      <c r="C12" s="111"/>
      <c r="D12" s="111"/>
      <c r="E12" s="115"/>
      <c r="F12" s="112"/>
      <c r="G12" s="112"/>
      <c r="H12" s="93"/>
    </row>
    <row r="13" spans="1:8" ht="12.75" customHeight="1">
      <c r="A13" s="109" t="s">
        <v>114</v>
      </c>
      <c r="B13" s="115"/>
      <c r="C13" s="111"/>
      <c r="D13" s="111"/>
      <c r="E13" s="115"/>
      <c r="F13" s="112"/>
      <c r="G13" s="112"/>
      <c r="H13" s="93"/>
    </row>
    <row r="14" spans="1:8" ht="12.75" customHeight="1">
      <c r="A14" s="109" t="s">
        <v>261</v>
      </c>
      <c r="B14" s="116"/>
      <c r="C14" s="114"/>
      <c r="D14" s="114"/>
      <c r="E14" s="115"/>
      <c r="F14" s="112"/>
      <c r="G14" s="112"/>
      <c r="H14" s="93"/>
    </row>
    <row r="15" spans="1:8" ht="12.75" customHeight="1">
      <c r="A15" s="109" t="s">
        <v>263</v>
      </c>
      <c r="B15" s="115"/>
      <c r="C15" s="111"/>
      <c r="D15" s="111"/>
      <c r="E15" s="115"/>
      <c r="F15" s="112"/>
      <c r="G15" s="112"/>
      <c r="H15" s="93"/>
    </row>
    <row r="16" spans="1:8" ht="12.75" customHeight="1">
      <c r="A16" s="109" t="s">
        <v>265</v>
      </c>
      <c r="B16" s="115"/>
      <c r="C16" s="111"/>
      <c r="D16" s="111"/>
      <c r="E16" s="115"/>
      <c r="F16" s="112"/>
      <c r="G16" s="112"/>
      <c r="H16" s="93"/>
    </row>
    <row r="17" spans="1:8" ht="12.75" customHeight="1">
      <c r="A17" s="109" t="s">
        <v>296</v>
      </c>
      <c r="B17" s="117"/>
      <c r="C17" s="118"/>
      <c r="D17" s="118"/>
      <c r="E17" s="115"/>
      <c r="F17" s="119"/>
      <c r="G17" s="119"/>
      <c r="H17" s="93"/>
    </row>
    <row r="18" spans="1:8" ht="15.75" customHeight="1">
      <c r="A18" s="120" t="s">
        <v>297</v>
      </c>
      <c r="B18" s="121" t="s">
        <v>298</v>
      </c>
      <c r="C18" s="122">
        <f>SUM(C6:C17)</f>
        <v>89117464</v>
      </c>
      <c r="D18" s="122">
        <f>SUM(D6:D17)</f>
        <v>203442300</v>
      </c>
      <c r="E18" s="121" t="s">
        <v>299</v>
      </c>
      <c r="F18" s="123">
        <f>SUM(F6:F17)</f>
        <v>89692087</v>
      </c>
      <c r="G18" s="123">
        <f>SUM(G6:G17)</f>
        <v>280513830</v>
      </c>
      <c r="H18" s="93"/>
    </row>
    <row r="19" spans="1:8" ht="12.75" customHeight="1">
      <c r="A19" s="124" t="s">
        <v>300</v>
      </c>
      <c r="B19" s="125" t="s">
        <v>301</v>
      </c>
      <c r="C19" s="126">
        <f>+C20+C21+C22+C23</f>
        <v>574623</v>
      </c>
      <c r="D19" s="126">
        <f>+D20+D21+D22+D23</f>
        <v>78372312</v>
      </c>
      <c r="E19" s="110" t="s">
        <v>302</v>
      </c>
      <c r="F19" s="127"/>
      <c r="G19" s="127"/>
      <c r="H19" s="93"/>
    </row>
    <row r="20" spans="1:8" ht="12.75" customHeight="1">
      <c r="A20" s="109" t="s">
        <v>303</v>
      </c>
      <c r="B20" s="110" t="s">
        <v>304</v>
      </c>
      <c r="C20" s="111">
        <v>574623</v>
      </c>
      <c r="D20" s="111">
        <v>76581649</v>
      </c>
      <c r="E20" s="110" t="s">
        <v>305</v>
      </c>
      <c r="F20" s="112"/>
      <c r="G20" s="112"/>
      <c r="H20" s="93"/>
    </row>
    <row r="21" spans="1:8" ht="12.75" customHeight="1">
      <c r="A21" s="109" t="s">
        <v>306</v>
      </c>
      <c r="B21" s="110" t="s">
        <v>307</v>
      </c>
      <c r="C21" s="111"/>
      <c r="D21" s="111"/>
      <c r="E21" s="110" t="s">
        <v>308</v>
      </c>
      <c r="F21" s="112"/>
      <c r="G21" s="112"/>
      <c r="H21" s="93"/>
    </row>
    <row r="22" spans="1:8" ht="12.75" customHeight="1">
      <c r="A22" s="109" t="s">
        <v>309</v>
      </c>
      <c r="B22" s="110" t="s">
        <v>310</v>
      </c>
      <c r="C22" s="111"/>
      <c r="D22" s="111"/>
      <c r="E22" s="110" t="s">
        <v>311</v>
      </c>
      <c r="F22" s="112"/>
      <c r="G22" s="112"/>
      <c r="H22" s="93"/>
    </row>
    <row r="23" spans="1:8" ht="12.75" customHeight="1">
      <c r="A23" s="109" t="s">
        <v>312</v>
      </c>
      <c r="B23" s="110" t="s">
        <v>153</v>
      </c>
      <c r="C23" s="111"/>
      <c r="D23" s="111">
        <v>1790663</v>
      </c>
      <c r="E23" s="125" t="s">
        <v>313</v>
      </c>
      <c r="F23" s="112"/>
      <c r="G23" s="112"/>
      <c r="H23" s="93"/>
    </row>
    <row r="24" spans="1:8" ht="12.75" customHeight="1">
      <c r="A24" s="109" t="s">
        <v>314</v>
      </c>
      <c r="B24" s="110" t="s">
        <v>315</v>
      </c>
      <c r="C24" s="128">
        <f>+C25+C26</f>
        <v>0</v>
      </c>
      <c r="D24" s="128"/>
      <c r="E24" s="110" t="s">
        <v>316</v>
      </c>
      <c r="F24" s="112"/>
      <c r="G24" s="112"/>
      <c r="H24" s="93"/>
    </row>
    <row r="25" spans="1:8" ht="12.75" customHeight="1">
      <c r="A25" s="124" t="s">
        <v>317</v>
      </c>
      <c r="B25" s="125" t="s">
        <v>318</v>
      </c>
      <c r="C25" s="129"/>
      <c r="D25" s="129"/>
      <c r="E25" s="106" t="s">
        <v>250</v>
      </c>
      <c r="F25" s="127"/>
      <c r="G25" s="127"/>
      <c r="H25" s="93"/>
    </row>
    <row r="26" spans="1:8" ht="12.75" customHeight="1">
      <c r="A26" s="109" t="s">
        <v>319</v>
      </c>
      <c r="B26" s="110" t="s">
        <v>320</v>
      </c>
      <c r="C26" s="111"/>
      <c r="D26" s="111"/>
      <c r="E26" s="110" t="s">
        <v>260</v>
      </c>
      <c r="F26" s="112"/>
      <c r="G26" s="112"/>
      <c r="H26" s="93"/>
    </row>
    <row r="27" spans="1:8" ht="12.75" customHeight="1">
      <c r="A27" s="109" t="s">
        <v>321</v>
      </c>
      <c r="B27" s="110" t="s">
        <v>169</v>
      </c>
      <c r="C27" s="111"/>
      <c r="D27" s="111"/>
      <c r="E27" s="110" t="s">
        <v>249</v>
      </c>
      <c r="F27" s="112"/>
      <c r="G27" s="112">
        <v>1300782</v>
      </c>
      <c r="H27" s="93"/>
    </row>
    <row r="28" spans="1:8" ht="12.75" customHeight="1">
      <c r="A28" s="124" t="s">
        <v>322</v>
      </c>
      <c r="B28" s="125" t="s">
        <v>171</v>
      </c>
      <c r="C28" s="129"/>
      <c r="D28" s="129"/>
      <c r="E28" s="130"/>
      <c r="F28" s="127"/>
      <c r="G28" s="127"/>
      <c r="H28" s="93"/>
    </row>
    <row r="29" spans="1:8" ht="15.75" customHeight="1">
      <c r="A29" s="120" t="s">
        <v>323</v>
      </c>
      <c r="B29" s="121" t="s">
        <v>324</v>
      </c>
      <c r="C29" s="122">
        <f>+C19+C24+C27+C28</f>
        <v>574623</v>
      </c>
      <c r="D29" s="122">
        <f>+D19+D24+D27+D28</f>
        <v>78372312</v>
      </c>
      <c r="E29" s="121" t="s">
        <v>325</v>
      </c>
      <c r="F29" s="123">
        <f>SUM(F19:F28)</f>
        <v>0</v>
      </c>
      <c r="G29" s="123">
        <f>SUM(G19:G28)</f>
        <v>1300782</v>
      </c>
      <c r="H29" s="93"/>
    </row>
    <row r="30" spans="1:8" ht="14.25">
      <c r="A30" s="120" t="s">
        <v>326</v>
      </c>
      <c r="B30" s="131" t="s">
        <v>327</v>
      </c>
      <c r="C30" s="132">
        <f>+C18+C29</f>
        <v>89692087</v>
      </c>
      <c r="D30" s="132">
        <f>+D18+D29</f>
        <v>281814612</v>
      </c>
      <c r="E30" s="131" t="s">
        <v>328</v>
      </c>
      <c r="F30" s="132">
        <f>+F18+F29</f>
        <v>89692087</v>
      </c>
      <c r="G30" s="132">
        <f>+G18+G29</f>
        <v>281814612</v>
      </c>
      <c r="H30" s="93"/>
    </row>
    <row r="31" spans="1:8" ht="14.25">
      <c r="A31" s="120" t="s">
        <v>329</v>
      </c>
      <c r="B31" s="131" t="s">
        <v>330</v>
      </c>
      <c r="C31" s="132">
        <f>IF(C18-F18&lt;0,F18-C18,"-")</f>
        <v>574623</v>
      </c>
      <c r="D31" s="132">
        <f>IF(D18-G18&lt;0,G18-D18,"-")</f>
        <v>77071530</v>
      </c>
      <c r="E31" s="131" t="s">
        <v>331</v>
      </c>
      <c r="F31" s="132">
        <f>IF(C18-F18&gt;0,C18-F18,"-")</f>
        <v>0</v>
      </c>
      <c r="G31" s="132">
        <f>IF(D18-G18&gt;0,D18-G18,"-")</f>
        <v>0</v>
      </c>
      <c r="H31" s="93"/>
    </row>
    <row r="32" spans="1:8" ht="14.25">
      <c r="A32" s="120" t="s">
        <v>332</v>
      </c>
      <c r="B32" s="131" t="s">
        <v>333</v>
      </c>
      <c r="C32" s="132">
        <f>IF(C30-F30&lt;0,F30-C30,"-")</f>
        <v>0</v>
      </c>
      <c r="D32" s="132">
        <f>IF(D30-G30&lt;0,G30-D30,"-")</f>
        <v>0</v>
      </c>
      <c r="E32" s="131" t="s">
        <v>334</v>
      </c>
      <c r="F32" s="132">
        <f>IF(C30-F30&gt;0,C30-F30,"-")</f>
        <v>0</v>
      </c>
      <c r="G32" s="132">
        <f>IF(D30-G30&gt;0,D30-G30,"-")</f>
        <v>0</v>
      </c>
      <c r="H32" s="93"/>
    </row>
    <row r="33" spans="2:5" ht="18.75">
      <c r="B33" s="133"/>
      <c r="C33" s="133"/>
      <c r="D33" s="133"/>
      <c r="E33" s="133"/>
    </row>
  </sheetData>
  <sheetProtection selectLockedCells="1" selectUnlockedCells="1"/>
  <mergeCells count="6">
    <mergeCell ref="B1:F1"/>
    <mergeCell ref="H1:H32"/>
    <mergeCell ref="A3:A4"/>
    <mergeCell ref="B3:D3"/>
    <mergeCell ref="E3:G3"/>
    <mergeCell ref="B33:E3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3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="140" zoomScaleNormal="140" zoomScaleSheetLayoutView="115" workbookViewId="0" topLeftCell="A1">
      <selection activeCell="F4" sqref="F4"/>
    </sheetView>
  </sheetViews>
  <sheetFormatPr defaultColWidth="9.00390625" defaultRowHeight="12.75"/>
  <cols>
    <col min="1" max="1" width="6.875" style="90" customWidth="1"/>
    <col min="2" max="2" width="55.125" style="91" customWidth="1"/>
    <col min="3" max="3" width="16.375" style="90" customWidth="1"/>
    <col min="4" max="4" width="16.25390625" style="90" customWidth="1"/>
    <col min="5" max="5" width="55.125" style="90" customWidth="1"/>
    <col min="6" max="6" width="16.375" style="90" customWidth="1"/>
    <col min="7" max="7" width="16.50390625" style="90" customWidth="1"/>
    <col min="8" max="8" width="4.875" style="90" customWidth="1"/>
    <col min="9" max="16384" width="9.375" style="90" customWidth="1"/>
  </cols>
  <sheetData>
    <row r="1" spans="2:8" ht="31.5" customHeight="1">
      <c r="B1" s="92" t="s">
        <v>335</v>
      </c>
      <c r="C1" s="92"/>
      <c r="D1" s="92"/>
      <c r="E1" s="92"/>
      <c r="F1" s="92"/>
      <c r="G1" s="92"/>
      <c r="H1" s="93" t="s">
        <v>336</v>
      </c>
    </row>
    <row r="2" spans="6:8" ht="14.25">
      <c r="F2" s="94">
        <f>'2.1.sz.mell  '!F2</f>
        <v>0</v>
      </c>
      <c r="G2" s="94"/>
      <c r="H2" s="93"/>
    </row>
    <row r="3" spans="1:8" ht="13.5" customHeight="1">
      <c r="A3" s="95" t="s">
        <v>3</v>
      </c>
      <c r="B3" s="96" t="s">
        <v>281</v>
      </c>
      <c r="C3" s="96"/>
      <c r="D3" s="96"/>
      <c r="E3" s="95" t="s">
        <v>282</v>
      </c>
      <c r="F3" s="95"/>
      <c r="G3" s="95"/>
      <c r="H3" s="93"/>
    </row>
    <row r="4" spans="1:8" s="99" customFormat="1" ht="36">
      <c r="A4" s="95"/>
      <c r="B4" s="96" t="s">
        <v>283</v>
      </c>
      <c r="C4" s="97">
        <f>+'2.1.sz.mell  '!C4</f>
        <v>0</v>
      </c>
      <c r="D4" s="97" t="s">
        <v>6</v>
      </c>
      <c r="E4" s="96" t="s">
        <v>283</v>
      </c>
      <c r="F4" s="98">
        <f>+'2.1.sz.mell  '!C4</f>
        <v>0</v>
      </c>
      <c r="G4" s="98" t="s">
        <v>6</v>
      </c>
      <c r="H4" s="93"/>
    </row>
    <row r="5" spans="1:8" s="99" customFormat="1" ht="14.25">
      <c r="A5" s="100"/>
      <c r="B5" s="101" t="s">
        <v>7</v>
      </c>
      <c r="C5" s="102" t="s">
        <v>8</v>
      </c>
      <c r="D5" s="102"/>
      <c r="E5" s="101" t="s">
        <v>9</v>
      </c>
      <c r="F5" s="103" t="s">
        <v>337</v>
      </c>
      <c r="G5" s="103"/>
      <c r="H5" s="93"/>
    </row>
    <row r="6" spans="1:8" ht="12.75" customHeight="1">
      <c r="A6" s="105" t="s">
        <v>10</v>
      </c>
      <c r="B6" s="106" t="s">
        <v>338</v>
      </c>
      <c r="C6" s="107"/>
      <c r="D6" s="107">
        <v>156871116</v>
      </c>
      <c r="E6" s="106" t="s">
        <v>216</v>
      </c>
      <c r="F6" s="108">
        <v>6075900</v>
      </c>
      <c r="G6" s="108">
        <v>31824790</v>
      </c>
      <c r="H6" s="93"/>
    </row>
    <row r="7" spans="1:8" ht="14.25">
      <c r="A7" s="109" t="s">
        <v>24</v>
      </c>
      <c r="B7" s="110" t="s">
        <v>339</v>
      </c>
      <c r="C7" s="111"/>
      <c r="D7" s="111"/>
      <c r="E7" s="110" t="s">
        <v>340</v>
      </c>
      <c r="F7" s="112"/>
      <c r="G7" s="112"/>
      <c r="H7" s="93"/>
    </row>
    <row r="8" spans="1:8" ht="12.75" customHeight="1">
      <c r="A8" s="109" t="s">
        <v>38</v>
      </c>
      <c r="B8" s="110" t="s">
        <v>341</v>
      </c>
      <c r="C8" s="111">
        <v>1900000</v>
      </c>
      <c r="D8" s="111">
        <v>3623189</v>
      </c>
      <c r="E8" s="110" t="s">
        <v>218</v>
      </c>
      <c r="F8" s="112"/>
      <c r="G8" s="112">
        <v>340000</v>
      </c>
      <c r="H8" s="93"/>
    </row>
    <row r="9" spans="1:8" ht="12.75" customHeight="1">
      <c r="A9" s="109" t="s">
        <v>235</v>
      </c>
      <c r="B9" s="110" t="s">
        <v>342</v>
      </c>
      <c r="C9" s="111"/>
      <c r="D9" s="111"/>
      <c r="E9" s="110" t="s">
        <v>343</v>
      </c>
      <c r="F9" s="112"/>
      <c r="G9" s="112"/>
      <c r="H9" s="93"/>
    </row>
    <row r="10" spans="1:8" ht="12.75" customHeight="1">
      <c r="A10" s="109" t="s">
        <v>68</v>
      </c>
      <c r="B10" s="110" t="s">
        <v>344</v>
      </c>
      <c r="C10" s="111"/>
      <c r="D10" s="111"/>
      <c r="E10" s="110" t="s">
        <v>345</v>
      </c>
      <c r="F10" s="112"/>
      <c r="G10" s="112"/>
      <c r="H10" s="93"/>
    </row>
    <row r="11" spans="1:8" ht="12.75" customHeight="1">
      <c r="A11" s="109" t="s">
        <v>92</v>
      </c>
      <c r="B11" s="110" t="s">
        <v>346</v>
      </c>
      <c r="C11" s="114"/>
      <c r="D11" s="114">
        <v>359482</v>
      </c>
      <c r="E11" s="134"/>
      <c r="F11" s="112"/>
      <c r="G11" s="112"/>
      <c r="H11" s="93"/>
    </row>
    <row r="12" spans="1:8" ht="12.75" customHeight="1">
      <c r="A12" s="109" t="s">
        <v>252</v>
      </c>
      <c r="B12" s="115"/>
      <c r="C12" s="111"/>
      <c r="D12" s="111"/>
      <c r="E12" s="134"/>
      <c r="F12" s="112"/>
      <c r="G12" s="112"/>
      <c r="H12" s="93"/>
    </row>
    <row r="13" spans="1:8" ht="12.75" customHeight="1">
      <c r="A13" s="109" t="s">
        <v>114</v>
      </c>
      <c r="B13" s="115"/>
      <c r="C13" s="111"/>
      <c r="D13" s="111"/>
      <c r="E13" s="134"/>
      <c r="F13" s="112"/>
      <c r="G13" s="112"/>
      <c r="H13" s="93"/>
    </row>
    <row r="14" spans="1:8" ht="12.75" customHeight="1">
      <c r="A14" s="109" t="s">
        <v>261</v>
      </c>
      <c r="B14" s="135"/>
      <c r="C14" s="114"/>
      <c r="D14" s="114"/>
      <c r="E14" s="134"/>
      <c r="F14" s="112"/>
      <c r="G14" s="112"/>
      <c r="H14" s="93"/>
    </row>
    <row r="15" spans="1:8" ht="14.25">
      <c r="A15" s="109" t="s">
        <v>263</v>
      </c>
      <c r="B15" s="115"/>
      <c r="C15" s="114"/>
      <c r="D15" s="114"/>
      <c r="E15" s="134"/>
      <c r="F15" s="112"/>
      <c r="G15" s="112"/>
      <c r="H15" s="93"/>
    </row>
    <row r="16" spans="1:8" ht="12.75" customHeight="1">
      <c r="A16" s="124" t="s">
        <v>265</v>
      </c>
      <c r="B16" s="130"/>
      <c r="C16" s="136"/>
      <c r="D16" s="136"/>
      <c r="E16" s="125" t="s">
        <v>210</v>
      </c>
      <c r="F16" s="127"/>
      <c r="G16" s="127">
        <v>156405116</v>
      </c>
      <c r="H16" s="93"/>
    </row>
    <row r="17" spans="1:8" ht="15.75" customHeight="1">
      <c r="A17" s="120" t="s">
        <v>296</v>
      </c>
      <c r="B17" s="121" t="s">
        <v>347</v>
      </c>
      <c r="C17" s="122">
        <f>+C6+C8+C9+C11+C12+C13+C14+C15+C16</f>
        <v>1900000</v>
      </c>
      <c r="D17" s="122">
        <f>+D6+D8+D9+D11+D12+D13+D14+D15+D16</f>
        <v>160853787</v>
      </c>
      <c r="E17" s="121" t="s">
        <v>348</v>
      </c>
      <c r="F17" s="123">
        <f>+F6+F8+F10+F11+F12+F13+F14+F15+F16</f>
        <v>6075900</v>
      </c>
      <c r="G17" s="123">
        <f>+G6+G8+G10+G11+G12+G13+G14+G15+G16</f>
        <v>188569906</v>
      </c>
      <c r="H17" s="93"/>
    </row>
    <row r="18" spans="1:8" ht="12.75" customHeight="1">
      <c r="A18" s="105" t="s">
        <v>297</v>
      </c>
      <c r="B18" s="137" t="s">
        <v>349</v>
      </c>
      <c r="C18" s="138">
        <f>SUM(C19:C23)</f>
        <v>4175900</v>
      </c>
      <c r="D18" s="138">
        <f>SUM(D19:D23)</f>
        <v>27716119</v>
      </c>
      <c r="E18" s="110" t="s">
        <v>302</v>
      </c>
      <c r="F18" s="108"/>
      <c r="G18" s="108"/>
      <c r="H18" s="93"/>
    </row>
    <row r="19" spans="1:8" ht="12.75" customHeight="1">
      <c r="A19" s="109" t="s">
        <v>300</v>
      </c>
      <c r="B19" s="139" t="s">
        <v>350</v>
      </c>
      <c r="C19" s="111">
        <v>4175900</v>
      </c>
      <c r="D19" s="111">
        <v>27716119</v>
      </c>
      <c r="E19" s="110" t="s">
        <v>351</v>
      </c>
      <c r="F19" s="112"/>
      <c r="G19" s="112"/>
      <c r="H19" s="93"/>
    </row>
    <row r="20" spans="1:8" ht="12.75" customHeight="1">
      <c r="A20" s="105" t="s">
        <v>303</v>
      </c>
      <c r="B20" s="139" t="s">
        <v>352</v>
      </c>
      <c r="C20" s="111"/>
      <c r="D20" s="111"/>
      <c r="E20" s="110" t="s">
        <v>308</v>
      </c>
      <c r="F20" s="112"/>
      <c r="G20" s="112"/>
      <c r="H20" s="93"/>
    </row>
    <row r="21" spans="1:8" ht="12.75" customHeight="1">
      <c r="A21" s="109" t="s">
        <v>306</v>
      </c>
      <c r="B21" s="139" t="s">
        <v>353</v>
      </c>
      <c r="C21" s="111"/>
      <c r="D21" s="111"/>
      <c r="E21" s="110" t="s">
        <v>311</v>
      </c>
      <c r="F21" s="112"/>
      <c r="G21" s="112"/>
      <c r="H21" s="93"/>
    </row>
    <row r="22" spans="1:8" ht="12.75" customHeight="1">
      <c r="A22" s="105" t="s">
        <v>309</v>
      </c>
      <c r="B22" s="139" t="s">
        <v>354</v>
      </c>
      <c r="C22" s="111"/>
      <c r="D22" s="111"/>
      <c r="E22" s="125" t="s">
        <v>313</v>
      </c>
      <c r="F22" s="112"/>
      <c r="G22" s="112"/>
      <c r="H22" s="93"/>
    </row>
    <row r="23" spans="1:8" ht="12.75" customHeight="1">
      <c r="A23" s="109" t="s">
        <v>312</v>
      </c>
      <c r="B23" s="140" t="s">
        <v>355</v>
      </c>
      <c r="C23" s="111"/>
      <c r="D23" s="111"/>
      <c r="E23" s="110" t="s">
        <v>356</v>
      </c>
      <c r="F23" s="112"/>
      <c r="G23" s="112"/>
      <c r="H23" s="93"/>
    </row>
    <row r="24" spans="1:8" ht="12.75" customHeight="1">
      <c r="A24" s="105" t="s">
        <v>314</v>
      </c>
      <c r="B24" s="141" t="s">
        <v>357</v>
      </c>
      <c r="C24" s="128">
        <f>+C25+C26+C27+C28+C29</f>
        <v>0</v>
      </c>
      <c r="D24" s="128"/>
      <c r="E24" s="106" t="s">
        <v>358</v>
      </c>
      <c r="F24" s="112"/>
      <c r="G24" s="112"/>
      <c r="H24" s="93"/>
    </row>
    <row r="25" spans="1:8" ht="12.75" customHeight="1">
      <c r="A25" s="109" t="s">
        <v>317</v>
      </c>
      <c r="B25" s="140" t="s">
        <v>359</v>
      </c>
      <c r="C25" s="111"/>
      <c r="D25" s="111"/>
      <c r="E25" s="106" t="s">
        <v>251</v>
      </c>
      <c r="F25" s="112"/>
      <c r="G25" s="112"/>
      <c r="H25" s="93"/>
    </row>
    <row r="26" spans="1:8" ht="12.75" customHeight="1">
      <c r="A26" s="105" t="s">
        <v>319</v>
      </c>
      <c r="B26" s="140" t="s">
        <v>360</v>
      </c>
      <c r="C26" s="111"/>
      <c r="D26" s="111"/>
      <c r="E26" s="142"/>
      <c r="F26" s="112"/>
      <c r="G26" s="112"/>
      <c r="H26" s="93"/>
    </row>
    <row r="27" spans="1:8" ht="12.75" customHeight="1">
      <c r="A27" s="109" t="s">
        <v>321</v>
      </c>
      <c r="B27" s="139" t="s">
        <v>361</v>
      </c>
      <c r="C27" s="111"/>
      <c r="D27" s="111"/>
      <c r="E27" s="142"/>
      <c r="F27" s="112"/>
      <c r="G27" s="112"/>
      <c r="H27" s="93"/>
    </row>
    <row r="28" spans="1:8" ht="12.75" customHeight="1">
      <c r="A28" s="105" t="s">
        <v>322</v>
      </c>
      <c r="B28" s="143" t="s">
        <v>362</v>
      </c>
      <c r="C28" s="111"/>
      <c r="D28" s="111"/>
      <c r="E28" s="115"/>
      <c r="F28" s="112"/>
      <c r="G28" s="112"/>
      <c r="H28" s="93"/>
    </row>
    <row r="29" spans="1:8" ht="12.75" customHeight="1">
      <c r="A29" s="109" t="s">
        <v>323</v>
      </c>
      <c r="B29" s="144" t="s">
        <v>363</v>
      </c>
      <c r="C29" s="111"/>
      <c r="D29" s="111"/>
      <c r="E29" s="142"/>
      <c r="F29" s="112"/>
      <c r="G29" s="112"/>
      <c r="H29" s="93"/>
    </row>
    <row r="30" spans="1:8" ht="21.75" customHeight="1">
      <c r="A30" s="120" t="s">
        <v>326</v>
      </c>
      <c r="B30" s="121" t="s">
        <v>364</v>
      </c>
      <c r="C30" s="122">
        <f>+C18+C24</f>
        <v>4175900</v>
      </c>
      <c r="D30" s="122">
        <f>+D18+D24</f>
        <v>27716119</v>
      </c>
      <c r="E30" s="121" t="s">
        <v>365</v>
      </c>
      <c r="F30" s="123">
        <f>SUM(F18:F29)</f>
        <v>0</v>
      </c>
      <c r="G30" s="123"/>
      <c r="H30" s="93"/>
    </row>
    <row r="31" spans="1:8" ht="14.25">
      <c r="A31" s="120" t="s">
        <v>329</v>
      </c>
      <c r="B31" s="131" t="s">
        <v>366</v>
      </c>
      <c r="C31" s="132">
        <f>+C17+C30</f>
        <v>6075900</v>
      </c>
      <c r="D31" s="132">
        <f>+D17+D30</f>
        <v>188569906</v>
      </c>
      <c r="E31" s="131" t="s">
        <v>367</v>
      </c>
      <c r="F31" s="132">
        <f>+F17+F30</f>
        <v>6075900</v>
      </c>
      <c r="G31" s="132">
        <f>+G17+G30</f>
        <v>188569906</v>
      </c>
      <c r="H31" s="93"/>
    </row>
    <row r="32" spans="1:8" ht="14.25">
      <c r="A32" s="120" t="s">
        <v>332</v>
      </c>
      <c r="B32" s="131" t="s">
        <v>330</v>
      </c>
      <c r="C32" s="132">
        <f>IF(C17-F17&lt;0,F17-C17,"-")</f>
        <v>4175900</v>
      </c>
      <c r="D32" s="132">
        <f>IF(D17-G17&lt;0,G17-D17,"-")</f>
        <v>27716119</v>
      </c>
      <c r="E32" s="131" t="s">
        <v>331</v>
      </c>
      <c r="F32" s="132">
        <f>IF(C17-F17&gt;0,C17-F17,"-")</f>
        <v>0</v>
      </c>
      <c r="G32" s="132">
        <f>IF(D17-G17&gt;0,D17-G17,"-")</f>
        <v>0</v>
      </c>
      <c r="H32" s="93"/>
    </row>
    <row r="33" spans="1:8" ht="14.25">
      <c r="A33" s="120" t="s">
        <v>368</v>
      </c>
      <c r="B33" s="131" t="s">
        <v>333</v>
      </c>
      <c r="C33" s="132">
        <f>IF(C31-F31&lt;0,F31-C31,"-")</f>
        <v>0</v>
      </c>
      <c r="D33" s="132">
        <f>IF(D31-G31&lt;0,G31-D31,"-")</f>
        <v>0</v>
      </c>
      <c r="E33" s="131" t="s">
        <v>334</v>
      </c>
      <c r="F33" s="132">
        <f>IF(C31-F31&gt;0,C31-F31,"-")</f>
        <v>0</v>
      </c>
      <c r="G33" s="132">
        <f>IF(D31-G31&gt;0,D31-G31,"-")</f>
        <v>0</v>
      </c>
      <c r="H33" s="93"/>
    </row>
  </sheetData>
  <sheetProtection selectLockedCells="1" selectUnlockedCells="1"/>
  <mergeCells count="5">
    <mergeCell ref="B1:F1"/>
    <mergeCell ref="H1:H33"/>
    <mergeCell ref="A3:A4"/>
    <mergeCell ref="B3:D3"/>
    <mergeCell ref="E3:G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158"/>
  <sheetViews>
    <sheetView zoomScale="140" zoomScaleNormal="14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145" customWidth="1"/>
    <col min="2" max="2" width="72.00390625" style="146" customWidth="1"/>
    <col min="3" max="3" width="25.00390625" style="147" customWidth="1"/>
    <col min="4" max="4" width="24.625" style="147" customWidth="1"/>
    <col min="5" max="16384" width="9.375" style="148" customWidth="1"/>
  </cols>
  <sheetData>
    <row r="1" spans="1:4" s="152" customFormat="1" ht="16.5" customHeight="1">
      <c r="A1" s="149"/>
      <c r="B1" s="150"/>
      <c r="C1" s="151" t="s">
        <v>369</v>
      </c>
      <c r="D1" s="151"/>
    </row>
    <row r="2" spans="1:4" s="155" customFormat="1" ht="21" customHeight="1">
      <c r="A2" s="153" t="s">
        <v>283</v>
      </c>
      <c r="B2" s="154" t="s">
        <v>370</v>
      </c>
      <c r="C2" s="154"/>
      <c r="D2" s="154"/>
    </row>
    <row r="3" spans="1:4" s="155" customFormat="1" ht="16.5" customHeight="1">
      <c r="A3" s="156" t="s">
        <v>371</v>
      </c>
      <c r="B3" s="157" t="s">
        <v>372</v>
      </c>
      <c r="C3" s="157"/>
      <c r="D3" s="157"/>
    </row>
    <row r="4" spans="1:4" s="160" customFormat="1" ht="15.75" customHeight="1">
      <c r="A4" s="158"/>
      <c r="B4" s="158"/>
      <c r="C4" s="159"/>
      <c r="D4" s="159"/>
    </row>
    <row r="5" spans="1:4" ht="14.25">
      <c r="A5" s="161" t="s">
        <v>373</v>
      </c>
      <c r="B5" s="162" t="s">
        <v>374</v>
      </c>
      <c r="C5" s="163" t="s">
        <v>375</v>
      </c>
      <c r="D5" s="163" t="s">
        <v>376</v>
      </c>
    </row>
    <row r="6" spans="1:4" s="167" customFormat="1" ht="12.75" customHeight="1">
      <c r="A6" s="164"/>
      <c r="B6" s="165" t="s">
        <v>7</v>
      </c>
      <c r="C6" s="166" t="s">
        <v>8</v>
      </c>
      <c r="D6" s="166" t="s">
        <v>9</v>
      </c>
    </row>
    <row r="7" spans="1:4" s="167" customFormat="1" ht="15.75" customHeight="1">
      <c r="A7" s="168"/>
      <c r="B7" s="169" t="s">
        <v>281</v>
      </c>
      <c r="C7" s="170"/>
      <c r="D7" s="170"/>
    </row>
    <row r="8" spans="1:4" s="167" customFormat="1" ht="12" customHeight="1">
      <c r="A8" s="54" t="s">
        <v>10</v>
      </c>
      <c r="B8" s="15" t="s">
        <v>11</v>
      </c>
      <c r="C8" s="16">
        <f>+C9+C10+C11+C12+C13+C14</f>
        <v>40620277</v>
      </c>
      <c r="D8" s="16">
        <f>+D9+D10+D11+D12+D13+D14</f>
        <v>47454035</v>
      </c>
    </row>
    <row r="9" spans="1:4" s="172" customFormat="1" ht="12" customHeight="1">
      <c r="A9" s="171" t="s">
        <v>12</v>
      </c>
      <c r="B9" s="19" t="s">
        <v>13</v>
      </c>
      <c r="C9" s="20">
        <v>7626827</v>
      </c>
      <c r="D9" s="20">
        <v>8641051</v>
      </c>
    </row>
    <row r="10" spans="1:4" s="174" customFormat="1" ht="12" customHeight="1">
      <c r="A10" s="173" t="s">
        <v>14</v>
      </c>
      <c r="B10" s="22" t="s">
        <v>15</v>
      </c>
      <c r="C10" s="23">
        <v>22077413</v>
      </c>
      <c r="D10" s="23">
        <v>23179154</v>
      </c>
    </row>
    <row r="11" spans="1:4" s="174" customFormat="1" ht="12" customHeight="1">
      <c r="A11" s="173" t="s">
        <v>16</v>
      </c>
      <c r="B11" s="22" t="s">
        <v>17</v>
      </c>
      <c r="C11" s="23">
        <v>9716037</v>
      </c>
      <c r="D11" s="23">
        <v>10275351</v>
      </c>
    </row>
    <row r="12" spans="1:4" s="174" customFormat="1" ht="12" customHeight="1">
      <c r="A12" s="173" t="s">
        <v>18</v>
      </c>
      <c r="B12" s="22" t="s">
        <v>19</v>
      </c>
      <c r="C12" s="23">
        <v>1200000</v>
      </c>
      <c r="D12" s="23">
        <v>1200000</v>
      </c>
    </row>
    <row r="13" spans="1:4" s="174" customFormat="1" ht="12" customHeight="1">
      <c r="A13" s="173" t="s">
        <v>20</v>
      </c>
      <c r="B13" s="22" t="s">
        <v>377</v>
      </c>
      <c r="C13" s="23"/>
      <c r="D13" s="23">
        <v>4158479</v>
      </c>
    </row>
    <row r="14" spans="1:4" s="172" customFormat="1" ht="12" customHeight="1">
      <c r="A14" s="175" t="s">
        <v>22</v>
      </c>
      <c r="B14" s="30" t="s">
        <v>378</v>
      </c>
      <c r="C14" s="23"/>
      <c r="D14" s="23"/>
    </row>
    <row r="15" spans="1:4" s="172" customFormat="1" ht="12" customHeight="1">
      <c r="A15" s="54" t="s">
        <v>24</v>
      </c>
      <c r="B15" s="27" t="s">
        <v>25</v>
      </c>
      <c r="C15" s="16">
        <f>+C16+C17+C18+C19+C20</f>
        <v>16491187</v>
      </c>
      <c r="D15" s="16">
        <f>+D16+D17+D18+D19+D20</f>
        <v>253225395</v>
      </c>
    </row>
    <row r="16" spans="1:4" s="172" customFormat="1" ht="12" customHeight="1">
      <c r="A16" s="171" t="s">
        <v>26</v>
      </c>
      <c r="B16" s="19" t="s">
        <v>27</v>
      </c>
      <c r="C16" s="20"/>
      <c r="D16" s="20"/>
    </row>
    <row r="17" spans="1:4" s="172" customFormat="1" ht="12" customHeight="1">
      <c r="A17" s="173" t="s">
        <v>28</v>
      </c>
      <c r="B17" s="22" t="s">
        <v>29</v>
      </c>
      <c r="C17" s="23"/>
      <c r="D17" s="23"/>
    </row>
    <row r="18" spans="1:4" s="172" customFormat="1" ht="12" customHeight="1">
      <c r="A18" s="173" t="s">
        <v>30</v>
      </c>
      <c r="B18" s="22" t="s">
        <v>31</v>
      </c>
      <c r="C18" s="23"/>
      <c r="D18" s="23"/>
    </row>
    <row r="19" spans="1:4" s="172" customFormat="1" ht="12" customHeight="1">
      <c r="A19" s="173" t="s">
        <v>32</v>
      </c>
      <c r="B19" s="22" t="s">
        <v>33</v>
      </c>
      <c r="C19" s="23"/>
      <c r="D19" s="23"/>
    </row>
    <row r="20" spans="1:4" s="172" customFormat="1" ht="12" customHeight="1">
      <c r="A20" s="173" t="s">
        <v>34</v>
      </c>
      <c r="B20" s="22" t="s">
        <v>379</v>
      </c>
      <c r="C20" s="23">
        <v>16491187</v>
      </c>
      <c r="D20" s="23">
        <v>253225395</v>
      </c>
    </row>
    <row r="21" spans="1:4" s="174" customFormat="1" ht="12" customHeight="1">
      <c r="A21" s="175" t="s">
        <v>36</v>
      </c>
      <c r="B21" s="30" t="s">
        <v>380</v>
      </c>
      <c r="C21" s="28"/>
      <c r="D21" s="28"/>
    </row>
    <row r="22" spans="1:4" s="174" customFormat="1" ht="12" customHeight="1">
      <c r="A22" s="54" t="s">
        <v>38</v>
      </c>
      <c r="B22" s="15" t="s">
        <v>39</v>
      </c>
      <c r="C22" s="16">
        <f>+C23+C24+C25+C26+C27</f>
        <v>0</v>
      </c>
      <c r="D22" s="16">
        <f>+D23+D24+D25+D26+D27</f>
        <v>466000</v>
      </c>
    </row>
    <row r="23" spans="1:4" s="174" customFormat="1" ht="12" customHeight="1">
      <c r="A23" s="171" t="s">
        <v>40</v>
      </c>
      <c r="B23" s="19" t="s">
        <v>41</v>
      </c>
      <c r="C23" s="20"/>
      <c r="D23" s="20">
        <v>466000</v>
      </c>
    </row>
    <row r="24" spans="1:4" s="172" customFormat="1" ht="12" customHeight="1">
      <c r="A24" s="173" t="s">
        <v>42</v>
      </c>
      <c r="B24" s="22" t="s">
        <v>43</v>
      </c>
      <c r="C24" s="23"/>
      <c r="D24" s="23"/>
    </row>
    <row r="25" spans="1:4" s="174" customFormat="1" ht="12" customHeight="1">
      <c r="A25" s="173" t="s">
        <v>44</v>
      </c>
      <c r="B25" s="22" t="s">
        <v>45</v>
      </c>
      <c r="C25" s="23"/>
      <c r="D25" s="23"/>
    </row>
    <row r="26" spans="1:4" s="174" customFormat="1" ht="12" customHeight="1">
      <c r="A26" s="173" t="s">
        <v>46</v>
      </c>
      <c r="B26" s="22" t="s">
        <v>47</v>
      </c>
      <c r="C26" s="23"/>
      <c r="D26" s="23"/>
    </row>
    <row r="27" spans="1:4" s="174" customFormat="1" ht="12" customHeight="1">
      <c r="A27" s="173" t="s">
        <v>48</v>
      </c>
      <c r="B27" s="22" t="s">
        <v>49</v>
      </c>
      <c r="C27" s="23"/>
      <c r="D27" s="23"/>
    </row>
    <row r="28" spans="1:4" s="174" customFormat="1" ht="12" customHeight="1">
      <c r="A28" s="175" t="s">
        <v>50</v>
      </c>
      <c r="B28" s="30" t="s">
        <v>51</v>
      </c>
      <c r="C28" s="31"/>
      <c r="D28" s="31"/>
    </row>
    <row r="29" spans="1:4" s="174" customFormat="1" ht="12" customHeight="1">
      <c r="A29" s="54" t="s">
        <v>52</v>
      </c>
      <c r="B29" s="15" t="s">
        <v>273</v>
      </c>
      <c r="C29" s="16">
        <f>+C30+C34+C35+C36+C32</f>
        <v>18500000</v>
      </c>
      <c r="D29" s="16">
        <f>+D30+D34+D35+D36+D32</f>
        <v>24548591</v>
      </c>
    </row>
    <row r="30" spans="1:4" s="174" customFormat="1" ht="12" customHeight="1">
      <c r="A30" s="171" t="s">
        <v>54</v>
      </c>
      <c r="B30" s="19" t="s">
        <v>277</v>
      </c>
      <c r="C30" s="176">
        <v>1500000</v>
      </c>
      <c r="D30" s="176">
        <v>1984795</v>
      </c>
    </row>
    <row r="31" spans="1:4" s="174" customFormat="1" ht="12" customHeight="1">
      <c r="A31" s="173" t="s">
        <v>56</v>
      </c>
      <c r="B31" s="22" t="s">
        <v>57</v>
      </c>
      <c r="C31" s="23"/>
      <c r="D31" s="23"/>
    </row>
    <row r="32" spans="1:4" s="174" customFormat="1" ht="12" customHeight="1">
      <c r="A32" s="173" t="s">
        <v>58</v>
      </c>
      <c r="B32" s="22" t="s">
        <v>59</v>
      </c>
      <c r="C32" s="23">
        <v>15500000</v>
      </c>
      <c r="D32" s="23">
        <v>18876171</v>
      </c>
    </row>
    <row r="33" spans="1:4" s="174" customFormat="1" ht="12" customHeight="1">
      <c r="A33" s="173" t="s">
        <v>60</v>
      </c>
      <c r="B33" s="22" t="s">
        <v>61</v>
      </c>
      <c r="C33" s="23"/>
      <c r="D33" s="23"/>
    </row>
    <row r="34" spans="1:4" s="174" customFormat="1" ht="12" customHeight="1">
      <c r="A34" s="173" t="s">
        <v>62</v>
      </c>
      <c r="B34" s="22" t="s">
        <v>63</v>
      </c>
      <c r="C34" s="23">
        <v>1500000</v>
      </c>
      <c r="D34" s="23">
        <v>2600000</v>
      </c>
    </row>
    <row r="35" spans="1:4" s="174" customFormat="1" ht="12" customHeight="1">
      <c r="A35" s="173" t="s">
        <v>64</v>
      </c>
      <c r="B35" s="22" t="s">
        <v>65</v>
      </c>
      <c r="C35" s="23"/>
      <c r="D35" s="23"/>
    </row>
    <row r="36" spans="1:4" s="174" customFormat="1" ht="12" customHeight="1">
      <c r="A36" s="175" t="s">
        <v>66</v>
      </c>
      <c r="B36" s="33" t="s">
        <v>67</v>
      </c>
      <c r="C36" s="28"/>
      <c r="D36" s="28">
        <v>1087625</v>
      </c>
    </row>
    <row r="37" spans="1:4" s="174" customFormat="1" ht="12" customHeight="1">
      <c r="A37" s="54" t="s">
        <v>68</v>
      </c>
      <c r="B37" s="15" t="s">
        <v>69</v>
      </c>
      <c r="C37" s="16">
        <f>SUM(C38:C48)</f>
        <v>10474000</v>
      </c>
      <c r="D37" s="16">
        <f>SUM(D38:D48)</f>
        <v>25675158</v>
      </c>
    </row>
    <row r="38" spans="1:4" s="174" customFormat="1" ht="12" customHeight="1">
      <c r="A38" s="171" t="s">
        <v>70</v>
      </c>
      <c r="B38" s="19" t="s">
        <v>71</v>
      </c>
      <c r="C38" s="20">
        <v>3000000</v>
      </c>
      <c r="D38" s="20">
        <v>19910216</v>
      </c>
    </row>
    <row r="39" spans="1:4" s="174" customFormat="1" ht="12" customHeight="1">
      <c r="A39" s="173" t="s">
        <v>72</v>
      </c>
      <c r="B39" s="22" t="s">
        <v>73</v>
      </c>
      <c r="C39" s="23">
        <v>500000</v>
      </c>
      <c r="D39" s="23">
        <v>1366244</v>
      </c>
    </row>
    <row r="40" spans="1:4" s="174" customFormat="1" ht="12" customHeight="1">
      <c r="A40" s="173" t="s">
        <v>74</v>
      </c>
      <c r="B40" s="22" t="s">
        <v>75</v>
      </c>
      <c r="C40" s="23">
        <v>1600000</v>
      </c>
      <c r="D40" s="23">
        <v>700000</v>
      </c>
    </row>
    <row r="41" spans="1:4" s="174" customFormat="1" ht="12" customHeight="1">
      <c r="A41" s="173" t="s">
        <v>76</v>
      </c>
      <c r="B41" s="22" t="s">
        <v>77</v>
      </c>
      <c r="C41" s="23">
        <v>1500000</v>
      </c>
      <c r="D41" s="23">
        <v>1559710</v>
      </c>
    </row>
    <row r="42" spans="1:4" s="174" customFormat="1" ht="12" customHeight="1">
      <c r="A42" s="173" t="s">
        <v>78</v>
      </c>
      <c r="B42" s="22" t="s">
        <v>79</v>
      </c>
      <c r="C42" s="23">
        <v>2200000</v>
      </c>
      <c r="D42" s="23"/>
    </row>
    <row r="43" spans="1:4" s="174" customFormat="1" ht="12" customHeight="1">
      <c r="A43" s="173" t="s">
        <v>80</v>
      </c>
      <c r="B43" s="22" t="s">
        <v>81</v>
      </c>
      <c r="C43" s="23">
        <v>1674000</v>
      </c>
      <c r="D43" s="23">
        <v>1674000</v>
      </c>
    </row>
    <row r="44" spans="1:4" s="174" customFormat="1" ht="12" customHeight="1">
      <c r="A44" s="173" t="s">
        <v>82</v>
      </c>
      <c r="B44" s="22" t="s">
        <v>83</v>
      </c>
      <c r="C44" s="23"/>
      <c r="D44" s="23"/>
    </row>
    <row r="45" spans="1:4" s="174" customFormat="1" ht="12" customHeight="1">
      <c r="A45" s="173" t="s">
        <v>84</v>
      </c>
      <c r="B45" s="22" t="s">
        <v>85</v>
      </c>
      <c r="C45" s="23"/>
      <c r="D45" s="23">
        <v>22145</v>
      </c>
    </row>
    <row r="46" spans="1:4" s="174" customFormat="1" ht="12" customHeight="1">
      <c r="A46" s="173" t="s">
        <v>86</v>
      </c>
      <c r="B46" s="22" t="s">
        <v>87</v>
      </c>
      <c r="C46" s="23"/>
      <c r="D46" s="23"/>
    </row>
    <row r="47" spans="1:4" s="174" customFormat="1" ht="12" customHeight="1">
      <c r="A47" s="175" t="s">
        <v>88</v>
      </c>
      <c r="B47" s="34" t="s">
        <v>89</v>
      </c>
      <c r="C47" s="28"/>
      <c r="D47" s="28">
        <v>300630</v>
      </c>
    </row>
    <row r="48" spans="1:4" s="174" customFormat="1" ht="12" customHeight="1">
      <c r="A48" s="175" t="s">
        <v>90</v>
      </c>
      <c r="B48" s="30" t="s">
        <v>381</v>
      </c>
      <c r="C48" s="31"/>
      <c r="D48" s="28">
        <v>142213</v>
      </c>
    </row>
    <row r="49" spans="1:4" s="174" customFormat="1" ht="12" customHeight="1">
      <c r="A49" s="54" t="s">
        <v>92</v>
      </c>
      <c r="B49" s="15" t="s">
        <v>93</v>
      </c>
      <c r="C49" s="16">
        <f>SUM(C50:C54)</f>
        <v>1900000</v>
      </c>
      <c r="D49" s="16">
        <f>SUM(D50:D54)</f>
        <v>3623189</v>
      </c>
    </row>
    <row r="50" spans="1:4" s="174" customFormat="1" ht="12" customHeight="1">
      <c r="A50" s="171" t="s">
        <v>94</v>
      </c>
      <c r="B50" s="19" t="s">
        <v>95</v>
      </c>
      <c r="C50" s="20"/>
      <c r="D50" s="20"/>
    </row>
    <row r="51" spans="1:4" s="174" customFormat="1" ht="12" customHeight="1">
      <c r="A51" s="173" t="s">
        <v>96</v>
      </c>
      <c r="B51" s="22" t="s">
        <v>97</v>
      </c>
      <c r="C51" s="23"/>
      <c r="D51" s="23"/>
    </row>
    <row r="52" spans="1:4" s="174" customFormat="1" ht="12" customHeight="1">
      <c r="A52" s="173" t="s">
        <v>98</v>
      </c>
      <c r="B52" s="22" t="s">
        <v>99</v>
      </c>
      <c r="C52" s="23">
        <v>1900000</v>
      </c>
      <c r="D52" s="23">
        <v>3623189</v>
      </c>
    </row>
    <row r="53" spans="1:4" s="174" customFormat="1" ht="12" customHeight="1">
      <c r="A53" s="173" t="s">
        <v>100</v>
      </c>
      <c r="B53" s="22" t="s">
        <v>101</v>
      </c>
      <c r="C53" s="23"/>
      <c r="D53" s="23"/>
    </row>
    <row r="54" spans="1:4" s="174" customFormat="1" ht="12" customHeight="1">
      <c r="A54" s="175" t="s">
        <v>102</v>
      </c>
      <c r="B54" s="34" t="s">
        <v>103</v>
      </c>
      <c r="C54" s="28"/>
      <c r="D54" s="28"/>
    </row>
    <row r="55" spans="1:4" s="174" customFormat="1" ht="12" customHeight="1">
      <c r="A55" s="54" t="s">
        <v>104</v>
      </c>
      <c r="B55" s="15" t="s">
        <v>105</v>
      </c>
      <c r="C55" s="16">
        <f>SUM(C56:C58)</f>
        <v>1000000</v>
      </c>
      <c r="D55" s="16">
        <f>SUM(D56:D58)</f>
        <v>1434091</v>
      </c>
    </row>
    <row r="56" spans="1:4" s="174" customFormat="1" ht="12" customHeight="1">
      <c r="A56" s="171" t="s">
        <v>106</v>
      </c>
      <c r="B56" s="19" t="s">
        <v>107</v>
      </c>
      <c r="C56" s="20"/>
      <c r="D56" s="20"/>
    </row>
    <row r="57" spans="1:4" s="174" customFormat="1" ht="12" customHeight="1">
      <c r="A57" s="173" t="s">
        <v>108</v>
      </c>
      <c r="B57" s="22" t="s">
        <v>109</v>
      </c>
      <c r="C57" s="23"/>
      <c r="D57" s="23">
        <v>1434091</v>
      </c>
    </row>
    <row r="58" spans="1:4" s="174" customFormat="1" ht="12" customHeight="1">
      <c r="A58" s="173" t="s">
        <v>110</v>
      </c>
      <c r="B58" s="22" t="s">
        <v>111</v>
      </c>
      <c r="C58" s="23">
        <v>1000000</v>
      </c>
      <c r="D58" s="23"/>
    </row>
    <row r="59" spans="1:4" s="174" customFormat="1" ht="12" customHeight="1">
      <c r="A59" s="175" t="s">
        <v>112</v>
      </c>
      <c r="B59" s="34" t="s">
        <v>113</v>
      </c>
      <c r="C59" s="28"/>
      <c r="D59" s="28"/>
    </row>
    <row r="60" spans="1:4" s="174" customFormat="1" ht="12" customHeight="1">
      <c r="A60" s="54" t="s">
        <v>114</v>
      </c>
      <c r="B60" s="27" t="s">
        <v>115</v>
      </c>
      <c r="C60" s="16">
        <f>SUM(C61:C63)</f>
        <v>0</v>
      </c>
      <c r="D60" s="16">
        <f>SUM(D61:D63)</f>
        <v>359482</v>
      </c>
    </row>
    <row r="61" spans="1:4" s="174" customFormat="1" ht="12" customHeight="1">
      <c r="A61" s="171" t="s">
        <v>116</v>
      </c>
      <c r="B61" s="19" t="s">
        <v>117</v>
      </c>
      <c r="C61" s="23"/>
      <c r="D61" s="23"/>
    </row>
    <row r="62" spans="1:4" s="174" customFormat="1" ht="12" customHeight="1">
      <c r="A62" s="173" t="s">
        <v>118</v>
      </c>
      <c r="B62" s="22" t="s">
        <v>119</v>
      </c>
      <c r="C62" s="23"/>
      <c r="D62" s="23"/>
    </row>
    <row r="63" spans="1:4" s="174" customFormat="1" ht="12" customHeight="1">
      <c r="A63" s="173" t="s">
        <v>120</v>
      </c>
      <c r="B63" s="22" t="s">
        <v>121</v>
      </c>
      <c r="C63" s="23"/>
      <c r="D63" s="23">
        <v>359482</v>
      </c>
    </row>
    <row r="64" spans="1:4" s="174" customFormat="1" ht="12" customHeight="1">
      <c r="A64" s="175" t="s">
        <v>122</v>
      </c>
      <c r="B64" s="34" t="s">
        <v>123</v>
      </c>
      <c r="C64" s="23"/>
      <c r="D64" s="23"/>
    </row>
    <row r="65" spans="1:4" s="174" customFormat="1" ht="12" customHeight="1">
      <c r="A65" s="54" t="s">
        <v>261</v>
      </c>
      <c r="B65" s="15" t="s">
        <v>125</v>
      </c>
      <c r="C65" s="16">
        <f>+C8+C15+C22+C29+C37+C49+C55+C60</f>
        <v>88985464</v>
      </c>
      <c r="D65" s="16">
        <f>+D8+D15+D22+D29+D37+D49+D55+D60</f>
        <v>356785941</v>
      </c>
    </row>
    <row r="66" spans="1:4" s="174" customFormat="1" ht="12" customHeight="1">
      <c r="A66" s="177" t="s">
        <v>382</v>
      </c>
      <c r="B66" s="27" t="s">
        <v>127</v>
      </c>
      <c r="C66" s="16">
        <f>SUM(C67:C69)</f>
        <v>0</v>
      </c>
      <c r="D66" s="16"/>
    </row>
    <row r="67" spans="1:4" s="174" customFormat="1" ht="12" customHeight="1">
      <c r="A67" s="171" t="s">
        <v>128</v>
      </c>
      <c r="B67" s="19" t="s">
        <v>129</v>
      </c>
      <c r="C67" s="23"/>
      <c r="D67" s="23"/>
    </row>
    <row r="68" spans="1:4" s="174" customFormat="1" ht="12" customHeight="1">
      <c r="A68" s="173" t="s">
        <v>130</v>
      </c>
      <c r="B68" s="22" t="s">
        <v>131</v>
      </c>
      <c r="C68" s="23"/>
      <c r="D68" s="23"/>
    </row>
    <row r="69" spans="1:4" s="174" customFormat="1" ht="12" customHeight="1">
      <c r="A69" s="175" t="s">
        <v>132</v>
      </c>
      <c r="B69" s="178" t="s">
        <v>274</v>
      </c>
      <c r="C69" s="23"/>
      <c r="D69" s="23"/>
    </row>
    <row r="70" spans="1:4" s="174" customFormat="1" ht="12" customHeight="1">
      <c r="A70" s="177" t="s">
        <v>134</v>
      </c>
      <c r="B70" s="27" t="s">
        <v>135</v>
      </c>
      <c r="C70" s="16">
        <f>SUM(C71:C74)</f>
        <v>0</v>
      </c>
      <c r="D70" s="16"/>
    </row>
    <row r="71" spans="1:4" s="174" customFormat="1" ht="12" customHeight="1">
      <c r="A71" s="171" t="s">
        <v>136</v>
      </c>
      <c r="B71" s="19" t="s">
        <v>137</v>
      </c>
      <c r="C71" s="23"/>
      <c r="D71" s="23"/>
    </row>
    <row r="72" spans="1:4" s="174" customFormat="1" ht="12" customHeight="1">
      <c r="A72" s="173" t="s">
        <v>138</v>
      </c>
      <c r="B72" s="22" t="s">
        <v>139</v>
      </c>
      <c r="C72" s="23"/>
      <c r="D72" s="23"/>
    </row>
    <row r="73" spans="1:4" s="174" customFormat="1" ht="12" customHeight="1">
      <c r="A73" s="173" t="s">
        <v>140</v>
      </c>
      <c r="B73" s="22" t="s">
        <v>141</v>
      </c>
      <c r="C73" s="23"/>
      <c r="D73" s="23"/>
    </row>
    <row r="74" spans="1:4" s="174" customFormat="1" ht="12" customHeight="1">
      <c r="A74" s="175" t="s">
        <v>142</v>
      </c>
      <c r="B74" s="26" t="s">
        <v>143</v>
      </c>
      <c r="C74" s="23"/>
      <c r="D74" s="23"/>
    </row>
    <row r="75" spans="1:4" s="174" customFormat="1" ht="12" customHeight="1">
      <c r="A75" s="177" t="s">
        <v>144</v>
      </c>
      <c r="B75" s="27" t="s">
        <v>145</v>
      </c>
      <c r="C75" s="16">
        <f>SUM(C76:C77)</f>
        <v>4750523</v>
      </c>
      <c r="D75" s="16">
        <f>SUM(D76:D77)</f>
        <v>104040966</v>
      </c>
    </row>
    <row r="76" spans="1:4" s="174" customFormat="1" ht="12" customHeight="1">
      <c r="A76" s="171" t="s">
        <v>146</v>
      </c>
      <c r="B76" s="19" t="s">
        <v>147</v>
      </c>
      <c r="C76" s="23">
        <v>4750523</v>
      </c>
      <c r="D76" s="23">
        <v>104040966</v>
      </c>
    </row>
    <row r="77" spans="1:4" s="174" customFormat="1" ht="12" customHeight="1">
      <c r="A77" s="175" t="s">
        <v>148</v>
      </c>
      <c r="B77" s="34" t="s">
        <v>149</v>
      </c>
      <c r="C77" s="23"/>
      <c r="D77" s="23"/>
    </row>
    <row r="78" spans="1:4" s="172" customFormat="1" ht="12" customHeight="1">
      <c r="A78" s="177" t="s">
        <v>150</v>
      </c>
      <c r="B78" s="27" t="s">
        <v>151</v>
      </c>
      <c r="C78" s="16">
        <f>SUM(C79:C81)</f>
        <v>0</v>
      </c>
      <c r="D78" s="16">
        <f>SUM(D79:D81)</f>
        <v>1790663</v>
      </c>
    </row>
    <row r="79" spans="1:4" s="174" customFormat="1" ht="12" customHeight="1">
      <c r="A79" s="171" t="s">
        <v>152</v>
      </c>
      <c r="B79" s="19" t="s">
        <v>153</v>
      </c>
      <c r="C79" s="23"/>
      <c r="D79" s="23">
        <v>1790663</v>
      </c>
    </row>
    <row r="80" spans="1:4" s="174" customFormat="1" ht="12" customHeight="1">
      <c r="A80" s="173" t="s">
        <v>154</v>
      </c>
      <c r="B80" s="22" t="s">
        <v>155</v>
      </c>
      <c r="C80" s="23"/>
      <c r="D80" s="23"/>
    </row>
    <row r="81" spans="1:4" s="174" customFormat="1" ht="12" customHeight="1">
      <c r="A81" s="175" t="s">
        <v>156</v>
      </c>
      <c r="B81" s="34" t="s">
        <v>157</v>
      </c>
      <c r="C81" s="23"/>
      <c r="D81" s="23"/>
    </row>
    <row r="82" spans="1:4" s="174" customFormat="1" ht="12" customHeight="1">
      <c r="A82" s="177" t="s">
        <v>158</v>
      </c>
      <c r="B82" s="27" t="s">
        <v>159</v>
      </c>
      <c r="C82" s="16">
        <f>SUM(C83:C86)</f>
        <v>0</v>
      </c>
      <c r="D82" s="16"/>
    </row>
    <row r="83" spans="1:4" s="174" customFormat="1" ht="12" customHeight="1">
      <c r="A83" s="179" t="s">
        <v>160</v>
      </c>
      <c r="B83" s="19" t="s">
        <v>161</v>
      </c>
      <c r="C83" s="23"/>
      <c r="D83" s="23"/>
    </row>
    <row r="84" spans="1:4" s="174" customFormat="1" ht="12" customHeight="1">
      <c r="A84" s="180" t="s">
        <v>162</v>
      </c>
      <c r="B84" s="22" t="s">
        <v>163</v>
      </c>
      <c r="C84" s="23"/>
      <c r="D84" s="23"/>
    </row>
    <row r="85" spans="1:4" s="174" customFormat="1" ht="12" customHeight="1">
      <c r="A85" s="180" t="s">
        <v>164</v>
      </c>
      <c r="B85" s="22" t="s">
        <v>165</v>
      </c>
      <c r="C85" s="23"/>
      <c r="D85" s="23"/>
    </row>
    <row r="86" spans="1:4" s="172" customFormat="1" ht="12" customHeight="1">
      <c r="A86" s="181" t="s">
        <v>166</v>
      </c>
      <c r="B86" s="34" t="s">
        <v>167</v>
      </c>
      <c r="C86" s="23"/>
      <c r="D86" s="23"/>
    </row>
    <row r="87" spans="1:4" s="172" customFormat="1" ht="12" customHeight="1">
      <c r="A87" s="177" t="s">
        <v>168</v>
      </c>
      <c r="B87" s="27" t="s">
        <v>169</v>
      </c>
      <c r="C87" s="44"/>
      <c r="D87" s="44"/>
    </row>
    <row r="88" spans="1:4" s="172" customFormat="1" ht="12" customHeight="1">
      <c r="A88" s="177" t="s">
        <v>383</v>
      </c>
      <c r="B88" s="27" t="s">
        <v>171</v>
      </c>
      <c r="C88" s="44"/>
      <c r="D88" s="44"/>
    </row>
    <row r="89" spans="1:4" s="172" customFormat="1" ht="12" customHeight="1">
      <c r="A89" s="177" t="s">
        <v>384</v>
      </c>
      <c r="B89" s="45" t="s">
        <v>173</v>
      </c>
      <c r="C89" s="16">
        <f>+C66+C70+C75+C78+C82+C88+C87</f>
        <v>4750523</v>
      </c>
      <c r="D89" s="16">
        <f>+D66+D70+D75+D78+D82+D88+D87</f>
        <v>105831629</v>
      </c>
    </row>
    <row r="90" spans="1:4" s="172" customFormat="1" ht="12" customHeight="1">
      <c r="A90" s="182" t="s">
        <v>385</v>
      </c>
      <c r="B90" s="47" t="s">
        <v>386</v>
      </c>
      <c r="C90" s="16">
        <f>+C65+C89</f>
        <v>93735987</v>
      </c>
      <c r="D90" s="16">
        <f>+D65+D89</f>
        <v>462617570</v>
      </c>
    </row>
    <row r="91" spans="1:4" s="174" customFormat="1" ht="15" customHeight="1">
      <c r="A91" s="183"/>
      <c r="B91" s="184"/>
      <c r="C91" s="185"/>
      <c r="D91" s="185"/>
    </row>
    <row r="92" spans="1:4" s="167" customFormat="1" ht="16.5" customHeight="1">
      <c r="A92" s="186"/>
      <c r="B92" s="187" t="s">
        <v>282</v>
      </c>
      <c r="C92" s="188"/>
      <c r="D92" s="188"/>
    </row>
    <row r="93" spans="1:4" s="189" customFormat="1" ht="12" customHeight="1">
      <c r="A93" s="10" t="s">
        <v>10</v>
      </c>
      <c r="B93" s="58" t="s">
        <v>387</v>
      </c>
      <c r="C93" s="59">
        <f>+C94+C95+C96+C97+C98+C111</f>
        <v>59012090</v>
      </c>
      <c r="D93" s="59">
        <f>+D94+D95+D96+D97+D98+D111</f>
        <v>403988325</v>
      </c>
    </row>
    <row r="94" spans="1:4" ht="12" customHeight="1">
      <c r="A94" s="190" t="s">
        <v>12</v>
      </c>
      <c r="B94" s="61" t="s">
        <v>180</v>
      </c>
      <c r="C94" s="62">
        <v>27471770</v>
      </c>
      <c r="D94" s="62">
        <v>71888204</v>
      </c>
    </row>
    <row r="95" spans="1:4" ht="12" customHeight="1">
      <c r="A95" s="173" t="s">
        <v>14</v>
      </c>
      <c r="B95" s="63" t="s">
        <v>181</v>
      </c>
      <c r="C95" s="23">
        <v>4580772</v>
      </c>
      <c r="D95" s="23">
        <v>14331756</v>
      </c>
    </row>
    <row r="96" spans="1:4" ht="12" customHeight="1">
      <c r="A96" s="173" t="s">
        <v>16</v>
      </c>
      <c r="B96" s="63" t="s">
        <v>182</v>
      </c>
      <c r="C96" s="28">
        <v>15960900</v>
      </c>
      <c r="D96" s="28">
        <v>63500606</v>
      </c>
    </row>
    <row r="97" spans="1:4" ht="12" customHeight="1">
      <c r="A97" s="173" t="s">
        <v>18</v>
      </c>
      <c r="B97" s="64" t="s">
        <v>183</v>
      </c>
      <c r="C97" s="28">
        <v>5368952</v>
      </c>
      <c r="D97" s="28">
        <v>7631118</v>
      </c>
    </row>
    <row r="98" spans="1:4" ht="12" customHeight="1">
      <c r="A98" s="173" t="s">
        <v>184</v>
      </c>
      <c r="B98" s="65" t="s">
        <v>185</v>
      </c>
      <c r="C98" s="28">
        <v>5129696</v>
      </c>
      <c r="D98" s="28">
        <v>8036591</v>
      </c>
    </row>
    <row r="99" spans="1:4" ht="12" customHeight="1">
      <c r="A99" s="173" t="s">
        <v>22</v>
      </c>
      <c r="B99" s="63" t="s">
        <v>388</v>
      </c>
      <c r="C99" s="28"/>
      <c r="D99" s="28"/>
    </row>
    <row r="100" spans="1:4" ht="12" customHeight="1">
      <c r="A100" s="173" t="s">
        <v>187</v>
      </c>
      <c r="B100" s="67" t="s">
        <v>188</v>
      </c>
      <c r="C100" s="28"/>
      <c r="D100" s="28"/>
    </row>
    <row r="101" spans="1:4" ht="12" customHeight="1">
      <c r="A101" s="173" t="s">
        <v>189</v>
      </c>
      <c r="B101" s="67" t="s">
        <v>190</v>
      </c>
      <c r="C101" s="28"/>
      <c r="D101" s="28">
        <v>1708482</v>
      </c>
    </row>
    <row r="102" spans="1:4" ht="12" customHeight="1">
      <c r="A102" s="173" t="s">
        <v>191</v>
      </c>
      <c r="B102" s="67" t="s">
        <v>192</v>
      </c>
      <c r="C102" s="28"/>
      <c r="D102" s="28"/>
    </row>
    <row r="103" spans="1:4" ht="12" customHeight="1">
      <c r="A103" s="173" t="s">
        <v>193</v>
      </c>
      <c r="B103" s="68" t="s">
        <v>194</v>
      </c>
      <c r="C103" s="28"/>
      <c r="D103" s="28"/>
    </row>
    <row r="104" spans="1:4" ht="12" customHeight="1">
      <c r="A104" s="173" t="s">
        <v>195</v>
      </c>
      <c r="B104" s="68" t="s">
        <v>196</v>
      </c>
      <c r="C104" s="28"/>
      <c r="D104" s="28"/>
    </row>
    <row r="105" spans="1:4" ht="12" customHeight="1">
      <c r="A105" s="173" t="s">
        <v>197</v>
      </c>
      <c r="B105" s="67" t="s">
        <v>198</v>
      </c>
      <c r="C105" s="28">
        <v>3027748</v>
      </c>
      <c r="D105" s="28">
        <v>3027748</v>
      </c>
    </row>
    <row r="106" spans="1:4" ht="12" customHeight="1">
      <c r="A106" s="173" t="s">
        <v>199</v>
      </c>
      <c r="B106" s="67" t="s">
        <v>200</v>
      </c>
      <c r="C106" s="28"/>
      <c r="D106" s="28"/>
    </row>
    <row r="107" spans="1:4" ht="12" customHeight="1">
      <c r="A107" s="173" t="s">
        <v>201</v>
      </c>
      <c r="B107" s="68" t="s">
        <v>202</v>
      </c>
      <c r="C107" s="28">
        <v>1000000</v>
      </c>
      <c r="D107" s="28">
        <v>1542431</v>
      </c>
    </row>
    <row r="108" spans="1:4" ht="12" customHeight="1">
      <c r="A108" s="191" t="s">
        <v>203</v>
      </c>
      <c r="B108" s="66" t="s">
        <v>204</v>
      </c>
      <c r="C108" s="28"/>
      <c r="D108" s="28"/>
    </row>
    <row r="109" spans="1:4" ht="12" customHeight="1">
      <c r="A109" s="173" t="s">
        <v>205</v>
      </c>
      <c r="B109" s="66" t="s">
        <v>206</v>
      </c>
      <c r="C109" s="28"/>
      <c r="D109" s="28"/>
    </row>
    <row r="110" spans="1:4" ht="12" customHeight="1">
      <c r="A110" s="173" t="s">
        <v>207</v>
      </c>
      <c r="B110" s="68" t="s">
        <v>208</v>
      </c>
      <c r="C110" s="23">
        <v>1101948</v>
      </c>
      <c r="D110" s="23">
        <v>1757930</v>
      </c>
    </row>
    <row r="111" spans="1:4" ht="12" customHeight="1">
      <c r="A111" s="173" t="s">
        <v>209</v>
      </c>
      <c r="B111" s="64" t="s">
        <v>210</v>
      </c>
      <c r="C111" s="23">
        <v>500000</v>
      </c>
      <c r="D111" s="23">
        <v>238600050</v>
      </c>
    </row>
    <row r="112" spans="1:4" ht="12" customHeight="1">
      <c r="A112" s="175" t="s">
        <v>211</v>
      </c>
      <c r="B112" s="63" t="s">
        <v>389</v>
      </c>
      <c r="C112" s="28">
        <v>500000</v>
      </c>
      <c r="D112" s="28"/>
    </row>
    <row r="113" spans="1:4" ht="12" customHeight="1">
      <c r="A113" s="192" t="s">
        <v>213</v>
      </c>
      <c r="B113" s="193" t="s">
        <v>390</v>
      </c>
      <c r="C113" s="40"/>
      <c r="D113" s="40">
        <v>238600050</v>
      </c>
    </row>
    <row r="114" spans="1:4" ht="12" customHeight="1">
      <c r="A114" s="54" t="s">
        <v>24</v>
      </c>
      <c r="B114" s="88" t="s">
        <v>215</v>
      </c>
      <c r="C114" s="16">
        <f>+C115+C117+C119</f>
        <v>6075900</v>
      </c>
      <c r="D114" s="16">
        <f>+D115+D117+D119</f>
        <v>32164790</v>
      </c>
    </row>
    <row r="115" spans="1:4" ht="12" customHeight="1">
      <c r="A115" s="171" t="s">
        <v>26</v>
      </c>
      <c r="B115" s="63" t="s">
        <v>216</v>
      </c>
      <c r="C115" s="20">
        <v>6075900</v>
      </c>
      <c r="D115" s="20">
        <v>31824790</v>
      </c>
    </row>
    <row r="116" spans="1:4" ht="12" customHeight="1">
      <c r="A116" s="171" t="s">
        <v>28</v>
      </c>
      <c r="B116" s="74" t="s">
        <v>217</v>
      </c>
      <c r="C116" s="20"/>
      <c r="D116" s="20"/>
    </row>
    <row r="117" spans="1:4" ht="12" customHeight="1">
      <c r="A117" s="171" t="s">
        <v>30</v>
      </c>
      <c r="B117" s="74" t="s">
        <v>218</v>
      </c>
      <c r="C117" s="23"/>
      <c r="D117" s="23">
        <v>340000</v>
      </c>
    </row>
    <row r="118" spans="1:4" ht="12" customHeight="1">
      <c r="A118" s="171" t="s">
        <v>32</v>
      </c>
      <c r="B118" s="74" t="s">
        <v>219</v>
      </c>
      <c r="C118" s="75"/>
      <c r="D118" s="75"/>
    </row>
    <row r="119" spans="1:4" ht="12" customHeight="1">
      <c r="A119" s="171" t="s">
        <v>34</v>
      </c>
      <c r="B119" s="26" t="s">
        <v>345</v>
      </c>
      <c r="C119" s="75"/>
      <c r="D119" s="75"/>
    </row>
    <row r="120" spans="1:4" ht="12" customHeight="1">
      <c r="A120" s="171" t="s">
        <v>36</v>
      </c>
      <c r="B120" s="24" t="s">
        <v>221</v>
      </c>
      <c r="C120" s="75"/>
      <c r="D120" s="75"/>
    </row>
    <row r="121" spans="1:4" ht="12" customHeight="1">
      <c r="A121" s="171" t="s">
        <v>222</v>
      </c>
      <c r="B121" s="76" t="s">
        <v>223</v>
      </c>
      <c r="C121" s="75"/>
      <c r="D121" s="75"/>
    </row>
    <row r="122" spans="1:4" ht="12" customHeight="1">
      <c r="A122" s="171" t="s">
        <v>224</v>
      </c>
      <c r="B122" s="68" t="s">
        <v>196</v>
      </c>
      <c r="C122" s="75"/>
      <c r="D122" s="75"/>
    </row>
    <row r="123" spans="1:4" ht="12" customHeight="1">
      <c r="A123" s="171" t="s">
        <v>225</v>
      </c>
      <c r="B123" s="68" t="s">
        <v>226</v>
      </c>
      <c r="C123" s="75"/>
      <c r="D123" s="75"/>
    </row>
    <row r="124" spans="1:4" ht="12" customHeight="1">
      <c r="A124" s="171" t="s">
        <v>227</v>
      </c>
      <c r="B124" s="68" t="s">
        <v>228</v>
      </c>
      <c r="C124" s="75"/>
      <c r="D124" s="75"/>
    </row>
    <row r="125" spans="1:4" ht="12" customHeight="1">
      <c r="A125" s="171" t="s">
        <v>229</v>
      </c>
      <c r="B125" s="68" t="s">
        <v>202</v>
      </c>
      <c r="C125" s="75"/>
      <c r="D125" s="75"/>
    </row>
    <row r="126" spans="1:4" ht="12" customHeight="1">
      <c r="A126" s="171" t="s">
        <v>230</v>
      </c>
      <c r="B126" s="68" t="s">
        <v>231</v>
      </c>
      <c r="C126" s="75"/>
      <c r="D126" s="75"/>
    </row>
    <row r="127" spans="1:4" ht="12" customHeight="1">
      <c r="A127" s="191" t="s">
        <v>232</v>
      </c>
      <c r="B127" s="68" t="s">
        <v>233</v>
      </c>
      <c r="C127" s="77"/>
      <c r="D127" s="77"/>
    </row>
    <row r="128" spans="1:4" ht="12" customHeight="1">
      <c r="A128" s="54" t="s">
        <v>38</v>
      </c>
      <c r="B128" s="15" t="s">
        <v>234</v>
      </c>
      <c r="C128" s="16">
        <f>+C93+C114</f>
        <v>65087990</v>
      </c>
      <c r="D128" s="16">
        <f>+D93+D114</f>
        <v>436153115</v>
      </c>
    </row>
    <row r="129" spans="1:4" ht="12" customHeight="1">
      <c r="A129" s="54" t="s">
        <v>235</v>
      </c>
      <c r="B129" s="15" t="s">
        <v>236</v>
      </c>
      <c r="C129" s="16">
        <f>+C130+C131+C132</f>
        <v>0</v>
      </c>
      <c r="D129" s="16"/>
    </row>
    <row r="130" spans="1:4" s="189" customFormat="1" ht="12" customHeight="1">
      <c r="A130" s="171" t="s">
        <v>54</v>
      </c>
      <c r="B130" s="78" t="s">
        <v>391</v>
      </c>
      <c r="C130" s="75"/>
      <c r="D130" s="75"/>
    </row>
    <row r="131" spans="1:4" ht="12" customHeight="1">
      <c r="A131" s="171" t="s">
        <v>56</v>
      </c>
      <c r="B131" s="78" t="s">
        <v>238</v>
      </c>
      <c r="C131" s="75"/>
      <c r="D131" s="75"/>
    </row>
    <row r="132" spans="1:4" ht="12" customHeight="1">
      <c r="A132" s="191" t="s">
        <v>58</v>
      </c>
      <c r="B132" s="79" t="s">
        <v>392</v>
      </c>
      <c r="C132" s="75"/>
      <c r="D132" s="75"/>
    </row>
    <row r="133" spans="1:4" ht="12" customHeight="1">
      <c r="A133" s="54" t="s">
        <v>68</v>
      </c>
      <c r="B133" s="15" t="s">
        <v>240</v>
      </c>
      <c r="C133" s="16">
        <f>+C134+C135+C136+C137+C138+C139</f>
        <v>0</v>
      </c>
      <c r="D133" s="16"/>
    </row>
    <row r="134" spans="1:4" ht="12" customHeight="1">
      <c r="A134" s="171" t="s">
        <v>70</v>
      </c>
      <c r="B134" s="78" t="s">
        <v>241</v>
      </c>
      <c r="C134" s="75"/>
      <c r="D134" s="75"/>
    </row>
    <row r="135" spans="1:4" ht="12" customHeight="1">
      <c r="A135" s="171" t="s">
        <v>72</v>
      </c>
      <c r="B135" s="78" t="s">
        <v>242</v>
      </c>
      <c r="C135" s="75"/>
      <c r="D135" s="75"/>
    </row>
    <row r="136" spans="1:4" ht="12" customHeight="1">
      <c r="A136" s="171" t="s">
        <v>74</v>
      </c>
      <c r="B136" s="78" t="s">
        <v>243</v>
      </c>
      <c r="C136" s="75"/>
      <c r="D136" s="75"/>
    </row>
    <row r="137" spans="1:4" ht="12" customHeight="1">
      <c r="A137" s="171" t="s">
        <v>76</v>
      </c>
      <c r="B137" s="78" t="s">
        <v>393</v>
      </c>
      <c r="C137" s="75"/>
      <c r="D137" s="75"/>
    </row>
    <row r="138" spans="1:4" ht="12" customHeight="1">
      <c r="A138" s="171" t="s">
        <v>78</v>
      </c>
      <c r="B138" s="78" t="s">
        <v>245</v>
      </c>
      <c r="C138" s="75"/>
      <c r="D138" s="75"/>
    </row>
    <row r="139" spans="1:4" s="189" customFormat="1" ht="12" customHeight="1">
      <c r="A139" s="191" t="s">
        <v>80</v>
      </c>
      <c r="B139" s="79" t="s">
        <v>246</v>
      </c>
      <c r="C139" s="75"/>
      <c r="D139" s="75"/>
    </row>
    <row r="140" spans="1:12" ht="12" customHeight="1">
      <c r="A140" s="54" t="s">
        <v>92</v>
      </c>
      <c r="B140" s="15" t="s">
        <v>394</v>
      </c>
      <c r="C140" s="16">
        <f>+C141+C142+C144+C145+C143</f>
        <v>28647997</v>
      </c>
      <c r="D140" s="16">
        <f>+D141+D142+D144+D145+D143</f>
        <v>26464455</v>
      </c>
      <c r="L140" s="194"/>
    </row>
    <row r="141" spans="1:4" ht="14.25">
      <c r="A141" s="171" t="s">
        <v>94</v>
      </c>
      <c r="B141" s="78" t="s">
        <v>248</v>
      </c>
      <c r="C141" s="75"/>
      <c r="D141" s="75"/>
    </row>
    <row r="142" spans="1:4" ht="12" customHeight="1">
      <c r="A142" s="171" t="s">
        <v>96</v>
      </c>
      <c r="B142" s="78" t="s">
        <v>249</v>
      </c>
      <c r="C142" s="75">
        <v>0</v>
      </c>
      <c r="D142" s="75">
        <v>1300782</v>
      </c>
    </row>
    <row r="143" spans="1:4" ht="12" customHeight="1">
      <c r="A143" s="171" t="s">
        <v>98</v>
      </c>
      <c r="B143" s="78" t="s">
        <v>395</v>
      </c>
      <c r="C143" s="75">
        <v>28647997</v>
      </c>
      <c r="D143" s="75">
        <v>25163673</v>
      </c>
    </row>
    <row r="144" spans="1:4" s="189" customFormat="1" ht="12" customHeight="1">
      <c r="A144" s="171" t="s">
        <v>100</v>
      </c>
      <c r="B144" s="78" t="s">
        <v>250</v>
      </c>
      <c r="C144" s="75"/>
      <c r="D144" s="75"/>
    </row>
    <row r="145" spans="1:4" s="189" customFormat="1" ht="12" customHeight="1">
      <c r="A145" s="191" t="s">
        <v>102</v>
      </c>
      <c r="B145" s="79" t="s">
        <v>251</v>
      </c>
      <c r="C145" s="75"/>
      <c r="D145" s="75"/>
    </row>
    <row r="146" spans="1:4" s="189" customFormat="1" ht="12" customHeight="1">
      <c r="A146" s="54" t="s">
        <v>252</v>
      </c>
      <c r="B146" s="15" t="s">
        <v>253</v>
      </c>
      <c r="C146" s="80">
        <f>+C147+C148+C149+C150+C151</f>
        <v>0</v>
      </c>
      <c r="D146" s="80"/>
    </row>
    <row r="147" spans="1:4" s="189" customFormat="1" ht="12" customHeight="1">
      <c r="A147" s="171" t="s">
        <v>106</v>
      </c>
      <c r="B147" s="78" t="s">
        <v>254</v>
      </c>
      <c r="C147" s="75"/>
      <c r="D147" s="75"/>
    </row>
    <row r="148" spans="1:4" s="189" customFormat="1" ht="12" customHeight="1">
      <c r="A148" s="171" t="s">
        <v>108</v>
      </c>
      <c r="B148" s="78" t="s">
        <v>255</v>
      </c>
      <c r="C148" s="75"/>
      <c r="D148" s="75"/>
    </row>
    <row r="149" spans="1:4" s="189" customFormat="1" ht="12" customHeight="1">
      <c r="A149" s="171" t="s">
        <v>110</v>
      </c>
      <c r="B149" s="78" t="s">
        <v>256</v>
      </c>
      <c r="C149" s="75"/>
      <c r="D149" s="75"/>
    </row>
    <row r="150" spans="1:4" s="189" customFormat="1" ht="12" customHeight="1">
      <c r="A150" s="171" t="s">
        <v>112</v>
      </c>
      <c r="B150" s="78" t="s">
        <v>396</v>
      </c>
      <c r="C150" s="75"/>
      <c r="D150" s="75"/>
    </row>
    <row r="151" spans="1:4" ht="12.75" customHeight="1">
      <c r="A151" s="191" t="s">
        <v>258</v>
      </c>
      <c r="B151" s="79" t="s">
        <v>259</v>
      </c>
      <c r="C151" s="77"/>
      <c r="D151" s="77"/>
    </row>
    <row r="152" spans="1:4" ht="12.75" customHeight="1">
      <c r="A152" s="195" t="s">
        <v>114</v>
      </c>
      <c r="B152" s="15" t="s">
        <v>260</v>
      </c>
      <c r="C152" s="80"/>
      <c r="D152" s="80"/>
    </row>
    <row r="153" spans="1:4" ht="12.75" customHeight="1">
      <c r="A153" s="195" t="s">
        <v>261</v>
      </c>
      <c r="B153" s="15" t="s">
        <v>262</v>
      </c>
      <c r="C153" s="80"/>
      <c r="D153" s="80"/>
    </row>
    <row r="154" spans="1:4" ht="12" customHeight="1">
      <c r="A154" s="54" t="s">
        <v>263</v>
      </c>
      <c r="B154" s="15" t="s">
        <v>264</v>
      </c>
      <c r="C154" s="82">
        <f>+C129+C133+C140+C146+C152+C153</f>
        <v>28647997</v>
      </c>
      <c r="D154" s="82">
        <f>+D129+D133+D140+D146+D152+D153</f>
        <v>26464455</v>
      </c>
    </row>
    <row r="155" spans="1:4" ht="15" customHeight="1">
      <c r="A155" s="196" t="s">
        <v>265</v>
      </c>
      <c r="B155" s="86" t="s">
        <v>266</v>
      </c>
      <c r="C155" s="82">
        <f>+C128+C154</f>
        <v>93735987</v>
      </c>
      <c r="D155" s="82">
        <f>+D128+D154</f>
        <v>462617570</v>
      </c>
    </row>
    <row r="157" spans="1:4" ht="15" customHeight="1">
      <c r="A157" s="197" t="s">
        <v>397</v>
      </c>
      <c r="B157" s="198"/>
      <c r="C157" s="199"/>
      <c r="D157" s="199"/>
    </row>
    <row r="158" spans="1:4" ht="14.25" customHeight="1">
      <c r="A158" s="197" t="s">
        <v>398</v>
      </c>
      <c r="B158" s="198"/>
      <c r="C158" s="199"/>
      <c r="D158" s="199"/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/>
  <rowBreaks count="1" manualBreakCount="1"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tabSelected="1" zoomScale="140" zoomScaleNormal="140" workbookViewId="0" topLeftCell="A1">
      <selection activeCell="B1" sqref="B1"/>
    </sheetView>
  </sheetViews>
  <sheetFormatPr defaultColWidth="9.00390625" defaultRowHeight="12.75"/>
  <cols>
    <col min="1" max="1" width="13.875" style="200" customWidth="1"/>
    <col min="2" max="2" width="79.125" style="201" customWidth="1"/>
    <col min="3" max="4" width="25.00390625" style="201" customWidth="1"/>
    <col min="5" max="16384" width="9.375" style="201" customWidth="1"/>
  </cols>
  <sheetData>
    <row r="1" spans="1:4" s="202" customFormat="1" ht="21" customHeight="1">
      <c r="A1" s="149"/>
      <c r="B1" s="150"/>
      <c r="C1" s="151" t="s">
        <v>399</v>
      </c>
      <c r="D1" s="151"/>
    </row>
    <row r="2" spans="1:4" s="203" customFormat="1" ht="36.75">
      <c r="A2" s="153" t="s">
        <v>400</v>
      </c>
      <c r="B2" s="154" t="s">
        <v>401</v>
      </c>
      <c r="C2" s="154"/>
      <c r="D2" s="154"/>
    </row>
    <row r="3" spans="1:4" s="203" customFormat="1" ht="24.75" customHeight="1">
      <c r="A3" s="204" t="s">
        <v>371</v>
      </c>
      <c r="B3" s="157" t="s">
        <v>372</v>
      </c>
      <c r="C3" s="157"/>
      <c r="D3" s="157"/>
    </row>
    <row r="4" spans="1:4" s="205" customFormat="1" ht="15.75" customHeight="1">
      <c r="A4" s="158"/>
      <c r="B4" s="158"/>
      <c r="C4" s="159"/>
      <c r="D4" s="159"/>
    </row>
    <row r="5" spans="1:4" ht="14.25">
      <c r="A5" s="161" t="s">
        <v>373</v>
      </c>
      <c r="B5" s="162" t="s">
        <v>374</v>
      </c>
      <c r="C5" s="206" t="s">
        <v>375</v>
      </c>
      <c r="D5" s="206" t="s">
        <v>376</v>
      </c>
    </row>
    <row r="6" spans="1:4" s="207" customFormat="1" ht="12.75" customHeight="1">
      <c r="A6" s="164"/>
      <c r="B6" s="165" t="s">
        <v>7</v>
      </c>
      <c r="C6" s="166" t="s">
        <v>8</v>
      </c>
      <c r="D6" s="166"/>
    </row>
    <row r="7" spans="1:4" s="207" customFormat="1" ht="15.75" customHeight="1">
      <c r="A7" s="168"/>
      <c r="B7" s="169" t="s">
        <v>281</v>
      </c>
      <c r="C7" s="208"/>
      <c r="D7" s="208"/>
    </row>
    <row r="8" spans="1:4" s="210" customFormat="1" ht="12" customHeight="1">
      <c r="A8" s="164" t="s">
        <v>10</v>
      </c>
      <c r="B8" s="209" t="s">
        <v>402</v>
      </c>
      <c r="C8" s="123">
        <f>SUM(C9:C19)</f>
        <v>2032000</v>
      </c>
      <c r="D8" s="123">
        <f>SUM(D9:D19)</f>
        <v>7510146</v>
      </c>
    </row>
    <row r="9" spans="1:4" s="210" customFormat="1" ht="12" customHeight="1">
      <c r="A9" s="211" t="s">
        <v>12</v>
      </c>
      <c r="B9" s="61" t="s">
        <v>71</v>
      </c>
      <c r="C9" s="212"/>
      <c r="D9" s="212"/>
    </row>
    <row r="10" spans="1:4" s="210" customFormat="1" ht="12" customHeight="1">
      <c r="A10" s="213" t="s">
        <v>14</v>
      </c>
      <c r="B10" s="63" t="s">
        <v>73</v>
      </c>
      <c r="C10" s="112"/>
      <c r="D10" s="112"/>
    </row>
    <row r="11" spans="1:4" s="210" customFormat="1" ht="12" customHeight="1">
      <c r="A11" s="213" t="s">
        <v>16</v>
      </c>
      <c r="B11" s="63" t="s">
        <v>75</v>
      </c>
      <c r="C11" s="112"/>
      <c r="D11" s="112"/>
    </row>
    <row r="12" spans="1:4" s="210" customFormat="1" ht="12" customHeight="1">
      <c r="A12" s="213" t="s">
        <v>18</v>
      </c>
      <c r="B12" s="63" t="s">
        <v>77</v>
      </c>
      <c r="C12" s="112"/>
      <c r="D12" s="112"/>
    </row>
    <row r="13" spans="1:4" s="210" customFormat="1" ht="12" customHeight="1">
      <c r="A13" s="213" t="s">
        <v>20</v>
      </c>
      <c r="B13" s="63" t="s">
        <v>79</v>
      </c>
      <c r="C13" s="112">
        <v>1600000</v>
      </c>
      <c r="D13" s="112">
        <v>5913492</v>
      </c>
    </row>
    <row r="14" spans="1:4" s="210" customFormat="1" ht="12" customHeight="1">
      <c r="A14" s="213" t="s">
        <v>22</v>
      </c>
      <c r="B14" s="63" t="s">
        <v>403</v>
      </c>
      <c r="C14" s="112">
        <v>432000</v>
      </c>
      <c r="D14" s="112">
        <v>1596642</v>
      </c>
    </row>
    <row r="15" spans="1:4" s="210" customFormat="1" ht="12" customHeight="1">
      <c r="A15" s="213" t="s">
        <v>187</v>
      </c>
      <c r="B15" s="79" t="s">
        <v>404</v>
      </c>
      <c r="C15" s="112"/>
      <c r="D15" s="112"/>
    </row>
    <row r="16" spans="1:4" s="210" customFormat="1" ht="12" customHeight="1">
      <c r="A16" s="213" t="s">
        <v>189</v>
      </c>
      <c r="B16" s="63" t="s">
        <v>405</v>
      </c>
      <c r="C16" s="127"/>
      <c r="D16" s="127"/>
    </row>
    <row r="17" spans="1:4" s="214" customFormat="1" ht="12" customHeight="1">
      <c r="A17" s="213" t="s">
        <v>191</v>
      </c>
      <c r="B17" s="63" t="s">
        <v>87</v>
      </c>
      <c r="C17" s="112"/>
      <c r="D17" s="112"/>
    </row>
    <row r="18" spans="1:4" s="214" customFormat="1" ht="12" customHeight="1">
      <c r="A18" s="213" t="s">
        <v>193</v>
      </c>
      <c r="B18" s="63" t="s">
        <v>89</v>
      </c>
      <c r="C18" s="119"/>
      <c r="D18" s="119"/>
    </row>
    <row r="19" spans="1:4" s="214" customFormat="1" ht="12" customHeight="1">
      <c r="A19" s="213" t="s">
        <v>195</v>
      </c>
      <c r="B19" s="79" t="s">
        <v>91</v>
      </c>
      <c r="C19" s="119"/>
      <c r="D19" s="119">
        <v>12</v>
      </c>
    </row>
    <row r="20" spans="1:4" s="210" customFormat="1" ht="12" customHeight="1">
      <c r="A20" s="164" t="s">
        <v>24</v>
      </c>
      <c r="B20" s="209" t="s">
        <v>406</v>
      </c>
      <c r="C20" s="123">
        <f>SUM(C21:C23)</f>
        <v>0</v>
      </c>
      <c r="D20" s="123"/>
    </row>
    <row r="21" spans="1:4" s="214" customFormat="1" ht="12" customHeight="1">
      <c r="A21" s="213" t="s">
        <v>26</v>
      </c>
      <c r="B21" s="78" t="s">
        <v>27</v>
      </c>
      <c r="C21" s="112"/>
      <c r="D21" s="112"/>
    </row>
    <row r="22" spans="1:4" s="214" customFormat="1" ht="12" customHeight="1">
      <c r="A22" s="213" t="s">
        <v>28</v>
      </c>
      <c r="B22" s="63" t="s">
        <v>407</v>
      </c>
      <c r="C22" s="112"/>
      <c r="D22" s="112"/>
    </row>
    <row r="23" spans="1:4" s="214" customFormat="1" ht="12" customHeight="1">
      <c r="A23" s="213" t="s">
        <v>30</v>
      </c>
      <c r="B23" s="63" t="s">
        <v>408</v>
      </c>
      <c r="C23" s="112"/>
      <c r="D23" s="112"/>
    </row>
    <row r="24" spans="1:4" s="214" customFormat="1" ht="12" customHeight="1">
      <c r="A24" s="213" t="s">
        <v>32</v>
      </c>
      <c r="B24" s="63" t="s">
        <v>409</v>
      </c>
      <c r="C24" s="112"/>
      <c r="D24" s="112"/>
    </row>
    <row r="25" spans="1:4" s="214" customFormat="1" ht="12" customHeight="1">
      <c r="A25" s="164" t="s">
        <v>38</v>
      </c>
      <c r="B25" s="15" t="s">
        <v>292</v>
      </c>
      <c r="C25" s="215"/>
      <c r="D25" s="215"/>
    </row>
    <row r="26" spans="1:4" s="214" customFormat="1" ht="12" customHeight="1">
      <c r="A26" s="164" t="s">
        <v>235</v>
      </c>
      <c r="B26" s="15" t="s">
        <v>410</v>
      </c>
      <c r="C26" s="123">
        <f>+C27+C28+C29</f>
        <v>0</v>
      </c>
      <c r="D26" s="123"/>
    </row>
    <row r="27" spans="1:4" s="214" customFormat="1" ht="12" customHeight="1">
      <c r="A27" s="216" t="s">
        <v>54</v>
      </c>
      <c r="B27" s="78" t="s">
        <v>41</v>
      </c>
      <c r="C27" s="108"/>
      <c r="D27" s="108"/>
    </row>
    <row r="28" spans="1:4" s="214" customFormat="1" ht="12" customHeight="1">
      <c r="A28" s="216" t="s">
        <v>56</v>
      </c>
      <c r="B28" s="78" t="s">
        <v>407</v>
      </c>
      <c r="C28" s="112"/>
      <c r="D28" s="112"/>
    </row>
    <row r="29" spans="1:4" s="214" customFormat="1" ht="12" customHeight="1">
      <c r="A29" s="216" t="s">
        <v>58</v>
      </c>
      <c r="B29" s="63" t="s">
        <v>411</v>
      </c>
      <c r="C29" s="112"/>
      <c r="D29" s="112"/>
    </row>
    <row r="30" spans="1:4" s="214" customFormat="1" ht="12" customHeight="1">
      <c r="A30" s="213" t="s">
        <v>60</v>
      </c>
      <c r="B30" s="217" t="s">
        <v>412</v>
      </c>
      <c r="C30" s="218"/>
      <c r="D30" s="218"/>
    </row>
    <row r="31" spans="1:4" s="214" customFormat="1" ht="12" customHeight="1">
      <c r="A31" s="164" t="s">
        <v>68</v>
      </c>
      <c r="B31" s="15" t="s">
        <v>413</v>
      </c>
      <c r="C31" s="123">
        <f>+C32+C33+C34</f>
        <v>0</v>
      </c>
      <c r="D31" s="123"/>
    </row>
    <row r="32" spans="1:4" s="214" customFormat="1" ht="12" customHeight="1">
      <c r="A32" s="216" t="s">
        <v>70</v>
      </c>
      <c r="B32" s="78" t="s">
        <v>95</v>
      </c>
      <c r="C32" s="108"/>
      <c r="D32" s="108"/>
    </row>
    <row r="33" spans="1:4" s="214" customFormat="1" ht="12" customHeight="1">
      <c r="A33" s="216" t="s">
        <v>72</v>
      </c>
      <c r="B33" s="63" t="s">
        <v>97</v>
      </c>
      <c r="C33" s="127"/>
      <c r="D33" s="127"/>
    </row>
    <row r="34" spans="1:4" s="214" customFormat="1" ht="12" customHeight="1">
      <c r="A34" s="213" t="s">
        <v>74</v>
      </c>
      <c r="B34" s="217" t="s">
        <v>99</v>
      </c>
      <c r="C34" s="218"/>
      <c r="D34" s="218"/>
    </row>
    <row r="35" spans="1:4" s="210" customFormat="1" ht="12" customHeight="1">
      <c r="A35" s="164" t="s">
        <v>92</v>
      </c>
      <c r="B35" s="15" t="s">
        <v>294</v>
      </c>
      <c r="C35" s="215"/>
      <c r="D35" s="215"/>
    </row>
    <row r="36" spans="1:4" s="210" customFormat="1" ht="12" customHeight="1">
      <c r="A36" s="164" t="s">
        <v>252</v>
      </c>
      <c r="B36" s="15" t="s">
        <v>414</v>
      </c>
      <c r="C36" s="219"/>
      <c r="D36" s="219"/>
    </row>
    <row r="37" spans="1:4" s="210" customFormat="1" ht="12" customHeight="1">
      <c r="A37" s="164" t="s">
        <v>114</v>
      </c>
      <c r="B37" s="15" t="s">
        <v>415</v>
      </c>
      <c r="C37" s="188">
        <f>+C8+C20+C25+C26+C31+C35+C36</f>
        <v>2032000</v>
      </c>
      <c r="D37" s="188">
        <f>+D8+D20+D25+D26+D31+D35+D36</f>
        <v>7510146</v>
      </c>
    </row>
    <row r="38" spans="1:4" s="210" customFormat="1" ht="12" customHeight="1">
      <c r="A38" s="220" t="s">
        <v>261</v>
      </c>
      <c r="B38" s="15" t="s">
        <v>416</v>
      </c>
      <c r="C38" s="188">
        <f>+C39+C40+C41</f>
        <v>28647997</v>
      </c>
      <c r="D38" s="188">
        <f>+D39+D40+D41</f>
        <v>25420475</v>
      </c>
    </row>
    <row r="39" spans="1:4" s="210" customFormat="1" ht="12" customHeight="1">
      <c r="A39" s="216" t="s">
        <v>417</v>
      </c>
      <c r="B39" s="78" t="s">
        <v>350</v>
      </c>
      <c r="C39" s="108"/>
      <c r="D39" s="108">
        <v>256802</v>
      </c>
    </row>
    <row r="40" spans="1:4" s="210" customFormat="1" ht="12" customHeight="1">
      <c r="A40" s="216" t="s">
        <v>418</v>
      </c>
      <c r="B40" s="63" t="s">
        <v>419</v>
      </c>
      <c r="C40" s="127"/>
      <c r="D40" s="127"/>
    </row>
    <row r="41" spans="1:4" s="214" customFormat="1" ht="12" customHeight="1">
      <c r="A41" s="213" t="s">
        <v>420</v>
      </c>
      <c r="B41" s="217" t="s">
        <v>421</v>
      </c>
      <c r="C41" s="218">
        <v>28647997</v>
      </c>
      <c r="D41" s="218">
        <v>25163673</v>
      </c>
    </row>
    <row r="42" spans="1:4" s="214" customFormat="1" ht="15" customHeight="1">
      <c r="A42" s="220" t="s">
        <v>263</v>
      </c>
      <c r="B42" s="221" t="s">
        <v>422</v>
      </c>
      <c r="C42" s="188">
        <f>+C37+C38</f>
        <v>30679997</v>
      </c>
      <c r="D42" s="188">
        <f>+D37+D38</f>
        <v>32930621</v>
      </c>
    </row>
    <row r="43" spans="1:4" s="214" customFormat="1" ht="15" customHeight="1">
      <c r="A43" s="183"/>
      <c r="B43" s="184"/>
      <c r="C43" s="185"/>
      <c r="D43" s="185"/>
    </row>
    <row r="44" spans="1:4" ht="14.25">
      <c r="A44" s="222"/>
      <c r="B44" s="223"/>
      <c r="C44" s="224"/>
      <c r="D44" s="224"/>
    </row>
    <row r="45" spans="1:4" s="207" customFormat="1" ht="16.5" customHeight="1">
      <c r="A45" s="186"/>
      <c r="B45" s="187" t="s">
        <v>282</v>
      </c>
      <c r="C45" s="188"/>
      <c r="D45" s="188"/>
    </row>
    <row r="46" spans="1:4" s="225" customFormat="1" ht="12" customHeight="1">
      <c r="A46" s="164" t="s">
        <v>10</v>
      </c>
      <c r="B46" s="15" t="s">
        <v>423</v>
      </c>
      <c r="C46" s="123">
        <f>SUM(C47:C51)</f>
        <v>30679997</v>
      </c>
      <c r="D46" s="123">
        <f>SUM(D47:D51)</f>
        <v>32930621</v>
      </c>
    </row>
    <row r="47" spans="1:4" ht="12" customHeight="1">
      <c r="A47" s="213" t="s">
        <v>12</v>
      </c>
      <c r="B47" s="78" t="s">
        <v>180</v>
      </c>
      <c r="C47" s="108">
        <v>18257800</v>
      </c>
      <c r="D47" s="108">
        <v>19064443</v>
      </c>
    </row>
    <row r="48" spans="1:4" ht="12" customHeight="1">
      <c r="A48" s="213" t="s">
        <v>14</v>
      </c>
      <c r="B48" s="63" t="s">
        <v>181</v>
      </c>
      <c r="C48" s="112">
        <v>4047197</v>
      </c>
      <c r="D48" s="112">
        <v>4290327</v>
      </c>
    </row>
    <row r="49" spans="1:4" ht="12" customHeight="1">
      <c r="A49" s="213" t="s">
        <v>16</v>
      </c>
      <c r="B49" s="63" t="s">
        <v>182</v>
      </c>
      <c r="C49" s="112">
        <v>8375000</v>
      </c>
      <c r="D49" s="112">
        <v>9575851</v>
      </c>
    </row>
    <row r="50" spans="1:4" ht="12" customHeight="1">
      <c r="A50" s="213" t="s">
        <v>18</v>
      </c>
      <c r="B50" s="63" t="s">
        <v>183</v>
      </c>
      <c r="C50" s="112"/>
      <c r="D50" s="112"/>
    </row>
    <row r="51" spans="1:4" ht="12" customHeight="1">
      <c r="A51" s="213" t="s">
        <v>20</v>
      </c>
      <c r="B51" s="63" t="s">
        <v>185</v>
      </c>
      <c r="C51" s="112"/>
      <c r="D51" s="112"/>
    </row>
    <row r="52" spans="1:4" ht="12" customHeight="1">
      <c r="A52" s="164" t="s">
        <v>24</v>
      </c>
      <c r="B52" s="15" t="s">
        <v>424</v>
      </c>
      <c r="C52" s="123">
        <f>SUM(C53:C55)</f>
        <v>0</v>
      </c>
      <c r="D52" s="123"/>
    </row>
    <row r="53" spans="1:4" s="225" customFormat="1" ht="12" customHeight="1">
      <c r="A53" s="213" t="s">
        <v>26</v>
      </c>
      <c r="B53" s="78" t="s">
        <v>216</v>
      </c>
      <c r="C53" s="108"/>
      <c r="D53" s="108"/>
    </row>
    <row r="54" spans="1:4" ht="12" customHeight="1">
      <c r="A54" s="213" t="s">
        <v>28</v>
      </c>
      <c r="B54" s="63" t="s">
        <v>218</v>
      </c>
      <c r="C54" s="112"/>
      <c r="D54" s="112"/>
    </row>
    <row r="55" spans="1:4" ht="12" customHeight="1">
      <c r="A55" s="213" t="s">
        <v>30</v>
      </c>
      <c r="B55" s="63" t="s">
        <v>425</v>
      </c>
      <c r="C55" s="112"/>
      <c r="D55" s="112"/>
    </row>
    <row r="56" spans="1:4" ht="12" customHeight="1">
      <c r="A56" s="213" t="s">
        <v>32</v>
      </c>
      <c r="B56" s="63" t="s">
        <v>426</v>
      </c>
      <c r="C56" s="112"/>
      <c r="D56" s="112"/>
    </row>
    <row r="57" spans="1:4" ht="12" customHeight="1">
      <c r="A57" s="164" t="s">
        <v>38</v>
      </c>
      <c r="B57" s="15" t="s">
        <v>427</v>
      </c>
      <c r="C57" s="215"/>
      <c r="D57" s="215"/>
    </row>
    <row r="58" spans="1:4" ht="15" customHeight="1">
      <c r="A58" s="164" t="s">
        <v>235</v>
      </c>
      <c r="B58" s="226" t="s">
        <v>428</v>
      </c>
      <c r="C58" s="123">
        <f>+C46+C52+C57</f>
        <v>30679997</v>
      </c>
      <c r="D58" s="123">
        <f>+D46+D52+D57</f>
        <v>32930621</v>
      </c>
    </row>
    <row r="59" spans="3:4" ht="14.25">
      <c r="C59" s="227"/>
      <c r="D59" s="227"/>
    </row>
    <row r="60" spans="1:4" ht="15" customHeight="1">
      <c r="A60" s="197" t="s">
        <v>397</v>
      </c>
      <c r="B60" s="198"/>
      <c r="C60" s="199"/>
      <c r="D60" s="199"/>
    </row>
    <row r="61" spans="1:4" ht="14.25" customHeight="1">
      <c r="A61" s="197" t="s">
        <v>398</v>
      </c>
      <c r="B61" s="198"/>
      <c r="C61" s="199"/>
      <c r="D61" s="199"/>
    </row>
  </sheetData>
  <sheetProtection selectLockedCells="1" selectUnlockedCells="1"/>
  <mergeCells count="2">
    <mergeCell ref="B2:D2"/>
    <mergeCell ref="B3:D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U40" sqref="U40"/>
    </sheetView>
  </sheetViews>
  <sheetFormatPr defaultColWidth="9.00390625" defaultRowHeight="12.75"/>
  <sheetData>
    <row r="19" ht="14.2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2018-03-01T08:12:18Z</cp:lastPrinted>
  <dcterms:created xsi:type="dcterms:W3CDTF">1999-10-30T10:30:45Z</dcterms:created>
  <dcterms:modified xsi:type="dcterms:W3CDTF">2018-03-01T13:23:59Z</dcterms:modified>
  <cp:category/>
  <cp:version/>
  <cp:contentType/>
  <cp:contentStatus/>
  <cp:revision>13</cp:revision>
</cp:coreProperties>
</file>