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510" activeTab="7"/>
  </bookViews>
  <sheets>
    <sheet name="1. sz. melléklet" sheetId="1" r:id="rId1"/>
    <sheet name="2. sz. melléklet" sheetId="2" r:id="rId2"/>
    <sheet name="3. sz. melléklet" sheetId="3" r:id="rId3"/>
    <sheet name="4. sz. melléklet" sheetId="4" r:id="rId4"/>
    <sheet name="5. sz. melléklet" sheetId="5" r:id="rId5"/>
    <sheet name="6. sz. mell. előir BEV" sheetId="6" r:id="rId6"/>
    <sheet name="6. sz. mell. előir KIAD" sheetId="7" r:id="rId7"/>
    <sheet name="7. sz. mell" sheetId="8" r:id="rId8"/>
    <sheet name="8. sz. mell." sheetId="9" r:id="rId9"/>
  </sheets>
  <definedNames/>
  <calcPr fullCalcOnLoad="1"/>
</workbook>
</file>

<file path=xl/sharedStrings.xml><?xml version="1.0" encoding="utf-8"?>
<sst xmlns="http://schemas.openxmlformats.org/spreadsheetml/2006/main" count="280" uniqueCount="181">
  <si>
    <t>011130 Önkormányzatok és önk. Hivatalok jogalkotó és ált ig. tev,</t>
  </si>
  <si>
    <t>064010 Közvilágítás</t>
  </si>
  <si>
    <t>066010 Zöldterület kezelés</t>
  </si>
  <si>
    <t>084031 Civil szervezetek működési támogatása</t>
  </si>
  <si>
    <t>082092 Közművelődés, hagyományos közösségi értékek gondozása</t>
  </si>
  <si>
    <t>082044 Könyvtári szolgáltatások</t>
  </si>
  <si>
    <t>Ezer Ft</t>
  </si>
  <si>
    <t>Sorsz.</t>
  </si>
  <si>
    <t>Rovat  megnevezése</t>
  </si>
  <si>
    <t>Rovat</t>
  </si>
  <si>
    <t>Előirányzat összesen</t>
  </si>
  <si>
    <t>Működési</t>
  </si>
  <si>
    <t xml:space="preserve"> Felhalmozási</t>
  </si>
  <si>
    <t>B111</t>
  </si>
  <si>
    <t>B113</t>
  </si>
  <si>
    <t>B114</t>
  </si>
  <si>
    <t>B11</t>
  </si>
  <si>
    <t>B16</t>
  </si>
  <si>
    <t>MŰKÖDÉSI CÉLÚTÁMOGATÁSOK ÁLLAMHÁZTARTÁSON BELÜL</t>
  </si>
  <si>
    <t>B1</t>
  </si>
  <si>
    <t>Felhalmozási célú támogatások államháztartáson belülről</t>
  </si>
  <si>
    <t>B2</t>
  </si>
  <si>
    <t>Jövedelemadók</t>
  </si>
  <si>
    <t>B31</t>
  </si>
  <si>
    <t>Vagyoni tipusú adók</t>
  </si>
  <si>
    <t>B34</t>
  </si>
  <si>
    <t>Értékesítési és forgalmi adók</t>
  </si>
  <si>
    <t>B351</t>
  </si>
  <si>
    <t>Gépjárműadók</t>
  </si>
  <si>
    <t>B354</t>
  </si>
  <si>
    <t>KÖZHATALMI BEVÉTELEK</t>
  </si>
  <si>
    <t>B3</t>
  </si>
  <si>
    <t>Működési bevételek</t>
  </si>
  <si>
    <t>B4</t>
  </si>
  <si>
    <t>Felhalmozási bevételek</t>
  </si>
  <si>
    <t>B5</t>
  </si>
  <si>
    <t>Működési célra átvett pénzeszközök</t>
  </si>
  <si>
    <t>B6</t>
  </si>
  <si>
    <t>Felhalmozási célú átvett pénzeszközök</t>
  </si>
  <si>
    <t>B7</t>
  </si>
  <si>
    <t>KÖLTSÉGVETÉSI BEVÉTELEK</t>
  </si>
  <si>
    <t>B1-B7</t>
  </si>
  <si>
    <t>Hitel-, kölcsönfelvétel államháztartáson kivülről</t>
  </si>
  <si>
    <t>B811</t>
  </si>
  <si>
    <t>Belföldi értékpapírok bevételei</t>
  </si>
  <si>
    <t>B812</t>
  </si>
  <si>
    <t>Maradvány igénybevétele</t>
  </si>
  <si>
    <t>B813</t>
  </si>
  <si>
    <t>Központ, irányítószervi támogatás</t>
  </si>
  <si>
    <t>B816</t>
  </si>
  <si>
    <t>BELFÖLDI FINANSZÍROZÁS BEVÉTELEI</t>
  </si>
  <si>
    <t>B81</t>
  </si>
  <si>
    <t>FINANSZÍROZÁS BEVÉTELEI</t>
  </si>
  <si>
    <t>B8</t>
  </si>
  <si>
    <t>BEVÉTELEK ÖSSZESEN</t>
  </si>
  <si>
    <t>COFOG</t>
  </si>
  <si>
    <t>Személyi juttatások (K1)</t>
  </si>
  <si>
    <t>Munkaadót terhelő járulékokk és szociális hozzájárulási adó (K2)</t>
  </si>
  <si>
    <t>Dologi kiadások (K3)</t>
  </si>
  <si>
    <t>Ellátottak pénzbeli juttatásai ( K4)</t>
  </si>
  <si>
    <t>Egyéb működési célú kiadások (K5)</t>
  </si>
  <si>
    <t>Összesen (Ft)</t>
  </si>
  <si>
    <t>Létszám (fő)</t>
  </si>
  <si>
    <t>Mindösszesen</t>
  </si>
  <si>
    <t>felújítási és felhalmozási kiadásai</t>
  </si>
  <si>
    <t>ezer forintban</t>
  </si>
  <si>
    <t>Cím</t>
  </si>
  <si>
    <t>Felújítási és                                                  felhalmozási kiadás                                          megnevezése</t>
  </si>
  <si>
    <t>Sorszám</t>
  </si>
  <si>
    <t>Neve</t>
  </si>
  <si>
    <t>ÖSSZESEN:</t>
  </si>
  <si>
    <t>5. melléklet</t>
  </si>
  <si>
    <t>Megnevezés</t>
  </si>
  <si>
    <t>Összesen</t>
  </si>
  <si>
    <t>Erdei Faluért Alapítvány támogatása</t>
  </si>
  <si>
    <t>ezer Ft-ban</t>
  </si>
  <si>
    <t>Eredeti előirányzat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</si>
  <si>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</si>
  <si>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</si>
  <si>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</si>
  <si>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</si>
  <si>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</si>
  <si>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</si>
  <si>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</si>
  <si>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</si>
  <si>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</si>
  <si>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</si>
  <si>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</si>
  <si>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</si>
  <si>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BEVÉTELEK</t>
  </si>
  <si>
    <t>Működési célú támogatások államháztartáson belül (B1)</t>
  </si>
  <si>
    <t>Felhalmozási támogatások államháztartáson belül ( B2)</t>
  </si>
  <si>
    <t>Közhatalmi bevételek ( B3 )</t>
  </si>
  <si>
    <t>Működési bevételek ( B4)</t>
  </si>
  <si>
    <t>Felhalmozási bevételek ( B5)</t>
  </si>
  <si>
    <t>Felhalmozési célú átvett pénzeszközök (B 6)</t>
  </si>
  <si>
    <t>Felhalmozási célra átvett pénzeszközök (B7)</t>
  </si>
  <si>
    <t>Finanszírozási bevételek (B8)</t>
  </si>
  <si>
    <t>Bevételek összesen</t>
  </si>
  <si>
    <t>Halmozott adatok</t>
  </si>
  <si>
    <t>KIADÁSOK</t>
  </si>
  <si>
    <t>Munkaadót terhelő járulékok (k2)</t>
  </si>
  <si>
    <t>Ellátottak pénzbeli juttatásai (K4)</t>
  </si>
  <si>
    <t>Beruházások (K6)</t>
  </si>
  <si>
    <t>Egyéb felhalmozási célú kiadások ( K8)</t>
  </si>
  <si>
    <t>Finanszírozási kiadások (K9)</t>
  </si>
  <si>
    <t>Kiadások összesen</t>
  </si>
  <si>
    <t>7.  melléklet</t>
  </si>
  <si>
    <t>Sor-</t>
  </si>
  <si>
    <t>Támogatás jogcíme</t>
  </si>
  <si>
    <t xml:space="preserve">Támogatás </t>
  </si>
  <si>
    <t>Támogatottak</t>
  </si>
  <si>
    <t>Összege:</t>
  </si>
  <si>
    <t>szám</t>
  </si>
  <si>
    <t>megnevezése</t>
  </si>
  <si>
    <t>mértéke</t>
  </si>
  <si>
    <t>száma</t>
  </si>
  <si>
    <t>Ft</t>
  </si>
  <si>
    <t>Telekadó kedvezmény</t>
  </si>
  <si>
    <t>60 évet betöltött adózó</t>
  </si>
  <si>
    <r>
      <t>1,25 Ft/m</t>
    </r>
    <r>
      <rPr>
        <vertAlign val="superscript"/>
        <sz val="10"/>
        <rFont val="Arial"/>
        <family val="2"/>
      </rPr>
      <t>2</t>
    </r>
  </si>
  <si>
    <t>Összesen:</t>
  </si>
  <si>
    <t xml:space="preserve">Közvetett támogatás </t>
  </si>
  <si>
    <t>8.  melléklet</t>
  </si>
  <si>
    <t>Fejlesztési cél megnevezése</t>
  </si>
  <si>
    <t>Kötelezettség váll. éve</t>
  </si>
  <si>
    <t>Kiadás vonzata</t>
  </si>
  <si>
    <t>NEM RELAVÁNS</t>
  </si>
  <si>
    <t>Pusztaapáti Község Önkormányzatának többéves költségvetési kiadással járó kötelezettségi</t>
  </si>
  <si>
    <t>Helyi önkormányzatok működésének általános támogatása</t>
  </si>
  <si>
    <t>Települési önkormányzatok szociális és gyermekjóléti feladatainak támogatása</t>
  </si>
  <si>
    <t>Települési önkormányzatok kulturális feladatainak támogatása</t>
  </si>
  <si>
    <t>Önkormányzatok működési támogatásai</t>
  </si>
  <si>
    <t>Egyéb működési célú támogatások bevételei áht-én belül</t>
  </si>
  <si>
    <t>013320 Köztemető fenntartás és működtetés</t>
  </si>
  <si>
    <t>041233 Hosszabb időtartamú közfoglalkoztatás</t>
  </si>
  <si>
    <t>045160 Közutak, hídak, alagutak üzemeltetése</t>
  </si>
  <si>
    <t>066020 Város és községgazdálkodási egyéb szolgáltatások</t>
  </si>
  <si>
    <t>107055 Falugondnoki szolgálat</t>
  </si>
  <si>
    <t>107060 Önkormányzati támogatások</t>
  </si>
  <si>
    <t xml:space="preserve">Tartalék </t>
  </si>
  <si>
    <t>018010 Önkormányzatok elszámolása a központi költségvetéssel</t>
  </si>
  <si>
    <t>061030 Lakáshoz jutást segítő támogatások</t>
  </si>
  <si>
    <t>Tartalék</t>
  </si>
  <si>
    <t>Kerítés építés</t>
  </si>
  <si>
    <t>Beruházás, felújítás (K 6 )</t>
  </si>
  <si>
    <t>074031 Család-, nővédelmi igazgatás</t>
  </si>
  <si>
    <t>082044 Könyvtári szolgáltatás</t>
  </si>
  <si>
    <t>Számítógép vásárlás</t>
  </si>
  <si>
    <t>Felújítás (K7)</t>
  </si>
  <si>
    <t>Fűnyíró vásárlás</t>
  </si>
  <si>
    <t>Rendezési terv készítés</t>
  </si>
  <si>
    <t>Pusztaapáti község Önkormányzatának 2019. évi címrendje</t>
  </si>
  <si>
    <t>Pusztaapáti Község Önkormányzatának 2019. évi bevételei</t>
  </si>
  <si>
    <t>Pusztaapáti Község Önkormányzatának 2019. évi kiadásai  kormányzati funkció szerint</t>
  </si>
  <si>
    <t>Pusztaapáti Község Önkormányzatának 2019. évi tervezett</t>
  </si>
  <si>
    <t>Pusztaapáti Község Önkormányzat 2019. évi közvetlen támogatásai</t>
  </si>
  <si>
    <t>Pusztaapáti Község Önkormányzat 2019. évi előirányzat-felhasználási ütemterve</t>
  </si>
  <si>
    <t>Pusztaapáti Község  Önkormányzat által 2019. évben nyújtott közvetett támogatások</t>
  </si>
  <si>
    <t>További évek 2022-től</t>
  </si>
  <si>
    <t>018030 Önkormányzatok finanszírozási célú elszámolása</t>
  </si>
  <si>
    <t>Finaszírozási műveletek (k9)</t>
  </si>
  <si>
    <t>Munkaeszköz vásárlás</t>
  </si>
  <si>
    <t>Eszköz vásárlás</t>
  </si>
  <si>
    <t>Módosítás</t>
  </si>
  <si>
    <t>Módosított előirányzat</t>
  </si>
  <si>
    <t>Er.</t>
  </si>
  <si>
    <t>M.</t>
  </si>
  <si>
    <t>Md.</t>
  </si>
  <si>
    <t>ÁHT-én belüli megelőlegezések</t>
  </si>
  <si>
    <t>B814</t>
  </si>
  <si>
    <t>Működési célú költségvetési támogatások és kiegészítő támogatások</t>
  </si>
  <si>
    <t>B115</t>
  </si>
  <si>
    <t>062020 Településfejlesztési projektek és támogatásuk</t>
  </si>
  <si>
    <t>063020 Víztermelés-, kezelés, ellátás</t>
  </si>
  <si>
    <r>
      <t xml:space="preserve">1. melléklet </t>
    </r>
    <r>
      <rPr>
        <vertAlign val="superscript"/>
        <sz val="14"/>
        <rFont val="Times New Roman"/>
        <family val="1"/>
      </rPr>
      <t>1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</si>
  <si>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Módosította a </t>
    </r>
  </si>
  <si>
    <r>
      <t xml:space="preserve">2. melléklet </t>
    </r>
    <r>
      <rPr>
        <vertAlign val="superscript"/>
        <sz val="10"/>
        <rFont val="Arial"/>
        <family val="2"/>
      </rPr>
      <t>1</t>
    </r>
  </si>
  <si>
    <r>
      <t xml:space="preserve">3. melléklet </t>
    </r>
    <r>
      <rPr>
        <vertAlign val="superscript"/>
        <sz val="11"/>
        <color indexed="8"/>
        <rFont val="Calibri"/>
        <family val="2"/>
      </rPr>
      <t>1</t>
    </r>
  </si>
  <si>
    <r>
      <t xml:space="preserve">4. melléklet </t>
    </r>
    <r>
      <rPr>
        <vertAlign val="superscript"/>
        <sz val="10"/>
        <rFont val="Arial"/>
        <family val="2"/>
      </rPr>
      <t>1</t>
    </r>
  </si>
  <si>
    <r>
      <t xml:space="preserve">6. melléklet </t>
    </r>
    <r>
      <rPr>
        <vertAlign val="superscript"/>
        <sz val="10"/>
        <rFont val="Arial"/>
        <family val="2"/>
      </rPr>
      <t>1</t>
    </r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</si>
</sst>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_-* #,##0\ _F_t_-;\-* #,##0\ _F_t_-;_-* &quot;-&quot;??\ _F_t_-;_-@_-"/>
    <numFmt numFmtId="170" formatCode="_-* #,##0.0\ _F_t_-;\-* #,##0.0\ _F_t_-;_-* &quot;-&quot;??\ _F_t_-;_-@_-"/>
  </numFmts>
  <fonts count="61">
    <font>
      <sz val="10"/>
      <name val="Arial"/>
      <family val="0"/>
    </font>
    <font>
      <sz val="14"/>
      <name val="Times New Roman"/>
      <family val="1"/>
    </font>
    <font>
      <b/>
      <sz val="12"/>
      <name val="Arial"/>
      <family val="2"/>
    </font>
    <font>
      <sz val="9"/>
      <name val="Arial"/>
      <family val="2"/>
    </font>
    <font>
      <b/>
      <sz val="10"/>
      <name val="Arial CE"/>
      <family val="2"/>
    </font>
    <font>
      <sz val="8"/>
      <name val="Arial CE"/>
      <family val="0"/>
    </font>
    <font>
      <b/>
      <sz val="8"/>
      <name val="Arial CE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4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b/>
      <sz val="12"/>
      <color indexed="8"/>
      <name val="Calibri"/>
      <family val="2"/>
    </font>
    <font>
      <vertAlign val="superscript"/>
      <sz val="14"/>
      <name val="Times New Roman"/>
      <family val="1"/>
    </font>
    <font>
      <vertAlign val="superscript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0" fillId="22" borderId="7" applyNumberFormat="0" applyFont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0" fontId="54" fillId="30" borderId="1" applyNumberFormat="0" applyAlignment="0" applyProtection="0"/>
    <xf numFmtId="9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55" fillId="0" borderId="10" xfId="0" applyFont="1" applyBorder="1" applyAlignment="1">
      <alignment vertical="center" wrapText="1"/>
    </xf>
    <xf numFmtId="0" fontId="55" fillId="0" borderId="11" xfId="0" applyFont="1" applyBorder="1" applyAlignment="1">
      <alignment horizontal="left" wrapText="1"/>
    </xf>
    <xf numFmtId="0" fontId="55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56" fillId="0" borderId="0" xfId="0" applyFont="1" applyAlignment="1">
      <alignment wrapText="1"/>
    </xf>
    <xf numFmtId="0" fontId="0" fillId="0" borderId="11" xfId="0" applyBorder="1" applyAlignment="1">
      <alignment/>
    </xf>
    <xf numFmtId="0" fontId="56" fillId="0" borderId="11" xfId="0" applyFont="1" applyBorder="1" applyAlignment="1">
      <alignment wrapText="1"/>
    </xf>
    <xf numFmtId="0" fontId="51" fillId="0" borderId="11" xfId="0" applyFont="1" applyBorder="1" applyAlignment="1">
      <alignment/>
    </xf>
    <xf numFmtId="0" fontId="57" fillId="0" borderId="11" xfId="0" applyFont="1" applyBorder="1" applyAlignment="1">
      <alignment wrapText="1"/>
    </xf>
    <xf numFmtId="0" fontId="0" fillId="0" borderId="0" xfId="0" applyAlignment="1">
      <alignment horizontal="left" wrapText="1"/>
    </xf>
    <xf numFmtId="169" fontId="38" fillId="0" borderId="0" xfId="40" applyNumberFormat="1" applyFont="1" applyAlignment="1">
      <alignment/>
    </xf>
    <xf numFmtId="0" fontId="58" fillId="0" borderId="11" xfId="0" applyFont="1" applyBorder="1" applyAlignment="1">
      <alignment horizontal="left" wrapText="1"/>
    </xf>
    <xf numFmtId="169" fontId="57" fillId="0" borderId="11" xfId="40" applyNumberFormat="1" applyFont="1" applyBorder="1" applyAlignment="1">
      <alignment horizontal="center" vertical="center" wrapText="1"/>
    </xf>
    <xf numFmtId="169" fontId="56" fillId="0" borderId="11" xfId="40" applyNumberFormat="1" applyFont="1" applyBorder="1" applyAlignment="1">
      <alignment/>
    </xf>
    <xf numFmtId="169" fontId="57" fillId="0" borderId="11" xfId="40" applyNumberFormat="1" applyFont="1" applyBorder="1" applyAlignment="1">
      <alignment/>
    </xf>
    <xf numFmtId="0" fontId="0" fillId="0" borderId="0" xfId="0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69" fontId="57" fillId="0" borderId="11" xfId="4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 wrapText="1"/>
    </xf>
    <xf numFmtId="3" fontId="5" fillId="0" borderId="11" xfId="0" applyNumberFormat="1" applyFont="1" applyBorder="1" applyAlignment="1">
      <alignment horizontal="center" vertical="center"/>
    </xf>
    <xf numFmtId="0" fontId="5" fillId="33" borderId="11" xfId="0" applyFont="1" applyFill="1" applyBorder="1" applyAlignment="1">
      <alignment/>
    </xf>
    <xf numFmtId="0" fontId="6" fillId="33" borderId="11" xfId="0" applyFont="1" applyFill="1" applyBorder="1" applyAlignment="1">
      <alignment horizontal="center"/>
    </xf>
    <xf numFmtId="3" fontId="6" fillId="33" borderId="11" xfId="0" applyNumberFormat="1" applyFont="1" applyFill="1" applyBorder="1" applyAlignment="1">
      <alignment horizontal="center"/>
    </xf>
    <xf numFmtId="169" fontId="0" fillId="0" borderId="0" xfId="40" applyNumberFormat="1" applyFont="1" applyAlignment="1">
      <alignment/>
    </xf>
    <xf numFmtId="169" fontId="0" fillId="0" borderId="0" xfId="40" applyNumberFormat="1" applyFont="1" applyAlignment="1">
      <alignment horizontal="right"/>
    </xf>
    <xf numFmtId="0" fontId="7" fillId="0" borderId="11" xfId="0" applyFont="1" applyBorder="1" applyAlignment="1">
      <alignment horizontal="center" vertical="center"/>
    </xf>
    <xf numFmtId="169" fontId="0" fillId="0" borderId="11" xfId="40" applyNumberFormat="1" applyFont="1" applyBorder="1" applyAlignment="1">
      <alignment/>
    </xf>
    <xf numFmtId="0" fontId="7" fillId="0" borderId="11" xfId="0" applyFont="1" applyBorder="1" applyAlignment="1">
      <alignment/>
    </xf>
    <xf numFmtId="169" fontId="7" fillId="0" borderId="11" xfId="4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Alignment="1">
      <alignment horizontal="right"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9" fillId="0" borderId="14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9" fillId="0" borderId="17" xfId="0" applyFont="1" applyBorder="1" applyAlignment="1">
      <alignment vertical="center" wrapText="1"/>
    </xf>
    <xf numFmtId="3" fontId="7" fillId="0" borderId="18" xfId="0" applyNumberFormat="1" applyFont="1" applyBorder="1" applyAlignment="1">
      <alignment vertical="center"/>
    </xf>
    <xf numFmtId="3" fontId="7" fillId="0" borderId="19" xfId="0" applyNumberFormat="1" applyFont="1" applyBorder="1" applyAlignment="1">
      <alignment vertical="center"/>
    </xf>
    <xf numFmtId="0" fontId="8" fillId="0" borderId="20" xfId="0" applyFont="1" applyBorder="1" applyAlignment="1">
      <alignment vertical="center" wrapText="1"/>
    </xf>
    <xf numFmtId="3" fontId="0" fillId="0" borderId="11" xfId="0" applyNumberFormat="1" applyBorder="1" applyAlignment="1">
      <alignment vertical="center"/>
    </xf>
    <xf numFmtId="3" fontId="0" fillId="0" borderId="21" xfId="0" applyNumberFormat="1" applyBorder="1" applyAlignment="1">
      <alignment vertical="center"/>
    </xf>
    <xf numFmtId="0" fontId="8" fillId="0" borderId="22" xfId="0" applyFont="1" applyBorder="1" applyAlignment="1">
      <alignment vertical="center" wrapText="1"/>
    </xf>
    <xf numFmtId="3" fontId="0" fillId="0" borderId="10" xfId="0" applyNumberFormat="1" applyBorder="1" applyAlignment="1">
      <alignment vertical="center"/>
    </xf>
    <xf numFmtId="3" fontId="0" fillId="0" borderId="23" xfId="0" applyNumberFormat="1" applyBorder="1" applyAlignment="1">
      <alignment vertical="center"/>
    </xf>
    <xf numFmtId="0" fontId="9" fillId="0" borderId="14" xfId="0" applyFont="1" applyBorder="1" applyAlignment="1">
      <alignment vertical="center" shrinkToFit="1"/>
    </xf>
    <xf numFmtId="3" fontId="7" fillId="0" borderId="15" xfId="0" applyNumberFormat="1" applyFont="1" applyBorder="1" applyAlignment="1">
      <alignment vertical="center"/>
    </xf>
    <xf numFmtId="3" fontId="7" fillId="0" borderId="16" xfId="0" applyNumberFormat="1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3" fontId="7" fillId="0" borderId="25" xfId="0" applyNumberFormat="1" applyFont="1" applyBorder="1" applyAlignment="1">
      <alignment vertical="center"/>
    </xf>
    <xf numFmtId="3" fontId="7" fillId="0" borderId="26" xfId="0" applyNumberFormat="1" applyFont="1" applyBorder="1" applyAlignment="1">
      <alignment vertical="center"/>
    </xf>
    <xf numFmtId="0" fontId="7" fillId="0" borderId="0" xfId="0" applyFont="1" applyAlignment="1">
      <alignment/>
    </xf>
    <xf numFmtId="0" fontId="7" fillId="0" borderId="27" xfId="0" applyFont="1" applyBorder="1" applyAlignment="1">
      <alignment horizontal="center" vertical="top"/>
    </xf>
    <xf numFmtId="0" fontId="9" fillId="0" borderId="17" xfId="0" applyFont="1" applyBorder="1" applyAlignment="1">
      <alignment vertical="center"/>
    </xf>
    <xf numFmtId="3" fontId="9" fillId="0" borderId="18" xfId="0" applyNumberFormat="1" applyFont="1" applyBorder="1" applyAlignment="1">
      <alignment vertical="center"/>
    </xf>
    <xf numFmtId="3" fontId="9" fillId="0" borderId="19" xfId="0" applyNumberFormat="1" applyFont="1" applyBorder="1" applyAlignment="1">
      <alignment vertical="center"/>
    </xf>
    <xf numFmtId="3" fontId="8" fillId="0" borderId="11" xfId="0" applyNumberFormat="1" applyFont="1" applyBorder="1" applyAlignment="1">
      <alignment vertical="center"/>
    </xf>
    <xf numFmtId="3" fontId="8" fillId="0" borderId="21" xfId="0" applyNumberFormat="1" applyFont="1" applyBorder="1" applyAlignment="1">
      <alignment vertical="center"/>
    </xf>
    <xf numFmtId="3" fontId="8" fillId="0" borderId="10" xfId="0" applyNumberFormat="1" applyFont="1" applyBorder="1" applyAlignment="1">
      <alignment vertical="center"/>
    </xf>
    <xf numFmtId="3" fontId="8" fillId="0" borderId="23" xfId="0" applyNumberFormat="1" applyFont="1" applyBorder="1" applyAlignment="1">
      <alignment vertical="center"/>
    </xf>
    <xf numFmtId="0" fontId="8" fillId="0" borderId="11" xfId="0" applyFont="1" applyBorder="1" applyAlignment="1">
      <alignment vertical="center" wrapText="1"/>
    </xf>
    <xf numFmtId="0" fontId="9" fillId="0" borderId="24" xfId="0" applyFont="1" applyBorder="1" applyAlignment="1">
      <alignment vertical="center" shrinkToFit="1"/>
    </xf>
    <xf numFmtId="3" fontId="9" fillId="0" borderId="25" xfId="0" applyNumberFormat="1" applyFont="1" applyBorder="1" applyAlignment="1">
      <alignment vertical="center"/>
    </xf>
    <xf numFmtId="3" fontId="9" fillId="0" borderId="26" xfId="0" applyNumberFormat="1" applyFont="1" applyBorder="1" applyAlignment="1">
      <alignment vertical="center"/>
    </xf>
    <xf numFmtId="0" fontId="7" fillId="0" borderId="0" xfId="0" applyFont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3" fontId="0" fillId="0" borderId="38" xfId="0" applyNumberFormat="1" applyBorder="1" applyAlignment="1">
      <alignment horizontal="right" vertical="center"/>
    </xf>
    <xf numFmtId="0" fontId="0" fillId="0" borderId="27" xfId="0" applyBorder="1" applyAlignment="1">
      <alignment horizontal="center"/>
    </xf>
    <xf numFmtId="0" fontId="0" fillId="0" borderId="27" xfId="0" applyBorder="1" applyAlignment="1">
      <alignment/>
    </xf>
    <xf numFmtId="3" fontId="0" fillId="0" borderId="26" xfId="0" applyNumberFormat="1" applyBorder="1" applyAlignment="1">
      <alignment/>
    </xf>
    <xf numFmtId="0" fontId="0" fillId="0" borderId="27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left" vertical="center"/>
    </xf>
    <xf numFmtId="0" fontId="32" fillId="0" borderId="0" xfId="0" applyFont="1" applyAlignment="1">
      <alignment/>
    </xf>
    <xf numFmtId="0" fontId="32" fillId="0" borderId="11" xfId="0" applyFont="1" applyBorder="1" applyAlignment="1">
      <alignment/>
    </xf>
    <xf numFmtId="0" fontId="59" fillId="0" borderId="11" xfId="0" applyFont="1" applyBorder="1" applyAlignment="1">
      <alignment/>
    </xf>
    <xf numFmtId="0" fontId="34" fillId="0" borderId="11" xfId="0" applyFont="1" applyBorder="1" applyAlignment="1">
      <alignment/>
    </xf>
    <xf numFmtId="169" fontId="57" fillId="0" borderId="11" xfId="40" applyNumberFormat="1" applyFont="1" applyBorder="1" applyAlignment="1">
      <alignment vertical="center" wrapText="1" shrinkToFit="1"/>
    </xf>
    <xf numFmtId="169" fontId="51" fillId="0" borderId="11" xfId="40" applyNumberFormat="1" applyFont="1" applyBorder="1" applyAlignment="1">
      <alignment/>
    </xf>
    <xf numFmtId="169" fontId="0" fillId="0" borderId="0" xfId="40" applyNumberFormat="1" applyFont="1" applyAlignment="1">
      <alignment shrinkToFit="1"/>
    </xf>
    <xf numFmtId="0" fontId="55" fillId="0" borderId="11" xfId="0" applyFont="1" applyBorder="1" applyAlignment="1">
      <alignment horizontal="left" vertical="center" wrapText="1"/>
    </xf>
    <xf numFmtId="0" fontId="60" fillId="0" borderId="0" xfId="0" applyFont="1" applyAlignment="1">
      <alignment horizontal="center"/>
    </xf>
    <xf numFmtId="169" fontId="0" fillId="0" borderId="11" xfId="40" applyNumberFormat="1" applyFont="1" applyBorder="1" applyAlignment="1">
      <alignment horizontal="center" vertical="center" wrapText="1"/>
    </xf>
    <xf numFmtId="169" fontId="0" fillId="0" borderId="11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0" fillId="0" borderId="11" xfId="0" applyBorder="1" applyAlignment="1">
      <alignment vertical="center" wrapText="1"/>
    </xf>
    <xf numFmtId="0" fontId="1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169" fontId="0" fillId="0" borderId="39" xfId="40" applyNumberFormat="1" applyFont="1" applyBorder="1" applyAlignment="1">
      <alignment horizontal="center"/>
    </xf>
    <xf numFmtId="169" fontId="0" fillId="0" borderId="40" xfId="40" applyNumberFormat="1" applyFont="1" applyBorder="1" applyAlignment="1">
      <alignment horizontal="center"/>
    </xf>
    <xf numFmtId="0" fontId="60" fillId="0" borderId="0" xfId="0" applyFont="1" applyAlignment="1">
      <alignment horizontal="center"/>
    </xf>
    <xf numFmtId="0" fontId="60" fillId="0" borderId="11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/>
    </xf>
    <xf numFmtId="169" fontId="0" fillId="0" borderId="11" xfId="40" applyNumberFormat="1" applyFont="1" applyBorder="1" applyAlignment="1">
      <alignment horizontal="center" vertical="center" wrapText="1"/>
    </xf>
    <xf numFmtId="169" fontId="57" fillId="0" borderId="39" xfId="40" applyNumberFormat="1" applyFont="1" applyBorder="1" applyAlignment="1">
      <alignment horizontal="center" vertical="center" wrapText="1"/>
    </xf>
    <xf numFmtId="169" fontId="57" fillId="0" borderId="41" xfId="40" applyNumberFormat="1" applyFont="1" applyBorder="1" applyAlignment="1">
      <alignment horizontal="center" vertical="center" wrapText="1"/>
    </xf>
    <xf numFmtId="169" fontId="57" fillId="0" borderId="40" xfId="40" applyNumberFormat="1" applyFont="1" applyBorder="1" applyAlignment="1">
      <alignment horizontal="center" vertical="center" wrapText="1"/>
    </xf>
    <xf numFmtId="0" fontId="58" fillId="0" borderId="0" xfId="0" applyFont="1" applyAlignment="1">
      <alignment horizontal="center"/>
    </xf>
    <xf numFmtId="0" fontId="51" fillId="0" borderId="10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wrapText="1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top"/>
    </xf>
    <xf numFmtId="0" fontId="0" fillId="0" borderId="27" xfId="0" applyFont="1" applyBorder="1" applyAlignment="1">
      <alignment horizontal="right" vertical="top"/>
    </xf>
    <xf numFmtId="0" fontId="0" fillId="0" borderId="29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4"/>
  <sheetViews>
    <sheetView zoomScalePageLayoutView="0" workbookViewId="0" topLeftCell="A1">
      <selection activeCell="A23" sqref="A23"/>
    </sheetView>
  </sheetViews>
  <sheetFormatPr defaultColWidth="9.140625" defaultRowHeight="12.75"/>
  <cols>
    <col min="1" max="1" width="73.7109375" style="4" customWidth="1"/>
    <col min="2" max="2" width="12.8515625" style="0" customWidth="1"/>
  </cols>
  <sheetData>
    <row r="1" spans="1:2" ht="22.5">
      <c r="A1" s="106" t="s">
        <v>175</v>
      </c>
      <c r="B1" s="106"/>
    </row>
    <row r="2" ht="29.25" customHeight="1">
      <c r="A2" s="5" t="s">
        <v>152</v>
      </c>
    </row>
    <row r="4" ht="15.75" customHeight="1">
      <c r="A4" s="1" t="s">
        <v>0</v>
      </c>
    </row>
    <row r="5" ht="15.75" customHeight="1">
      <c r="A5" s="2" t="s">
        <v>134</v>
      </c>
    </row>
    <row r="6" ht="15.75" customHeight="1">
      <c r="A6" s="2" t="s">
        <v>141</v>
      </c>
    </row>
    <row r="7" ht="15.75" customHeight="1">
      <c r="A7" s="2" t="s">
        <v>160</v>
      </c>
    </row>
    <row r="8" ht="15.75" customHeight="1">
      <c r="A8" s="2" t="s">
        <v>135</v>
      </c>
    </row>
    <row r="9" ht="15.75" customHeight="1">
      <c r="A9" s="2" t="s">
        <v>136</v>
      </c>
    </row>
    <row r="10" ht="15.75" customHeight="1">
      <c r="A10" s="2" t="s">
        <v>142</v>
      </c>
    </row>
    <row r="11" ht="15.75" customHeight="1">
      <c r="A11" s="2" t="s">
        <v>173</v>
      </c>
    </row>
    <row r="12" ht="15.75" customHeight="1">
      <c r="A12" s="2" t="s">
        <v>174</v>
      </c>
    </row>
    <row r="13" ht="15.75" customHeight="1">
      <c r="A13" s="2" t="s">
        <v>1</v>
      </c>
    </row>
    <row r="14" ht="15.75" customHeight="1">
      <c r="A14" s="2" t="s">
        <v>2</v>
      </c>
    </row>
    <row r="15" ht="15.75" customHeight="1">
      <c r="A15" s="3" t="s">
        <v>137</v>
      </c>
    </row>
    <row r="16" ht="15.75" customHeight="1">
      <c r="A16" s="3" t="s">
        <v>146</v>
      </c>
    </row>
    <row r="17" ht="15.75" customHeight="1">
      <c r="A17" s="2" t="s">
        <v>5</v>
      </c>
    </row>
    <row r="18" ht="15.75" customHeight="1">
      <c r="A18" s="2" t="s">
        <v>4</v>
      </c>
    </row>
    <row r="19" ht="15.75" customHeight="1">
      <c r="A19" s="3" t="s">
        <v>3</v>
      </c>
    </row>
    <row r="20" ht="15.75" customHeight="1">
      <c r="A20" s="2" t="s">
        <v>138</v>
      </c>
    </row>
    <row r="21" ht="15.75" customHeight="1">
      <c r="A21" s="2" t="s">
        <v>139</v>
      </c>
    </row>
    <row r="24" ht="14.25">
      <c r="A24" s="142" t="s">
        <v>176</v>
      </c>
    </row>
  </sheetData>
  <sheetProtection/>
  <mergeCells count="1">
    <mergeCell ref="A1:B1"/>
  </mergeCells>
  <printOptions/>
  <pageMargins left="1.0236220472440944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4"/>
  <sheetViews>
    <sheetView zoomScalePageLayoutView="0" workbookViewId="0" topLeftCell="A1">
      <selection activeCell="J2" sqref="J2"/>
    </sheetView>
  </sheetViews>
  <sheetFormatPr defaultColWidth="9.140625" defaultRowHeight="12.75"/>
  <cols>
    <col min="1" max="1" width="7.140625" style="0" customWidth="1"/>
    <col min="2" max="2" width="49.7109375" style="0" customWidth="1"/>
    <col min="3" max="3" width="6.28125" style="93" customWidth="1"/>
    <col min="4" max="4" width="12.57421875" style="29" bestFit="1" customWidth="1"/>
    <col min="5" max="6" width="10.57421875" style="29" customWidth="1"/>
    <col min="8" max="9" width="10.140625" style="0" customWidth="1"/>
    <col min="10" max="10" width="10.00390625" style="0" customWidth="1"/>
  </cols>
  <sheetData>
    <row r="2" spans="2:10" ht="14.25">
      <c r="B2" s="6"/>
      <c r="F2" s="99"/>
      <c r="J2" s="142" t="s">
        <v>177</v>
      </c>
    </row>
    <row r="3" spans="2:10" ht="15.75">
      <c r="B3" s="110" t="s">
        <v>153</v>
      </c>
      <c r="C3" s="110"/>
      <c r="D3" s="110"/>
      <c r="E3" s="110"/>
      <c r="F3" s="110"/>
      <c r="G3" s="110"/>
      <c r="H3" s="110"/>
      <c r="I3" s="110"/>
      <c r="J3" s="110"/>
    </row>
    <row r="4" spans="2:10" ht="15.75">
      <c r="B4" s="101"/>
      <c r="C4" s="101"/>
      <c r="D4" s="101"/>
      <c r="E4" s="101"/>
      <c r="F4" s="101"/>
      <c r="J4" t="s">
        <v>6</v>
      </c>
    </row>
    <row r="5" spans="1:10" ht="12.75">
      <c r="A5" s="107" t="s">
        <v>7</v>
      </c>
      <c r="B5" s="111" t="s">
        <v>8</v>
      </c>
      <c r="C5" s="112" t="s">
        <v>9</v>
      </c>
      <c r="D5" s="113" t="s">
        <v>10</v>
      </c>
      <c r="E5" s="108" t="s">
        <v>76</v>
      </c>
      <c r="F5" s="109"/>
      <c r="G5" s="107" t="s">
        <v>164</v>
      </c>
      <c r="H5" s="107"/>
      <c r="I5" s="107" t="s">
        <v>165</v>
      </c>
      <c r="J5" s="107"/>
    </row>
    <row r="6" spans="1:10" ht="36">
      <c r="A6" s="107"/>
      <c r="B6" s="111"/>
      <c r="C6" s="112"/>
      <c r="D6" s="113"/>
      <c r="E6" s="97" t="s">
        <v>11</v>
      </c>
      <c r="F6" s="97" t="s">
        <v>12</v>
      </c>
      <c r="G6" s="97" t="s">
        <v>11</v>
      </c>
      <c r="H6" s="97" t="s">
        <v>12</v>
      </c>
      <c r="I6" s="97" t="s">
        <v>11</v>
      </c>
      <c r="J6" s="97" t="s">
        <v>12</v>
      </c>
    </row>
    <row r="7" spans="1:10" ht="21" customHeight="1">
      <c r="A7" s="7">
        <v>1</v>
      </c>
      <c r="B7" s="8" t="s">
        <v>129</v>
      </c>
      <c r="C7" s="94" t="s">
        <v>13</v>
      </c>
      <c r="D7" s="32">
        <v>7741</v>
      </c>
      <c r="E7" s="32">
        <v>7741</v>
      </c>
      <c r="F7" s="32"/>
      <c r="G7" s="7"/>
      <c r="H7" s="7"/>
      <c r="I7" s="103">
        <f>E7+G7</f>
        <v>7741</v>
      </c>
      <c r="J7" s="103">
        <f>F7+H7</f>
        <v>0</v>
      </c>
    </row>
    <row r="8" spans="1:10" ht="27.75" customHeight="1">
      <c r="A8" s="7">
        <f>A7+1</f>
        <v>2</v>
      </c>
      <c r="B8" s="8" t="s">
        <v>130</v>
      </c>
      <c r="C8" s="94" t="s">
        <v>14</v>
      </c>
      <c r="D8" s="32">
        <v>2090</v>
      </c>
      <c r="E8" s="32">
        <v>2090</v>
      </c>
      <c r="F8" s="32"/>
      <c r="G8" s="7"/>
      <c r="H8" s="7"/>
      <c r="I8" s="103">
        <f aca="true" t="shared" si="0" ref="I8:I32">E8+G8</f>
        <v>2090</v>
      </c>
      <c r="J8" s="103">
        <f aca="true" t="shared" si="1" ref="J8:J32">F8+H8</f>
        <v>0</v>
      </c>
    </row>
    <row r="9" spans="1:10" ht="19.5" customHeight="1">
      <c r="A9" s="7">
        <f aca="true" t="shared" si="2" ref="A9:A32">A8+1</f>
        <v>3</v>
      </c>
      <c r="B9" s="100" t="s">
        <v>131</v>
      </c>
      <c r="C9" s="94" t="s">
        <v>15</v>
      </c>
      <c r="D9" s="32">
        <v>1800</v>
      </c>
      <c r="E9" s="32">
        <v>1800</v>
      </c>
      <c r="F9" s="32"/>
      <c r="G9" s="7"/>
      <c r="H9" s="7"/>
      <c r="I9" s="103">
        <f t="shared" si="0"/>
        <v>1800</v>
      </c>
      <c r="J9" s="103">
        <f t="shared" si="1"/>
        <v>0</v>
      </c>
    </row>
    <row r="10" spans="1:10" ht="19.5" customHeight="1">
      <c r="A10" s="7"/>
      <c r="B10" s="100" t="s">
        <v>171</v>
      </c>
      <c r="C10" s="94" t="s">
        <v>172</v>
      </c>
      <c r="D10" s="32"/>
      <c r="E10" s="32"/>
      <c r="F10" s="32"/>
      <c r="G10" s="7">
        <v>784</v>
      </c>
      <c r="H10" s="7"/>
      <c r="I10" s="103">
        <f t="shared" si="0"/>
        <v>784</v>
      </c>
      <c r="J10" s="103">
        <f t="shared" si="1"/>
        <v>0</v>
      </c>
    </row>
    <row r="11" spans="1:10" ht="23.25" customHeight="1">
      <c r="A11" s="9">
        <f>A9+1</f>
        <v>4</v>
      </c>
      <c r="B11" s="10" t="s">
        <v>132</v>
      </c>
      <c r="C11" s="95" t="s">
        <v>16</v>
      </c>
      <c r="D11" s="98">
        <f>SUM(D7:D10)</f>
        <v>11631</v>
      </c>
      <c r="E11" s="98">
        <f aca="true" t="shared" si="3" ref="E11:J11">SUM(E7:E10)</f>
        <v>11631</v>
      </c>
      <c r="F11" s="98">
        <f t="shared" si="3"/>
        <v>0</v>
      </c>
      <c r="G11" s="98">
        <f t="shared" si="3"/>
        <v>784</v>
      </c>
      <c r="H11" s="98">
        <f t="shared" si="3"/>
        <v>0</v>
      </c>
      <c r="I11" s="98">
        <f t="shared" si="3"/>
        <v>12415</v>
      </c>
      <c r="J11" s="98">
        <f t="shared" si="3"/>
        <v>0</v>
      </c>
    </row>
    <row r="12" spans="1:10" ht="23.25" customHeight="1">
      <c r="A12" s="7">
        <f t="shared" si="2"/>
        <v>5</v>
      </c>
      <c r="B12" s="8" t="s">
        <v>133</v>
      </c>
      <c r="C12" s="94" t="s">
        <v>17</v>
      </c>
      <c r="D12" s="32">
        <v>984</v>
      </c>
      <c r="E12" s="32">
        <v>984</v>
      </c>
      <c r="F12" s="32"/>
      <c r="G12" s="7"/>
      <c r="H12" s="7"/>
      <c r="I12" s="103">
        <f t="shared" si="0"/>
        <v>984</v>
      </c>
      <c r="J12" s="103">
        <f t="shared" si="1"/>
        <v>0</v>
      </c>
    </row>
    <row r="13" spans="1:10" ht="21" customHeight="1">
      <c r="A13" s="7">
        <f t="shared" si="2"/>
        <v>6</v>
      </c>
      <c r="B13" s="10" t="s">
        <v>18</v>
      </c>
      <c r="C13" s="95" t="s">
        <v>19</v>
      </c>
      <c r="D13" s="98">
        <f>SUM(D11:D12)</f>
        <v>12615</v>
      </c>
      <c r="E13" s="98">
        <f>SUM(E11:E12)</f>
        <v>12615</v>
      </c>
      <c r="F13" s="98">
        <f>SUM(F11:F12)</f>
        <v>0</v>
      </c>
      <c r="G13" s="98">
        <f>SUM(G11:G12)</f>
        <v>784</v>
      </c>
      <c r="H13" s="98">
        <f>SUM(H11:H12)</f>
        <v>0</v>
      </c>
      <c r="I13" s="103">
        <f t="shared" si="0"/>
        <v>13399</v>
      </c>
      <c r="J13" s="103">
        <f t="shared" si="1"/>
        <v>0</v>
      </c>
    </row>
    <row r="14" spans="1:10" s="60" customFormat="1" ht="23.25" customHeight="1">
      <c r="A14" s="33">
        <f t="shared" si="2"/>
        <v>7</v>
      </c>
      <c r="B14" s="10" t="s">
        <v>20</v>
      </c>
      <c r="C14" s="96" t="s">
        <v>21</v>
      </c>
      <c r="D14" s="34">
        <v>0</v>
      </c>
      <c r="E14" s="34">
        <v>0</v>
      </c>
      <c r="F14" s="34"/>
      <c r="G14" s="33"/>
      <c r="H14" s="33">
        <v>3124</v>
      </c>
      <c r="I14" s="103">
        <f t="shared" si="0"/>
        <v>0</v>
      </c>
      <c r="J14" s="103">
        <f t="shared" si="1"/>
        <v>3124</v>
      </c>
    </row>
    <row r="15" spans="1:10" ht="15" customHeight="1">
      <c r="A15" s="7">
        <f t="shared" si="2"/>
        <v>8</v>
      </c>
      <c r="B15" s="8" t="s">
        <v>22</v>
      </c>
      <c r="C15" s="94" t="s">
        <v>23</v>
      </c>
      <c r="D15" s="32">
        <v>0</v>
      </c>
      <c r="E15" s="32"/>
      <c r="F15" s="32"/>
      <c r="G15" s="7"/>
      <c r="H15" s="7"/>
      <c r="I15" s="103">
        <f t="shared" si="0"/>
        <v>0</v>
      </c>
      <c r="J15" s="103">
        <f t="shared" si="1"/>
        <v>0</v>
      </c>
    </row>
    <row r="16" spans="1:10" ht="15.75" customHeight="1">
      <c r="A16" s="7">
        <f t="shared" si="2"/>
        <v>9</v>
      </c>
      <c r="B16" s="8" t="s">
        <v>24</v>
      </c>
      <c r="C16" s="94" t="s">
        <v>25</v>
      </c>
      <c r="D16" s="32">
        <v>500</v>
      </c>
      <c r="E16" s="32">
        <v>500</v>
      </c>
      <c r="F16" s="32"/>
      <c r="G16" s="7"/>
      <c r="H16" s="7"/>
      <c r="I16" s="103">
        <f t="shared" si="0"/>
        <v>500</v>
      </c>
      <c r="J16" s="103">
        <f t="shared" si="1"/>
        <v>0</v>
      </c>
    </row>
    <row r="17" spans="1:10" ht="15" customHeight="1">
      <c r="A17" s="7">
        <f t="shared" si="2"/>
        <v>10</v>
      </c>
      <c r="B17" s="8" t="s">
        <v>26</v>
      </c>
      <c r="C17" s="94" t="s">
        <v>27</v>
      </c>
      <c r="D17" s="32">
        <v>400</v>
      </c>
      <c r="E17" s="32">
        <v>400</v>
      </c>
      <c r="F17" s="32"/>
      <c r="G17" s="7"/>
      <c r="H17" s="7"/>
      <c r="I17" s="103">
        <f t="shared" si="0"/>
        <v>400</v>
      </c>
      <c r="J17" s="103">
        <f t="shared" si="1"/>
        <v>0</v>
      </c>
    </row>
    <row r="18" spans="1:10" ht="12.75" customHeight="1">
      <c r="A18" s="7">
        <f t="shared" si="2"/>
        <v>11</v>
      </c>
      <c r="B18" s="8" t="s">
        <v>28</v>
      </c>
      <c r="C18" s="94" t="s">
        <v>29</v>
      </c>
      <c r="D18" s="32">
        <v>60</v>
      </c>
      <c r="E18" s="32">
        <v>60</v>
      </c>
      <c r="F18" s="32"/>
      <c r="G18" s="7"/>
      <c r="H18" s="7"/>
      <c r="I18" s="103">
        <f t="shared" si="0"/>
        <v>60</v>
      </c>
      <c r="J18" s="103">
        <f t="shared" si="1"/>
        <v>0</v>
      </c>
    </row>
    <row r="19" spans="1:10" ht="16.5" customHeight="1">
      <c r="A19" s="9">
        <f t="shared" si="2"/>
        <v>12</v>
      </c>
      <c r="B19" s="10" t="s">
        <v>30</v>
      </c>
      <c r="C19" s="95" t="s">
        <v>31</v>
      </c>
      <c r="D19" s="98">
        <f>SUM(D15:D18)</f>
        <v>960</v>
      </c>
      <c r="E19" s="98">
        <f>SUM(E15:E18)</f>
        <v>960</v>
      </c>
      <c r="F19" s="98">
        <f>SUM(F15:F18)</f>
        <v>0</v>
      </c>
      <c r="G19" s="98">
        <f>SUM(G15:G18)</f>
        <v>0</v>
      </c>
      <c r="H19" s="98">
        <f>SUM(H15:H18)</f>
        <v>0</v>
      </c>
      <c r="I19" s="103">
        <f t="shared" si="0"/>
        <v>960</v>
      </c>
      <c r="J19" s="103">
        <f t="shared" si="1"/>
        <v>0</v>
      </c>
    </row>
    <row r="20" spans="1:10" ht="19.5" customHeight="1">
      <c r="A20" s="9">
        <f t="shared" si="2"/>
        <v>13</v>
      </c>
      <c r="B20" s="10" t="s">
        <v>32</v>
      </c>
      <c r="C20" s="95" t="s">
        <v>33</v>
      </c>
      <c r="D20" s="98">
        <v>5</v>
      </c>
      <c r="E20" s="98">
        <v>5</v>
      </c>
      <c r="F20" s="98"/>
      <c r="G20" s="7"/>
      <c r="H20" s="7"/>
      <c r="I20" s="103">
        <f t="shared" si="0"/>
        <v>5</v>
      </c>
      <c r="J20" s="103">
        <f t="shared" si="1"/>
        <v>0</v>
      </c>
    </row>
    <row r="21" spans="1:10" ht="16.5" customHeight="1">
      <c r="A21" s="9">
        <f t="shared" si="2"/>
        <v>14</v>
      </c>
      <c r="B21" s="10" t="s">
        <v>34</v>
      </c>
      <c r="C21" s="95" t="s">
        <v>35</v>
      </c>
      <c r="D21" s="98">
        <v>0</v>
      </c>
      <c r="E21" s="98"/>
      <c r="F21" s="98"/>
      <c r="G21" s="7"/>
      <c r="H21" s="7"/>
      <c r="I21" s="103">
        <f t="shared" si="0"/>
        <v>0</v>
      </c>
      <c r="J21" s="103">
        <f t="shared" si="1"/>
        <v>0</v>
      </c>
    </row>
    <row r="22" spans="1:10" ht="18" customHeight="1">
      <c r="A22" s="9">
        <f t="shared" si="2"/>
        <v>15</v>
      </c>
      <c r="B22" s="10" t="s">
        <v>36</v>
      </c>
      <c r="C22" s="95" t="s">
        <v>37</v>
      </c>
      <c r="D22" s="98">
        <v>0</v>
      </c>
      <c r="E22" s="98"/>
      <c r="F22" s="98"/>
      <c r="G22" s="7"/>
      <c r="H22" s="7"/>
      <c r="I22" s="103">
        <f t="shared" si="0"/>
        <v>0</v>
      </c>
      <c r="J22" s="103">
        <f t="shared" si="1"/>
        <v>0</v>
      </c>
    </row>
    <row r="23" spans="1:10" ht="16.5" customHeight="1">
      <c r="A23" s="9">
        <f t="shared" si="2"/>
        <v>16</v>
      </c>
      <c r="B23" s="10" t="s">
        <v>38</v>
      </c>
      <c r="C23" s="95" t="s">
        <v>39</v>
      </c>
      <c r="D23" s="98">
        <v>0</v>
      </c>
      <c r="E23" s="98"/>
      <c r="F23" s="98"/>
      <c r="G23" s="7"/>
      <c r="H23" s="7"/>
      <c r="I23" s="103">
        <f t="shared" si="0"/>
        <v>0</v>
      </c>
      <c r="J23" s="103">
        <f t="shared" si="1"/>
        <v>0</v>
      </c>
    </row>
    <row r="24" spans="1:10" ht="17.25" customHeight="1">
      <c r="A24" s="9">
        <f t="shared" si="2"/>
        <v>17</v>
      </c>
      <c r="B24" s="10" t="s">
        <v>40</v>
      </c>
      <c r="C24" s="95" t="s">
        <v>41</v>
      </c>
      <c r="D24" s="98">
        <f>SUM(D13,D14,D19,D20,D21,D22,D23)</f>
        <v>13580</v>
      </c>
      <c r="E24" s="98">
        <f>SUM(E13,E14,E19,E20,E21,E22,E23)</f>
        <v>13580</v>
      </c>
      <c r="F24" s="98">
        <f>SUM(F13,F14,F19,F20,F21,F22,F23)</f>
        <v>0</v>
      </c>
      <c r="G24" s="98">
        <f>SUM(G13,G14,G19,G20,G21,G22,G23)</f>
        <v>784</v>
      </c>
      <c r="H24" s="98">
        <f>SUM(H13,H14,H19,H20,H21,H22,H23)</f>
        <v>3124</v>
      </c>
      <c r="I24" s="103">
        <f t="shared" si="0"/>
        <v>14364</v>
      </c>
      <c r="J24" s="103">
        <f t="shared" si="1"/>
        <v>3124</v>
      </c>
    </row>
    <row r="25" spans="1:10" ht="17.25" customHeight="1">
      <c r="A25" s="7">
        <f t="shared" si="2"/>
        <v>18</v>
      </c>
      <c r="B25" s="8" t="s">
        <v>42</v>
      </c>
      <c r="C25" s="94" t="s">
        <v>43</v>
      </c>
      <c r="D25" s="32"/>
      <c r="E25" s="32"/>
      <c r="F25" s="32"/>
      <c r="G25" s="7"/>
      <c r="H25" s="7"/>
      <c r="I25" s="103">
        <f t="shared" si="0"/>
        <v>0</v>
      </c>
      <c r="J25" s="103">
        <f t="shared" si="1"/>
        <v>0</v>
      </c>
    </row>
    <row r="26" spans="1:10" ht="15.75" customHeight="1">
      <c r="A26" s="7">
        <f t="shared" si="2"/>
        <v>19</v>
      </c>
      <c r="B26" s="8" t="s">
        <v>44</v>
      </c>
      <c r="C26" s="94" t="s">
        <v>45</v>
      </c>
      <c r="D26" s="32"/>
      <c r="E26" s="32"/>
      <c r="F26" s="32"/>
      <c r="G26" s="7"/>
      <c r="H26" s="7"/>
      <c r="I26" s="103">
        <f t="shared" si="0"/>
        <v>0</v>
      </c>
      <c r="J26" s="103">
        <f t="shared" si="1"/>
        <v>0</v>
      </c>
    </row>
    <row r="27" spans="1:10" ht="21" customHeight="1">
      <c r="A27" s="7">
        <f t="shared" si="2"/>
        <v>20</v>
      </c>
      <c r="B27" s="8" t="s">
        <v>46</v>
      </c>
      <c r="C27" s="94" t="s">
        <v>47</v>
      </c>
      <c r="D27" s="32">
        <v>6769</v>
      </c>
      <c r="E27" s="32">
        <v>1640</v>
      </c>
      <c r="F27" s="32">
        <v>5129</v>
      </c>
      <c r="G27" s="7"/>
      <c r="H27" s="7"/>
      <c r="I27" s="103">
        <f t="shared" si="0"/>
        <v>1640</v>
      </c>
      <c r="J27" s="103">
        <f t="shared" si="1"/>
        <v>5129</v>
      </c>
    </row>
    <row r="28" spans="1:10" ht="21" customHeight="1">
      <c r="A28" s="7">
        <f t="shared" si="2"/>
        <v>21</v>
      </c>
      <c r="B28" s="8" t="s">
        <v>169</v>
      </c>
      <c r="C28" s="94" t="s">
        <v>170</v>
      </c>
      <c r="D28" s="32"/>
      <c r="E28" s="32"/>
      <c r="F28" s="32"/>
      <c r="G28" s="7">
        <v>71</v>
      </c>
      <c r="H28" s="7"/>
      <c r="I28" s="103">
        <f t="shared" si="0"/>
        <v>71</v>
      </c>
      <c r="J28" s="103">
        <f t="shared" si="1"/>
        <v>0</v>
      </c>
    </row>
    <row r="29" spans="1:10" ht="17.25" customHeight="1">
      <c r="A29" s="7">
        <f t="shared" si="2"/>
        <v>22</v>
      </c>
      <c r="B29" s="8" t="s">
        <v>48</v>
      </c>
      <c r="C29" s="94" t="s">
        <v>49</v>
      </c>
      <c r="D29" s="32"/>
      <c r="E29" s="32"/>
      <c r="F29" s="32"/>
      <c r="G29" s="7"/>
      <c r="H29" s="7"/>
      <c r="I29" s="103">
        <f t="shared" si="0"/>
        <v>0</v>
      </c>
      <c r="J29" s="103">
        <f t="shared" si="1"/>
        <v>0</v>
      </c>
    </row>
    <row r="30" spans="1:10" ht="21" customHeight="1">
      <c r="A30" s="9">
        <f t="shared" si="2"/>
        <v>23</v>
      </c>
      <c r="B30" s="10" t="s">
        <v>50</v>
      </c>
      <c r="C30" s="95" t="s">
        <v>51</v>
      </c>
      <c r="D30" s="98">
        <f>SUM(D25:D29)</f>
        <v>6769</v>
      </c>
      <c r="E30" s="98">
        <f aca="true" t="shared" si="4" ref="E30:J30">SUM(E25:E29)</f>
        <v>1640</v>
      </c>
      <c r="F30" s="98">
        <f t="shared" si="4"/>
        <v>5129</v>
      </c>
      <c r="G30" s="98">
        <f t="shared" si="4"/>
        <v>71</v>
      </c>
      <c r="H30" s="98">
        <f t="shared" si="4"/>
        <v>0</v>
      </c>
      <c r="I30" s="98">
        <f t="shared" si="4"/>
        <v>1711</v>
      </c>
      <c r="J30" s="98">
        <f t="shared" si="4"/>
        <v>5129</v>
      </c>
    </row>
    <row r="31" spans="1:10" ht="18" customHeight="1">
      <c r="A31" s="9">
        <f t="shared" si="2"/>
        <v>24</v>
      </c>
      <c r="B31" s="10" t="s">
        <v>52</v>
      </c>
      <c r="C31" s="95" t="s">
        <v>53</v>
      </c>
      <c r="D31" s="98">
        <f>SUM(D30)</f>
        <v>6769</v>
      </c>
      <c r="E31" s="98">
        <f>SUM(E30)</f>
        <v>1640</v>
      </c>
      <c r="F31" s="98">
        <f>SUM(F30)</f>
        <v>5129</v>
      </c>
      <c r="G31" s="98">
        <f>SUM(G30)</f>
        <v>71</v>
      </c>
      <c r="H31" s="98">
        <f>SUM(H30)</f>
        <v>0</v>
      </c>
      <c r="I31" s="103">
        <f t="shared" si="0"/>
        <v>1711</v>
      </c>
      <c r="J31" s="103">
        <f t="shared" si="1"/>
        <v>5129</v>
      </c>
    </row>
    <row r="32" spans="1:10" ht="13.5" customHeight="1">
      <c r="A32" s="9">
        <f t="shared" si="2"/>
        <v>25</v>
      </c>
      <c r="B32" s="10" t="s">
        <v>54</v>
      </c>
      <c r="C32" s="95"/>
      <c r="D32" s="98">
        <f>SUM(D24,D31)</f>
        <v>20349</v>
      </c>
      <c r="E32" s="98">
        <f>SUM(E24,E31)</f>
        <v>15220</v>
      </c>
      <c r="F32" s="98">
        <f>SUM(F24,F31)</f>
        <v>5129</v>
      </c>
      <c r="G32" s="98">
        <f>SUM(G24,G31)</f>
        <v>855</v>
      </c>
      <c r="H32" s="98">
        <f>SUM(H24,H31)</f>
        <v>3124</v>
      </c>
      <c r="I32" s="103">
        <f t="shared" si="0"/>
        <v>16075</v>
      </c>
      <c r="J32" s="103">
        <f t="shared" si="1"/>
        <v>8253</v>
      </c>
    </row>
    <row r="34" ht="14.25">
      <c r="B34" s="142" t="s">
        <v>176</v>
      </c>
    </row>
  </sheetData>
  <sheetProtection/>
  <mergeCells count="8">
    <mergeCell ref="G5:H5"/>
    <mergeCell ref="I5:J5"/>
    <mergeCell ref="E5:F5"/>
    <mergeCell ref="B3:J3"/>
    <mergeCell ref="A5:A6"/>
    <mergeCell ref="B5:B6"/>
    <mergeCell ref="C5:C6"/>
    <mergeCell ref="D5:D6"/>
  </mergeCells>
  <printOptions/>
  <pageMargins left="0.25" right="0.25" top="0.75" bottom="0.75" header="0.3" footer="0.3"/>
  <pageSetup fitToHeight="1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28"/>
  <sheetViews>
    <sheetView zoomScalePageLayoutView="0" workbookViewId="0" topLeftCell="B1">
      <selection activeCell="AB2" sqref="AB2"/>
    </sheetView>
  </sheetViews>
  <sheetFormatPr defaultColWidth="9.140625" defaultRowHeight="12.75"/>
  <cols>
    <col min="1" max="1" width="47.8515625" style="0" customWidth="1"/>
    <col min="3" max="3" width="8.28125" style="0" customWidth="1"/>
    <col min="5" max="5" width="8.28125" style="0" customWidth="1"/>
    <col min="6" max="6" width="8.421875" style="0" customWidth="1"/>
    <col min="7" max="7" width="9.421875" style="0" customWidth="1"/>
    <col min="9" max="9" width="7.8515625" style="0" customWidth="1"/>
    <col min="12" max="12" width="8.421875" style="0" customWidth="1"/>
    <col min="14" max="16" width="8.140625" style="0" customWidth="1"/>
    <col min="17" max="17" width="9.140625" style="0" customWidth="1"/>
    <col min="18" max="18" width="8.140625" style="0" customWidth="1"/>
    <col min="19" max="19" width="9.140625" style="0" customWidth="1"/>
    <col min="20" max="20" width="7.57421875" style="0" customWidth="1"/>
    <col min="21" max="21" width="6.8515625" style="0" customWidth="1"/>
    <col min="22" max="22" width="7.7109375" style="0" customWidth="1"/>
    <col min="23" max="23" width="8.28125" style="0" customWidth="1"/>
    <col min="24" max="24" width="7.28125" style="0" customWidth="1"/>
    <col min="25" max="25" width="7.8515625" style="0" customWidth="1"/>
    <col min="26" max="28" width="8.57421875" style="0" customWidth="1"/>
    <col min="29" max="29" width="9.140625" style="17" customWidth="1"/>
  </cols>
  <sheetData>
    <row r="2" spans="1:28" ht="17.25">
      <c r="A2" s="11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AA2" s="12"/>
      <c r="AB2" s="12" t="s">
        <v>178</v>
      </c>
    </row>
    <row r="3" spans="1:29" ht="18.75">
      <c r="A3" s="117" t="s">
        <v>154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</row>
    <row r="4" spans="1:29" ht="15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7" t="s">
        <v>6</v>
      </c>
    </row>
    <row r="5" spans="1:29" ht="71.25" customHeight="1">
      <c r="A5" s="118" t="s">
        <v>55</v>
      </c>
      <c r="B5" s="114" t="s">
        <v>56</v>
      </c>
      <c r="C5" s="115"/>
      <c r="D5" s="116"/>
      <c r="E5" s="114" t="s">
        <v>57</v>
      </c>
      <c r="F5" s="115"/>
      <c r="G5" s="116"/>
      <c r="H5" s="114" t="s">
        <v>58</v>
      </c>
      <c r="I5" s="115"/>
      <c r="J5" s="116"/>
      <c r="K5" s="114" t="s">
        <v>59</v>
      </c>
      <c r="L5" s="115"/>
      <c r="M5" s="116"/>
      <c r="N5" s="114" t="s">
        <v>60</v>
      </c>
      <c r="O5" s="115"/>
      <c r="P5" s="116"/>
      <c r="Q5" s="114" t="s">
        <v>145</v>
      </c>
      <c r="R5" s="115"/>
      <c r="S5" s="116"/>
      <c r="T5" s="114" t="s">
        <v>161</v>
      </c>
      <c r="U5" s="115"/>
      <c r="V5" s="116"/>
      <c r="W5" s="114" t="s">
        <v>143</v>
      </c>
      <c r="X5" s="115"/>
      <c r="Y5" s="116"/>
      <c r="Z5" s="114" t="s">
        <v>61</v>
      </c>
      <c r="AA5" s="115"/>
      <c r="AB5" s="116"/>
      <c r="AC5" s="14" t="s">
        <v>62</v>
      </c>
    </row>
    <row r="6" spans="1:29" ht="18" customHeight="1">
      <c r="A6" s="119"/>
      <c r="B6" s="14" t="s">
        <v>166</v>
      </c>
      <c r="C6" s="14" t="s">
        <v>167</v>
      </c>
      <c r="D6" s="14" t="s">
        <v>168</v>
      </c>
      <c r="E6" s="14" t="s">
        <v>166</v>
      </c>
      <c r="F6" s="14" t="s">
        <v>167</v>
      </c>
      <c r="G6" s="14" t="s">
        <v>168</v>
      </c>
      <c r="H6" s="14" t="s">
        <v>166</v>
      </c>
      <c r="I6" s="14" t="s">
        <v>167</v>
      </c>
      <c r="J6" s="14" t="s">
        <v>168</v>
      </c>
      <c r="K6" s="14" t="s">
        <v>166</v>
      </c>
      <c r="L6" s="14" t="s">
        <v>167</v>
      </c>
      <c r="M6" s="14" t="s">
        <v>168</v>
      </c>
      <c r="N6" s="14" t="s">
        <v>166</v>
      </c>
      <c r="O6" s="14" t="s">
        <v>167</v>
      </c>
      <c r="P6" s="14" t="s">
        <v>168</v>
      </c>
      <c r="Q6" s="14" t="s">
        <v>166</v>
      </c>
      <c r="R6" s="14" t="s">
        <v>167</v>
      </c>
      <c r="S6" s="14" t="s">
        <v>168</v>
      </c>
      <c r="T6" s="14" t="s">
        <v>166</v>
      </c>
      <c r="U6" s="14" t="s">
        <v>167</v>
      </c>
      <c r="V6" s="14" t="s">
        <v>168</v>
      </c>
      <c r="W6" s="14" t="s">
        <v>166</v>
      </c>
      <c r="X6" s="14" t="s">
        <v>167</v>
      </c>
      <c r="Y6" s="14" t="s">
        <v>168</v>
      </c>
      <c r="Z6" s="14" t="s">
        <v>166</v>
      </c>
      <c r="AA6" s="14" t="s">
        <v>167</v>
      </c>
      <c r="AB6" s="14" t="s">
        <v>168</v>
      </c>
      <c r="AC6" s="14"/>
    </row>
    <row r="7" spans="1:29" ht="16.5" customHeight="1">
      <c r="A7" s="1" t="s">
        <v>0</v>
      </c>
      <c r="B7" s="15">
        <v>2868</v>
      </c>
      <c r="C7" s="15"/>
      <c r="D7" s="15">
        <f>B7+C7</f>
        <v>2868</v>
      </c>
      <c r="E7" s="15">
        <v>530</v>
      </c>
      <c r="F7" s="15"/>
      <c r="G7" s="15">
        <f>E7+F7</f>
        <v>530</v>
      </c>
      <c r="H7" s="15">
        <v>945</v>
      </c>
      <c r="I7" s="15">
        <v>-60</v>
      </c>
      <c r="J7" s="15">
        <f>H7+I7</f>
        <v>885</v>
      </c>
      <c r="K7" s="15"/>
      <c r="L7" s="15"/>
      <c r="M7" s="15">
        <f>K7+L7</f>
        <v>0</v>
      </c>
      <c r="N7" s="15">
        <v>494</v>
      </c>
      <c r="O7" s="15">
        <v>60</v>
      </c>
      <c r="P7" s="15">
        <f>N7+O7</f>
        <v>554</v>
      </c>
      <c r="Q7" s="15">
        <v>3175</v>
      </c>
      <c r="R7" s="15"/>
      <c r="S7" s="15">
        <f>Q7+R7</f>
        <v>3175</v>
      </c>
      <c r="T7" s="15"/>
      <c r="U7" s="15"/>
      <c r="V7" s="15">
        <f>T7+U7</f>
        <v>0</v>
      </c>
      <c r="W7" s="15">
        <v>1307</v>
      </c>
      <c r="X7" s="15"/>
      <c r="Y7" s="15">
        <f>W7+X7</f>
        <v>1307</v>
      </c>
      <c r="Z7" s="15">
        <f>SUM(B7,E7,H7,K7,N7,Q7,T7,W7)</f>
        <v>9319</v>
      </c>
      <c r="AA7" s="15">
        <f aca="true" t="shared" si="0" ref="AA7:AB24">SUM(C7,F7,I7,L7,O7,R7,U7,X7)</f>
        <v>0</v>
      </c>
      <c r="AB7" s="15">
        <f t="shared" si="0"/>
        <v>9319</v>
      </c>
      <c r="AC7" s="18"/>
    </row>
    <row r="8" spans="1:29" ht="14.25" customHeight="1">
      <c r="A8" s="2" t="s">
        <v>134</v>
      </c>
      <c r="B8" s="15"/>
      <c r="C8" s="15"/>
      <c r="D8" s="15">
        <f aca="true" t="shared" si="1" ref="D8:D25">B8+C8</f>
        <v>0</v>
      </c>
      <c r="E8" s="15"/>
      <c r="F8" s="15"/>
      <c r="G8" s="15">
        <f aca="true" t="shared" si="2" ref="G8:G25">E8+F8</f>
        <v>0</v>
      </c>
      <c r="H8" s="15">
        <v>584</v>
      </c>
      <c r="I8" s="15"/>
      <c r="J8" s="15">
        <f aca="true" t="shared" si="3" ref="J8:J25">H8+I8</f>
        <v>584</v>
      </c>
      <c r="K8" s="15"/>
      <c r="L8" s="15"/>
      <c r="M8" s="15">
        <f aca="true" t="shared" si="4" ref="M8:M25">K8+L8</f>
        <v>0</v>
      </c>
      <c r="N8" s="15"/>
      <c r="O8" s="15"/>
      <c r="P8" s="15">
        <f aca="true" t="shared" si="5" ref="P8:P25">N8+O8</f>
        <v>0</v>
      </c>
      <c r="Q8" s="15"/>
      <c r="R8" s="15"/>
      <c r="S8" s="15">
        <f aca="true" t="shared" si="6" ref="S8:S25">Q8+R8</f>
        <v>0</v>
      </c>
      <c r="T8" s="15"/>
      <c r="U8" s="15"/>
      <c r="V8" s="15">
        <f aca="true" t="shared" si="7" ref="V8:V25">T8+U8</f>
        <v>0</v>
      </c>
      <c r="W8" s="15"/>
      <c r="X8" s="15"/>
      <c r="Y8" s="15">
        <f aca="true" t="shared" si="8" ref="Y8:Y25">W8+X8</f>
        <v>0</v>
      </c>
      <c r="Z8" s="15">
        <f aca="true" t="shared" si="9" ref="Z8:Z24">SUM(B8,E8,H8,K8,N8,Q8,T8,W8)</f>
        <v>584</v>
      </c>
      <c r="AA8" s="15">
        <f t="shared" si="0"/>
        <v>0</v>
      </c>
      <c r="AB8" s="15">
        <f t="shared" si="0"/>
        <v>584</v>
      </c>
      <c r="AC8" s="18"/>
    </row>
    <row r="9" spans="1:29" ht="14.25" customHeight="1">
      <c r="A9" s="2" t="s">
        <v>141</v>
      </c>
      <c r="B9" s="15"/>
      <c r="C9" s="15"/>
      <c r="D9" s="15">
        <f t="shared" si="1"/>
        <v>0</v>
      </c>
      <c r="E9" s="15"/>
      <c r="F9" s="15"/>
      <c r="G9" s="15">
        <f t="shared" si="2"/>
        <v>0</v>
      </c>
      <c r="H9" s="15"/>
      <c r="I9" s="15"/>
      <c r="J9" s="15">
        <f t="shared" si="3"/>
        <v>0</v>
      </c>
      <c r="K9" s="15"/>
      <c r="L9" s="15"/>
      <c r="M9" s="15">
        <f t="shared" si="4"/>
        <v>0</v>
      </c>
      <c r="N9" s="15"/>
      <c r="O9" s="15"/>
      <c r="P9" s="15">
        <f t="shared" si="5"/>
        <v>0</v>
      </c>
      <c r="Q9" s="15"/>
      <c r="R9" s="15"/>
      <c r="S9" s="15">
        <f t="shared" si="6"/>
        <v>0</v>
      </c>
      <c r="T9" s="15">
        <v>465</v>
      </c>
      <c r="U9" s="15">
        <v>71</v>
      </c>
      <c r="V9" s="15">
        <f t="shared" si="7"/>
        <v>536</v>
      </c>
      <c r="W9" s="15"/>
      <c r="X9" s="15"/>
      <c r="Y9" s="15">
        <f t="shared" si="8"/>
        <v>0</v>
      </c>
      <c r="Z9" s="15">
        <f t="shared" si="9"/>
        <v>465</v>
      </c>
      <c r="AA9" s="15">
        <f t="shared" si="0"/>
        <v>71</v>
      </c>
      <c r="AB9" s="15">
        <f t="shared" si="0"/>
        <v>536</v>
      </c>
      <c r="AC9" s="18"/>
    </row>
    <row r="10" spans="1:29" ht="14.25" customHeight="1">
      <c r="A10" s="2" t="s">
        <v>160</v>
      </c>
      <c r="B10" s="15"/>
      <c r="C10" s="15"/>
      <c r="D10" s="15">
        <f t="shared" si="1"/>
        <v>0</v>
      </c>
      <c r="E10" s="15"/>
      <c r="F10" s="15"/>
      <c r="G10" s="15">
        <f t="shared" si="2"/>
        <v>0</v>
      </c>
      <c r="H10" s="15"/>
      <c r="I10" s="15"/>
      <c r="J10" s="15">
        <f t="shared" si="3"/>
        <v>0</v>
      </c>
      <c r="K10" s="15"/>
      <c r="L10" s="15"/>
      <c r="M10" s="15">
        <f t="shared" si="4"/>
        <v>0</v>
      </c>
      <c r="N10" s="15">
        <v>117</v>
      </c>
      <c r="O10" s="15"/>
      <c r="P10" s="15">
        <f t="shared" si="5"/>
        <v>117</v>
      </c>
      <c r="Q10" s="15"/>
      <c r="R10" s="15"/>
      <c r="S10" s="15">
        <f t="shared" si="6"/>
        <v>0</v>
      </c>
      <c r="T10" s="15"/>
      <c r="U10" s="15"/>
      <c r="V10" s="15">
        <f t="shared" si="7"/>
        <v>0</v>
      </c>
      <c r="W10" s="15"/>
      <c r="X10" s="15"/>
      <c r="Y10" s="15">
        <f t="shared" si="8"/>
        <v>0</v>
      </c>
      <c r="Z10" s="15">
        <f t="shared" si="9"/>
        <v>117</v>
      </c>
      <c r="AA10" s="15">
        <f t="shared" si="0"/>
        <v>0</v>
      </c>
      <c r="AB10" s="15">
        <f t="shared" si="0"/>
        <v>117</v>
      </c>
      <c r="AC10" s="18"/>
    </row>
    <row r="11" spans="1:29" ht="14.25" customHeight="1">
      <c r="A11" s="2" t="s">
        <v>135</v>
      </c>
      <c r="B11" s="15">
        <v>979</v>
      </c>
      <c r="C11" s="15"/>
      <c r="D11" s="15">
        <f t="shared" si="1"/>
        <v>979</v>
      </c>
      <c r="E11" s="15">
        <v>96</v>
      </c>
      <c r="F11" s="15"/>
      <c r="G11" s="15">
        <f t="shared" si="2"/>
        <v>96</v>
      </c>
      <c r="H11" s="15">
        <v>50</v>
      </c>
      <c r="I11" s="15"/>
      <c r="J11" s="15">
        <f t="shared" si="3"/>
        <v>50</v>
      </c>
      <c r="K11" s="15"/>
      <c r="L11" s="15"/>
      <c r="M11" s="15">
        <f t="shared" si="4"/>
        <v>0</v>
      </c>
      <c r="N11" s="15"/>
      <c r="O11" s="15"/>
      <c r="P11" s="15">
        <f t="shared" si="5"/>
        <v>0</v>
      </c>
      <c r="Q11" s="15">
        <v>127</v>
      </c>
      <c r="R11" s="15"/>
      <c r="S11" s="15">
        <f t="shared" si="6"/>
        <v>127</v>
      </c>
      <c r="T11" s="15"/>
      <c r="U11" s="15"/>
      <c r="V11" s="15">
        <f t="shared" si="7"/>
        <v>0</v>
      </c>
      <c r="W11" s="15"/>
      <c r="X11" s="15"/>
      <c r="Y11" s="15">
        <f t="shared" si="8"/>
        <v>0</v>
      </c>
      <c r="Z11" s="15">
        <f t="shared" si="9"/>
        <v>1252</v>
      </c>
      <c r="AA11" s="15">
        <f t="shared" si="0"/>
        <v>0</v>
      </c>
      <c r="AB11" s="15">
        <f t="shared" si="0"/>
        <v>1252</v>
      </c>
      <c r="AC11" s="18">
        <v>1</v>
      </c>
    </row>
    <row r="12" spans="1:29" ht="13.5" customHeight="1">
      <c r="A12" s="2" t="s">
        <v>136</v>
      </c>
      <c r="B12" s="15"/>
      <c r="C12" s="15"/>
      <c r="D12" s="15">
        <f t="shared" si="1"/>
        <v>0</v>
      </c>
      <c r="E12" s="15"/>
      <c r="F12" s="15"/>
      <c r="G12" s="15">
        <f t="shared" si="2"/>
        <v>0</v>
      </c>
      <c r="H12" s="15">
        <v>720</v>
      </c>
      <c r="I12" s="15"/>
      <c r="J12" s="15">
        <f t="shared" si="3"/>
        <v>720</v>
      </c>
      <c r="K12" s="15"/>
      <c r="L12" s="15"/>
      <c r="M12" s="15">
        <f t="shared" si="4"/>
        <v>0</v>
      </c>
      <c r="N12" s="15"/>
      <c r="O12" s="15"/>
      <c r="P12" s="15">
        <f t="shared" si="5"/>
        <v>0</v>
      </c>
      <c r="Q12" s="15"/>
      <c r="R12" s="15"/>
      <c r="S12" s="15">
        <f t="shared" si="6"/>
        <v>0</v>
      </c>
      <c r="T12" s="15"/>
      <c r="U12" s="15"/>
      <c r="V12" s="15">
        <f t="shared" si="7"/>
        <v>0</v>
      </c>
      <c r="W12" s="15"/>
      <c r="X12" s="15"/>
      <c r="Y12" s="15">
        <f t="shared" si="8"/>
        <v>0</v>
      </c>
      <c r="Z12" s="15">
        <f t="shared" si="9"/>
        <v>720</v>
      </c>
      <c r="AA12" s="15">
        <f t="shared" si="0"/>
        <v>0</v>
      </c>
      <c r="AB12" s="15">
        <f t="shared" si="0"/>
        <v>720</v>
      </c>
      <c r="AC12" s="18"/>
    </row>
    <row r="13" spans="1:29" ht="13.5" customHeight="1">
      <c r="A13" s="2" t="s">
        <v>142</v>
      </c>
      <c r="B13" s="15"/>
      <c r="C13" s="15"/>
      <c r="D13" s="15">
        <f t="shared" si="1"/>
        <v>0</v>
      </c>
      <c r="E13" s="15"/>
      <c r="F13" s="15"/>
      <c r="G13" s="15">
        <f t="shared" si="2"/>
        <v>0</v>
      </c>
      <c r="H13" s="15"/>
      <c r="I13" s="15"/>
      <c r="J13" s="15">
        <f t="shared" si="3"/>
        <v>0</v>
      </c>
      <c r="K13" s="15"/>
      <c r="L13" s="15"/>
      <c r="M13" s="15">
        <f t="shared" si="4"/>
        <v>0</v>
      </c>
      <c r="N13" s="15">
        <v>100</v>
      </c>
      <c r="O13" s="15"/>
      <c r="P13" s="15">
        <f t="shared" si="5"/>
        <v>100</v>
      </c>
      <c r="Q13" s="15"/>
      <c r="R13" s="15"/>
      <c r="S13" s="15">
        <f t="shared" si="6"/>
        <v>0</v>
      </c>
      <c r="T13" s="15"/>
      <c r="U13" s="15"/>
      <c r="V13" s="15">
        <f t="shared" si="7"/>
        <v>0</v>
      </c>
      <c r="W13" s="15"/>
      <c r="X13" s="15"/>
      <c r="Y13" s="15">
        <f t="shared" si="8"/>
        <v>0</v>
      </c>
      <c r="Z13" s="15">
        <f t="shared" si="9"/>
        <v>100</v>
      </c>
      <c r="AA13" s="15">
        <f t="shared" si="0"/>
        <v>0</v>
      </c>
      <c r="AB13" s="15">
        <f t="shared" si="0"/>
        <v>100</v>
      </c>
      <c r="AC13" s="18"/>
    </row>
    <row r="14" spans="1:29" ht="13.5" customHeight="1">
      <c r="A14" s="2" t="s">
        <v>173</v>
      </c>
      <c r="B14" s="15"/>
      <c r="C14" s="15"/>
      <c r="D14" s="15">
        <f t="shared" si="1"/>
        <v>0</v>
      </c>
      <c r="E14" s="15"/>
      <c r="F14" s="15"/>
      <c r="G14" s="15">
        <f t="shared" si="2"/>
        <v>0</v>
      </c>
      <c r="H14" s="15"/>
      <c r="I14" s="15"/>
      <c r="J14" s="15">
        <f t="shared" si="3"/>
        <v>0</v>
      </c>
      <c r="K14" s="15"/>
      <c r="L14" s="15"/>
      <c r="M14" s="15">
        <f t="shared" si="4"/>
        <v>0</v>
      </c>
      <c r="N14" s="15"/>
      <c r="O14" s="15"/>
      <c r="P14" s="15">
        <f t="shared" si="5"/>
        <v>0</v>
      </c>
      <c r="Q14" s="15"/>
      <c r="R14" s="15">
        <v>3124</v>
      </c>
      <c r="S14" s="15">
        <f t="shared" si="6"/>
        <v>3124</v>
      </c>
      <c r="T14" s="15"/>
      <c r="U14" s="15"/>
      <c r="V14" s="15">
        <f t="shared" si="7"/>
        <v>0</v>
      </c>
      <c r="W14" s="15"/>
      <c r="X14" s="15"/>
      <c r="Y14" s="15">
        <f t="shared" si="8"/>
        <v>0</v>
      </c>
      <c r="Z14" s="15">
        <f t="shared" si="9"/>
        <v>0</v>
      </c>
      <c r="AA14" s="15">
        <f t="shared" si="0"/>
        <v>3124</v>
      </c>
      <c r="AB14" s="15">
        <f t="shared" si="0"/>
        <v>3124</v>
      </c>
      <c r="AC14" s="18"/>
    </row>
    <row r="15" spans="1:29" ht="13.5" customHeight="1">
      <c r="A15" s="2" t="s">
        <v>174</v>
      </c>
      <c r="B15" s="15"/>
      <c r="C15" s="15"/>
      <c r="D15" s="15">
        <f t="shared" si="1"/>
        <v>0</v>
      </c>
      <c r="E15" s="15"/>
      <c r="F15" s="15"/>
      <c r="G15" s="15">
        <f t="shared" si="2"/>
        <v>0</v>
      </c>
      <c r="H15" s="15"/>
      <c r="I15" s="15"/>
      <c r="J15" s="15">
        <f t="shared" si="3"/>
        <v>0</v>
      </c>
      <c r="K15" s="15"/>
      <c r="L15" s="15"/>
      <c r="M15" s="15">
        <f t="shared" si="4"/>
        <v>0</v>
      </c>
      <c r="N15" s="15"/>
      <c r="O15" s="15">
        <v>568</v>
      </c>
      <c r="P15" s="15">
        <f t="shared" si="5"/>
        <v>568</v>
      </c>
      <c r="Q15" s="15"/>
      <c r="R15" s="15"/>
      <c r="S15" s="15">
        <f t="shared" si="6"/>
        <v>0</v>
      </c>
      <c r="T15" s="15"/>
      <c r="U15" s="15"/>
      <c r="V15" s="15">
        <f t="shared" si="7"/>
        <v>0</v>
      </c>
      <c r="W15" s="15"/>
      <c r="X15" s="15"/>
      <c r="Y15" s="15">
        <f t="shared" si="8"/>
        <v>0</v>
      </c>
      <c r="Z15" s="15">
        <f t="shared" si="9"/>
        <v>0</v>
      </c>
      <c r="AA15" s="15">
        <f t="shared" si="0"/>
        <v>568</v>
      </c>
      <c r="AB15" s="15">
        <f t="shared" si="0"/>
        <v>568</v>
      </c>
      <c r="AC15" s="18"/>
    </row>
    <row r="16" spans="1:29" ht="15.75" customHeight="1">
      <c r="A16" s="2" t="s">
        <v>1</v>
      </c>
      <c r="B16" s="15"/>
      <c r="C16" s="15"/>
      <c r="D16" s="15">
        <f t="shared" si="1"/>
        <v>0</v>
      </c>
      <c r="E16" s="15"/>
      <c r="F16" s="15"/>
      <c r="G16" s="15">
        <f t="shared" si="2"/>
        <v>0</v>
      </c>
      <c r="H16" s="15">
        <v>280</v>
      </c>
      <c r="I16" s="15"/>
      <c r="J16" s="15">
        <f t="shared" si="3"/>
        <v>280</v>
      </c>
      <c r="K16" s="15"/>
      <c r="L16" s="15"/>
      <c r="M16" s="15">
        <f t="shared" si="4"/>
        <v>0</v>
      </c>
      <c r="N16" s="15"/>
      <c r="O16" s="15"/>
      <c r="P16" s="15">
        <f t="shared" si="5"/>
        <v>0</v>
      </c>
      <c r="Q16" s="15"/>
      <c r="R16" s="15"/>
      <c r="S16" s="15">
        <f t="shared" si="6"/>
        <v>0</v>
      </c>
      <c r="T16" s="15"/>
      <c r="U16" s="15"/>
      <c r="V16" s="15">
        <f t="shared" si="7"/>
        <v>0</v>
      </c>
      <c r="W16" s="15"/>
      <c r="X16" s="15"/>
      <c r="Y16" s="15">
        <f t="shared" si="8"/>
        <v>0</v>
      </c>
      <c r="Z16" s="15">
        <f t="shared" si="9"/>
        <v>280</v>
      </c>
      <c r="AA16" s="15">
        <f t="shared" si="0"/>
        <v>0</v>
      </c>
      <c r="AB16" s="15">
        <f t="shared" si="0"/>
        <v>280</v>
      </c>
      <c r="AC16" s="18"/>
    </row>
    <row r="17" spans="1:29" ht="17.25" customHeight="1">
      <c r="A17" s="2" t="s">
        <v>2</v>
      </c>
      <c r="B17" s="15"/>
      <c r="C17" s="15"/>
      <c r="D17" s="15">
        <f t="shared" si="1"/>
        <v>0</v>
      </c>
      <c r="E17" s="15"/>
      <c r="F17" s="15"/>
      <c r="G17" s="15">
        <f t="shared" si="2"/>
        <v>0</v>
      </c>
      <c r="H17" s="15">
        <v>508</v>
      </c>
      <c r="I17" s="15"/>
      <c r="J17" s="15">
        <f t="shared" si="3"/>
        <v>508</v>
      </c>
      <c r="K17" s="15"/>
      <c r="L17" s="15"/>
      <c r="M17" s="15">
        <f t="shared" si="4"/>
        <v>0</v>
      </c>
      <c r="N17" s="15"/>
      <c r="O17" s="15"/>
      <c r="P17" s="15">
        <f t="shared" si="5"/>
        <v>0</v>
      </c>
      <c r="Q17" s="15">
        <v>0</v>
      </c>
      <c r="R17" s="15"/>
      <c r="S17" s="15">
        <f t="shared" si="6"/>
        <v>0</v>
      </c>
      <c r="T17" s="15"/>
      <c r="U17" s="15"/>
      <c r="V17" s="15">
        <f t="shared" si="7"/>
        <v>0</v>
      </c>
      <c r="W17" s="15"/>
      <c r="X17" s="15"/>
      <c r="Y17" s="15">
        <f t="shared" si="8"/>
        <v>0</v>
      </c>
      <c r="Z17" s="15">
        <f t="shared" si="9"/>
        <v>508</v>
      </c>
      <c r="AA17" s="15">
        <f t="shared" si="0"/>
        <v>0</v>
      </c>
      <c r="AB17" s="15">
        <f t="shared" si="0"/>
        <v>508</v>
      </c>
      <c r="AC17" s="18"/>
    </row>
    <row r="18" spans="1:29" ht="14.25" customHeight="1">
      <c r="A18" s="3" t="s">
        <v>137</v>
      </c>
      <c r="B18" s="15"/>
      <c r="C18" s="15"/>
      <c r="D18" s="15">
        <f t="shared" si="1"/>
        <v>0</v>
      </c>
      <c r="E18" s="15"/>
      <c r="F18" s="15"/>
      <c r="G18" s="15">
        <f t="shared" si="2"/>
        <v>0</v>
      </c>
      <c r="H18" s="15">
        <v>419</v>
      </c>
      <c r="I18" s="15"/>
      <c r="J18" s="15">
        <f t="shared" si="3"/>
        <v>419</v>
      </c>
      <c r="K18" s="15"/>
      <c r="L18" s="15"/>
      <c r="M18" s="15">
        <f t="shared" si="4"/>
        <v>0</v>
      </c>
      <c r="N18" s="15"/>
      <c r="O18" s="15"/>
      <c r="P18" s="15">
        <f t="shared" si="5"/>
        <v>0</v>
      </c>
      <c r="Q18" s="15">
        <v>1524</v>
      </c>
      <c r="R18" s="15"/>
      <c r="S18" s="15">
        <f t="shared" si="6"/>
        <v>1524</v>
      </c>
      <c r="T18" s="15"/>
      <c r="U18" s="15"/>
      <c r="V18" s="15">
        <f t="shared" si="7"/>
        <v>0</v>
      </c>
      <c r="W18" s="15"/>
      <c r="X18" s="15"/>
      <c r="Y18" s="15">
        <f t="shared" si="8"/>
        <v>0</v>
      </c>
      <c r="Z18" s="15">
        <f t="shared" si="9"/>
        <v>1943</v>
      </c>
      <c r="AA18" s="15">
        <f t="shared" si="0"/>
        <v>0</v>
      </c>
      <c r="AB18" s="15">
        <f t="shared" si="0"/>
        <v>1943</v>
      </c>
      <c r="AC18" s="18"/>
    </row>
    <row r="19" spans="1:29" ht="14.25" customHeight="1">
      <c r="A19" s="3" t="s">
        <v>146</v>
      </c>
      <c r="B19" s="15"/>
      <c r="C19" s="15"/>
      <c r="D19" s="15">
        <f t="shared" si="1"/>
        <v>0</v>
      </c>
      <c r="E19" s="15"/>
      <c r="F19" s="15"/>
      <c r="G19" s="15">
        <f t="shared" si="2"/>
        <v>0</v>
      </c>
      <c r="H19" s="15"/>
      <c r="I19" s="15"/>
      <c r="J19" s="15">
        <f t="shared" si="3"/>
        <v>0</v>
      </c>
      <c r="K19" s="15"/>
      <c r="L19" s="15"/>
      <c r="M19" s="15">
        <f t="shared" si="4"/>
        <v>0</v>
      </c>
      <c r="N19" s="15">
        <v>23</v>
      </c>
      <c r="O19" s="15"/>
      <c r="P19" s="15">
        <f t="shared" si="5"/>
        <v>23</v>
      </c>
      <c r="Q19" s="15"/>
      <c r="R19" s="15"/>
      <c r="S19" s="15">
        <f t="shared" si="6"/>
        <v>0</v>
      </c>
      <c r="T19" s="15"/>
      <c r="U19" s="15"/>
      <c r="V19" s="15">
        <f t="shared" si="7"/>
        <v>0</v>
      </c>
      <c r="W19" s="15"/>
      <c r="X19" s="15"/>
      <c r="Y19" s="15">
        <f t="shared" si="8"/>
        <v>0</v>
      </c>
      <c r="Z19" s="15">
        <f t="shared" si="9"/>
        <v>23</v>
      </c>
      <c r="AA19" s="15">
        <f t="shared" si="0"/>
        <v>0</v>
      </c>
      <c r="AB19" s="15">
        <f t="shared" si="0"/>
        <v>23</v>
      </c>
      <c r="AC19" s="18"/>
    </row>
    <row r="20" spans="1:29" ht="13.5" customHeight="1">
      <c r="A20" s="2" t="s">
        <v>5</v>
      </c>
      <c r="B20" s="15">
        <v>960</v>
      </c>
      <c r="C20" s="15"/>
      <c r="D20" s="15">
        <f t="shared" si="1"/>
        <v>960</v>
      </c>
      <c r="E20" s="15">
        <v>187</v>
      </c>
      <c r="F20" s="15"/>
      <c r="G20" s="15">
        <f t="shared" si="2"/>
        <v>187</v>
      </c>
      <c r="H20" s="15">
        <v>627</v>
      </c>
      <c r="I20" s="15"/>
      <c r="J20" s="15">
        <f t="shared" si="3"/>
        <v>627</v>
      </c>
      <c r="K20" s="15"/>
      <c r="L20" s="15"/>
      <c r="M20" s="15">
        <f t="shared" si="4"/>
        <v>0</v>
      </c>
      <c r="N20" s="15"/>
      <c r="O20" s="15"/>
      <c r="P20" s="15">
        <f t="shared" si="5"/>
        <v>0</v>
      </c>
      <c r="Q20" s="15">
        <v>203</v>
      </c>
      <c r="R20" s="15"/>
      <c r="S20" s="15">
        <f t="shared" si="6"/>
        <v>203</v>
      </c>
      <c r="T20" s="15"/>
      <c r="U20" s="15"/>
      <c r="V20" s="15">
        <f t="shared" si="7"/>
        <v>0</v>
      </c>
      <c r="W20" s="15"/>
      <c r="X20" s="15"/>
      <c r="Y20" s="15">
        <f t="shared" si="8"/>
        <v>0</v>
      </c>
      <c r="Z20" s="15">
        <f t="shared" si="9"/>
        <v>1977</v>
      </c>
      <c r="AA20" s="15">
        <f t="shared" si="0"/>
        <v>0</v>
      </c>
      <c r="AB20" s="15">
        <f t="shared" si="0"/>
        <v>1977</v>
      </c>
      <c r="AC20" s="18"/>
    </row>
    <row r="21" spans="1:29" ht="16.5" customHeight="1">
      <c r="A21" s="2" t="s">
        <v>4</v>
      </c>
      <c r="B21" s="15"/>
      <c r="C21" s="15"/>
      <c r="D21" s="15">
        <f t="shared" si="1"/>
        <v>0</v>
      </c>
      <c r="E21" s="15"/>
      <c r="F21" s="15"/>
      <c r="G21" s="15">
        <f t="shared" si="2"/>
        <v>0</v>
      </c>
      <c r="H21" s="15">
        <v>563</v>
      </c>
      <c r="I21" s="15"/>
      <c r="J21" s="15">
        <f t="shared" si="3"/>
        <v>563</v>
      </c>
      <c r="K21" s="15"/>
      <c r="L21" s="15"/>
      <c r="M21" s="15">
        <f t="shared" si="4"/>
        <v>0</v>
      </c>
      <c r="N21" s="15"/>
      <c r="O21" s="15"/>
      <c r="P21" s="15">
        <f t="shared" si="5"/>
        <v>0</v>
      </c>
      <c r="Q21" s="15">
        <v>100</v>
      </c>
      <c r="R21" s="15"/>
      <c r="S21" s="15">
        <f t="shared" si="6"/>
        <v>100</v>
      </c>
      <c r="T21" s="15"/>
      <c r="U21" s="15"/>
      <c r="V21" s="15">
        <f t="shared" si="7"/>
        <v>0</v>
      </c>
      <c r="W21" s="15"/>
      <c r="X21" s="15"/>
      <c r="Y21" s="15">
        <f t="shared" si="8"/>
        <v>0</v>
      </c>
      <c r="Z21" s="15">
        <f t="shared" si="9"/>
        <v>663</v>
      </c>
      <c r="AA21" s="15">
        <f t="shared" si="0"/>
        <v>0</v>
      </c>
      <c r="AB21" s="15">
        <f t="shared" si="0"/>
        <v>663</v>
      </c>
      <c r="AC21" s="18"/>
    </row>
    <row r="22" spans="1:29" ht="15" customHeight="1">
      <c r="A22" s="3" t="s">
        <v>3</v>
      </c>
      <c r="B22" s="15"/>
      <c r="C22" s="15"/>
      <c r="D22" s="15">
        <f t="shared" si="1"/>
        <v>0</v>
      </c>
      <c r="E22" s="15"/>
      <c r="F22" s="15"/>
      <c r="G22" s="15">
        <f t="shared" si="2"/>
        <v>0</v>
      </c>
      <c r="H22" s="15"/>
      <c r="I22" s="15"/>
      <c r="J22" s="15">
        <f t="shared" si="3"/>
        <v>0</v>
      </c>
      <c r="K22" s="15"/>
      <c r="L22" s="15"/>
      <c r="M22" s="15">
        <f t="shared" si="4"/>
        <v>0</v>
      </c>
      <c r="N22" s="15">
        <v>40</v>
      </c>
      <c r="O22" s="15"/>
      <c r="P22" s="15">
        <f t="shared" si="5"/>
        <v>40</v>
      </c>
      <c r="Q22" s="15"/>
      <c r="R22" s="15"/>
      <c r="S22" s="15">
        <f t="shared" si="6"/>
        <v>0</v>
      </c>
      <c r="T22" s="15"/>
      <c r="U22" s="15"/>
      <c r="V22" s="15">
        <f t="shared" si="7"/>
        <v>0</v>
      </c>
      <c r="W22" s="15"/>
      <c r="X22" s="15"/>
      <c r="Y22" s="15">
        <f t="shared" si="8"/>
        <v>0</v>
      </c>
      <c r="Z22" s="15">
        <f t="shared" si="9"/>
        <v>40</v>
      </c>
      <c r="AA22" s="15">
        <f t="shared" si="0"/>
        <v>0</v>
      </c>
      <c r="AB22" s="15">
        <f t="shared" si="0"/>
        <v>40</v>
      </c>
      <c r="AC22" s="18"/>
    </row>
    <row r="23" spans="1:29" ht="18.75" customHeight="1">
      <c r="A23" s="2" t="s">
        <v>138</v>
      </c>
      <c r="B23" s="15"/>
      <c r="C23" s="15"/>
      <c r="D23" s="15">
        <f t="shared" si="1"/>
        <v>0</v>
      </c>
      <c r="E23" s="15"/>
      <c r="F23" s="15"/>
      <c r="G23" s="15">
        <f t="shared" si="2"/>
        <v>0</v>
      </c>
      <c r="H23" s="15"/>
      <c r="I23" s="15"/>
      <c r="J23" s="15">
        <f t="shared" si="3"/>
        <v>0</v>
      </c>
      <c r="K23" s="15"/>
      <c r="L23" s="15"/>
      <c r="M23" s="15">
        <f t="shared" si="4"/>
        <v>0</v>
      </c>
      <c r="N23" s="15">
        <v>250</v>
      </c>
      <c r="O23" s="15"/>
      <c r="P23" s="15">
        <f t="shared" si="5"/>
        <v>250</v>
      </c>
      <c r="Q23" s="15"/>
      <c r="R23" s="15"/>
      <c r="S23" s="15">
        <f t="shared" si="6"/>
        <v>0</v>
      </c>
      <c r="T23" s="15"/>
      <c r="U23" s="15"/>
      <c r="V23" s="15">
        <f t="shared" si="7"/>
        <v>0</v>
      </c>
      <c r="W23" s="15"/>
      <c r="X23" s="15"/>
      <c r="Y23" s="15">
        <f t="shared" si="8"/>
        <v>0</v>
      </c>
      <c r="Z23" s="15">
        <f t="shared" si="9"/>
        <v>250</v>
      </c>
      <c r="AA23" s="15">
        <f t="shared" si="0"/>
        <v>0</v>
      </c>
      <c r="AB23" s="15">
        <f t="shared" si="0"/>
        <v>250</v>
      </c>
      <c r="AC23" s="18"/>
    </row>
    <row r="24" spans="1:29" ht="15" customHeight="1">
      <c r="A24" s="2" t="s">
        <v>139</v>
      </c>
      <c r="B24" s="15"/>
      <c r="C24" s="15"/>
      <c r="D24" s="15">
        <f t="shared" si="1"/>
        <v>0</v>
      </c>
      <c r="E24" s="15"/>
      <c r="F24" s="15"/>
      <c r="G24" s="15">
        <f t="shared" si="2"/>
        <v>0</v>
      </c>
      <c r="H24" s="15">
        <v>68</v>
      </c>
      <c r="I24" s="15">
        <v>216</v>
      </c>
      <c r="J24" s="15">
        <f t="shared" si="3"/>
        <v>284</v>
      </c>
      <c r="K24" s="15">
        <v>2040</v>
      </c>
      <c r="L24" s="15"/>
      <c r="M24" s="15">
        <f t="shared" si="4"/>
        <v>2040</v>
      </c>
      <c r="N24" s="15"/>
      <c r="O24" s="15"/>
      <c r="P24" s="15">
        <f t="shared" si="5"/>
        <v>0</v>
      </c>
      <c r="Q24" s="15"/>
      <c r="R24" s="15"/>
      <c r="S24" s="15">
        <f t="shared" si="6"/>
        <v>0</v>
      </c>
      <c r="T24" s="15"/>
      <c r="U24" s="15"/>
      <c r="V24" s="15">
        <f t="shared" si="7"/>
        <v>0</v>
      </c>
      <c r="W24" s="15"/>
      <c r="X24" s="15"/>
      <c r="Y24" s="15">
        <f t="shared" si="8"/>
        <v>0</v>
      </c>
      <c r="Z24" s="15">
        <f t="shared" si="9"/>
        <v>2108</v>
      </c>
      <c r="AA24" s="15">
        <f t="shared" si="0"/>
        <v>216</v>
      </c>
      <c r="AB24" s="15">
        <f t="shared" si="0"/>
        <v>2324</v>
      </c>
      <c r="AC24" s="18"/>
    </row>
    <row r="25" spans="1:29" ht="21" customHeight="1">
      <c r="A25" s="13" t="s">
        <v>63</v>
      </c>
      <c r="B25" s="16">
        <f aca="true" t="shared" si="10" ref="B25:AC25">SUM(B7:B24)</f>
        <v>4807</v>
      </c>
      <c r="C25" s="16">
        <f t="shared" si="10"/>
        <v>0</v>
      </c>
      <c r="D25" s="15">
        <f t="shared" si="1"/>
        <v>4807</v>
      </c>
      <c r="E25" s="16">
        <f t="shared" si="10"/>
        <v>813</v>
      </c>
      <c r="F25" s="16">
        <f t="shared" si="10"/>
        <v>0</v>
      </c>
      <c r="G25" s="15">
        <f t="shared" si="2"/>
        <v>813</v>
      </c>
      <c r="H25" s="16">
        <f t="shared" si="10"/>
        <v>4764</v>
      </c>
      <c r="I25" s="16">
        <f t="shared" si="10"/>
        <v>156</v>
      </c>
      <c r="J25" s="15">
        <f t="shared" si="3"/>
        <v>4920</v>
      </c>
      <c r="K25" s="16">
        <f t="shared" si="10"/>
        <v>2040</v>
      </c>
      <c r="L25" s="16">
        <f t="shared" si="10"/>
        <v>0</v>
      </c>
      <c r="M25" s="15">
        <f t="shared" si="4"/>
        <v>2040</v>
      </c>
      <c r="N25" s="16">
        <f t="shared" si="10"/>
        <v>1024</v>
      </c>
      <c r="O25" s="16">
        <f t="shared" si="10"/>
        <v>628</v>
      </c>
      <c r="P25" s="15">
        <f t="shared" si="5"/>
        <v>1652</v>
      </c>
      <c r="Q25" s="16">
        <f t="shared" si="10"/>
        <v>5129</v>
      </c>
      <c r="R25" s="16">
        <f t="shared" si="10"/>
        <v>3124</v>
      </c>
      <c r="S25" s="15">
        <f t="shared" si="6"/>
        <v>8253</v>
      </c>
      <c r="T25" s="16">
        <f t="shared" si="10"/>
        <v>465</v>
      </c>
      <c r="U25" s="16">
        <f t="shared" si="10"/>
        <v>71</v>
      </c>
      <c r="V25" s="15">
        <f t="shared" si="7"/>
        <v>536</v>
      </c>
      <c r="W25" s="16">
        <f t="shared" si="10"/>
        <v>1307</v>
      </c>
      <c r="X25" s="16">
        <f t="shared" si="10"/>
        <v>0</v>
      </c>
      <c r="Y25" s="15">
        <f t="shared" si="8"/>
        <v>1307</v>
      </c>
      <c r="Z25" s="15">
        <f>SUM(B25,E25,H25,K25,N25,Q25,T25,W25)</f>
        <v>20349</v>
      </c>
      <c r="AA25" s="15">
        <f>SUM(C25,F25,I25,L25,O25,R25,U25,X25)</f>
        <v>3979</v>
      </c>
      <c r="AB25" s="15">
        <f>SUM(D25,G25,J25,M25,P25,S25,V25,Y25)</f>
        <v>24328</v>
      </c>
      <c r="AC25" s="19">
        <f t="shared" si="10"/>
        <v>1</v>
      </c>
    </row>
    <row r="28" ht="14.25">
      <c r="B28" s="142" t="s">
        <v>176</v>
      </c>
    </row>
  </sheetData>
  <sheetProtection/>
  <mergeCells count="11">
    <mergeCell ref="N5:P5"/>
    <mergeCell ref="Q5:S5"/>
    <mergeCell ref="T5:V5"/>
    <mergeCell ref="W5:Y5"/>
    <mergeCell ref="Z5:AB5"/>
    <mergeCell ref="A3:AC3"/>
    <mergeCell ref="A5:A6"/>
    <mergeCell ref="B5:D5"/>
    <mergeCell ref="E5:G5"/>
    <mergeCell ref="H5:J5"/>
    <mergeCell ref="K5:M5"/>
  </mergeCells>
  <printOptions/>
  <pageMargins left="0.25" right="0.25" top="0.75" bottom="0.75" header="0.3" footer="0.3"/>
  <pageSetup fitToHeight="1" fitToWidth="1" horizontalDpi="600" verticalDpi="600" orientation="landscape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22"/>
  <sheetViews>
    <sheetView zoomScalePageLayoutView="0" workbookViewId="0" topLeftCell="A1">
      <selection activeCell="B2" sqref="B2:G2"/>
    </sheetView>
  </sheetViews>
  <sheetFormatPr defaultColWidth="9.140625" defaultRowHeight="12.75"/>
  <cols>
    <col min="1" max="1" width="7.8515625" style="0" customWidth="1"/>
    <col min="2" max="2" width="9.28125" style="0" customWidth="1"/>
    <col min="3" max="3" width="49.7109375" style="0" customWidth="1"/>
    <col min="4" max="4" width="25.8515625" style="0" customWidth="1"/>
    <col min="5" max="5" width="11.7109375" style="0" customWidth="1"/>
    <col min="6" max="6" width="11.140625" style="0" customWidth="1"/>
    <col min="7" max="7" width="13.57421875" style="0" customWidth="1"/>
  </cols>
  <sheetData>
    <row r="2" spans="2:7" ht="14.25">
      <c r="B2" s="143" t="s">
        <v>179</v>
      </c>
      <c r="C2" s="122"/>
      <c r="D2" s="122"/>
      <c r="E2" s="122"/>
      <c r="F2" s="122"/>
      <c r="G2" s="122"/>
    </row>
    <row r="4" spans="2:7" ht="12.75">
      <c r="B4" s="121" t="s">
        <v>155</v>
      </c>
      <c r="C4" s="121"/>
      <c r="D4" s="121"/>
      <c r="E4" s="121"/>
      <c r="F4" s="121"/>
      <c r="G4" s="121"/>
    </row>
    <row r="5" spans="2:7" ht="12.75">
      <c r="B5" s="121" t="s">
        <v>64</v>
      </c>
      <c r="C5" s="121"/>
      <c r="D5" s="121"/>
      <c r="E5" s="121"/>
      <c r="F5" s="121"/>
      <c r="G5" s="121"/>
    </row>
    <row r="6" spans="2:5" ht="12.75">
      <c r="B6" s="20"/>
      <c r="C6" s="20"/>
      <c r="D6" s="20"/>
      <c r="E6" s="20"/>
    </row>
    <row r="7" spans="2:5" ht="12.75">
      <c r="B7" s="20"/>
      <c r="C7" s="20"/>
      <c r="D7" s="20"/>
      <c r="E7" s="20"/>
    </row>
    <row r="8" ht="12.75">
      <c r="G8" s="21" t="s">
        <v>65</v>
      </c>
    </row>
    <row r="9" spans="2:7" ht="12.75">
      <c r="B9" s="123" t="s">
        <v>66</v>
      </c>
      <c r="C9" s="123"/>
      <c r="D9" s="124" t="s">
        <v>67</v>
      </c>
      <c r="E9" s="120" t="s">
        <v>76</v>
      </c>
      <c r="F9" s="120" t="s">
        <v>164</v>
      </c>
      <c r="G9" s="120" t="s">
        <v>165</v>
      </c>
    </row>
    <row r="10" spans="2:7" ht="12.75">
      <c r="B10" s="123"/>
      <c r="C10" s="123"/>
      <c r="D10" s="124"/>
      <c r="E10" s="120"/>
      <c r="F10" s="120"/>
      <c r="G10" s="120"/>
    </row>
    <row r="11" spans="2:7" ht="12.75">
      <c r="B11" s="7" t="s">
        <v>68</v>
      </c>
      <c r="C11" s="22" t="s">
        <v>69</v>
      </c>
      <c r="D11" s="124"/>
      <c r="E11" s="120"/>
      <c r="F11" s="120"/>
      <c r="G11" s="120"/>
    </row>
    <row r="12" spans="2:7" ht="12.75">
      <c r="B12" s="23">
        <v>1</v>
      </c>
      <c r="C12" s="1" t="s">
        <v>0</v>
      </c>
      <c r="D12" s="24" t="s">
        <v>144</v>
      </c>
      <c r="E12" s="25">
        <v>3175</v>
      </c>
      <c r="F12" s="7"/>
      <c r="G12" s="104">
        <f aca="true" t="shared" si="0" ref="G12:G18">E12+F12</f>
        <v>3175</v>
      </c>
    </row>
    <row r="13" spans="2:7" ht="12.75">
      <c r="B13" s="23">
        <v>2</v>
      </c>
      <c r="C13" s="3" t="s">
        <v>137</v>
      </c>
      <c r="D13" s="24" t="s">
        <v>150</v>
      </c>
      <c r="E13" s="25">
        <v>254</v>
      </c>
      <c r="F13" s="7"/>
      <c r="G13" s="104">
        <f t="shared" si="0"/>
        <v>254</v>
      </c>
    </row>
    <row r="14" spans="2:7" ht="12.75">
      <c r="B14" s="23">
        <v>3</v>
      </c>
      <c r="C14" s="3" t="s">
        <v>137</v>
      </c>
      <c r="D14" s="24" t="s">
        <v>151</v>
      </c>
      <c r="E14" s="25">
        <v>1270</v>
      </c>
      <c r="F14" s="7"/>
      <c r="G14" s="104">
        <f t="shared" si="0"/>
        <v>1270</v>
      </c>
    </row>
    <row r="15" spans="2:7" ht="12.75">
      <c r="B15" s="23">
        <v>4</v>
      </c>
      <c r="C15" s="2" t="s">
        <v>147</v>
      </c>
      <c r="D15" s="24" t="s">
        <v>148</v>
      </c>
      <c r="E15" s="25">
        <v>203</v>
      </c>
      <c r="F15" s="7"/>
      <c r="G15" s="104">
        <f t="shared" si="0"/>
        <v>203</v>
      </c>
    </row>
    <row r="16" spans="2:7" ht="12.75">
      <c r="B16" s="23">
        <v>5</v>
      </c>
      <c r="C16" s="2" t="s">
        <v>135</v>
      </c>
      <c r="D16" s="24" t="s">
        <v>162</v>
      </c>
      <c r="E16" s="25">
        <v>127</v>
      </c>
      <c r="F16" s="7"/>
      <c r="G16" s="104">
        <f t="shared" si="0"/>
        <v>127</v>
      </c>
    </row>
    <row r="17" spans="2:7" ht="12.75">
      <c r="B17" s="23">
        <v>6</v>
      </c>
      <c r="C17" s="2" t="s">
        <v>4</v>
      </c>
      <c r="D17" s="24" t="s">
        <v>163</v>
      </c>
      <c r="E17" s="25">
        <v>100</v>
      </c>
      <c r="F17" s="7"/>
      <c r="G17" s="104">
        <f t="shared" si="0"/>
        <v>100</v>
      </c>
    </row>
    <row r="18" spans="2:7" ht="12.75">
      <c r="B18" s="23">
        <v>7</v>
      </c>
      <c r="C18" s="2" t="s">
        <v>173</v>
      </c>
      <c r="D18" s="24"/>
      <c r="E18" s="25"/>
      <c r="F18" s="7">
        <v>3124</v>
      </c>
      <c r="G18" s="104">
        <f t="shared" si="0"/>
        <v>3124</v>
      </c>
    </row>
    <row r="19" spans="2:7" ht="12.75">
      <c r="B19" s="26"/>
      <c r="C19" s="26"/>
      <c r="D19" s="27" t="s">
        <v>70</v>
      </c>
      <c r="E19" s="28">
        <f>SUM(E12:E18)</f>
        <v>5129</v>
      </c>
      <c r="F19" s="28">
        <f>SUM(F12:F18)</f>
        <v>3124</v>
      </c>
      <c r="G19" s="28">
        <f>SUM(G12:G18)</f>
        <v>8253</v>
      </c>
    </row>
    <row r="22" ht="14.25">
      <c r="C22" s="142" t="s">
        <v>176</v>
      </c>
    </row>
  </sheetData>
  <sheetProtection/>
  <mergeCells count="8">
    <mergeCell ref="F9:F11"/>
    <mergeCell ref="G9:G11"/>
    <mergeCell ref="B4:G4"/>
    <mergeCell ref="B5:G5"/>
    <mergeCell ref="B2:G2"/>
    <mergeCell ref="B9:C10"/>
    <mergeCell ref="D9:D11"/>
    <mergeCell ref="E9:E11"/>
  </mergeCells>
  <printOptions/>
  <pageMargins left="0.25" right="0.25" top="0.75" bottom="0.75" header="0.3" footer="0.3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3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9.7109375" style="0" customWidth="1"/>
    <col min="2" max="2" width="58.8515625" style="0" customWidth="1"/>
    <col min="3" max="3" width="18.57421875" style="0" customWidth="1"/>
    <col min="4" max="4" width="12.421875" style="0" customWidth="1"/>
    <col min="5" max="5" width="13.8515625" style="0" customWidth="1"/>
  </cols>
  <sheetData>
    <row r="2" ht="12.75">
      <c r="C2" s="29"/>
    </row>
    <row r="3" ht="12.75">
      <c r="E3" s="30" t="s">
        <v>71</v>
      </c>
    </row>
    <row r="4" ht="12.75">
      <c r="C4" s="29"/>
    </row>
    <row r="5" spans="1:5" ht="12.75">
      <c r="A5" s="125" t="s">
        <v>156</v>
      </c>
      <c r="B5" s="125"/>
      <c r="C5" s="125"/>
      <c r="D5" s="125"/>
      <c r="E5" s="125"/>
    </row>
    <row r="6" ht="12.75">
      <c r="C6" s="29"/>
    </row>
    <row r="7" ht="12.75">
      <c r="C7" s="29"/>
    </row>
    <row r="8" ht="12.75">
      <c r="E8" s="30" t="s">
        <v>6</v>
      </c>
    </row>
    <row r="9" spans="2:5" ht="34.5" customHeight="1">
      <c r="B9" s="31" t="s">
        <v>72</v>
      </c>
      <c r="C9" s="102" t="s">
        <v>76</v>
      </c>
      <c r="D9" s="105" t="s">
        <v>164</v>
      </c>
      <c r="E9" s="105" t="s">
        <v>165</v>
      </c>
    </row>
    <row r="10" spans="2:5" ht="12.75">
      <c r="B10" s="35" t="s">
        <v>74</v>
      </c>
      <c r="C10" s="32">
        <v>40</v>
      </c>
      <c r="D10" s="7"/>
      <c r="E10" s="103">
        <f>C10+D10</f>
        <v>40</v>
      </c>
    </row>
    <row r="11" spans="2:5" ht="12.75">
      <c r="B11" s="33" t="s">
        <v>73</v>
      </c>
      <c r="C11" s="34">
        <f>SUM(C10:C10)</f>
        <v>40</v>
      </c>
      <c r="D11" s="34">
        <f>SUM(D10:D10)</f>
        <v>0</v>
      </c>
      <c r="E11" s="34">
        <f>SUM(E10:E10)</f>
        <v>40</v>
      </c>
    </row>
    <row r="12" ht="12.75">
      <c r="C12" s="29"/>
    </row>
    <row r="13" ht="12.75">
      <c r="C13" s="29"/>
    </row>
  </sheetData>
  <sheetProtection/>
  <mergeCells count="1">
    <mergeCell ref="A5:E5"/>
  </mergeCells>
  <printOptions/>
  <pageMargins left="0.25" right="0.25" top="0.75" bottom="0.75" header="0.3" footer="0.3"/>
  <pageSetup fitToHeight="1" fitToWidth="1" horizontalDpi="600" verticalDpi="6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9"/>
  <sheetViews>
    <sheetView zoomScalePageLayoutView="0" workbookViewId="0" topLeftCell="A1">
      <selection activeCell="O2" sqref="O2:P2"/>
    </sheetView>
  </sheetViews>
  <sheetFormatPr defaultColWidth="9.140625" defaultRowHeight="12.75"/>
  <cols>
    <col min="1" max="1" width="21.28125" style="0" customWidth="1"/>
    <col min="2" max="3" width="10.28125" style="0" customWidth="1"/>
    <col min="4" max="4" width="8.57421875" style="0" customWidth="1"/>
    <col min="5" max="7" width="8.140625" style="0" customWidth="1"/>
    <col min="8" max="8" width="7.7109375" style="0" customWidth="1"/>
    <col min="9" max="9" width="8.28125" style="0" customWidth="1"/>
    <col min="10" max="10" width="8.00390625" style="0" customWidth="1"/>
  </cols>
  <sheetData>
    <row r="2" spans="1:16" ht="14.25">
      <c r="A2" s="37"/>
      <c r="O2" s="126" t="s">
        <v>180</v>
      </c>
      <c r="P2" s="127"/>
    </row>
    <row r="3" spans="1:16" ht="12.75">
      <c r="A3" s="128" t="s">
        <v>157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</row>
    <row r="4" spans="1:16" ht="13.5" thickBot="1">
      <c r="A4" s="40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129" t="s">
        <v>75</v>
      </c>
      <c r="P4" s="129"/>
    </row>
    <row r="5" spans="1:16" ht="23.25" thickBot="1">
      <c r="A5" s="41" t="s">
        <v>72</v>
      </c>
      <c r="B5" s="42" t="s">
        <v>76</v>
      </c>
      <c r="C5" s="42" t="s">
        <v>165</v>
      </c>
      <c r="D5" s="43" t="s">
        <v>77</v>
      </c>
      <c r="E5" s="43" t="s">
        <v>78</v>
      </c>
      <c r="F5" s="43" t="s">
        <v>79</v>
      </c>
      <c r="G5" s="43" t="s">
        <v>80</v>
      </c>
      <c r="H5" s="43" t="s">
        <v>81</v>
      </c>
      <c r="I5" s="43" t="s">
        <v>82</v>
      </c>
      <c r="J5" s="43" t="s">
        <v>83</v>
      </c>
      <c r="K5" s="43" t="s">
        <v>84</v>
      </c>
      <c r="L5" s="43" t="s">
        <v>85</v>
      </c>
      <c r="M5" s="43" t="s">
        <v>86</v>
      </c>
      <c r="N5" s="43" t="s">
        <v>87</v>
      </c>
      <c r="O5" s="43" t="s">
        <v>88</v>
      </c>
      <c r="P5" s="44" t="s">
        <v>73</v>
      </c>
    </row>
    <row r="6" spans="1:16" ht="12.75">
      <c r="A6" s="45" t="s">
        <v>89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7"/>
    </row>
    <row r="7" spans="1:16" ht="29.25" customHeight="1">
      <c r="A7" s="48" t="s">
        <v>90</v>
      </c>
      <c r="B7" s="49">
        <v>12615</v>
      </c>
      <c r="C7" s="49">
        <v>13399</v>
      </c>
      <c r="D7" s="49">
        <v>1051</v>
      </c>
      <c r="E7" s="49">
        <v>1051</v>
      </c>
      <c r="F7" s="49">
        <v>1051</v>
      </c>
      <c r="G7" s="49">
        <v>1052</v>
      </c>
      <c r="H7" s="49">
        <v>1051</v>
      </c>
      <c r="I7" s="49">
        <v>1051</v>
      </c>
      <c r="J7" s="49">
        <v>1051</v>
      </c>
      <c r="K7" s="49">
        <v>1052</v>
      </c>
      <c r="L7" s="49">
        <v>1051</v>
      </c>
      <c r="M7" s="49">
        <v>1051</v>
      </c>
      <c r="N7" s="49">
        <v>1051</v>
      </c>
      <c r="O7" s="49">
        <v>1052</v>
      </c>
      <c r="P7" s="50">
        <f aca="true" t="shared" si="0" ref="P7:P15">SUM(D7:O7)</f>
        <v>12615</v>
      </c>
    </row>
    <row r="8" spans="1:16" ht="32.25" customHeight="1">
      <c r="A8" s="48" t="s">
        <v>91</v>
      </c>
      <c r="B8" s="49">
        <v>0</v>
      </c>
      <c r="C8" s="49">
        <v>3124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v>0</v>
      </c>
      <c r="O8" s="49">
        <v>0</v>
      </c>
      <c r="P8" s="50">
        <f t="shared" si="0"/>
        <v>0</v>
      </c>
    </row>
    <row r="9" spans="1:16" ht="18.75" customHeight="1">
      <c r="A9" s="48" t="s">
        <v>92</v>
      </c>
      <c r="B9" s="49">
        <v>960</v>
      </c>
      <c r="C9" s="49">
        <v>960</v>
      </c>
      <c r="D9" s="49">
        <v>0</v>
      </c>
      <c r="E9" s="49">
        <v>0</v>
      </c>
      <c r="F9" s="49">
        <v>450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510</v>
      </c>
      <c r="M9" s="49">
        <v>0</v>
      </c>
      <c r="N9" s="49"/>
      <c r="O9" s="49">
        <v>0</v>
      </c>
      <c r="P9" s="50">
        <f t="shared" si="0"/>
        <v>960</v>
      </c>
    </row>
    <row r="10" spans="1:16" ht="19.5" customHeight="1">
      <c r="A10" s="48" t="s">
        <v>93</v>
      </c>
      <c r="B10" s="49">
        <v>5</v>
      </c>
      <c r="C10" s="49">
        <v>5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5</v>
      </c>
      <c r="P10" s="50">
        <f t="shared" si="0"/>
        <v>5</v>
      </c>
    </row>
    <row r="11" spans="1:16" ht="15.75" customHeight="1">
      <c r="A11" s="48" t="s">
        <v>94</v>
      </c>
      <c r="B11" s="49">
        <v>0</v>
      </c>
      <c r="C11" s="49"/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v>0</v>
      </c>
      <c r="O11" s="49">
        <v>0</v>
      </c>
      <c r="P11" s="50">
        <f t="shared" si="0"/>
        <v>0</v>
      </c>
    </row>
    <row r="12" spans="1:16" ht="26.25" customHeight="1">
      <c r="A12" s="51" t="s">
        <v>95</v>
      </c>
      <c r="B12" s="52">
        <v>0</v>
      </c>
      <c r="C12" s="52"/>
      <c r="D12" s="52">
        <v>0</v>
      </c>
      <c r="E12" s="52">
        <v>0</v>
      </c>
      <c r="F12" s="52">
        <v>0</v>
      </c>
      <c r="G12" s="52">
        <v>0</v>
      </c>
      <c r="H12" s="52">
        <v>0</v>
      </c>
      <c r="I12" s="52">
        <v>0</v>
      </c>
      <c r="J12" s="52">
        <v>0</v>
      </c>
      <c r="K12" s="52">
        <v>0</v>
      </c>
      <c r="L12" s="52">
        <v>0</v>
      </c>
      <c r="M12" s="52">
        <v>0</v>
      </c>
      <c r="N12" s="52">
        <v>0</v>
      </c>
      <c r="O12" s="52">
        <v>0</v>
      </c>
      <c r="P12" s="50">
        <f t="shared" si="0"/>
        <v>0</v>
      </c>
    </row>
    <row r="13" spans="1:16" ht="24" customHeight="1">
      <c r="A13" s="51" t="s">
        <v>96</v>
      </c>
      <c r="B13" s="52">
        <v>0</v>
      </c>
      <c r="C13" s="52"/>
      <c r="D13" s="52">
        <v>0</v>
      </c>
      <c r="E13" s="52">
        <v>0</v>
      </c>
      <c r="F13" s="52">
        <v>0</v>
      </c>
      <c r="G13" s="52">
        <v>0</v>
      </c>
      <c r="H13" s="52">
        <v>0</v>
      </c>
      <c r="I13" s="52">
        <v>0</v>
      </c>
      <c r="J13" s="52">
        <v>0</v>
      </c>
      <c r="K13" s="52">
        <v>0</v>
      </c>
      <c r="L13" s="52">
        <v>0</v>
      </c>
      <c r="M13" s="52">
        <v>0</v>
      </c>
      <c r="N13" s="52">
        <v>0</v>
      </c>
      <c r="O13" s="52">
        <v>0</v>
      </c>
      <c r="P13" s="53">
        <f t="shared" si="0"/>
        <v>0</v>
      </c>
    </row>
    <row r="14" spans="1:16" ht="18.75" customHeight="1" thickBot="1">
      <c r="A14" s="51" t="s">
        <v>97</v>
      </c>
      <c r="B14" s="52">
        <v>6769</v>
      </c>
      <c r="C14" s="52">
        <v>6840</v>
      </c>
      <c r="D14" s="52">
        <v>6769</v>
      </c>
      <c r="E14" s="52">
        <v>0</v>
      </c>
      <c r="F14" s="52">
        <v>0</v>
      </c>
      <c r="G14" s="52">
        <v>0</v>
      </c>
      <c r="H14" s="52">
        <v>0</v>
      </c>
      <c r="I14" s="52">
        <v>0</v>
      </c>
      <c r="J14" s="52">
        <v>0</v>
      </c>
      <c r="K14" s="52">
        <v>0</v>
      </c>
      <c r="L14" s="52">
        <v>0</v>
      </c>
      <c r="M14" s="52">
        <v>0</v>
      </c>
      <c r="N14" s="52">
        <v>0</v>
      </c>
      <c r="O14" s="52">
        <v>0</v>
      </c>
      <c r="P14" s="53">
        <f t="shared" si="0"/>
        <v>6769</v>
      </c>
    </row>
    <row r="15" spans="1:16" ht="13.5" thickBot="1">
      <c r="A15" s="54" t="s">
        <v>98</v>
      </c>
      <c r="B15" s="55">
        <f aca="true" t="shared" si="1" ref="B15:O15">SUM(B6:B14)</f>
        <v>20349</v>
      </c>
      <c r="C15" s="55">
        <f t="shared" si="1"/>
        <v>24328</v>
      </c>
      <c r="D15" s="55">
        <f t="shared" si="1"/>
        <v>7820</v>
      </c>
      <c r="E15" s="55">
        <f t="shared" si="1"/>
        <v>1051</v>
      </c>
      <c r="F15" s="55">
        <f t="shared" si="1"/>
        <v>1501</v>
      </c>
      <c r="G15" s="55">
        <f t="shared" si="1"/>
        <v>1052</v>
      </c>
      <c r="H15" s="55">
        <f t="shared" si="1"/>
        <v>1051</v>
      </c>
      <c r="I15" s="55">
        <f t="shared" si="1"/>
        <v>1051</v>
      </c>
      <c r="J15" s="55">
        <f t="shared" si="1"/>
        <v>1051</v>
      </c>
      <c r="K15" s="55">
        <f t="shared" si="1"/>
        <v>1052</v>
      </c>
      <c r="L15" s="55">
        <f t="shared" si="1"/>
        <v>1561</v>
      </c>
      <c r="M15" s="55">
        <f t="shared" si="1"/>
        <v>1051</v>
      </c>
      <c r="N15" s="55">
        <f t="shared" si="1"/>
        <v>1051</v>
      </c>
      <c r="O15" s="55">
        <f t="shared" si="1"/>
        <v>1057</v>
      </c>
      <c r="P15" s="56">
        <f t="shared" si="0"/>
        <v>20349</v>
      </c>
    </row>
    <row r="16" spans="1:16" ht="13.5" thickBot="1">
      <c r="A16" s="57" t="s">
        <v>99</v>
      </c>
      <c r="B16" s="58">
        <f>B15</f>
        <v>20349</v>
      </c>
      <c r="C16" s="58">
        <f>C15</f>
        <v>24328</v>
      </c>
      <c r="D16" s="58">
        <f>D15</f>
        <v>7820</v>
      </c>
      <c r="E16" s="58">
        <f aca="true" t="shared" si="2" ref="E16:O16">E15+D16</f>
        <v>8871</v>
      </c>
      <c r="F16" s="58">
        <f t="shared" si="2"/>
        <v>10372</v>
      </c>
      <c r="G16" s="58">
        <f t="shared" si="2"/>
        <v>11424</v>
      </c>
      <c r="H16" s="58">
        <f t="shared" si="2"/>
        <v>12475</v>
      </c>
      <c r="I16" s="58">
        <f t="shared" si="2"/>
        <v>13526</v>
      </c>
      <c r="J16" s="58">
        <f t="shared" si="2"/>
        <v>14577</v>
      </c>
      <c r="K16" s="58">
        <f t="shared" si="2"/>
        <v>15629</v>
      </c>
      <c r="L16" s="58">
        <f t="shared" si="2"/>
        <v>17190</v>
      </c>
      <c r="M16" s="58">
        <f t="shared" si="2"/>
        <v>18241</v>
      </c>
      <c r="N16" s="58">
        <f t="shared" si="2"/>
        <v>19292</v>
      </c>
      <c r="O16" s="58">
        <f t="shared" si="2"/>
        <v>20349</v>
      </c>
      <c r="P16" s="59">
        <f>P15</f>
        <v>20349</v>
      </c>
    </row>
    <row r="19" ht="14.25">
      <c r="A19" s="142" t="s">
        <v>176</v>
      </c>
    </row>
  </sheetData>
  <sheetProtection/>
  <mergeCells count="3">
    <mergeCell ref="O2:P2"/>
    <mergeCell ref="A3:P3"/>
    <mergeCell ref="O4:P4"/>
  </mergeCells>
  <printOptions/>
  <pageMargins left="0.25" right="0.25" top="0.75" bottom="0.75" header="0.3" footer="0.3"/>
  <pageSetup fitToHeight="1" fitToWidth="1" horizontalDpi="600" verticalDpi="600" orientation="landscape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0"/>
  <sheetViews>
    <sheetView zoomScale="130" zoomScaleNormal="130" zoomScalePageLayoutView="0" workbookViewId="0" topLeftCell="A1">
      <selection activeCell="L22" sqref="L22"/>
    </sheetView>
  </sheetViews>
  <sheetFormatPr defaultColWidth="9.140625" defaultRowHeight="12.75"/>
  <cols>
    <col min="1" max="1" width="16.57421875" style="0" customWidth="1"/>
  </cols>
  <sheetData>
    <row r="2" spans="15:16" ht="14.25">
      <c r="O2" s="126" t="s">
        <v>180</v>
      </c>
      <c r="P2" s="127"/>
    </row>
    <row r="3" spans="1:16" ht="12.75">
      <c r="A3" s="128" t="s">
        <v>157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</row>
    <row r="4" spans="1:16" ht="13.5" thickBo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129" t="s">
        <v>75</v>
      </c>
      <c r="P4" s="129"/>
    </row>
    <row r="5" spans="1:16" ht="45.75" thickBot="1">
      <c r="A5" s="41" t="s">
        <v>72</v>
      </c>
      <c r="B5" s="42" t="s">
        <v>76</v>
      </c>
      <c r="C5" s="42" t="s">
        <v>165</v>
      </c>
      <c r="D5" s="43" t="s">
        <v>77</v>
      </c>
      <c r="E5" s="43" t="s">
        <v>78</v>
      </c>
      <c r="F5" s="43" t="s">
        <v>79</v>
      </c>
      <c r="G5" s="43" t="s">
        <v>80</v>
      </c>
      <c r="H5" s="43" t="s">
        <v>81</v>
      </c>
      <c r="I5" s="43" t="s">
        <v>82</v>
      </c>
      <c r="J5" s="43" t="s">
        <v>83</v>
      </c>
      <c r="K5" s="43" t="s">
        <v>84</v>
      </c>
      <c r="L5" s="43" t="s">
        <v>85</v>
      </c>
      <c r="M5" s="43" t="s">
        <v>86</v>
      </c>
      <c r="N5" s="43" t="s">
        <v>87</v>
      </c>
      <c r="O5" s="43" t="s">
        <v>88</v>
      </c>
      <c r="P5" s="44" t="s">
        <v>73</v>
      </c>
    </row>
    <row r="6" spans="1:16" ht="12.75">
      <c r="A6" s="62" t="s">
        <v>100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4"/>
    </row>
    <row r="7" spans="1:16" ht="24" customHeight="1">
      <c r="A7" s="48" t="s">
        <v>56</v>
      </c>
      <c r="B7" s="65">
        <v>4807</v>
      </c>
      <c r="C7" s="65">
        <v>4807</v>
      </c>
      <c r="D7" s="65">
        <v>400</v>
      </c>
      <c r="E7" s="65">
        <v>401</v>
      </c>
      <c r="F7" s="65">
        <v>400</v>
      </c>
      <c r="G7" s="65">
        <v>401</v>
      </c>
      <c r="H7" s="65">
        <v>400</v>
      </c>
      <c r="I7" s="65">
        <v>401</v>
      </c>
      <c r="J7" s="65">
        <v>400</v>
      </c>
      <c r="K7" s="65">
        <v>401</v>
      </c>
      <c r="L7" s="65">
        <v>400</v>
      </c>
      <c r="M7" s="65">
        <v>401</v>
      </c>
      <c r="N7" s="65">
        <v>401</v>
      </c>
      <c r="O7" s="65">
        <v>401</v>
      </c>
      <c r="P7" s="66">
        <f aca="true" t="shared" si="0" ref="P7:P15">SUM(D7:O7)</f>
        <v>4807</v>
      </c>
    </row>
    <row r="8" spans="1:16" ht="24" customHeight="1">
      <c r="A8" s="48" t="s">
        <v>101</v>
      </c>
      <c r="B8" s="65">
        <v>813</v>
      </c>
      <c r="C8" s="65">
        <v>813</v>
      </c>
      <c r="D8" s="65">
        <v>68</v>
      </c>
      <c r="E8" s="65">
        <v>68</v>
      </c>
      <c r="F8" s="65">
        <v>68</v>
      </c>
      <c r="G8" s="65">
        <v>67</v>
      </c>
      <c r="H8" s="65">
        <v>68</v>
      </c>
      <c r="I8" s="65">
        <v>68</v>
      </c>
      <c r="J8" s="65">
        <v>68</v>
      </c>
      <c r="K8" s="65">
        <v>67</v>
      </c>
      <c r="L8" s="65">
        <v>68</v>
      </c>
      <c r="M8" s="65">
        <v>68</v>
      </c>
      <c r="N8" s="65">
        <v>68</v>
      </c>
      <c r="O8" s="65">
        <v>67</v>
      </c>
      <c r="P8" s="66">
        <f t="shared" si="0"/>
        <v>813</v>
      </c>
    </row>
    <row r="9" spans="1:16" ht="16.5" customHeight="1">
      <c r="A9" s="48" t="s">
        <v>58</v>
      </c>
      <c r="B9" s="65">
        <v>4764</v>
      </c>
      <c r="C9" s="65">
        <v>4920</v>
      </c>
      <c r="D9" s="65">
        <v>250</v>
      </c>
      <c r="E9" s="65">
        <v>200</v>
      </c>
      <c r="F9" s="65">
        <v>350</v>
      </c>
      <c r="G9" s="65">
        <v>600</v>
      </c>
      <c r="H9" s="65">
        <v>600</v>
      </c>
      <c r="I9" s="65">
        <v>300</v>
      </c>
      <c r="J9" s="65">
        <v>500</v>
      </c>
      <c r="K9" s="65">
        <v>400</v>
      </c>
      <c r="L9" s="65">
        <v>600</v>
      </c>
      <c r="M9" s="65">
        <v>200</v>
      </c>
      <c r="N9" s="65">
        <v>300</v>
      </c>
      <c r="O9" s="65">
        <v>620</v>
      </c>
      <c r="P9" s="66">
        <f t="shared" si="0"/>
        <v>4920</v>
      </c>
    </row>
    <row r="10" spans="1:16" ht="27.75" customHeight="1">
      <c r="A10" s="48" t="s">
        <v>102</v>
      </c>
      <c r="B10" s="65">
        <v>2040</v>
      </c>
      <c r="C10" s="65">
        <v>2040</v>
      </c>
      <c r="D10" s="65">
        <v>3</v>
      </c>
      <c r="E10" s="65">
        <v>3</v>
      </c>
      <c r="F10" s="65">
        <v>3</v>
      </c>
      <c r="G10" s="65">
        <v>3</v>
      </c>
      <c r="H10" s="65">
        <v>3</v>
      </c>
      <c r="I10" s="65">
        <v>3</v>
      </c>
      <c r="J10" s="65">
        <v>3</v>
      </c>
      <c r="K10" s="65">
        <v>53</v>
      </c>
      <c r="L10" s="65">
        <v>3</v>
      </c>
      <c r="M10" s="65">
        <v>3</v>
      </c>
      <c r="N10" s="65">
        <v>3</v>
      </c>
      <c r="O10" s="65">
        <v>1957</v>
      </c>
      <c r="P10" s="66">
        <f t="shared" si="0"/>
        <v>2040</v>
      </c>
    </row>
    <row r="11" spans="1:16" ht="26.25" customHeight="1">
      <c r="A11" s="48" t="s">
        <v>60</v>
      </c>
      <c r="B11" s="65">
        <v>1024</v>
      </c>
      <c r="C11" s="65">
        <v>1652</v>
      </c>
      <c r="D11" s="65">
        <v>85</v>
      </c>
      <c r="E11" s="65">
        <v>85</v>
      </c>
      <c r="F11" s="65">
        <v>86</v>
      </c>
      <c r="G11" s="65">
        <v>85</v>
      </c>
      <c r="H11" s="65">
        <v>85</v>
      </c>
      <c r="I11" s="65">
        <v>86</v>
      </c>
      <c r="J11" s="65">
        <v>85</v>
      </c>
      <c r="K11" s="65">
        <v>85</v>
      </c>
      <c r="L11" s="65">
        <v>654</v>
      </c>
      <c r="M11" s="65">
        <v>85</v>
      </c>
      <c r="N11" s="65">
        <v>85</v>
      </c>
      <c r="O11" s="65">
        <v>146</v>
      </c>
      <c r="P11" s="66">
        <f t="shared" si="0"/>
        <v>1652</v>
      </c>
    </row>
    <row r="12" spans="1:16" ht="12.75">
      <c r="A12" s="48" t="s">
        <v>103</v>
      </c>
      <c r="B12" s="65">
        <v>5129</v>
      </c>
      <c r="C12" s="65">
        <v>8253</v>
      </c>
      <c r="D12" s="65">
        <v>0</v>
      </c>
      <c r="E12" s="65">
        <v>0</v>
      </c>
      <c r="F12" s="65">
        <v>0</v>
      </c>
      <c r="G12" s="65">
        <v>100</v>
      </c>
      <c r="H12" s="65">
        <v>0</v>
      </c>
      <c r="I12" s="65">
        <v>254</v>
      </c>
      <c r="J12" s="65">
        <v>3175</v>
      </c>
      <c r="K12" s="65">
        <v>1270</v>
      </c>
      <c r="L12" s="65">
        <v>127</v>
      </c>
      <c r="M12" s="65">
        <v>203</v>
      </c>
      <c r="N12" s="65">
        <v>0</v>
      </c>
      <c r="O12" s="65">
        <v>3124</v>
      </c>
      <c r="P12" s="66">
        <f t="shared" si="0"/>
        <v>8253</v>
      </c>
    </row>
    <row r="13" spans="1:16" ht="12.75">
      <c r="A13" s="51" t="s">
        <v>149</v>
      </c>
      <c r="B13" s="67">
        <v>0</v>
      </c>
      <c r="C13" s="67">
        <v>0</v>
      </c>
      <c r="D13" s="67"/>
      <c r="E13" s="67"/>
      <c r="F13" s="67"/>
      <c r="G13" s="67"/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v>0</v>
      </c>
      <c r="O13" s="67">
        <v>0</v>
      </c>
      <c r="P13" s="66">
        <f t="shared" si="0"/>
        <v>0</v>
      </c>
    </row>
    <row r="14" spans="1:16" ht="22.5" customHeight="1">
      <c r="A14" s="51" t="s">
        <v>140</v>
      </c>
      <c r="B14" s="67">
        <v>1307</v>
      </c>
      <c r="C14" s="67">
        <v>1307</v>
      </c>
      <c r="D14" s="67">
        <v>0</v>
      </c>
      <c r="E14" s="67">
        <v>0</v>
      </c>
      <c r="F14" s="67">
        <v>0</v>
      </c>
      <c r="G14" s="67">
        <v>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v>0</v>
      </c>
      <c r="O14" s="67">
        <v>1307</v>
      </c>
      <c r="P14" s="68">
        <f t="shared" si="0"/>
        <v>1307</v>
      </c>
    </row>
    <row r="15" spans="1:16" ht="27.75" customHeight="1">
      <c r="A15" s="69" t="s">
        <v>104</v>
      </c>
      <c r="B15" s="67">
        <v>0</v>
      </c>
      <c r="C15" s="67">
        <v>0</v>
      </c>
      <c r="D15" s="67">
        <v>0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v>0</v>
      </c>
      <c r="O15" s="67">
        <v>0</v>
      </c>
      <c r="P15" s="68">
        <f t="shared" si="0"/>
        <v>0</v>
      </c>
    </row>
    <row r="16" spans="1:16" ht="30" customHeight="1">
      <c r="A16" s="69" t="s">
        <v>105</v>
      </c>
      <c r="B16" s="65">
        <v>465</v>
      </c>
      <c r="C16" s="65">
        <v>536</v>
      </c>
      <c r="D16" s="65">
        <v>536</v>
      </c>
      <c r="E16" s="65">
        <v>0</v>
      </c>
      <c r="F16" s="65">
        <v>0</v>
      </c>
      <c r="G16" s="65">
        <v>0</v>
      </c>
      <c r="H16" s="65">
        <v>0</v>
      </c>
      <c r="I16" s="65">
        <v>0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66">
        <f>SUM(D16:O16)</f>
        <v>536</v>
      </c>
    </row>
    <row r="17" spans="1:16" ht="13.5" thickBot="1">
      <c r="A17" s="70" t="s">
        <v>106</v>
      </c>
      <c r="B17" s="71">
        <f>SUM(B7:B16)</f>
        <v>20349</v>
      </c>
      <c r="C17" s="71">
        <f>SUM(C7:C16)</f>
        <v>24328</v>
      </c>
      <c r="D17" s="71">
        <f>SUM(D6:D16)</f>
        <v>1342</v>
      </c>
      <c r="E17" s="71">
        <f aca="true" t="shared" si="1" ref="E17:O17">SUM(E6:E16)</f>
        <v>757</v>
      </c>
      <c r="F17" s="71">
        <f t="shared" si="1"/>
        <v>907</v>
      </c>
      <c r="G17" s="71">
        <f t="shared" si="1"/>
        <v>1256</v>
      </c>
      <c r="H17" s="71">
        <f t="shared" si="1"/>
        <v>1156</v>
      </c>
      <c r="I17" s="71">
        <f t="shared" si="1"/>
        <v>1112</v>
      </c>
      <c r="J17" s="71">
        <f t="shared" si="1"/>
        <v>4231</v>
      </c>
      <c r="K17" s="71">
        <f t="shared" si="1"/>
        <v>2276</v>
      </c>
      <c r="L17" s="71">
        <f t="shared" si="1"/>
        <v>1852</v>
      </c>
      <c r="M17" s="71">
        <f t="shared" si="1"/>
        <v>960</v>
      </c>
      <c r="N17" s="71">
        <f t="shared" si="1"/>
        <v>857</v>
      </c>
      <c r="O17" s="71">
        <f t="shared" si="1"/>
        <v>7622</v>
      </c>
      <c r="P17" s="72">
        <f>SUM(P7:P16)</f>
        <v>24328</v>
      </c>
    </row>
    <row r="18" spans="1:16" ht="13.5" thickBot="1">
      <c r="A18" s="57" t="s">
        <v>99</v>
      </c>
      <c r="B18" s="71">
        <f>B17</f>
        <v>20349</v>
      </c>
      <c r="C18" s="71">
        <f>C17</f>
        <v>24328</v>
      </c>
      <c r="D18" s="71">
        <f>D17</f>
        <v>1342</v>
      </c>
      <c r="E18" s="71">
        <f aca="true" t="shared" si="2" ref="E18:O18">E17+D18</f>
        <v>2099</v>
      </c>
      <c r="F18" s="71">
        <f t="shared" si="2"/>
        <v>3006</v>
      </c>
      <c r="G18" s="71">
        <f t="shared" si="2"/>
        <v>4262</v>
      </c>
      <c r="H18" s="71">
        <f t="shared" si="2"/>
        <v>5418</v>
      </c>
      <c r="I18" s="71">
        <f t="shared" si="2"/>
        <v>6530</v>
      </c>
      <c r="J18" s="71">
        <f t="shared" si="2"/>
        <v>10761</v>
      </c>
      <c r="K18" s="71">
        <f t="shared" si="2"/>
        <v>13037</v>
      </c>
      <c r="L18" s="71">
        <f t="shared" si="2"/>
        <v>14889</v>
      </c>
      <c r="M18" s="71">
        <f t="shared" si="2"/>
        <v>15849</v>
      </c>
      <c r="N18" s="71">
        <f t="shared" si="2"/>
        <v>16706</v>
      </c>
      <c r="O18" s="71">
        <f t="shared" si="2"/>
        <v>24328</v>
      </c>
      <c r="P18" s="72">
        <f>P17</f>
        <v>24328</v>
      </c>
    </row>
    <row r="20" ht="14.25">
      <c r="A20" s="142" t="s">
        <v>176</v>
      </c>
    </row>
  </sheetData>
  <sheetProtection/>
  <mergeCells count="3">
    <mergeCell ref="O2:P2"/>
    <mergeCell ref="A3:P3"/>
    <mergeCell ref="O4:P4"/>
  </mergeCells>
  <printOptions/>
  <pageMargins left="0.25" right="0.25" top="0.75" bottom="0.75" header="0.3" footer="0.3"/>
  <pageSetup fitToHeight="1" fitToWidth="1" horizontalDpi="600" verticalDpi="600" orientation="landscape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16"/>
  <sheetViews>
    <sheetView tabSelected="1" zoomScalePageLayoutView="0" workbookViewId="0" topLeftCell="A1">
      <selection activeCell="K38" sqref="K38"/>
    </sheetView>
  </sheetViews>
  <sheetFormatPr defaultColWidth="9.140625" defaultRowHeight="12.75"/>
  <cols>
    <col min="1" max="1" width="10.140625" style="0" customWidth="1"/>
    <col min="2" max="2" width="29.7109375" style="0" customWidth="1"/>
    <col min="3" max="3" width="27.28125" style="0" customWidth="1"/>
    <col min="5" max="5" width="11.7109375" style="0" customWidth="1"/>
  </cols>
  <sheetData>
    <row r="3" spans="4:5" ht="12.75">
      <c r="D3" s="36"/>
      <c r="E3" s="36" t="s">
        <v>107</v>
      </c>
    </row>
    <row r="4" spans="4:5" ht="12.75">
      <c r="D4" s="36"/>
      <c r="E4" s="36"/>
    </row>
    <row r="5" spans="1:6" ht="12.75">
      <c r="A5" s="125" t="s">
        <v>158</v>
      </c>
      <c r="B5" s="125"/>
      <c r="C5" s="125"/>
      <c r="D5" s="125"/>
      <c r="E5" s="125"/>
      <c r="F5" s="125"/>
    </row>
    <row r="6" spans="1:5" ht="12.75">
      <c r="A6" s="38"/>
      <c r="B6" s="38"/>
      <c r="C6" s="38"/>
      <c r="D6" s="38"/>
      <c r="E6" s="38"/>
    </row>
    <row r="7" spans="1:5" ht="12.75">
      <c r="A7" s="38"/>
      <c r="B7" s="38"/>
      <c r="C7" s="38"/>
      <c r="D7" s="38"/>
      <c r="E7" s="38"/>
    </row>
    <row r="8" spans="1:5" ht="12.75">
      <c r="A8" s="38"/>
      <c r="B8" s="38"/>
      <c r="C8" s="38"/>
      <c r="D8" s="38"/>
      <c r="E8" s="38"/>
    </row>
    <row r="9" spans="1:5" ht="12.75">
      <c r="A9" s="38"/>
      <c r="B9" s="38"/>
      <c r="C9" s="38"/>
      <c r="D9" s="38"/>
      <c r="E9" s="38"/>
    </row>
    <row r="10" spans="1:5" ht="12.75">
      <c r="A10" s="38"/>
      <c r="B10" s="38"/>
      <c r="C10" s="38"/>
      <c r="D10" s="38"/>
      <c r="E10" s="38"/>
    </row>
    <row r="11" ht="13.5" thickBot="1"/>
    <row r="12" spans="1:6" ht="12.75">
      <c r="A12" s="74" t="s">
        <v>108</v>
      </c>
      <c r="B12" s="75" t="s">
        <v>122</v>
      </c>
      <c r="C12" s="130" t="s">
        <v>109</v>
      </c>
      <c r="D12" s="76" t="s">
        <v>110</v>
      </c>
      <c r="E12" s="76" t="s">
        <v>111</v>
      </c>
      <c r="F12" s="77" t="s">
        <v>112</v>
      </c>
    </row>
    <row r="13" spans="1:6" ht="13.5" thickBot="1">
      <c r="A13" s="78" t="s">
        <v>113</v>
      </c>
      <c r="B13" s="79" t="s">
        <v>114</v>
      </c>
      <c r="C13" s="131"/>
      <c r="D13" s="80" t="s">
        <v>115</v>
      </c>
      <c r="E13" s="80" t="s">
        <v>116</v>
      </c>
      <c r="F13" s="81" t="s">
        <v>117</v>
      </c>
    </row>
    <row r="14" spans="1:6" ht="14.25">
      <c r="A14" s="82">
        <v>1</v>
      </c>
      <c r="B14" s="83" t="s">
        <v>118</v>
      </c>
      <c r="C14" s="83" t="s">
        <v>119</v>
      </c>
      <c r="D14" s="84" t="s">
        <v>120</v>
      </c>
      <c r="E14" s="84">
        <v>9</v>
      </c>
      <c r="F14" s="85">
        <v>53889</v>
      </c>
    </row>
    <row r="15" spans="1:6" ht="13.5" thickBot="1">
      <c r="A15" s="132" t="s">
        <v>121</v>
      </c>
      <c r="B15" s="133"/>
      <c r="C15" s="86"/>
      <c r="D15" s="87"/>
      <c r="E15" s="87"/>
      <c r="F15" s="88">
        <f>SUM(F14:F14)</f>
        <v>53889</v>
      </c>
    </row>
    <row r="16" ht="12.75">
      <c r="C16" s="38"/>
    </row>
  </sheetData>
  <sheetProtection/>
  <mergeCells count="3">
    <mergeCell ref="A5:F5"/>
    <mergeCell ref="C12:C13"/>
    <mergeCell ref="A15:B15"/>
  </mergeCells>
  <printOptions/>
  <pageMargins left="0.25" right="0.25" top="0.75" bottom="0.75" header="0.3" footer="0.3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3"/>
  <sheetViews>
    <sheetView zoomScalePageLayoutView="0" workbookViewId="0" topLeftCell="A1">
      <selection activeCell="E20" sqref="E20"/>
    </sheetView>
  </sheetViews>
  <sheetFormatPr defaultColWidth="9.140625" defaultRowHeight="12.75"/>
  <cols>
    <col min="1" max="1" width="28.00390625" style="0" customWidth="1"/>
    <col min="2" max="2" width="19.57421875" style="0" customWidth="1"/>
    <col min="3" max="3" width="14.00390625" style="0" customWidth="1"/>
    <col min="4" max="4" width="12.7109375" style="0" customWidth="1"/>
    <col min="5" max="5" width="16.140625" style="0" customWidth="1"/>
    <col min="6" max="6" width="18.7109375" style="0" customWidth="1"/>
    <col min="7" max="7" width="14.8515625" style="0" customWidth="1"/>
  </cols>
  <sheetData>
    <row r="3" spans="6:7" ht="12.75">
      <c r="F3" t="s">
        <v>123</v>
      </c>
      <c r="G3" s="38"/>
    </row>
    <row r="5" spans="1:7" ht="12.75">
      <c r="A5" s="125" t="s">
        <v>128</v>
      </c>
      <c r="B5" s="125"/>
      <c r="C5" s="125"/>
      <c r="D5" s="125"/>
      <c r="E5" s="125"/>
      <c r="F5" s="125"/>
      <c r="G5" s="125"/>
    </row>
    <row r="6" spans="1:7" ht="12.75">
      <c r="A6" s="73"/>
      <c r="B6" s="73"/>
      <c r="C6" s="73"/>
      <c r="D6" s="73"/>
      <c r="E6" s="73"/>
      <c r="F6" s="73"/>
      <c r="G6" s="73"/>
    </row>
    <row r="7" spans="1:7" ht="12.75">
      <c r="A7" s="73"/>
      <c r="B7" s="73"/>
      <c r="C7" s="73"/>
      <c r="D7" s="73"/>
      <c r="E7" s="73"/>
      <c r="F7" s="73"/>
      <c r="G7" s="73"/>
    </row>
    <row r="8" spans="1:7" ht="13.5" thickBot="1">
      <c r="A8" s="73"/>
      <c r="B8" s="73"/>
      <c r="C8" s="73"/>
      <c r="D8" s="73"/>
      <c r="E8" s="73"/>
      <c r="F8" s="73"/>
      <c r="G8" s="89"/>
    </row>
    <row r="9" spans="1:7" ht="12.75">
      <c r="A9" s="134" t="s">
        <v>124</v>
      </c>
      <c r="B9" s="136" t="s">
        <v>125</v>
      </c>
      <c r="C9" s="138" t="s">
        <v>126</v>
      </c>
      <c r="D9" s="138"/>
      <c r="E9" s="138"/>
      <c r="F9" s="138"/>
      <c r="G9" s="139" t="s">
        <v>73</v>
      </c>
    </row>
    <row r="10" spans="1:7" ht="12.75">
      <c r="A10" s="135"/>
      <c r="B10" s="137"/>
      <c r="C10" s="90">
        <v>2019</v>
      </c>
      <c r="D10" s="90">
        <v>2020</v>
      </c>
      <c r="E10" s="90">
        <v>2021</v>
      </c>
      <c r="F10" s="91" t="s">
        <v>159</v>
      </c>
      <c r="G10" s="140"/>
    </row>
    <row r="11" spans="1:7" ht="12.75">
      <c r="A11" s="92" t="s">
        <v>127</v>
      </c>
      <c r="B11" s="92" t="s">
        <v>127</v>
      </c>
      <c r="C11" s="92" t="s">
        <v>127</v>
      </c>
      <c r="D11" s="92" t="s">
        <v>127</v>
      </c>
      <c r="E11" s="92" t="s">
        <v>127</v>
      </c>
      <c r="F11" s="92" t="s">
        <v>127</v>
      </c>
      <c r="G11" s="92" t="s">
        <v>127</v>
      </c>
    </row>
    <row r="12" spans="1:7" ht="12.75">
      <c r="A12" s="141"/>
      <c r="B12" s="123"/>
      <c r="C12" s="123"/>
      <c r="D12" s="123"/>
      <c r="E12" s="123"/>
      <c r="F12" s="123"/>
      <c r="G12" s="123"/>
    </row>
    <row r="13" spans="1:7" ht="12.75">
      <c r="A13" s="141"/>
      <c r="B13" s="123"/>
      <c r="C13" s="123"/>
      <c r="D13" s="123"/>
      <c r="E13" s="123"/>
      <c r="F13" s="123"/>
      <c r="G13" s="123"/>
    </row>
  </sheetData>
  <sheetProtection/>
  <mergeCells count="12">
    <mergeCell ref="A5:G5"/>
    <mergeCell ref="A9:A10"/>
    <mergeCell ref="B9:B10"/>
    <mergeCell ref="C9:F9"/>
    <mergeCell ref="G9:G10"/>
    <mergeCell ref="A12:A13"/>
    <mergeCell ref="B12:B13"/>
    <mergeCell ref="C12:C13"/>
    <mergeCell ref="D12:D13"/>
    <mergeCell ref="E12:E13"/>
    <mergeCell ref="F12:F13"/>
    <mergeCell ref="G12:G13"/>
  </mergeCells>
  <printOptions/>
  <pageMargins left="0.25" right="0.25" top="0.75" bottom="0.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</dc:creator>
  <cp:keywords/>
  <dc:description/>
  <cp:lastModifiedBy>simon.ferenc</cp:lastModifiedBy>
  <cp:lastPrinted>2019-11-29T12:16:02Z</cp:lastPrinted>
  <dcterms:created xsi:type="dcterms:W3CDTF">2007-03-26T12:02:37Z</dcterms:created>
  <dcterms:modified xsi:type="dcterms:W3CDTF">2020-01-02T13:34:37Z</dcterms:modified>
  <cp:category/>
  <cp:version/>
  <cp:contentType/>
  <cp:contentStatus/>
</cp:coreProperties>
</file>