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4. 2. sz. mell." sheetId="1" r:id="rId1"/>
  </sheets>
  <definedNames>
    <definedName name="_xlfn.IFERROR" hidden="1">#NAME?</definedName>
    <definedName name="_xlnm.Print_Titles" localSheetId="0">'4. 2. sz. mell.'!$1:$6</definedName>
  </definedNames>
  <calcPr fullCalcOnLoad="1"/>
</workbook>
</file>

<file path=xl/sharedStrings.xml><?xml version="1.0" encoding="utf-8"?>
<sst xmlns="http://schemas.openxmlformats.org/spreadsheetml/2006/main" count="288" uniqueCount="249">
  <si>
    <t>Önkormányzat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</si>
  <si>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</si>
  <si>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</si>
  <si>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</si>
  <si>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</si>
  <si>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</si>
  <si>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</si>
  <si>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</si>
  <si>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</si>
  <si>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</si>
  <si>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</si>
  <si>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</si>
  <si>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</si>
  <si>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</si>
  <si>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</si>
  <si>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</si>
  <si>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</si>
  <si>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</si>
  <si>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</si>
  <si>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</si>
  <si>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</si>
  <si>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</si>
  <si>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</si>
  <si>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</si>
  <si>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</si>
  <si>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</si>
  <si>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</si>
  <si>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</si>
  <si>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</si>
  <si>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</si>
  <si>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</si>
  <si>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</si>
  <si>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</si>
  <si>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</si>
  <si>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</si>
  <si>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</si>
  <si>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</si>
  <si>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</si>
  <si>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</si>
  <si>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</si>
  <si>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</si>
  <si>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</si>
  <si>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</si>
  <si>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</si>
  <si>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</si>
  <si>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</si>
  <si>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</si>
  <si>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</si>
  <si>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</si>
  <si>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</si>
  <si>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</si>
  <si>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</si>
  <si>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</si>
  <si>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</si>
  <si>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</si>
  <si>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</si>
  <si>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</si>
  <si>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</si>
  <si>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</si>
  <si>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</si>
  <si>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</si>
  <si>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</si>
  <si>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</si>
  <si>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</si>
  <si>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</si>
  <si>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</si>
  <si>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</si>
  <si>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</si>
  <si>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</si>
  <si>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</si>
  <si>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</si>
  <si>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</si>
  <si>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</si>
  <si>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</si>
  <si>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</si>
  <si>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</si>
  <si>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</si>
  <si>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</si>
  <si>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</si>
  <si>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</si>
  <si>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</si>
  <si>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</si>
  <si>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</si>
  <si>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</si>
  <si>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</si>
  <si>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</si>
  <si>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</si>
  <si>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</si>
  <si>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</si>
  <si>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</si>
  <si>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</si>
  <si>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</si>
  <si>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</si>
  <si>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</si>
  <si>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</si>
  <si>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</si>
  <si>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</si>
  <si>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</si>
  <si>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</si>
  <si>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</si>
  <si>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</si>
  <si>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</si>
  <si>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</si>
  <si>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</si>
  <si>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</si>
  <si>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</si>
  <si>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</si>
  <si>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</si>
  <si>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</si>
  <si>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</si>
  <si>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</si>
  <si>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</si>
  <si>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</si>
  <si>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</si>
  <si>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</si>
  <si>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</si>
  <si>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</si>
  <si>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</si>
  <si>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</si>
  <si>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</si>
  <si>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</si>
  <si>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</si>
  <si>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</si>
  <si>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</si>
  <si>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</si>
  <si>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</si>
  <si>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</si>
  <si>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</si>
  <si>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</si>
  <si>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</si>
  <si>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</si>
  <si>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</si>
  <si>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</si>
  <si>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</si>
  <si>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</si>
  <si>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</si>
  <si>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</si>
  <si>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</si>
  <si>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</si>
  <si>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</si>
  <si>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</si>
  <si>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</si>
  <si>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</si>
  <si>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</si>
  <si>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</si>
  <si>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</si>
  <si>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</si>
  <si>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</si>
  <si>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</si>
  <si>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</si>
  <si>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</si>
  <si>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</si>
  <si>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</si>
  <si>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</si>
  <si>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</si>
  <si>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</si>
  <si>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</si>
  <si>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</si>
  <si>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</si>
  <si>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</si>
  <si>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</si>
  <si>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</si>
  <si>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</si>
  <si>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</si>
  <si>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</si>
  <si>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</si>
  <si>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</si>
  <si>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</si>
  <si>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</si>
  <si>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</si>
  <si>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</si>
  <si>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</si>
  <si>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</si>
  <si>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</si>
  <si>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</si>
  <si>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</si>
  <si>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</si>
  <si>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</si>
  <si>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</si>
  <si>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</si>
  <si>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</si>
  <si>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</si>
  <si>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</si>
  <si>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</si>
  <si>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</si>
  <si>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</si>
  <si>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</si>
  <si>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</si>
  <si>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</si>
  <si>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</si>
  <si>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</si>
  <si>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</si>
  <si>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</si>
  <si>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</si>
  <si>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</si>
  <si>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</si>
  <si>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</si>
  <si>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</si>
  <si>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</si>
  <si>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</si>
  <si>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</si>
  <si>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</si>
  <si>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</si>
  <si>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</si>
  <si>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</si>
  <si>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</si>
  <si>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</si>
  <si>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</si>
  <si>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</si>
  <si>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</si>
  <si>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</si>
  <si>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</si>
  <si>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</si>
  <si>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</si>
  <si>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</si>
  <si>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</si>
  <si>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</si>
  <si>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</si>
  <si>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</si>
  <si>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</si>
  <si>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</si>
  <si>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</si>
  <si>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</si>
  <si>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</si>
  <si>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</si>
  <si>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</si>
  <si>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</si>
  <si>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</si>
  <si>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</si>
  <si>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</si>
  <si>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</si>
  <si>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</si>
  <si>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</si>
  <si>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</si>
  <si>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</si>
  <si>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</si>
  <si>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</si>
  <si>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</si>
  <si>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</si>
  <si>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</si>
  <si>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Módosítás 05.16</t>
  </si>
  <si>
    <t>Módosítás 09.26</t>
  </si>
  <si>
    <t>Módosított előirányzat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</si>
  <si>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</si>
  <si>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</si>
  <si>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Módosítás 12.31</t>
  </si>
  <si>
    <t>Forintban!</t>
  </si>
  <si>
    <t>Sor-szám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</si>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</sst>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i/>
      <sz val="12"/>
      <name val="Times New Roman CE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3" xfId="56" applyFont="1" applyFill="1" applyBorder="1" applyAlignment="1" applyProtection="1">
      <alignment horizontal="center" vertical="center" wrapText="1"/>
      <protection/>
    </xf>
    <xf numFmtId="0" fontId="25" fillId="0" borderId="14" xfId="56" applyFont="1" applyFill="1" applyBorder="1" applyAlignment="1" applyProtection="1">
      <alignment horizontal="left" vertical="center" wrapText="1" indent="1"/>
      <protection/>
    </xf>
    <xf numFmtId="164" fontId="25" fillId="0" borderId="15" xfId="56" applyNumberFormat="1" applyFont="1" applyFill="1" applyBorder="1" applyAlignment="1" applyProtection="1">
      <alignment horizontal="right" vertical="center" wrapText="1" indent="1"/>
      <protection/>
    </xf>
    <xf numFmtId="49" fontId="26" fillId="0" borderId="19" xfId="56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left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2" xfId="56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left" wrapText="1" indent="1"/>
      <protection/>
    </xf>
    <xf numFmtId="164" fontId="26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49" fontId="26" fillId="0" borderId="25" xfId="56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0" fontId="29" fillId="0" borderId="14" xfId="0" applyFont="1" applyBorder="1" applyAlignment="1" applyProtection="1">
      <alignment horizontal="left" vertical="center" wrapText="1" indent="1"/>
      <protection/>
    </xf>
    <xf numFmtId="164" fontId="26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8" xfId="56" applyFont="1" applyFill="1" applyBorder="1" applyAlignment="1" applyProtection="1">
      <alignment horizontal="center" vertical="center" wrapText="1"/>
      <protection/>
    </xf>
    <xf numFmtId="0" fontId="25" fillId="0" borderId="29" xfId="56" applyFont="1" applyFill="1" applyBorder="1" applyAlignment="1" applyProtection="1">
      <alignment horizontal="left" vertical="center" wrapText="1" indent="1"/>
      <protection/>
    </xf>
    <xf numFmtId="164" fontId="25" fillId="0" borderId="30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3" xfId="0" applyFont="1" applyBorder="1" applyAlignment="1" applyProtection="1">
      <alignment horizontal="center" wrapText="1"/>
      <protection/>
    </xf>
    <xf numFmtId="0" fontId="27" fillId="0" borderId="26" xfId="0" applyFont="1" applyBorder="1" applyAlignment="1" applyProtection="1">
      <alignment wrapText="1"/>
      <protection/>
    </xf>
    <xf numFmtId="0" fontId="27" fillId="0" borderId="19" xfId="0" applyFont="1" applyBorder="1" applyAlignment="1" applyProtection="1">
      <alignment horizontal="center" wrapText="1"/>
      <protection/>
    </xf>
    <xf numFmtId="0" fontId="27" fillId="0" borderId="22" xfId="0" applyFont="1" applyBorder="1" applyAlignment="1" applyProtection="1">
      <alignment horizontal="center"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164" fontId="25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4" xfId="0" applyFont="1" applyBorder="1" applyAlignment="1" applyProtection="1">
      <alignment wrapText="1"/>
      <protection/>
    </xf>
    <xf numFmtId="0" fontId="29" fillId="0" borderId="28" xfId="0" applyFont="1" applyBorder="1" applyAlignment="1" applyProtection="1">
      <alignment horizontal="center" wrapText="1"/>
      <protection/>
    </xf>
    <xf numFmtId="0" fontId="29" fillId="0" borderId="29" xfId="0" applyFont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1" xfId="56" applyFont="1" applyFill="1" applyBorder="1" applyAlignment="1" applyProtection="1">
      <alignment horizontal="center" vertical="center" wrapText="1"/>
      <protection/>
    </xf>
    <xf numFmtId="0" fontId="25" fillId="0" borderId="11" xfId="56" applyFont="1" applyFill="1" applyBorder="1" applyAlignment="1" applyProtection="1">
      <alignment vertical="center" wrapText="1"/>
      <protection/>
    </xf>
    <xf numFmtId="164" fontId="25" fillId="0" borderId="12" xfId="56" applyNumberFormat="1" applyFont="1" applyFill="1" applyBorder="1" applyAlignment="1" applyProtection="1">
      <alignment horizontal="right" vertical="center" wrapText="1" indent="1"/>
      <protection/>
    </xf>
    <xf numFmtId="49" fontId="26" fillId="0" borderId="32" xfId="56" applyNumberFormat="1" applyFont="1" applyFill="1" applyBorder="1" applyAlignment="1" applyProtection="1">
      <alignment horizontal="center" vertical="center" wrapText="1"/>
      <protection/>
    </xf>
    <xf numFmtId="0" fontId="26" fillId="0" borderId="33" xfId="56" applyFont="1" applyFill="1" applyBorder="1" applyAlignment="1" applyProtection="1">
      <alignment horizontal="left" vertical="center" wrapText="1" indent="1"/>
      <protection/>
    </xf>
    <xf numFmtId="164" fontId="2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3" xfId="56" applyFont="1" applyFill="1" applyBorder="1" applyAlignment="1" applyProtection="1">
      <alignment horizontal="left" vertical="center" wrapText="1" indent="1"/>
      <protection/>
    </xf>
    <xf numFmtId="0" fontId="26" fillId="0" borderId="35" xfId="56" applyFont="1" applyFill="1" applyBorder="1" applyAlignment="1" applyProtection="1">
      <alignment horizontal="left" vertical="center" wrapText="1" indent="1"/>
      <protection/>
    </xf>
    <xf numFmtId="0" fontId="26" fillId="0" borderId="0" xfId="56" applyFont="1" applyFill="1" applyBorder="1" applyAlignment="1" applyProtection="1">
      <alignment horizontal="left" vertical="center" wrapText="1" indent="1"/>
      <protection/>
    </xf>
    <xf numFmtId="0" fontId="26" fillId="0" borderId="23" xfId="56" applyFont="1" applyFill="1" applyBorder="1" applyAlignment="1" applyProtection="1">
      <alignment horizontal="left" indent="4"/>
      <protection/>
    </xf>
    <xf numFmtId="0" fontId="26" fillId="0" borderId="23" xfId="56" applyFont="1" applyFill="1" applyBorder="1" applyAlignment="1" applyProtection="1">
      <alignment horizontal="left" vertical="center" wrapText="1" indent="4"/>
      <protection/>
    </xf>
    <xf numFmtId="49" fontId="26" fillId="0" borderId="36" xfId="56" applyNumberFormat="1" applyFont="1" applyFill="1" applyBorder="1" applyAlignment="1" applyProtection="1">
      <alignment horizontal="center" vertical="center" wrapText="1"/>
      <protection/>
    </xf>
    <xf numFmtId="0" fontId="26" fillId="0" borderId="26" xfId="56" applyFont="1" applyFill="1" applyBorder="1" applyAlignment="1" applyProtection="1">
      <alignment horizontal="left" vertical="center" wrapText="1" indent="4"/>
      <protection/>
    </xf>
    <xf numFmtId="49" fontId="26" fillId="0" borderId="37" xfId="56" applyNumberFormat="1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4"/>
      <protection/>
    </xf>
    <xf numFmtId="164" fontId="26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4" xfId="56" applyFont="1" applyFill="1" applyBorder="1" applyAlignment="1" applyProtection="1">
      <alignment vertical="center" wrapText="1"/>
      <protection/>
    </xf>
    <xf numFmtId="0" fontId="26" fillId="0" borderId="26" xfId="56" applyFont="1" applyFill="1" applyBorder="1" applyAlignment="1" applyProtection="1">
      <alignment horizontal="left" vertical="center" wrapText="1" indent="1"/>
      <protection/>
    </xf>
    <xf numFmtId="164" fontId="26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6" fillId="0" borderId="20" xfId="56" applyFont="1" applyFill="1" applyBorder="1" applyAlignment="1" applyProtection="1">
      <alignment horizontal="left" vertical="center" wrapText="1" indent="4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4" xfId="56" applyFont="1" applyFill="1" applyBorder="1" applyAlignment="1" applyProtection="1">
      <alignment horizontal="left" vertical="center" wrapText="1" inden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6" fillId="0" borderId="41" xfId="56" applyFont="1" applyFill="1" applyBorder="1" applyAlignment="1" applyProtection="1">
      <alignment horizontal="lef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164" fontId="29" fillId="0" borderId="15" xfId="0" applyNumberFormat="1" applyFont="1" applyBorder="1" applyAlignment="1" applyProtection="1">
      <alignment horizontal="right" vertical="center" wrapText="1" indent="1"/>
      <protection/>
    </xf>
    <xf numFmtId="164" fontId="29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28" xfId="0" applyFont="1" applyBorder="1" applyAlignment="1" applyProtection="1">
      <alignment horizontal="center" vertical="center" wrapText="1"/>
      <protection/>
    </xf>
    <xf numFmtId="0" fontId="29" fillId="0" borderId="29" xfId="0" applyFont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3" fontId="2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vertical="center" wrapText="1"/>
    </xf>
    <xf numFmtId="164" fontId="25" fillId="18" borderId="15" xfId="56" applyNumberFormat="1" applyFont="1" applyFill="1" applyBorder="1" applyAlignment="1" applyProtection="1">
      <alignment horizontal="right" vertical="center" wrapText="1" indent="1"/>
      <protection/>
    </xf>
    <xf numFmtId="164" fontId="26" fillId="18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18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18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18" borderId="15" xfId="56" applyNumberFormat="1" applyFont="1" applyFill="1" applyBorder="1" applyAlignment="1" applyProtection="1">
      <alignment horizontal="right" vertical="center" wrapText="1" indent="1"/>
      <protection/>
    </xf>
    <xf numFmtId="164" fontId="26" fillId="18" borderId="21" xfId="56" applyNumberFormat="1" applyFont="1" applyFill="1" applyBorder="1" applyAlignment="1" applyProtection="1">
      <alignment horizontal="right" vertical="center" wrapText="1" indent="1"/>
      <protection/>
    </xf>
    <xf numFmtId="164" fontId="26" fillId="18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18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18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18" borderId="30" xfId="56" applyNumberFormat="1" applyFont="1" applyFill="1" applyBorder="1" applyAlignment="1" applyProtection="1">
      <alignment horizontal="right" vertical="center" wrapText="1" indent="1"/>
      <protection/>
    </xf>
    <xf numFmtId="164" fontId="25" fillId="18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18" borderId="0" xfId="0" applyNumberFormat="1" applyFont="1" applyFill="1" applyBorder="1" applyAlignment="1" applyProtection="1">
      <alignment horizontal="right" vertical="center" wrapText="1" indent="1"/>
      <protection/>
    </xf>
    <xf numFmtId="164" fontId="25" fillId="18" borderId="12" xfId="56" applyNumberFormat="1" applyFont="1" applyFill="1" applyBorder="1" applyAlignment="1" applyProtection="1">
      <alignment horizontal="right" vertical="center" wrapText="1" indent="1"/>
      <protection/>
    </xf>
    <xf numFmtId="164" fontId="26" fillId="18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18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18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18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18" borderId="15" xfId="0" applyNumberFormat="1" applyFont="1" applyFill="1" applyBorder="1" applyAlignment="1" applyProtection="1">
      <alignment horizontal="right" vertical="center" wrapText="1" indent="1"/>
      <protection/>
    </xf>
    <xf numFmtId="164" fontId="29" fillId="18" borderId="15" xfId="0" applyNumberFormat="1" applyFont="1" applyFill="1" applyBorder="1" applyAlignment="1" applyProtection="1" quotePrefix="1">
      <alignment horizontal="right" vertical="center" wrapText="1" indent="1"/>
      <protection/>
    </xf>
    <xf numFmtId="0" fontId="16" fillId="18" borderId="0" xfId="0" applyFont="1" applyFill="1" applyAlignment="1" applyProtection="1">
      <alignment horizontal="right" vertical="center" wrapText="1" indent="1"/>
      <protection/>
    </xf>
    <xf numFmtId="3" fontId="23" fillId="18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19" borderId="24" xfId="56" applyNumberFormat="1" applyFont="1" applyFill="1" applyBorder="1" applyAlignment="1" applyProtection="1">
      <alignment horizontal="right" vertical="center" wrapText="1" indent="1"/>
      <protection/>
    </xf>
    <xf numFmtId="164" fontId="26" fillId="19" borderId="2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Border="1" applyAlignment="1">
      <alignment vertical="center" wrapText="1"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164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23" fillId="18" borderId="44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left" vertical="center"/>
      <protection/>
    </xf>
    <xf numFmtId="0" fontId="23" fillId="0" borderId="45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 quotePrefix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tabSelected="1" view="pageLayout" zoomScale="60" zoomScaleSheetLayoutView="80" zoomScalePageLayoutView="60" workbookViewId="0" topLeftCell="A1">
      <selection activeCell="A2" sqref="A2:I2"/>
    </sheetView>
  </sheetViews>
  <sheetFormatPr defaultColWidth="9.00390625" defaultRowHeight="12.75"/>
  <cols>
    <col min="1" max="1" width="7.375" style="89" customWidth="1"/>
    <col min="2" max="2" width="83.50390625" style="90" customWidth="1"/>
    <col min="3" max="9" width="25.00390625" style="91" customWidth="1"/>
    <col min="10" max="11" width="9.375" style="92" customWidth="1"/>
    <col min="12" max="12" width="14.125" style="92" customWidth="1"/>
    <col min="13" max="16384" width="9.375" style="92" customWidth="1"/>
  </cols>
  <sheetData>
    <row r="1" spans="1:9" s="4" customFormat="1" ht="16.5" customHeight="1">
      <c r="A1" s="1"/>
      <c r="B1" s="2"/>
      <c r="C1" s="3"/>
      <c r="D1" s="3"/>
      <c r="E1" s="3"/>
      <c r="F1" s="3"/>
      <c r="G1" s="3"/>
      <c r="H1" s="3"/>
      <c r="I1" s="3"/>
    </row>
    <row r="2" spans="1:9" s="5" customFormat="1" ht="15.75">
      <c r="A2" s="124" t="s">
        <v>0</v>
      </c>
      <c r="B2" s="124"/>
      <c r="C2" s="124"/>
      <c r="D2" s="124"/>
      <c r="E2" s="124"/>
      <c r="F2" s="124"/>
      <c r="G2" s="124"/>
      <c r="H2" s="124"/>
      <c r="I2" s="124"/>
    </row>
    <row r="3" spans="1:9" s="5" customFormat="1" ht="15.75">
      <c r="A3" s="125" t="s">
        <v>237</v>
      </c>
      <c r="B3" s="125"/>
      <c r="C3" s="125"/>
      <c r="D3" s="125"/>
      <c r="E3" s="125"/>
      <c r="F3" s="125"/>
      <c r="G3" s="125"/>
      <c r="H3" s="125"/>
      <c r="I3" s="125"/>
    </row>
    <row r="4" spans="1:9" s="5" customFormat="1" ht="16.5" thickBot="1">
      <c r="A4" s="6"/>
      <c r="B4" s="6"/>
      <c r="C4" s="7"/>
      <c r="D4" s="7"/>
      <c r="E4" s="7"/>
      <c r="F4" s="7"/>
      <c r="G4" s="7"/>
      <c r="H4" s="7"/>
      <c r="I4" s="7" t="s">
        <v>246</v>
      </c>
    </row>
    <row r="5" spans="1:9" s="11" customFormat="1" ht="32.25" thickBot="1">
      <c r="A5" s="8" t="s">
        <v>247</v>
      </c>
      <c r="B5" s="9" t="s">
        <v>1</v>
      </c>
      <c r="C5" s="10" t="s">
        <v>2</v>
      </c>
      <c r="D5" s="10" t="s">
        <v>240</v>
      </c>
      <c r="E5" s="10" t="s">
        <v>242</v>
      </c>
      <c r="F5" s="10" t="s">
        <v>241</v>
      </c>
      <c r="G5" s="10" t="s">
        <v>242</v>
      </c>
      <c r="H5" s="10" t="s">
        <v>245</v>
      </c>
      <c r="I5" s="10" t="s">
        <v>242</v>
      </c>
    </row>
    <row r="6" spans="1:9" s="15" customFormat="1" ht="16.5" thickBot="1">
      <c r="A6" s="12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15" customFormat="1" ht="16.5" thickBot="1">
      <c r="A7" s="16"/>
      <c r="B7" s="17" t="s">
        <v>3</v>
      </c>
      <c r="C7" s="18"/>
      <c r="D7" s="18"/>
      <c r="E7" s="18"/>
      <c r="F7" s="18"/>
      <c r="G7" s="18"/>
      <c r="H7" s="18"/>
      <c r="I7" s="18"/>
    </row>
    <row r="8" spans="1:9" s="15" customFormat="1" ht="16.5" thickBot="1">
      <c r="A8" s="19" t="s">
        <v>4</v>
      </c>
      <c r="B8" s="20" t="s">
        <v>5</v>
      </c>
      <c r="C8" s="21">
        <f aca="true" t="shared" si="0" ref="C8:I8">+C9+C10+C11+C12+C13+C14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s="25" customFormat="1" ht="15.75">
      <c r="A9" s="22" t="s">
        <v>6</v>
      </c>
      <c r="B9" s="23" t="s">
        <v>7</v>
      </c>
      <c r="C9" s="24"/>
      <c r="D9" s="24"/>
      <c r="E9" s="24"/>
      <c r="F9" s="24"/>
      <c r="G9" s="24"/>
      <c r="H9" s="24"/>
      <c r="I9" s="24"/>
    </row>
    <row r="10" spans="1:9" s="29" customFormat="1" ht="15.75">
      <c r="A10" s="26" t="s">
        <v>8</v>
      </c>
      <c r="B10" s="27" t="s">
        <v>9</v>
      </c>
      <c r="C10" s="28"/>
      <c r="D10" s="28"/>
      <c r="E10" s="28"/>
      <c r="F10" s="28"/>
      <c r="G10" s="28"/>
      <c r="H10" s="28"/>
      <c r="I10" s="28"/>
    </row>
    <row r="11" spans="1:9" s="29" customFormat="1" ht="16.5" customHeight="1">
      <c r="A11" s="26" t="s">
        <v>10</v>
      </c>
      <c r="B11" s="27" t="s">
        <v>11</v>
      </c>
      <c r="C11" s="28"/>
      <c r="D11" s="28"/>
      <c r="E11" s="28"/>
      <c r="F11" s="28"/>
      <c r="G11" s="28"/>
      <c r="H11" s="28"/>
      <c r="I11" s="28"/>
    </row>
    <row r="12" spans="1:9" s="29" customFormat="1" ht="15.75">
      <c r="A12" s="26" t="s">
        <v>12</v>
      </c>
      <c r="B12" s="27" t="s">
        <v>13</v>
      </c>
      <c r="C12" s="28"/>
      <c r="D12" s="28"/>
      <c r="E12" s="28"/>
      <c r="F12" s="28"/>
      <c r="G12" s="28"/>
      <c r="H12" s="28"/>
      <c r="I12" s="28"/>
    </row>
    <row r="13" spans="1:9" s="29" customFormat="1" ht="15.75">
      <c r="A13" s="26" t="s">
        <v>14</v>
      </c>
      <c r="B13" s="27" t="s">
        <v>15</v>
      </c>
      <c r="C13" s="114"/>
      <c r="D13" s="114"/>
      <c r="E13" s="114"/>
      <c r="F13" s="114"/>
      <c r="G13" s="114"/>
      <c r="H13" s="114"/>
      <c r="I13" s="114"/>
    </row>
    <row r="14" spans="1:9" s="25" customFormat="1" ht="16.5" thickBot="1">
      <c r="A14" s="30" t="s">
        <v>16</v>
      </c>
      <c r="B14" s="31" t="s">
        <v>17</v>
      </c>
      <c r="C14" s="115"/>
      <c r="D14" s="115"/>
      <c r="E14" s="115"/>
      <c r="F14" s="115"/>
      <c r="G14" s="115"/>
      <c r="H14" s="115"/>
      <c r="I14" s="115"/>
    </row>
    <row r="15" spans="1:9" s="25" customFormat="1" ht="16.5" customHeight="1" thickBot="1">
      <c r="A15" s="19" t="s">
        <v>18</v>
      </c>
      <c r="B15" s="32" t="s">
        <v>234</v>
      </c>
      <c r="C15" s="21">
        <f aca="true" t="shared" si="1" ref="C15:I15">+C16+C17+C18+C19+C20</f>
        <v>2817428</v>
      </c>
      <c r="D15" s="21">
        <f t="shared" si="1"/>
        <v>0</v>
      </c>
      <c r="E15" s="21">
        <f t="shared" si="1"/>
        <v>2817428</v>
      </c>
      <c r="F15" s="21">
        <f t="shared" si="1"/>
        <v>0</v>
      </c>
      <c r="G15" s="21">
        <f t="shared" si="1"/>
        <v>2817428</v>
      </c>
      <c r="H15" s="93">
        <f t="shared" si="1"/>
        <v>-253556</v>
      </c>
      <c r="I15" s="93">
        <f t="shared" si="1"/>
        <v>2563872</v>
      </c>
    </row>
    <row r="16" spans="1:9" s="25" customFormat="1" ht="15.75">
      <c r="A16" s="22" t="s">
        <v>19</v>
      </c>
      <c r="B16" s="23" t="s">
        <v>20</v>
      </c>
      <c r="C16" s="24"/>
      <c r="D16" s="24"/>
      <c r="E16" s="24"/>
      <c r="F16" s="24"/>
      <c r="G16" s="24"/>
      <c r="H16" s="94"/>
      <c r="I16" s="94"/>
    </row>
    <row r="17" spans="1:9" s="25" customFormat="1" ht="15.75">
      <c r="A17" s="26" t="s">
        <v>21</v>
      </c>
      <c r="B17" s="27" t="s">
        <v>22</v>
      </c>
      <c r="C17" s="28"/>
      <c r="D17" s="28"/>
      <c r="E17" s="28"/>
      <c r="F17" s="28"/>
      <c r="G17" s="28"/>
      <c r="H17" s="95"/>
      <c r="I17" s="95"/>
    </row>
    <row r="18" spans="1:9" s="25" customFormat="1" ht="19.5" customHeight="1">
      <c r="A18" s="26" t="s">
        <v>23</v>
      </c>
      <c r="B18" s="27" t="s">
        <v>24</v>
      </c>
      <c r="C18" s="28">
        <v>2817428</v>
      </c>
      <c r="D18" s="28"/>
      <c r="E18" s="28">
        <v>2817428</v>
      </c>
      <c r="F18" s="28"/>
      <c r="G18" s="28">
        <v>2817428</v>
      </c>
      <c r="H18" s="95">
        <v>-253556</v>
      </c>
      <c r="I18" s="95">
        <f>+G18+H18</f>
        <v>2563872</v>
      </c>
    </row>
    <row r="19" spans="1:9" s="25" customFormat="1" ht="18" customHeight="1">
      <c r="A19" s="26" t="s">
        <v>25</v>
      </c>
      <c r="B19" s="27" t="s">
        <v>26</v>
      </c>
      <c r="C19" s="28"/>
      <c r="D19" s="28"/>
      <c r="E19" s="28"/>
      <c r="F19" s="28"/>
      <c r="G19" s="28"/>
      <c r="H19" s="95"/>
      <c r="I19" s="95"/>
    </row>
    <row r="20" spans="1:9" s="25" customFormat="1" ht="15.75">
      <c r="A20" s="26" t="s">
        <v>27</v>
      </c>
      <c r="B20" s="27" t="s">
        <v>28</v>
      </c>
      <c r="C20" s="28"/>
      <c r="D20" s="28"/>
      <c r="E20" s="28"/>
      <c r="F20" s="28"/>
      <c r="G20" s="28"/>
      <c r="H20" s="95"/>
      <c r="I20" s="95"/>
    </row>
    <row r="21" spans="1:9" s="29" customFormat="1" ht="16.5" thickBot="1">
      <c r="A21" s="30" t="s">
        <v>29</v>
      </c>
      <c r="B21" s="31" t="s">
        <v>30</v>
      </c>
      <c r="C21" s="33"/>
      <c r="D21" s="33"/>
      <c r="E21" s="33"/>
      <c r="F21" s="33"/>
      <c r="G21" s="33"/>
      <c r="H21" s="96"/>
      <c r="I21" s="96"/>
    </row>
    <row r="22" spans="1:9" s="29" customFormat="1" ht="16.5" customHeight="1" thickBot="1">
      <c r="A22" s="19" t="s">
        <v>31</v>
      </c>
      <c r="B22" s="20" t="s">
        <v>235</v>
      </c>
      <c r="C22" s="21">
        <f aca="true" t="shared" si="2" ref="C22:I22">+C23+C24+C25+C26+C27</f>
        <v>23710000</v>
      </c>
      <c r="D22" s="21">
        <f t="shared" si="2"/>
        <v>0</v>
      </c>
      <c r="E22" s="21">
        <f t="shared" si="2"/>
        <v>23710000</v>
      </c>
      <c r="F22" s="21">
        <f t="shared" si="2"/>
        <v>0</v>
      </c>
      <c r="G22" s="21">
        <f t="shared" si="2"/>
        <v>23710000</v>
      </c>
      <c r="H22" s="93">
        <f t="shared" si="2"/>
        <v>-888684</v>
      </c>
      <c r="I22" s="93">
        <f t="shared" si="2"/>
        <v>22821316</v>
      </c>
    </row>
    <row r="23" spans="1:9" s="29" customFormat="1" ht="15.75">
      <c r="A23" s="22" t="s">
        <v>32</v>
      </c>
      <c r="B23" s="23" t="s">
        <v>33</v>
      </c>
      <c r="C23" s="24">
        <v>23710000</v>
      </c>
      <c r="D23" s="24"/>
      <c r="E23" s="24">
        <v>23710000</v>
      </c>
      <c r="F23" s="24"/>
      <c r="G23" s="24">
        <v>23710000</v>
      </c>
      <c r="H23" s="94">
        <v>-888684</v>
      </c>
      <c r="I23" s="94">
        <f>+G23+H23</f>
        <v>22821316</v>
      </c>
    </row>
    <row r="24" spans="1:9" s="25" customFormat="1" ht="15.75">
      <c r="A24" s="26" t="s">
        <v>34</v>
      </c>
      <c r="B24" s="27" t="s">
        <v>35</v>
      </c>
      <c r="C24" s="28"/>
      <c r="D24" s="28"/>
      <c r="E24" s="28"/>
      <c r="F24" s="28"/>
      <c r="G24" s="28"/>
      <c r="H24" s="95"/>
      <c r="I24" s="95"/>
    </row>
    <row r="25" spans="1:9" s="29" customFormat="1" ht="16.5" customHeight="1">
      <c r="A25" s="26" t="s">
        <v>36</v>
      </c>
      <c r="B25" s="27" t="s">
        <v>231</v>
      </c>
      <c r="C25" s="28"/>
      <c r="D25" s="28"/>
      <c r="E25" s="28"/>
      <c r="F25" s="28"/>
      <c r="G25" s="28"/>
      <c r="H25" s="95"/>
      <c r="I25" s="95"/>
    </row>
    <row r="26" spans="1:9" s="29" customFormat="1" ht="16.5" customHeight="1">
      <c r="A26" s="26" t="s">
        <v>37</v>
      </c>
      <c r="B26" s="27" t="s">
        <v>232</v>
      </c>
      <c r="C26" s="28"/>
      <c r="D26" s="28"/>
      <c r="E26" s="28"/>
      <c r="F26" s="28"/>
      <c r="G26" s="28"/>
      <c r="H26" s="95"/>
      <c r="I26" s="95"/>
    </row>
    <row r="27" spans="1:9" s="29" customFormat="1" ht="15.75">
      <c r="A27" s="26" t="s">
        <v>38</v>
      </c>
      <c r="B27" s="27" t="s">
        <v>39</v>
      </c>
      <c r="C27" s="28"/>
      <c r="D27" s="28"/>
      <c r="E27" s="28"/>
      <c r="F27" s="28"/>
      <c r="G27" s="28"/>
      <c r="H27" s="95"/>
      <c r="I27" s="95"/>
    </row>
    <row r="28" spans="1:9" s="29" customFormat="1" ht="16.5" thickBot="1">
      <c r="A28" s="30" t="s">
        <v>40</v>
      </c>
      <c r="B28" s="31" t="s">
        <v>41</v>
      </c>
      <c r="C28" s="33"/>
      <c r="D28" s="33"/>
      <c r="E28" s="33"/>
      <c r="F28" s="33"/>
      <c r="G28" s="33"/>
      <c r="H28" s="96"/>
      <c r="I28" s="96"/>
    </row>
    <row r="29" spans="1:9" s="29" customFormat="1" ht="16.5" thickBot="1">
      <c r="A29" s="19" t="s">
        <v>42</v>
      </c>
      <c r="B29" s="20" t="s">
        <v>43</v>
      </c>
      <c r="C29" s="34">
        <f aca="true" t="shared" si="3" ref="C29:I29">+C30+C33+C34+C35</f>
        <v>5358000</v>
      </c>
      <c r="D29" s="34">
        <f t="shared" si="3"/>
        <v>0</v>
      </c>
      <c r="E29" s="34">
        <f t="shared" si="3"/>
        <v>5358000</v>
      </c>
      <c r="F29" s="34">
        <f t="shared" si="3"/>
        <v>0</v>
      </c>
      <c r="G29" s="34">
        <f t="shared" si="3"/>
        <v>5358000</v>
      </c>
      <c r="H29" s="97">
        <f t="shared" si="3"/>
        <v>932349</v>
      </c>
      <c r="I29" s="97">
        <f t="shared" si="3"/>
        <v>6290349</v>
      </c>
    </row>
    <row r="30" spans="1:9" s="29" customFormat="1" ht="15.75">
      <c r="A30" s="22" t="s">
        <v>44</v>
      </c>
      <c r="B30" s="23" t="s">
        <v>45</v>
      </c>
      <c r="C30" s="35">
        <v>3968000</v>
      </c>
      <c r="D30" s="35"/>
      <c r="E30" s="35">
        <v>3968000</v>
      </c>
      <c r="F30" s="35"/>
      <c r="G30" s="35">
        <v>3968000</v>
      </c>
      <c r="H30" s="98">
        <v>2322349</v>
      </c>
      <c r="I30" s="98">
        <f>+G30+H30</f>
        <v>6290349</v>
      </c>
    </row>
    <row r="31" spans="1:9" s="29" customFormat="1" ht="15.75">
      <c r="A31" s="26" t="s">
        <v>46</v>
      </c>
      <c r="B31" s="27" t="s">
        <v>47</v>
      </c>
      <c r="C31" s="28">
        <v>3968000</v>
      </c>
      <c r="D31" s="28"/>
      <c r="E31" s="28">
        <v>3968000</v>
      </c>
      <c r="F31" s="28"/>
      <c r="G31" s="28">
        <v>3968000</v>
      </c>
      <c r="H31" s="95">
        <v>2322349</v>
      </c>
      <c r="I31" s="95">
        <f>+G31+H31</f>
        <v>6290349</v>
      </c>
    </row>
    <row r="32" spans="1:9" s="29" customFormat="1" ht="15.75">
      <c r="A32" s="26" t="s">
        <v>48</v>
      </c>
      <c r="B32" s="27" t="s">
        <v>49</v>
      </c>
      <c r="C32" s="28"/>
      <c r="D32" s="28"/>
      <c r="E32" s="28"/>
      <c r="F32" s="28"/>
      <c r="G32" s="28"/>
      <c r="H32" s="95"/>
      <c r="I32" s="95"/>
    </row>
    <row r="33" spans="1:9" s="29" customFormat="1" ht="15.75">
      <c r="A33" s="26" t="s">
        <v>50</v>
      </c>
      <c r="B33" s="27" t="s">
        <v>51</v>
      </c>
      <c r="C33" s="28">
        <v>1390000</v>
      </c>
      <c r="D33" s="28"/>
      <c r="E33" s="28">
        <v>1390000</v>
      </c>
      <c r="F33" s="28"/>
      <c r="G33" s="28">
        <v>1390000</v>
      </c>
      <c r="H33" s="95">
        <v>-1390000</v>
      </c>
      <c r="I33" s="95">
        <f>+G33+H33</f>
        <v>0</v>
      </c>
    </row>
    <row r="34" spans="1:9" s="29" customFormat="1" ht="15.75">
      <c r="A34" s="26" t="s">
        <v>52</v>
      </c>
      <c r="B34" s="27" t="s">
        <v>53</v>
      </c>
      <c r="C34" s="28"/>
      <c r="D34" s="28"/>
      <c r="E34" s="28"/>
      <c r="F34" s="28"/>
      <c r="G34" s="28"/>
      <c r="H34" s="95"/>
      <c r="I34" s="95"/>
    </row>
    <row r="35" spans="1:9" s="29" customFormat="1" ht="16.5" thickBot="1">
      <c r="A35" s="30" t="s">
        <v>54</v>
      </c>
      <c r="B35" s="31" t="s">
        <v>55</v>
      </c>
      <c r="C35" s="33"/>
      <c r="D35" s="33"/>
      <c r="E35" s="33"/>
      <c r="F35" s="33"/>
      <c r="G35" s="33"/>
      <c r="H35" s="96"/>
      <c r="I35" s="96"/>
    </row>
    <row r="36" spans="1:9" s="29" customFormat="1" ht="16.5" thickBot="1">
      <c r="A36" s="19" t="s">
        <v>56</v>
      </c>
      <c r="B36" s="20" t="s">
        <v>57</v>
      </c>
      <c r="C36" s="21">
        <f aca="true" t="shared" si="4" ref="C36:I36">+C38+C40+C42+C44+C46</f>
        <v>1860000</v>
      </c>
      <c r="D36" s="21">
        <f t="shared" si="4"/>
        <v>0</v>
      </c>
      <c r="E36" s="21">
        <f t="shared" si="4"/>
        <v>1860000</v>
      </c>
      <c r="F36" s="21">
        <f t="shared" si="4"/>
        <v>0</v>
      </c>
      <c r="G36" s="21">
        <f t="shared" si="4"/>
        <v>1860000</v>
      </c>
      <c r="H36" s="93">
        <f t="shared" si="4"/>
        <v>1006766</v>
      </c>
      <c r="I36" s="93">
        <f t="shared" si="4"/>
        <v>2866766</v>
      </c>
    </row>
    <row r="37" spans="1:9" s="29" customFormat="1" ht="15.75">
      <c r="A37" s="22" t="s">
        <v>58</v>
      </c>
      <c r="B37" s="23" t="s">
        <v>59</v>
      </c>
      <c r="C37" s="24"/>
      <c r="D37" s="24"/>
      <c r="E37" s="24"/>
      <c r="F37" s="24"/>
      <c r="G37" s="24"/>
      <c r="H37" s="94"/>
      <c r="I37" s="94"/>
    </row>
    <row r="38" spans="1:9" s="29" customFormat="1" ht="15.75">
      <c r="A38" s="26" t="s">
        <v>60</v>
      </c>
      <c r="B38" s="27" t="s">
        <v>61</v>
      </c>
      <c r="C38" s="28">
        <v>400000</v>
      </c>
      <c r="D38" s="28"/>
      <c r="E38" s="28">
        <v>400000</v>
      </c>
      <c r="F38" s="28"/>
      <c r="G38" s="28">
        <v>400000</v>
      </c>
      <c r="H38" s="95">
        <v>1222400</v>
      </c>
      <c r="I38" s="95">
        <f>+G38+H38</f>
        <v>1622400</v>
      </c>
    </row>
    <row r="39" spans="1:9" s="29" customFormat="1" ht="15.75">
      <c r="A39" s="26" t="s">
        <v>62</v>
      </c>
      <c r="B39" s="27" t="s">
        <v>63</v>
      </c>
      <c r="C39" s="28"/>
      <c r="D39" s="28"/>
      <c r="E39" s="28"/>
      <c r="F39" s="28"/>
      <c r="G39" s="28"/>
      <c r="H39" s="95"/>
      <c r="I39" s="95">
        <f>+G39+H39</f>
        <v>0</v>
      </c>
    </row>
    <row r="40" spans="1:9" s="29" customFormat="1" ht="15.75">
      <c r="A40" s="26" t="s">
        <v>64</v>
      </c>
      <c r="B40" s="27" t="s">
        <v>65</v>
      </c>
      <c r="C40" s="28">
        <v>900000</v>
      </c>
      <c r="D40" s="28"/>
      <c r="E40" s="28">
        <v>900000</v>
      </c>
      <c r="F40" s="28"/>
      <c r="G40" s="28">
        <v>900000</v>
      </c>
      <c r="H40" s="95">
        <v>-250200</v>
      </c>
      <c r="I40" s="95">
        <f>+G40+H40</f>
        <v>649800</v>
      </c>
    </row>
    <row r="41" spans="1:9" s="29" customFormat="1" ht="15.75">
      <c r="A41" s="26" t="s">
        <v>66</v>
      </c>
      <c r="B41" s="27" t="s">
        <v>67</v>
      </c>
      <c r="C41" s="28"/>
      <c r="D41" s="28"/>
      <c r="E41" s="28"/>
      <c r="F41" s="28"/>
      <c r="G41" s="28"/>
      <c r="H41" s="95"/>
      <c r="I41" s="95"/>
    </row>
    <row r="42" spans="1:9" s="29" customFormat="1" ht="15.75">
      <c r="A42" s="26" t="s">
        <v>68</v>
      </c>
      <c r="B42" s="27" t="s">
        <v>69</v>
      </c>
      <c r="C42" s="28">
        <v>351000</v>
      </c>
      <c r="D42" s="28"/>
      <c r="E42" s="28">
        <v>351000</v>
      </c>
      <c r="F42" s="28"/>
      <c r="G42" s="28">
        <v>351000</v>
      </c>
      <c r="H42" s="95"/>
      <c r="I42" s="95">
        <f>+G42+H42</f>
        <v>351000</v>
      </c>
    </row>
    <row r="43" spans="1:9" s="29" customFormat="1" ht="15.75">
      <c r="A43" s="26" t="s">
        <v>70</v>
      </c>
      <c r="B43" s="27" t="s">
        <v>71</v>
      </c>
      <c r="C43" s="28"/>
      <c r="D43" s="28"/>
      <c r="E43" s="28"/>
      <c r="F43" s="28"/>
      <c r="G43" s="28"/>
      <c r="H43" s="95"/>
      <c r="I43" s="95"/>
    </row>
    <row r="44" spans="1:9" s="29" customFormat="1" ht="15.75">
      <c r="A44" s="26" t="s">
        <v>72</v>
      </c>
      <c r="B44" s="27" t="s">
        <v>73</v>
      </c>
      <c r="C44" s="28">
        <v>9000</v>
      </c>
      <c r="D44" s="28"/>
      <c r="E44" s="28">
        <v>9000</v>
      </c>
      <c r="F44" s="28"/>
      <c r="G44" s="28">
        <v>9000</v>
      </c>
      <c r="H44" s="95">
        <v>-7923</v>
      </c>
      <c r="I44" s="95">
        <f>+G44+H44</f>
        <v>1077</v>
      </c>
    </row>
    <row r="45" spans="1:9" s="29" customFormat="1" ht="15.75">
      <c r="A45" s="26" t="s">
        <v>74</v>
      </c>
      <c r="B45" s="27" t="s">
        <v>75</v>
      </c>
      <c r="C45" s="36"/>
      <c r="D45" s="36"/>
      <c r="E45" s="36"/>
      <c r="F45" s="36"/>
      <c r="G45" s="36"/>
      <c r="H45" s="99"/>
      <c r="I45" s="99"/>
    </row>
    <row r="46" spans="1:9" s="29" customFormat="1" ht="16.5" thickBot="1">
      <c r="A46" s="30" t="s">
        <v>76</v>
      </c>
      <c r="B46" s="31" t="s">
        <v>77</v>
      </c>
      <c r="C46" s="37">
        <v>200000</v>
      </c>
      <c r="D46" s="37"/>
      <c r="E46" s="37">
        <v>200000</v>
      </c>
      <c r="F46" s="37"/>
      <c r="G46" s="37">
        <v>200000</v>
      </c>
      <c r="H46" s="100">
        <v>42489</v>
      </c>
      <c r="I46" s="100">
        <f>+G46+H46</f>
        <v>242489</v>
      </c>
    </row>
    <row r="47" spans="1:9" s="29" customFormat="1" ht="16.5" thickBot="1">
      <c r="A47" s="19" t="s">
        <v>78</v>
      </c>
      <c r="B47" s="20" t="s">
        <v>79</v>
      </c>
      <c r="C47" s="21"/>
      <c r="D47" s="21"/>
      <c r="E47" s="21"/>
      <c r="F47" s="21"/>
      <c r="G47" s="21"/>
      <c r="H47" s="93"/>
      <c r="I47" s="93"/>
    </row>
    <row r="48" spans="1:9" s="29" customFormat="1" ht="15.75">
      <c r="A48" s="22" t="s">
        <v>80</v>
      </c>
      <c r="B48" s="23" t="s">
        <v>81</v>
      </c>
      <c r="C48" s="38"/>
      <c r="D48" s="38"/>
      <c r="E48" s="38"/>
      <c r="F48" s="38"/>
      <c r="G48" s="38"/>
      <c r="H48" s="101"/>
      <c r="I48" s="101"/>
    </row>
    <row r="49" spans="1:9" s="29" customFormat="1" ht="15.75">
      <c r="A49" s="26" t="s">
        <v>82</v>
      </c>
      <c r="B49" s="27" t="s">
        <v>83</v>
      </c>
      <c r="C49" s="36"/>
      <c r="D49" s="36"/>
      <c r="E49" s="36"/>
      <c r="F49" s="36"/>
      <c r="G49" s="36"/>
      <c r="H49" s="99"/>
      <c r="I49" s="99"/>
    </row>
    <row r="50" spans="1:9" s="29" customFormat="1" ht="15.75">
      <c r="A50" s="26" t="s">
        <v>84</v>
      </c>
      <c r="B50" s="27" t="s">
        <v>85</v>
      </c>
      <c r="C50" s="36"/>
      <c r="D50" s="36"/>
      <c r="E50" s="36"/>
      <c r="F50" s="36"/>
      <c r="G50" s="36"/>
      <c r="H50" s="99"/>
      <c r="I50" s="99"/>
    </row>
    <row r="51" spans="1:9" s="29" customFormat="1" ht="15.75">
      <c r="A51" s="26" t="s">
        <v>86</v>
      </c>
      <c r="B51" s="27" t="s">
        <v>87</v>
      </c>
      <c r="C51" s="36"/>
      <c r="D51" s="36"/>
      <c r="E51" s="36"/>
      <c r="F51" s="36"/>
      <c r="G51" s="36"/>
      <c r="H51" s="99"/>
      <c r="I51" s="99"/>
    </row>
    <row r="52" spans="1:9" s="116" customFormat="1" ht="15.75">
      <c r="A52" s="26" t="s">
        <v>88</v>
      </c>
      <c r="B52" s="27" t="s">
        <v>89</v>
      </c>
      <c r="C52" s="36"/>
      <c r="D52" s="36"/>
      <c r="E52" s="36"/>
      <c r="F52" s="36"/>
      <c r="G52" s="36"/>
      <c r="H52" s="99"/>
      <c r="I52" s="99"/>
    </row>
    <row r="53" spans="1:9" s="29" customFormat="1" ht="16.5" thickBot="1">
      <c r="A53" s="39" t="s">
        <v>90</v>
      </c>
      <c r="B53" s="40" t="s">
        <v>91</v>
      </c>
      <c r="C53" s="41"/>
      <c r="D53" s="41"/>
      <c r="E53" s="41"/>
      <c r="F53" s="41">
        <f>SUM(F54:F57)</f>
        <v>603600</v>
      </c>
      <c r="G53" s="41">
        <f>SUM(G54:G57)</f>
        <v>603600</v>
      </c>
      <c r="H53" s="102">
        <f>SUM(H54:H57)</f>
        <v>-226050</v>
      </c>
      <c r="I53" s="102">
        <f>SUM(I54:I57)</f>
        <v>377550</v>
      </c>
    </row>
    <row r="54" spans="1:9" s="29" customFormat="1" ht="15.75">
      <c r="A54" s="22" t="s">
        <v>92</v>
      </c>
      <c r="B54" s="23" t="s">
        <v>93</v>
      </c>
      <c r="C54" s="24"/>
      <c r="D54" s="24"/>
      <c r="E54" s="24"/>
      <c r="F54" s="24"/>
      <c r="G54" s="24">
        <f>+E54+F54</f>
        <v>0</v>
      </c>
      <c r="H54" s="94"/>
      <c r="I54" s="94"/>
    </row>
    <row r="55" spans="1:9" s="29" customFormat="1" ht="30">
      <c r="A55" s="26" t="s">
        <v>94</v>
      </c>
      <c r="B55" s="27" t="s">
        <v>95</v>
      </c>
      <c r="C55" s="28"/>
      <c r="D55" s="28"/>
      <c r="E55" s="28"/>
      <c r="F55" s="28">
        <v>603600</v>
      </c>
      <c r="G55" s="28">
        <v>603600</v>
      </c>
      <c r="H55" s="95">
        <v>-226050</v>
      </c>
      <c r="I55" s="95">
        <v>377550</v>
      </c>
    </row>
    <row r="56" spans="1:9" s="29" customFormat="1" ht="15.75">
      <c r="A56" s="26" t="s">
        <v>96</v>
      </c>
      <c r="B56" s="27" t="s">
        <v>97</v>
      </c>
      <c r="C56" s="28"/>
      <c r="D56" s="28"/>
      <c r="E56" s="28"/>
      <c r="F56" s="28"/>
      <c r="G56" s="28"/>
      <c r="H56" s="95"/>
      <c r="I56" s="95"/>
    </row>
    <row r="57" spans="1:9" s="29" customFormat="1" ht="16.5" thickBot="1">
      <c r="A57" s="30" t="s">
        <v>98</v>
      </c>
      <c r="B57" s="31" t="s">
        <v>99</v>
      </c>
      <c r="C57" s="33"/>
      <c r="D57" s="33"/>
      <c r="E57" s="33"/>
      <c r="F57" s="33"/>
      <c r="G57" s="33"/>
      <c r="H57" s="96"/>
      <c r="I57" s="96"/>
    </row>
    <row r="58" spans="1:9" s="29" customFormat="1" ht="16.5" thickBot="1">
      <c r="A58" s="19" t="s">
        <v>100</v>
      </c>
      <c r="B58" s="32" t="s">
        <v>101</v>
      </c>
      <c r="C58" s="21"/>
      <c r="D58" s="21"/>
      <c r="E58" s="21"/>
      <c r="F58" s="21"/>
      <c r="G58" s="21"/>
      <c r="H58" s="93"/>
      <c r="I58" s="93"/>
    </row>
    <row r="59" spans="1:9" s="29" customFormat="1" ht="15.75">
      <c r="A59" s="22" t="s">
        <v>102</v>
      </c>
      <c r="B59" s="23" t="s">
        <v>103</v>
      </c>
      <c r="C59" s="36"/>
      <c r="D59" s="36"/>
      <c r="E59" s="36"/>
      <c r="F59" s="36"/>
      <c r="G59" s="36"/>
      <c r="H59" s="99"/>
      <c r="I59" s="99"/>
    </row>
    <row r="60" spans="1:9" s="29" customFormat="1" ht="15.75">
      <c r="A60" s="26" t="s">
        <v>104</v>
      </c>
      <c r="B60" s="27" t="s">
        <v>105</v>
      </c>
      <c r="C60" s="36"/>
      <c r="D60" s="36"/>
      <c r="E60" s="36"/>
      <c r="F60" s="36"/>
      <c r="G60" s="36"/>
      <c r="H60" s="99"/>
      <c r="I60" s="99"/>
    </row>
    <row r="61" spans="1:9" s="29" customFormat="1" ht="15.75">
      <c r="A61" s="26" t="s">
        <v>106</v>
      </c>
      <c r="B61" s="27" t="s">
        <v>107</v>
      </c>
      <c r="C61" s="36"/>
      <c r="D61" s="36"/>
      <c r="E61" s="36"/>
      <c r="F61" s="36"/>
      <c r="G61" s="36"/>
      <c r="H61" s="99"/>
      <c r="I61" s="99"/>
    </row>
    <row r="62" spans="1:9" s="29" customFormat="1" ht="16.5" thickBot="1">
      <c r="A62" s="30" t="s">
        <v>108</v>
      </c>
      <c r="B62" s="31" t="s">
        <v>109</v>
      </c>
      <c r="C62" s="36"/>
      <c r="D62" s="36"/>
      <c r="E62" s="36"/>
      <c r="F62" s="36"/>
      <c r="G62" s="36"/>
      <c r="H62" s="99"/>
      <c r="I62" s="99"/>
    </row>
    <row r="63" spans="1:9" s="29" customFormat="1" ht="16.5" thickBot="1">
      <c r="A63" s="19" t="s">
        <v>110</v>
      </c>
      <c r="B63" s="20" t="s">
        <v>111</v>
      </c>
      <c r="C63" s="34">
        <f>+C15+C22+C29+C36</f>
        <v>33745428</v>
      </c>
      <c r="D63" s="34">
        <f>+D15+D22+D29+D36</f>
        <v>0</v>
      </c>
      <c r="E63" s="34">
        <f>+E15+E22+E29+E36</f>
        <v>33745428</v>
      </c>
      <c r="F63" s="34">
        <f>+F15+F22+F29+F36</f>
        <v>0</v>
      </c>
      <c r="G63" s="34">
        <f>+G58+G53+G47+G36+G29+G22+G15+G8</f>
        <v>34349028</v>
      </c>
      <c r="H63" s="97">
        <f>+H58+H53+H47+H36+H29+H22+H15+H8</f>
        <v>570825</v>
      </c>
      <c r="I63" s="97">
        <f>+I58+I53+I47+I36+I29+I22+I15+I8</f>
        <v>34919853</v>
      </c>
    </row>
    <row r="64" spans="1:9" s="29" customFormat="1" ht="16.5" customHeight="1" thickBot="1">
      <c r="A64" s="42" t="s">
        <v>112</v>
      </c>
      <c r="B64" s="32" t="s">
        <v>113</v>
      </c>
      <c r="C64" s="21"/>
      <c r="D64" s="21"/>
      <c r="E64" s="21"/>
      <c r="F64" s="21"/>
      <c r="G64" s="21"/>
      <c r="H64" s="93"/>
      <c r="I64" s="93"/>
    </row>
    <row r="65" spans="1:9" s="29" customFormat="1" ht="15.75">
      <c r="A65" s="22" t="s">
        <v>114</v>
      </c>
      <c r="B65" s="23" t="s">
        <v>115</v>
      </c>
      <c r="C65" s="36"/>
      <c r="D65" s="36"/>
      <c r="E65" s="36"/>
      <c r="F65" s="36"/>
      <c r="G65" s="36"/>
      <c r="H65" s="99"/>
      <c r="I65" s="99"/>
    </row>
    <row r="66" spans="1:9" s="29" customFormat="1" ht="16.5" customHeight="1">
      <c r="A66" s="26" t="s">
        <v>116</v>
      </c>
      <c r="B66" s="27" t="s">
        <v>117</v>
      </c>
      <c r="C66" s="36"/>
      <c r="D66" s="36"/>
      <c r="E66" s="36"/>
      <c r="F66" s="36"/>
      <c r="G66" s="36"/>
      <c r="H66" s="99"/>
      <c r="I66" s="99"/>
    </row>
    <row r="67" spans="1:9" s="29" customFormat="1" ht="16.5" thickBot="1">
      <c r="A67" s="30" t="s">
        <v>118</v>
      </c>
      <c r="B67" s="43" t="s">
        <v>119</v>
      </c>
      <c r="C67" s="36"/>
      <c r="D67" s="36"/>
      <c r="E67" s="36"/>
      <c r="F67" s="36"/>
      <c r="G67" s="36"/>
      <c r="H67" s="99"/>
      <c r="I67" s="99"/>
    </row>
    <row r="68" spans="1:9" s="29" customFormat="1" ht="16.5" thickBot="1">
      <c r="A68" s="42" t="s">
        <v>120</v>
      </c>
      <c r="B68" s="32" t="s">
        <v>121</v>
      </c>
      <c r="C68" s="21"/>
      <c r="D68" s="21">
        <f aca="true" t="shared" si="5" ref="D68:I68">SUM(D69:D72)</f>
        <v>32281490</v>
      </c>
      <c r="E68" s="21">
        <f t="shared" si="5"/>
        <v>32281490</v>
      </c>
      <c r="F68" s="21">
        <f t="shared" si="5"/>
        <v>-3741853</v>
      </c>
      <c r="G68" s="21">
        <f t="shared" si="5"/>
        <v>28539637</v>
      </c>
      <c r="H68" s="93">
        <f t="shared" si="5"/>
        <v>0</v>
      </c>
      <c r="I68" s="93">
        <f t="shared" si="5"/>
        <v>28539637</v>
      </c>
    </row>
    <row r="69" spans="1:9" s="29" customFormat="1" ht="15.75">
      <c r="A69" s="22" t="s">
        <v>122</v>
      </c>
      <c r="B69" s="23" t="s">
        <v>123</v>
      </c>
      <c r="C69" s="36"/>
      <c r="D69" s="36">
        <v>32281490</v>
      </c>
      <c r="E69" s="36">
        <f>+C69+D69</f>
        <v>32281490</v>
      </c>
      <c r="F69" s="36">
        <v>-3741853</v>
      </c>
      <c r="G69" s="36">
        <f>+E69+F69</f>
        <v>28539637</v>
      </c>
      <c r="H69" s="99"/>
      <c r="I69" s="99">
        <f>+G69+H69</f>
        <v>28539637</v>
      </c>
    </row>
    <row r="70" spans="1:9" s="29" customFormat="1" ht="15.75">
      <c r="A70" s="26" t="s">
        <v>124</v>
      </c>
      <c r="B70" s="27" t="s">
        <v>125</v>
      </c>
      <c r="C70" s="36"/>
      <c r="D70" s="36"/>
      <c r="E70" s="36"/>
      <c r="F70" s="36"/>
      <c r="G70" s="36"/>
      <c r="H70" s="99"/>
      <c r="I70" s="99"/>
    </row>
    <row r="71" spans="1:9" s="29" customFormat="1" ht="15.75">
      <c r="A71" s="26" t="s">
        <v>126</v>
      </c>
      <c r="B71" s="27" t="s">
        <v>127</v>
      </c>
      <c r="C71" s="36"/>
      <c r="D71" s="36"/>
      <c r="E71" s="36"/>
      <c r="F71" s="36"/>
      <c r="G71" s="36"/>
      <c r="H71" s="99"/>
      <c r="I71" s="99"/>
    </row>
    <row r="72" spans="1:9" s="29" customFormat="1" ht="16.5" thickBot="1">
      <c r="A72" s="30" t="s">
        <v>128</v>
      </c>
      <c r="B72" s="31" t="s">
        <v>129</v>
      </c>
      <c r="C72" s="36"/>
      <c r="D72" s="36"/>
      <c r="E72" s="36"/>
      <c r="F72" s="36"/>
      <c r="G72" s="36"/>
      <c r="H72" s="99"/>
      <c r="I72" s="99"/>
    </row>
    <row r="73" spans="1:9" s="29" customFormat="1" ht="16.5" thickBot="1">
      <c r="A73" s="42" t="s">
        <v>130</v>
      </c>
      <c r="B73" s="32" t="s">
        <v>131</v>
      </c>
      <c r="C73" s="21">
        <f aca="true" t="shared" si="6" ref="C73:I73">+C74+C75</f>
        <v>5345719</v>
      </c>
      <c r="D73" s="21">
        <f t="shared" si="6"/>
        <v>0</v>
      </c>
      <c r="E73" s="21">
        <f t="shared" si="6"/>
        <v>5345719</v>
      </c>
      <c r="F73" s="21">
        <f t="shared" si="6"/>
        <v>0</v>
      </c>
      <c r="G73" s="21">
        <f t="shared" si="6"/>
        <v>5345719</v>
      </c>
      <c r="H73" s="93">
        <f t="shared" si="6"/>
        <v>6696536</v>
      </c>
      <c r="I73" s="93">
        <f t="shared" si="6"/>
        <v>12042255</v>
      </c>
    </row>
    <row r="74" spans="1:9" s="29" customFormat="1" ht="15.75">
      <c r="A74" s="22" t="s">
        <v>132</v>
      </c>
      <c r="B74" s="23" t="s">
        <v>133</v>
      </c>
      <c r="C74" s="36">
        <v>5345719</v>
      </c>
      <c r="D74" s="36"/>
      <c r="E74" s="36">
        <v>5345719</v>
      </c>
      <c r="F74" s="36"/>
      <c r="G74" s="36">
        <v>5345719</v>
      </c>
      <c r="H74" s="99">
        <v>6696536</v>
      </c>
      <c r="I74" s="99">
        <f>+G74+H74</f>
        <v>12042255</v>
      </c>
    </row>
    <row r="75" spans="1:9" s="29" customFormat="1" ht="16.5" thickBot="1">
      <c r="A75" s="30" t="s">
        <v>134</v>
      </c>
      <c r="B75" s="31" t="s">
        <v>135</v>
      </c>
      <c r="C75" s="36"/>
      <c r="D75" s="36"/>
      <c r="E75" s="36"/>
      <c r="F75" s="36"/>
      <c r="G75" s="36"/>
      <c r="H75" s="99"/>
      <c r="I75" s="99"/>
    </row>
    <row r="76" spans="1:9" s="25" customFormat="1" ht="16.5" thickBot="1">
      <c r="A76" s="42" t="s">
        <v>136</v>
      </c>
      <c r="B76" s="32" t="s">
        <v>137</v>
      </c>
      <c r="C76" s="21"/>
      <c r="D76" s="21"/>
      <c r="E76" s="21"/>
      <c r="F76" s="21"/>
      <c r="G76" s="21"/>
      <c r="H76" s="93"/>
      <c r="I76" s="93"/>
    </row>
    <row r="77" spans="1:9" s="29" customFormat="1" ht="15.75">
      <c r="A77" s="22" t="s">
        <v>138</v>
      </c>
      <c r="B77" s="23" t="s">
        <v>139</v>
      </c>
      <c r="C77" s="36"/>
      <c r="D77" s="36"/>
      <c r="E77" s="36"/>
      <c r="F77" s="36"/>
      <c r="G77" s="36"/>
      <c r="H77" s="99"/>
      <c r="I77" s="99"/>
    </row>
    <row r="78" spans="1:9" s="29" customFormat="1" ht="15.75">
      <c r="A78" s="26" t="s">
        <v>140</v>
      </c>
      <c r="B78" s="27" t="s">
        <v>141</v>
      </c>
      <c r="C78" s="36"/>
      <c r="D78" s="36"/>
      <c r="E78" s="36"/>
      <c r="F78" s="36"/>
      <c r="G78" s="36"/>
      <c r="H78" s="99"/>
      <c r="I78" s="99"/>
    </row>
    <row r="79" spans="1:9" s="29" customFormat="1" ht="16.5" thickBot="1">
      <c r="A79" s="30" t="s">
        <v>142</v>
      </c>
      <c r="B79" s="31" t="s">
        <v>143</v>
      </c>
      <c r="C79" s="36"/>
      <c r="D79" s="36"/>
      <c r="E79" s="36"/>
      <c r="F79" s="36"/>
      <c r="G79" s="36"/>
      <c r="H79" s="99"/>
      <c r="I79" s="99"/>
    </row>
    <row r="80" spans="1:9" s="29" customFormat="1" ht="16.5" thickBot="1">
      <c r="A80" s="42" t="s">
        <v>144</v>
      </c>
      <c r="B80" s="32" t="s">
        <v>145</v>
      </c>
      <c r="C80" s="21">
        <f aca="true" t="shared" si="7" ref="C80:I80">+C81+C82+C83+C84</f>
        <v>32281490</v>
      </c>
      <c r="D80" s="21">
        <f t="shared" si="7"/>
        <v>-32281490</v>
      </c>
      <c r="E80" s="21">
        <f t="shared" si="7"/>
        <v>0</v>
      </c>
      <c r="F80" s="21">
        <f t="shared" si="7"/>
        <v>0</v>
      </c>
      <c r="G80" s="21">
        <f t="shared" si="7"/>
        <v>0</v>
      </c>
      <c r="H80" s="93">
        <f t="shared" si="7"/>
        <v>0</v>
      </c>
      <c r="I80" s="93">
        <f t="shared" si="7"/>
        <v>0</v>
      </c>
    </row>
    <row r="81" spans="1:9" s="29" customFormat="1" ht="30">
      <c r="A81" s="44" t="s">
        <v>146</v>
      </c>
      <c r="B81" s="23" t="s">
        <v>147</v>
      </c>
      <c r="C81" s="36">
        <v>32281490</v>
      </c>
      <c r="D81" s="36">
        <v>-32281490</v>
      </c>
      <c r="E81" s="36">
        <f>+C81+D81</f>
        <v>0</v>
      </c>
      <c r="F81" s="36"/>
      <c r="G81" s="36">
        <f>+E81+F81</f>
        <v>0</v>
      </c>
      <c r="H81" s="99">
        <f>+F81+G81</f>
        <v>0</v>
      </c>
      <c r="I81" s="99">
        <f>+G81+H81</f>
        <v>0</v>
      </c>
    </row>
    <row r="82" spans="1:9" s="29" customFormat="1" ht="30">
      <c r="A82" s="45" t="s">
        <v>148</v>
      </c>
      <c r="B82" s="27" t="s">
        <v>149</v>
      </c>
      <c r="C82" s="36"/>
      <c r="D82" s="36"/>
      <c r="E82" s="36"/>
      <c r="F82" s="36"/>
      <c r="G82" s="36"/>
      <c r="H82" s="99"/>
      <c r="I82" s="99"/>
    </row>
    <row r="83" spans="1:9" s="29" customFormat="1" ht="30">
      <c r="A83" s="45" t="s">
        <v>150</v>
      </c>
      <c r="B83" s="27" t="s">
        <v>151</v>
      </c>
      <c r="C83" s="36"/>
      <c r="D83" s="36"/>
      <c r="E83" s="36"/>
      <c r="F83" s="36"/>
      <c r="G83" s="36"/>
      <c r="H83" s="99"/>
      <c r="I83" s="99"/>
    </row>
    <row r="84" spans="1:9" s="25" customFormat="1" ht="30.75" thickBot="1">
      <c r="A84" s="46" t="s">
        <v>152</v>
      </c>
      <c r="B84" s="31" t="s">
        <v>153</v>
      </c>
      <c r="C84" s="36"/>
      <c r="D84" s="36"/>
      <c r="E84" s="36"/>
      <c r="F84" s="36"/>
      <c r="G84" s="36"/>
      <c r="H84" s="99"/>
      <c r="I84" s="99"/>
    </row>
    <row r="85" spans="1:9" s="25" customFormat="1" ht="16.5" thickBot="1">
      <c r="A85" s="42" t="s">
        <v>154</v>
      </c>
      <c r="B85" s="32" t="s">
        <v>155</v>
      </c>
      <c r="C85" s="47"/>
      <c r="D85" s="47"/>
      <c r="E85" s="47"/>
      <c r="F85" s="47"/>
      <c r="G85" s="47"/>
      <c r="H85" s="103"/>
      <c r="I85" s="103"/>
    </row>
    <row r="86" spans="1:9" s="25" customFormat="1" ht="16.5" customHeight="1" thickBot="1">
      <c r="A86" s="42" t="s">
        <v>156</v>
      </c>
      <c r="B86" s="48" t="s">
        <v>157</v>
      </c>
      <c r="C86" s="34">
        <f aca="true" t="shared" si="8" ref="C86:I86">+C64+C68+C73+C76+C80+C85</f>
        <v>37627209</v>
      </c>
      <c r="D86" s="34">
        <f t="shared" si="8"/>
        <v>0</v>
      </c>
      <c r="E86" s="34">
        <f t="shared" si="8"/>
        <v>37627209</v>
      </c>
      <c r="F86" s="34">
        <f t="shared" si="8"/>
        <v>-3741853</v>
      </c>
      <c r="G86" s="34">
        <f t="shared" si="8"/>
        <v>33885356</v>
      </c>
      <c r="H86" s="97">
        <f t="shared" si="8"/>
        <v>6696536</v>
      </c>
      <c r="I86" s="97">
        <f t="shared" si="8"/>
        <v>40581892</v>
      </c>
    </row>
    <row r="87" spans="1:9" s="25" customFormat="1" ht="16.5" thickBot="1">
      <c r="A87" s="49" t="s">
        <v>158</v>
      </c>
      <c r="B87" s="50" t="s">
        <v>159</v>
      </c>
      <c r="C87" s="34">
        <f aca="true" t="shared" si="9" ref="C87:I87">+C86+C63</f>
        <v>71372637</v>
      </c>
      <c r="D87" s="34">
        <f t="shared" si="9"/>
        <v>0</v>
      </c>
      <c r="E87" s="34">
        <f t="shared" si="9"/>
        <v>71372637</v>
      </c>
      <c r="F87" s="34">
        <f t="shared" si="9"/>
        <v>-3741853</v>
      </c>
      <c r="G87" s="34">
        <f t="shared" si="9"/>
        <v>68234384</v>
      </c>
      <c r="H87" s="97">
        <f t="shared" si="9"/>
        <v>7267361</v>
      </c>
      <c r="I87" s="97">
        <f t="shared" si="9"/>
        <v>75501745</v>
      </c>
    </row>
    <row r="88" spans="1:9" s="29" customFormat="1" ht="15.75">
      <c r="A88" s="51"/>
      <c r="B88" s="52"/>
      <c r="C88" s="53"/>
      <c r="D88" s="53"/>
      <c r="E88" s="53"/>
      <c r="F88" s="53"/>
      <c r="G88" s="53"/>
      <c r="H88" s="104"/>
      <c r="I88" s="104"/>
    </row>
    <row r="89" spans="1:9" s="121" customFormat="1" ht="16.5" thickBot="1">
      <c r="A89" s="117"/>
      <c r="B89" s="118" t="s">
        <v>160</v>
      </c>
      <c r="C89" s="119"/>
      <c r="D89" s="119"/>
      <c r="E89" s="119"/>
      <c r="F89" s="119"/>
      <c r="G89" s="119"/>
      <c r="H89" s="120"/>
      <c r="I89" s="120"/>
    </row>
    <row r="90" spans="1:9" s="25" customFormat="1" ht="16.5" thickBot="1">
      <c r="A90" s="54" t="s">
        <v>4</v>
      </c>
      <c r="B90" s="55" t="s">
        <v>243</v>
      </c>
      <c r="C90" s="56">
        <f aca="true" t="shared" si="10" ref="C90:I90">+C91+C92+C93+C94+C95</f>
        <v>20510813</v>
      </c>
      <c r="D90" s="56">
        <f t="shared" si="10"/>
        <v>0</v>
      </c>
      <c r="E90" s="56">
        <f t="shared" si="10"/>
        <v>20510813</v>
      </c>
      <c r="F90" s="56">
        <f t="shared" si="10"/>
        <v>0</v>
      </c>
      <c r="G90" s="56">
        <f t="shared" si="10"/>
        <v>20510813</v>
      </c>
      <c r="H90" s="105">
        <f t="shared" si="10"/>
        <v>12560005</v>
      </c>
      <c r="I90" s="105">
        <f t="shared" si="10"/>
        <v>33070818</v>
      </c>
    </row>
    <row r="91" spans="1:9" s="11" customFormat="1" ht="15.75">
      <c r="A91" s="57" t="s">
        <v>6</v>
      </c>
      <c r="B91" s="58" t="s">
        <v>161</v>
      </c>
      <c r="C91" s="59">
        <v>2464800</v>
      </c>
      <c r="D91" s="59"/>
      <c r="E91" s="59">
        <v>2464800</v>
      </c>
      <c r="F91" s="59"/>
      <c r="G91" s="106">
        <v>2464800</v>
      </c>
      <c r="H91" s="106"/>
      <c r="I91" s="106">
        <v>2464800</v>
      </c>
    </row>
    <row r="92" spans="1:9" s="11" customFormat="1" ht="15.75">
      <c r="A92" s="26" t="s">
        <v>8</v>
      </c>
      <c r="B92" s="60" t="s">
        <v>162</v>
      </c>
      <c r="C92" s="28"/>
      <c r="D92" s="28"/>
      <c r="E92" s="28"/>
      <c r="F92" s="28"/>
      <c r="G92" s="95"/>
      <c r="H92" s="95"/>
      <c r="I92" s="95"/>
    </row>
    <row r="93" spans="1:9" s="11" customFormat="1" ht="15.75">
      <c r="A93" s="26" t="s">
        <v>10</v>
      </c>
      <c r="B93" s="60" t="s">
        <v>163</v>
      </c>
      <c r="C93" s="33">
        <v>16040949</v>
      </c>
      <c r="D93" s="33"/>
      <c r="E93" s="33">
        <v>16040949</v>
      </c>
      <c r="F93" s="33"/>
      <c r="G93" s="96">
        <v>16040949</v>
      </c>
      <c r="H93" s="96">
        <v>9768798</v>
      </c>
      <c r="I93" s="96">
        <f>+G93+H93</f>
        <v>25809747</v>
      </c>
    </row>
    <row r="94" spans="1:9" s="11" customFormat="1" ht="15.75">
      <c r="A94" s="26" t="s">
        <v>12</v>
      </c>
      <c r="B94" s="61" t="s">
        <v>164</v>
      </c>
      <c r="C94" s="33">
        <v>1584600</v>
      </c>
      <c r="D94" s="33"/>
      <c r="E94" s="33">
        <v>1584600</v>
      </c>
      <c r="F94" s="33"/>
      <c r="G94" s="96">
        <v>1584600</v>
      </c>
      <c r="H94" s="96">
        <v>-1584600</v>
      </c>
      <c r="I94" s="96">
        <f>+G94+H94</f>
        <v>0</v>
      </c>
    </row>
    <row r="95" spans="1:9" s="11" customFormat="1" ht="15.75">
      <c r="A95" s="26" t="s">
        <v>165</v>
      </c>
      <c r="B95" s="62" t="s">
        <v>166</v>
      </c>
      <c r="C95" s="33">
        <v>420464</v>
      </c>
      <c r="D95" s="33"/>
      <c r="E95" s="33">
        <v>420464</v>
      </c>
      <c r="F95" s="33"/>
      <c r="G95" s="33">
        <v>420464</v>
      </c>
      <c r="H95" s="96">
        <v>4375807</v>
      </c>
      <c r="I95" s="96">
        <f>+G95+H95</f>
        <v>4796271</v>
      </c>
    </row>
    <row r="96" spans="1:9" s="11" customFormat="1" ht="15.75">
      <c r="A96" s="26" t="s">
        <v>16</v>
      </c>
      <c r="B96" s="60" t="s">
        <v>236</v>
      </c>
      <c r="C96" s="33"/>
      <c r="D96" s="33"/>
      <c r="E96" s="33"/>
      <c r="F96" s="33"/>
      <c r="G96" s="33"/>
      <c r="H96" s="96"/>
      <c r="I96" s="96"/>
    </row>
    <row r="97" spans="1:9" s="11" customFormat="1" ht="15.75">
      <c r="A97" s="26" t="s">
        <v>167</v>
      </c>
      <c r="B97" s="63" t="s">
        <v>168</v>
      </c>
      <c r="C97" s="33"/>
      <c r="D97" s="33"/>
      <c r="E97" s="33"/>
      <c r="F97" s="33"/>
      <c r="G97" s="33"/>
      <c r="H97" s="96"/>
      <c r="I97" s="96"/>
    </row>
    <row r="98" spans="1:9" s="11" customFormat="1" ht="15.75">
      <c r="A98" s="26" t="s">
        <v>169</v>
      </c>
      <c r="B98" s="64" t="s">
        <v>170</v>
      </c>
      <c r="C98" s="33"/>
      <c r="D98" s="33"/>
      <c r="E98" s="33"/>
      <c r="F98" s="33"/>
      <c r="G98" s="33"/>
      <c r="H98" s="96"/>
      <c r="I98" s="96"/>
    </row>
    <row r="99" spans="1:9" s="11" customFormat="1" ht="15.75">
      <c r="A99" s="26" t="s">
        <v>171</v>
      </c>
      <c r="B99" s="64" t="s">
        <v>172</v>
      </c>
      <c r="C99" s="33"/>
      <c r="D99" s="33"/>
      <c r="E99" s="33"/>
      <c r="F99" s="33"/>
      <c r="G99" s="33"/>
      <c r="H99" s="96"/>
      <c r="I99" s="96"/>
    </row>
    <row r="100" spans="1:9" s="11" customFormat="1" ht="15.75">
      <c r="A100" s="26" t="s">
        <v>173</v>
      </c>
      <c r="B100" s="63" t="s">
        <v>174</v>
      </c>
      <c r="C100" s="33">
        <v>420464</v>
      </c>
      <c r="D100" s="33"/>
      <c r="E100" s="33">
        <v>420464</v>
      </c>
      <c r="F100" s="33"/>
      <c r="G100" s="33">
        <v>420464</v>
      </c>
      <c r="H100" s="96">
        <v>95807</v>
      </c>
      <c r="I100" s="96">
        <f>+G99:G100+H100</f>
        <v>516271</v>
      </c>
    </row>
    <row r="101" spans="1:9" s="11" customFormat="1" ht="15.75">
      <c r="A101" s="26" t="s">
        <v>175</v>
      </c>
      <c r="B101" s="63" t="s">
        <v>176</v>
      </c>
      <c r="C101" s="33"/>
      <c r="D101" s="33"/>
      <c r="E101" s="33"/>
      <c r="F101" s="33"/>
      <c r="G101" s="33"/>
      <c r="H101" s="96"/>
      <c r="I101" s="96"/>
    </row>
    <row r="102" spans="1:9" s="11" customFormat="1" ht="15.75">
      <c r="A102" s="26" t="s">
        <v>177</v>
      </c>
      <c r="B102" s="64" t="s">
        <v>178</v>
      </c>
      <c r="C102" s="33"/>
      <c r="D102" s="33"/>
      <c r="E102" s="33"/>
      <c r="F102" s="33"/>
      <c r="G102" s="33"/>
      <c r="H102" s="96">
        <v>2000000</v>
      </c>
      <c r="I102" s="96">
        <f>+G102+H102</f>
        <v>2000000</v>
      </c>
    </row>
    <row r="103" spans="1:9" s="11" customFormat="1" ht="15.75">
      <c r="A103" s="65" t="s">
        <v>179</v>
      </c>
      <c r="B103" s="66" t="s">
        <v>180</v>
      </c>
      <c r="C103" s="33"/>
      <c r="D103" s="33"/>
      <c r="E103" s="33"/>
      <c r="F103" s="33"/>
      <c r="G103" s="33"/>
      <c r="H103" s="96"/>
      <c r="I103" s="96"/>
    </row>
    <row r="104" spans="1:9" s="11" customFormat="1" ht="15.75">
      <c r="A104" s="26" t="s">
        <v>181</v>
      </c>
      <c r="B104" s="66" t="s">
        <v>182</v>
      </c>
      <c r="C104" s="33"/>
      <c r="D104" s="33"/>
      <c r="E104" s="33"/>
      <c r="F104" s="33"/>
      <c r="G104" s="33"/>
      <c r="H104" s="96"/>
      <c r="I104" s="96"/>
    </row>
    <row r="105" spans="1:9" s="11" customFormat="1" ht="16.5" customHeight="1" thickBot="1">
      <c r="A105" s="67" t="s">
        <v>183</v>
      </c>
      <c r="B105" s="68" t="s">
        <v>184</v>
      </c>
      <c r="C105" s="69">
        <v>200000</v>
      </c>
      <c r="D105" s="69"/>
      <c r="E105" s="69">
        <v>200000</v>
      </c>
      <c r="F105" s="69"/>
      <c r="G105" s="69">
        <v>200000</v>
      </c>
      <c r="H105" s="107">
        <v>2080000</v>
      </c>
      <c r="I105" s="107">
        <f>+G105+H105</f>
        <v>2280000</v>
      </c>
    </row>
    <row r="106" spans="1:9" s="11" customFormat="1" ht="16.5" thickBot="1">
      <c r="A106" s="19" t="s">
        <v>18</v>
      </c>
      <c r="B106" s="70" t="s">
        <v>244</v>
      </c>
      <c r="C106" s="21">
        <f>+C107+C109+C111</f>
        <v>23650703</v>
      </c>
      <c r="D106" s="21">
        <f>+D107+D109+D111</f>
        <v>3713480</v>
      </c>
      <c r="E106" s="21">
        <f>+E107+E109+E111</f>
        <v>27364183</v>
      </c>
      <c r="F106" s="21">
        <f>SUM(F107:F119)</f>
        <v>-887537</v>
      </c>
      <c r="G106" s="21">
        <f>SUM(G107:G119)</f>
        <v>26476646</v>
      </c>
      <c r="H106" s="93">
        <f>SUM(H107:H119)</f>
        <v>-3265087</v>
      </c>
      <c r="I106" s="93">
        <f>SUM(I107:I119)</f>
        <v>23211559</v>
      </c>
    </row>
    <row r="107" spans="1:9" s="11" customFormat="1" ht="15.75">
      <c r="A107" s="22" t="s">
        <v>19</v>
      </c>
      <c r="B107" s="60" t="s">
        <v>185</v>
      </c>
      <c r="C107" s="24"/>
      <c r="D107" s="24"/>
      <c r="E107" s="24"/>
      <c r="F107" s="24"/>
      <c r="G107" s="24"/>
      <c r="H107" s="94"/>
      <c r="I107" s="94"/>
    </row>
    <row r="108" spans="1:9" s="11" customFormat="1" ht="15.75">
      <c r="A108" s="22" t="s">
        <v>21</v>
      </c>
      <c r="B108" s="71" t="s">
        <v>186</v>
      </c>
      <c r="C108" s="24"/>
      <c r="D108" s="24"/>
      <c r="E108" s="24"/>
      <c r="F108" s="24"/>
      <c r="G108" s="24"/>
      <c r="H108" s="94"/>
      <c r="I108" s="94"/>
    </row>
    <row r="109" spans="1:9" s="11" customFormat="1" ht="15.75">
      <c r="A109" s="22" t="s">
        <v>23</v>
      </c>
      <c r="B109" s="71" t="s">
        <v>187</v>
      </c>
      <c r="C109" s="28">
        <v>23650703</v>
      </c>
      <c r="D109" s="28">
        <v>3713480</v>
      </c>
      <c r="E109" s="28">
        <f>+C109+D109</f>
        <v>27364183</v>
      </c>
      <c r="F109" s="28">
        <v>-987537</v>
      </c>
      <c r="G109" s="28">
        <f>+E109+F109</f>
        <v>26376646</v>
      </c>
      <c r="H109" s="95">
        <v>-3265087</v>
      </c>
      <c r="I109" s="95">
        <f>+G109+H109</f>
        <v>23111559</v>
      </c>
    </row>
    <row r="110" spans="1:9" s="11" customFormat="1" ht="15.75">
      <c r="A110" s="22" t="s">
        <v>25</v>
      </c>
      <c r="B110" s="71" t="s">
        <v>188</v>
      </c>
      <c r="C110" s="72"/>
      <c r="D110" s="72"/>
      <c r="E110" s="72"/>
      <c r="F110" s="72"/>
      <c r="G110" s="72"/>
      <c r="H110" s="108"/>
      <c r="I110" s="108"/>
    </row>
    <row r="111" spans="1:9" s="11" customFormat="1" ht="15.75">
      <c r="A111" s="22" t="s">
        <v>27</v>
      </c>
      <c r="B111" s="73" t="s">
        <v>189</v>
      </c>
      <c r="C111" s="72"/>
      <c r="D111" s="72"/>
      <c r="E111" s="72"/>
      <c r="F111" s="72"/>
      <c r="G111" s="72"/>
      <c r="H111" s="108"/>
      <c r="I111" s="108"/>
    </row>
    <row r="112" spans="1:9" s="11" customFormat="1" ht="15.75">
      <c r="A112" s="22" t="s">
        <v>29</v>
      </c>
      <c r="B112" s="74" t="s">
        <v>233</v>
      </c>
      <c r="C112" s="72"/>
      <c r="D112" s="72"/>
      <c r="E112" s="72"/>
      <c r="F112" s="72"/>
      <c r="G112" s="72"/>
      <c r="H112" s="108"/>
      <c r="I112" s="108"/>
    </row>
    <row r="113" spans="1:9" s="11" customFormat="1" ht="15.75">
      <c r="A113" s="22" t="s">
        <v>190</v>
      </c>
      <c r="B113" s="75" t="s">
        <v>191</v>
      </c>
      <c r="C113" s="72"/>
      <c r="D113" s="72"/>
      <c r="E113" s="72"/>
      <c r="F113" s="72"/>
      <c r="G113" s="72"/>
      <c r="H113" s="108"/>
      <c r="I113" s="108"/>
    </row>
    <row r="114" spans="1:9" s="11" customFormat="1" ht="15.75">
      <c r="A114" s="22" t="s">
        <v>192</v>
      </c>
      <c r="B114" s="64" t="s">
        <v>172</v>
      </c>
      <c r="C114" s="72"/>
      <c r="D114" s="72"/>
      <c r="E114" s="72"/>
      <c r="F114" s="72"/>
      <c r="G114" s="72"/>
      <c r="H114" s="108"/>
      <c r="I114" s="108"/>
    </row>
    <row r="115" spans="1:9" s="11" customFormat="1" ht="15.75">
      <c r="A115" s="22" t="s">
        <v>193</v>
      </c>
      <c r="B115" s="64" t="s">
        <v>194</v>
      </c>
      <c r="C115" s="72"/>
      <c r="D115" s="72"/>
      <c r="E115" s="72"/>
      <c r="F115" s="72"/>
      <c r="G115" s="72"/>
      <c r="H115" s="108"/>
      <c r="I115" s="108"/>
    </row>
    <row r="116" spans="1:9" s="11" customFormat="1" ht="16.5" customHeight="1">
      <c r="A116" s="22" t="s">
        <v>195</v>
      </c>
      <c r="B116" s="64" t="s">
        <v>196</v>
      </c>
      <c r="C116" s="72"/>
      <c r="D116" s="72"/>
      <c r="E116" s="72"/>
      <c r="F116" s="72"/>
      <c r="G116" s="72"/>
      <c r="H116" s="108"/>
      <c r="I116" s="108"/>
    </row>
    <row r="117" spans="1:9" s="11" customFormat="1" ht="15.75">
      <c r="A117" s="22" t="s">
        <v>197</v>
      </c>
      <c r="B117" s="64" t="s">
        <v>178</v>
      </c>
      <c r="C117" s="72"/>
      <c r="D117" s="72"/>
      <c r="E117" s="72"/>
      <c r="F117" s="72">
        <v>100000</v>
      </c>
      <c r="G117" s="72">
        <f>+E117+F117</f>
        <v>100000</v>
      </c>
      <c r="H117" s="108"/>
      <c r="I117" s="108">
        <f>+G117+H117</f>
        <v>100000</v>
      </c>
    </row>
    <row r="118" spans="1:9" s="11" customFormat="1" ht="15.75">
      <c r="A118" s="22" t="s">
        <v>198</v>
      </c>
      <c r="B118" s="64" t="s">
        <v>199</v>
      </c>
      <c r="C118" s="72"/>
      <c r="D118" s="72"/>
      <c r="E118" s="72"/>
      <c r="F118" s="72"/>
      <c r="G118" s="72"/>
      <c r="H118" s="108"/>
      <c r="I118" s="108"/>
    </row>
    <row r="119" spans="1:9" s="11" customFormat="1" ht="16.5" thickBot="1">
      <c r="A119" s="65" t="s">
        <v>200</v>
      </c>
      <c r="B119" s="64" t="s">
        <v>201</v>
      </c>
      <c r="C119" s="76"/>
      <c r="D119" s="76"/>
      <c r="E119" s="76"/>
      <c r="F119" s="76"/>
      <c r="G119" s="76"/>
      <c r="H119" s="109"/>
      <c r="I119" s="109"/>
    </row>
    <row r="120" spans="1:9" s="11" customFormat="1" ht="16.5" thickBot="1">
      <c r="A120" s="19" t="s">
        <v>31</v>
      </c>
      <c r="B120" s="77" t="s">
        <v>202</v>
      </c>
      <c r="C120" s="21">
        <f aca="true" t="shared" si="11" ref="C120:I120">+C121+C122</f>
        <v>26351694</v>
      </c>
      <c r="D120" s="21">
        <f t="shared" si="11"/>
        <v>-371334</v>
      </c>
      <c r="E120" s="21">
        <f t="shared" si="11"/>
        <v>25980360</v>
      </c>
      <c r="F120" s="21">
        <f t="shared" si="11"/>
        <v>-4925391</v>
      </c>
      <c r="G120" s="21">
        <f t="shared" si="11"/>
        <v>21054969</v>
      </c>
      <c r="H120" s="93">
        <f t="shared" si="11"/>
        <v>184050</v>
      </c>
      <c r="I120" s="93">
        <f t="shared" si="11"/>
        <v>21239019</v>
      </c>
    </row>
    <row r="121" spans="1:9" s="11" customFormat="1" ht="15.75">
      <c r="A121" s="22" t="s">
        <v>32</v>
      </c>
      <c r="B121" s="78" t="s">
        <v>203</v>
      </c>
      <c r="C121" s="24">
        <v>26351694</v>
      </c>
      <c r="D121" s="24">
        <v>-371334</v>
      </c>
      <c r="E121" s="24">
        <f>+C121+D121</f>
        <v>25980360</v>
      </c>
      <c r="F121" s="24">
        <v>-4925391</v>
      </c>
      <c r="G121" s="24">
        <f>+E121+F121</f>
        <v>21054969</v>
      </c>
      <c r="H121" s="94">
        <v>184050</v>
      </c>
      <c r="I121" s="94">
        <f>+G121+H121</f>
        <v>21239019</v>
      </c>
    </row>
    <row r="122" spans="1:9" s="11" customFormat="1" ht="16.5" thickBot="1">
      <c r="A122" s="30" t="s">
        <v>34</v>
      </c>
      <c r="B122" s="71" t="s">
        <v>204</v>
      </c>
      <c r="C122" s="33"/>
      <c r="D122" s="33"/>
      <c r="E122" s="33"/>
      <c r="F122" s="33"/>
      <c r="G122" s="33"/>
      <c r="H122" s="96"/>
      <c r="I122" s="96"/>
    </row>
    <row r="123" spans="1:9" s="11" customFormat="1" ht="16.5" thickBot="1">
      <c r="A123" s="19" t="s">
        <v>205</v>
      </c>
      <c r="B123" s="77" t="s">
        <v>206</v>
      </c>
      <c r="C123" s="21">
        <f>+C90+C106+C120</f>
        <v>70513210</v>
      </c>
      <c r="D123" s="21">
        <f>+D90+D106+D120</f>
        <v>3342146</v>
      </c>
      <c r="E123" s="21">
        <f>+E90+E106+E120</f>
        <v>73855356</v>
      </c>
      <c r="F123" s="21">
        <f>+F120+F106+F90</f>
        <v>-5812928</v>
      </c>
      <c r="G123" s="21">
        <f>+G90+G106+G120</f>
        <v>68042428</v>
      </c>
      <c r="H123" s="93">
        <f>+H90+H106+H120</f>
        <v>9478968</v>
      </c>
      <c r="I123" s="93">
        <f>+I90+I106+I120</f>
        <v>77521396</v>
      </c>
    </row>
    <row r="124" spans="1:9" s="11" customFormat="1" ht="16.5" thickBot="1">
      <c r="A124" s="19" t="s">
        <v>56</v>
      </c>
      <c r="B124" s="77" t="s">
        <v>207</v>
      </c>
      <c r="C124" s="21">
        <f aca="true" t="shared" si="12" ref="C124:I124">+C125+C126+C127</f>
        <v>0</v>
      </c>
      <c r="D124" s="21">
        <f t="shared" si="12"/>
        <v>0</v>
      </c>
      <c r="E124" s="21">
        <f t="shared" si="12"/>
        <v>0</v>
      </c>
      <c r="F124" s="21">
        <f t="shared" si="12"/>
        <v>0</v>
      </c>
      <c r="G124" s="21">
        <f t="shared" si="12"/>
        <v>0</v>
      </c>
      <c r="H124" s="93">
        <f t="shared" si="12"/>
        <v>0</v>
      </c>
      <c r="I124" s="93">
        <f t="shared" si="12"/>
        <v>0</v>
      </c>
    </row>
    <row r="125" spans="1:9" s="25" customFormat="1" ht="15.75">
      <c r="A125" s="22" t="s">
        <v>58</v>
      </c>
      <c r="B125" s="78" t="s">
        <v>208</v>
      </c>
      <c r="C125" s="72"/>
      <c r="D125" s="72"/>
      <c r="E125" s="72"/>
      <c r="F125" s="72"/>
      <c r="G125" s="72"/>
      <c r="H125" s="108"/>
      <c r="I125" s="108"/>
    </row>
    <row r="126" spans="1:9" s="11" customFormat="1" ht="15.75">
      <c r="A126" s="22" t="s">
        <v>60</v>
      </c>
      <c r="B126" s="78" t="s">
        <v>209</v>
      </c>
      <c r="C126" s="72"/>
      <c r="D126" s="72"/>
      <c r="E126" s="72"/>
      <c r="F126" s="72"/>
      <c r="G126" s="72"/>
      <c r="H126" s="108"/>
      <c r="I126" s="108"/>
    </row>
    <row r="127" spans="1:9" s="11" customFormat="1" ht="16.5" thickBot="1">
      <c r="A127" s="65" t="s">
        <v>62</v>
      </c>
      <c r="B127" s="79" t="s">
        <v>210</v>
      </c>
      <c r="C127" s="72"/>
      <c r="D127" s="72"/>
      <c r="E127" s="72"/>
      <c r="F127" s="72"/>
      <c r="G127" s="72"/>
      <c r="H127" s="108"/>
      <c r="I127" s="108"/>
    </row>
    <row r="128" spans="1:9" s="11" customFormat="1" ht="16.5" thickBot="1">
      <c r="A128" s="19" t="s">
        <v>78</v>
      </c>
      <c r="B128" s="77" t="s">
        <v>211</v>
      </c>
      <c r="C128" s="21">
        <f aca="true" t="shared" si="13" ref="C128:I128">+C129+C130+C131+C132</f>
        <v>0</v>
      </c>
      <c r="D128" s="21">
        <f t="shared" si="13"/>
        <v>0</v>
      </c>
      <c r="E128" s="21">
        <f t="shared" si="13"/>
        <v>0</v>
      </c>
      <c r="F128" s="21">
        <f t="shared" si="13"/>
        <v>0</v>
      </c>
      <c r="G128" s="21">
        <f t="shared" si="13"/>
        <v>0</v>
      </c>
      <c r="H128" s="93">
        <f t="shared" si="13"/>
        <v>0</v>
      </c>
      <c r="I128" s="93">
        <f t="shared" si="13"/>
        <v>0</v>
      </c>
    </row>
    <row r="129" spans="1:9" s="11" customFormat="1" ht="15.75">
      <c r="A129" s="22" t="s">
        <v>80</v>
      </c>
      <c r="B129" s="78" t="s">
        <v>212</v>
      </c>
      <c r="C129" s="72"/>
      <c r="D129" s="72"/>
      <c r="E129" s="72"/>
      <c r="F129" s="72"/>
      <c r="G129" s="72"/>
      <c r="H129" s="108"/>
      <c r="I129" s="108"/>
    </row>
    <row r="130" spans="1:9" s="11" customFormat="1" ht="15.75">
      <c r="A130" s="22" t="s">
        <v>82</v>
      </c>
      <c r="B130" s="78" t="s">
        <v>213</v>
      </c>
      <c r="C130" s="72"/>
      <c r="D130" s="72"/>
      <c r="E130" s="72"/>
      <c r="F130" s="72"/>
      <c r="G130" s="72"/>
      <c r="H130" s="108"/>
      <c r="I130" s="108"/>
    </row>
    <row r="131" spans="1:9" s="11" customFormat="1" ht="15.75">
      <c r="A131" s="22" t="s">
        <v>84</v>
      </c>
      <c r="B131" s="78" t="s">
        <v>214</v>
      </c>
      <c r="C131" s="72"/>
      <c r="D131" s="72"/>
      <c r="E131" s="72"/>
      <c r="F131" s="72"/>
      <c r="G131" s="72"/>
      <c r="H131" s="108"/>
      <c r="I131" s="108"/>
    </row>
    <row r="132" spans="1:9" s="25" customFormat="1" ht="16.5" thickBot="1">
      <c r="A132" s="65" t="s">
        <v>86</v>
      </c>
      <c r="B132" s="79" t="s">
        <v>215</v>
      </c>
      <c r="C132" s="72"/>
      <c r="D132" s="72"/>
      <c r="E132" s="72"/>
      <c r="F132" s="72"/>
      <c r="G132" s="72"/>
      <c r="H132" s="108"/>
      <c r="I132" s="108"/>
    </row>
    <row r="133" spans="1:11" s="11" customFormat="1" ht="16.5" thickBot="1">
      <c r="A133" s="19" t="s">
        <v>216</v>
      </c>
      <c r="B133" s="77" t="s">
        <v>217</v>
      </c>
      <c r="C133" s="34">
        <f aca="true" t="shared" si="14" ref="C133:I133">+C134+C135+C137+C138</f>
        <v>859427</v>
      </c>
      <c r="D133" s="34">
        <f t="shared" si="14"/>
        <v>-859427</v>
      </c>
      <c r="E133" s="34">
        <f t="shared" si="14"/>
        <v>0</v>
      </c>
      <c r="F133" s="34">
        <f t="shared" si="14"/>
        <v>0</v>
      </c>
      <c r="G133" s="34">
        <f t="shared" si="14"/>
        <v>0</v>
      </c>
      <c r="H133" s="97">
        <f t="shared" si="14"/>
        <v>0</v>
      </c>
      <c r="I133" s="97">
        <f t="shared" si="14"/>
        <v>0</v>
      </c>
      <c r="K133" s="80"/>
    </row>
    <row r="134" spans="1:9" s="11" customFormat="1" ht="15.75">
      <c r="A134" s="22" t="s">
        <v>92</v>
      </c>
      <c r="B134" s="78" t="s">
        <v>218</v>
      </c>
      <c r="C134" s="72"/>
      <c r="D134" s="72"/>
      <c r="E134" s="72"/>
      <c r="F134" s="72"/>
      <c r="G134" s="72"/>
      <c r="H134" s="108"/>
      <c r="I134" s="108"/>
    </row>
    <row r="135" spans="1:9" s="11" customFormat="1" ht="15.75">
      <c r="A135" s="22" t="s">
        <v>94</v>
      </c>
      <c r="B135" s="78" t="s">
        <v>219</v>
      </c>
      <c r="C135" s="72">
        <v>859427</v>
      </c>
      <c r="D135" s="72">
        <v>-859427</v>
      </c>
      <c r="E135" s="72">
        <f>+C135+D135</f>
        <v>0</v>
      </c>
      <c r="F135" s="72"/>
      <c r="G135" s="72">
        <f>+E135+F135</f>
        <v>0</v>
      </c>
      <c r="H135" s="108">
        <f>+F135+G135</f>
        <v>0</v>
      </c>
      <c r="I135" s="108">
        <f>+G135+H135</f>
        <v>0</v>
      </c>
    </row>
    <row r="136" spans="1:9" s="11" customFormat="1" ht="15.75">
      <c r="A136" s="22" t="s">
        <v>96</v>
      </c>
      <c r="B136" s="78" t="s">
        <v>239</v>
      </c>
      <c r="C136" s="72"/>
      <c r="D136" s="72"/>
      <c r="E136" s="72"/>
      <c r="F136" s="72"/>
      <c r="G136" s="72"/>
      <c r="H136" s="108"/>
      <c r="I136" s="108"/>
    </row>
    <row r="137" spans="1:9" s="25" customFormat="1" ht="15.75">
      <c r="A137" s="22" t="s">
        <v>98</v>
      </c>
      <c r="B137" s="78" t="s">
        <v>220</v>
      </c>
      <c r="C137" s="72"/>
      <c r="D137" s="72"/>
      <c r="E137" s="72"/>
      <c r="F137" s="72"/>
      <c r="G137" s="72"/>
      <c r="H137" s="108"/>
      <c r="I137" s="108"/>
    </row>
    <row r="138" spans="1:9" s="25" customFormat="1" ht="16.5" thickBot="1">
      <c r="A138" s="65" t="s">
        <v>238</v>
      </c>
      <c r="B138" s="79" t="s">
        <v>221</v>
      </c>
      <c r="C138" s="72"/>
      <c r="D138" s="72"/>
      <c r="E138" s="72"/>
      <c r="F138" s="72"/>
      <c r="G138" s="72"/>
      <c r="H138" s="108"/>
      <c r="I138" s="108"/>
    </row>
    <row r="139" spans="1:9" s="25" customFormat="1" ht="16.5" thickBot="1">
      <c r="A139" s="19" t="s">
        <v>100</v>
      </c>
      <c r="B139" s="77" t="s">
        <v>248</v>
      </c>
      <c r="C139" s="81">
        <f aca="true" t="shared" si="15" ref="C139:I139">+C140+C141+C142+C143</f>
        <v>0</v>
      </c>
      <c r="D139" s="81">
        <f t="shared" si="15"/>
        <v>0</v>
      </c>
      <c r="E139" s="81">
        <f t="shared" si="15"/>
        <v>0</v>
      </c>
      <c r="F139" s="81">
        <f t="shared" si="15"/>
        <v>0</v>
      </c>
      <c r="G139" s="81">
        <f t="shared" si="15"/>
        <v>0</v>
      </c>
      <c r="H139" s="110">
        <f t="shared" si="15"/>
        <v>0</v>
      </c>
      <c r="I139" s="110">
        <f t="shared" si="15"/>
        <v>0</v>
      </c>
    </row>
    <row r="140" spans="1:9" s="25" customFormat="1" ht="15.75">
      <c r="A140" s="22" t="s">
        <v>102</v>
      </c>
      <c r="B140" s="78" t="s">
        <v>222</v>
      </c>
      <c r="C140" s="72"/>
      <c r="D140" s="72"/>
      <c r="E140" s="72"/>
      <c r="F140" s="72"/>
      <c r="G140" s="72"/>
      <c r="H140" s="108"/>
      <c r="I140" s="108"/>
    </row>
    <row r="141" spans="1:9" s="25" customFormat="1" ht="15.75">
      <c r="A141" s="22" t="s">
        <v>104</v>
      </c>
      <c r="B141" s="78" t="s">
        <v>223</v>
      </c>
      <c r="C141" s="72"/>
      <c r="D141" s="72"/>
      <c r="E141" s="72"/>
      <c r="F141" s="72"/>
      <c r="G141" s="72"/>
      <c r="H141" s="108"/>
      <c r="I141" s="108"/>
    </row>
    <row r="142" spans="1:9" s="25" customFormat="1" ht="15.75">
      <c r="A142" s="22" t="s">
        <v>106</v>
      </c>
      <c r="B142" s="78" t="s">
        <v>224</v>
      </c>
      <c r="C142" s="72"/>
      <c r="D142" s="72"/>
      <c r="E142" s="72"/>
      <c r="F142" s="72"/>
      <c r="G142" s="72"/>
      <c r="H142" s="108"/>
      <c r="I142" s="108"/>
    </row>
    <row r="143" spans="1:9" s="11" customFormat="1" ht="16.5" thickBot="1">
      <c r="A143" s="22" t="s">
        <v>108</v>
      </c>
      <c r="B143" s="78" t="s">
        <v>225</v>
      </c>
      <c r="C143" s="72"/>
      <c r="D143" s="72"/>
      <c r="E143" s="72"/>
      <c r="F143" s="72"/>
      <c r="G143" s="72"/>
      <c r="H143" s="108"/>
      <c r="I143" s="108"/>
    </row>
    <row r="144" spans="1:9" s="11" customFormat="1" ht="16.5" thickBot="1">
      <c r="A144" s="19" t="s">
        <v>110</v>
      </c>
      <c r="B144" s="77" t="s">
        <v>226</v>
      </c>
      <c r="C144" s="82">
        <f>+C124+C128+C133+C139</f>
        <v>859427</v>
      </c>
      <c r="D144" s="82">
        <v>-859427</v>
      </c>
      <c r="E144" s="82">
        <f>+C144+D144</f>
        <v>0</v>
      </c>
      <c r="F144" s="82">
        <f>+F124+F128+F133+F139</f>
        <v>0</v>
      </c>
      <c r="G144" s="82">
        <f>+E144+F144</f>
        <v>0</v>
      </c>
      <c r="H144" s="111">
        <f>+F144+G144</f>
        <v>0</v>
      </c>
      <c r="I144" s="111">
        <f>+G144+H144</f>
        <v>0</v>
      </c>
    </row>
    <row r="145" spans="1:9" s="11" customFormat="1" ht="16.5" thickBot="1">
      <c r="A145" s="83" t="s">
        <v>227</v>
      </c>
      <c r="B145" s="84" t="s">
        <v>228</v>
      </c>
      <c r="C145" s="82">
        <f aca="true" t="shared" si="16" ref="C145:I145">+C123+C144</f>
        <v>71372637</v>
      </c>
      <c r="D145" s="82">
        <f t="shared" si="16"/>
        <v>2482719</v>
      </c>
      <c r="E145" s="82">
        <f t="shared" si="16"/>
        <v>73855356</v>
      </c>
      <c r="F145" s="82">
        <f t="shared" si="16"/>
        <v>-5812928</v>
      </c>
      <c r="G145" s="82">
        <f t="shared" si="16"/>
        <v>68042428</v>
      </c>
      <c r="H145" s="111">
        <f t="shared" si="16"/>
        <v>9478968</v>
      </c>
      <c r="I145" s="111">
        <f t="shared" si="16"/>
        <v>77521396</v>
      </c>
    </row>
    <row r="146" spans="1:9" s="11" customFormat="1" ht="16.5" thickBot="1">
      <c r="A146" s="85"/>
      <c r="B146" s="86"/>
      <c r="C146" s="87"/>
      <c r="D146" s="87"/>
      <c r="E146" s="87"/>
      <c r="F146" s="87"/>
      <c r="G146" s="87"/>
      <c r="H146" s="112"/>
      <c r="I146" s="112"/>
    </row>
    <row r="147" spans="1:9" s="11" customFormat="1" ht="21" customHeight="1" thickBot="1">
      <c r="A147" s="122" t="s">
        <v>229</v>
      </c>
      <c r="B147" s="123"/>
      <c r="C147" s="88">
        <v>1</v>
      </c>
      <c r="D147" s="88">
        <v>1</v>
      </c>
      <c r="E147" s="88">
        <v>1</v>
      </c>
      <c r="F147" s="88">
        <v>1</v>
      </c>
      <c r="G147" s="88">
        <v>1</v>
      </c>
      <c r="H147" s="113">
        <v>1</v>
      </c>
      <c r="I147" s="113">
        <v>1</v>
      </c>
    </row>
    <row r="148" spans="1:9" s="11" customFormat="1" ht="21" customHeight="1" thickBot="1">
      <c r="A148" s="122" t="s">
        <v>230</v>
      </c>
      <c r="B148" s="123"/>
      <c r="C148" s="88">
        <v>25</v>
      </c>
      <c r="D148" s="88">
        <v>25</v>
      </c>
      <c r="E148" s="88">
        <v>25</v>
      </c>
      <c r="F148" s="88">
        <v>25</v>
      </c>
      <c r="G148" s="88">
        <v>25</v>
      </c>
      <c r="H148" s="113">
        <v>25</v>
      </c>
      <c r="I148" s="113">
        <v>25</v>
      </c>
    </row>
    <row r="149" spans="1:9" s="11" customFormat="1" ht="15.75">
      <c r="A149" s="85"/>
      <c r="B149" s="86"/>
      <c r="C149" s="87"/>
      <c r="D149" s="87"/>
      <c r="E149" s="87"/>
      <c r="F149" s="87"/>
      <c r="G149" s="87"/>
      <c r="H149" s="87"/>
      <c r="I149" s="87"/>
    </row>
    <row r="150" spans="1:9" s="11" customFormat="1" ht="16.5" customHeight="1">
      <c r="A150" s="85"/>
      <c r="B150" s="86"/>
      <c r="C150" s="87"/>
      <c r="D150" s="87"/>
      <c r="E150" s="87"/>
      <c r="F150" s="87"/>
      <c r="G150" s="87"/>
      <c r="H150" s="87"/>
      <c r="I150" s="87"/>
    </row>
  </sheetData>
  <sheetProtection formatCells="0"/>
  <mergeCells count="4">
    <mergeCell ref="A147:B147"/>
    <mergeCell ref="A148:B148"/>
    <mergeCell ref="A2:I2"/>
    <mergeCell ref="A3:I3"/>
  </mergeCells>
  <printOptions horizontalCentered="1"/>
  <pageMargins left="0.1968503937007874" right="0.1968503937007874" top="0.984251968503937" bottom="0.3937007874015748" header="0.7874015748031497" footer="0.7874015748031497"/>
  <pageSetup horizontalDpi="600" verticalDpi="600" orientation="landscape" paperSize="9" scale="45" r:id="rId1"/>
  <headerFooter>
    <oddHeader>&amp;L&amp;"Times New Roman CE,Félkövér"&amp;12Pári Község Önkormányzata&amp;R&amp;"Times New Roman CE,Félkövér dőlt"&amp;12 4.2.sz. melléklet</oddHeader>
  </headerFooter>
  <rowBreaks count="2" manualBreakCount="2">
    <brk id="63" max="255" man="1"/>
    <brk id="88" max="255" man="1"/>
  </rowBreaks>
  <ignoredErrors>
    <ignoredError sqref="E109 E135 G135:I135 E121 G121 G117 G109 G81:I81 E81 E69 G69 G54 I40 I38 I23 I69 I74 I93:I95 I102 I105 I100 I117 I109 I121" unlockedFormula="1"/>
    <ignoredError sqref="F144 F1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2018-05-30T07:00:13Z</cp:lastPrinted>
  <dcterms:created xsi:type="dcterms:W3CDTF">2014-02-13T10:33:01Z</dcterms:created>
  <dcterms:modified xsi:type="dcterms:W3CDTF">2018-05-30T07:00:16Z</dcterms:modified>
  <cp:category/>
  <cp:version/>
  <cp:contentType/>
  <cp:contentStatus/>
</cp:coreProperties>
</file>