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3. sz. mell" sheetId="1" r:id="rId1"/>
  </sheets>
  <externalReferences>
    <externalReference r:id="rId2"/>
  </externalReferences>
  <definedNames>
    <definedName name="_xlnm.Print_Titles" localSheetId="0">'9.3. sz. mell'!$1:$6</definedName>
  </definedNames>
  <calcPr calcId="145621"/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E54" i="1"/>
  <c r="C54" i="1"/>
  <c r="C52" i="1" s="1"/>
  <c r="F52" i="1" s="1"/>
  <c r="E53" i="1"/>
  <c r="F53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F35" i="1"/>
  <c r="E35" i="1"/>
  <c r="F34" i="1"/>
  <c r="E34" i="1"/>
  <c r="F33" i="1"/>
  <c r="E33" i="1"/>
  <c r="F32" i="1"/>
  <c r="E32" i="1"/>
  <c r="E31" i="1"/>
  <c r="C31" i="1"/>
  <c r="F31" i="1" s="1"/>
  <c r="E30" i="1"/>
  <c r="F30" i="1" s="1"/>
  <c r="E29" i="1"/>
  <c r="F29" i="1" s="1"/>
  <c r="E28" i="1"/>
  <c r="F28" i="1" s="1"/>
  <c r="E27" i="1"/>
  <c r="F27" i="1" s="1"/>
  <c r="E26" i="1"/>
  <c r="C26" i="1"/>
  <c r="F26" i="1" s="1"/>
  <c r="F25" i="1"/>
  <c r="E25" i="1"/>
  <c r="F24" i="1"/>
  <c r="E24" i="1"/>
  <c r="F23" i="1"/>
  <c r="E23" i="1"/>
  <c r="F22" i="1"/>
  <c r="E22" i="1"/>
  <c r="F21" i="1"/>
  <c r="E21" i="1"/>
  <c r="E20" i="1"/>
  <c r="C20" i="1"/>
  <c r="F20" i="1" s="1"/>
  <c r="E19" i="1"/>
  <c r="C19" i="1"/>
  <c r="F19" i="1" s="1"/>
  <c r="F18" i="1"/>
  <c r="E18" i="1"/>
  <c r="F17" i="1"/>
  <c r="E17" i="1"/>
  <c r="F16" i="1"/>
  <c r="E16" i="1"/>
  <c r="F15" i="1"/>
  <c r="E15" i="1"/>
  <c r="E14" i="1"/>
  <c r="C14" i="1"/>
  <c r="F14" i="1" s="1"/>
  <c r="E13" i="1"/>
  <c r="F13" i="1" s="1"/>
  <c r="E12" i="1"/>
  <c r="F12" i="1" s="1"/>
  <c r="E11" i="1"/>
  <c r="C11" i="1"/>
  <c r="F11" i="1" s="1"/>
  <c r="E10" i="1"/>
  <c r="C10" i="1"/>
  <c r="C8" i="1" s="1"/>
  <c r="E9" i="1"/>
  <c r="F9" i="1" s="1"/>
  <c r="E8" i="1"/>
  <c r="C37" i="1" l="1"/>
  <c r="F8" i="1"/>
  <c r="C58" i="1"/>
  <c r="F58" i="1" s="1"/>
  <c r="F46" i="1"/>
  <c r="F47" i="1"/>
  <c r="F54" i="1"/>
  <c r="F10" i="1"/>
  <c r="F37" i="1" l="1"/>
  <c r="C42" i="1"/>
  <c r="F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<sst xmlns="http://schemas.openxmlformats.org/spreadsheetml/2006/main" count="113" uniqueCount="99">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</sst>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5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8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6" fillId="0" borderId="18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29" xfId="0" applyFont="1" applyBorder="1" applyAlignment="1" applyProtection="1">
      <alignment horizontal="left" wrapText="1" inden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31" xfId="0" applyFont="1" applyFill="1" applyBorder="1" applyAlignment="1" applyProtection="1">
      <alignment horizontal="left" vertical="center" wrapText="1"/>
    </xf>
    <xf numFmtId="0" fontId="23" fillId="0" borderId="5" xfId="0" applyFont="1" applyFill="1" applyBorder="1" applyAlignment="1" applyProtection="1">
      <alignment horizontal="left" vertical="center" wrapText="1"/>
    </xf>
    <xf numFmtId="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2_2019(VI.26.)%202019.&#233;vi%20k&#246;lts.rend.m&#243;d.mell&#233;klete.-2019.%20j&#250;nius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6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C8">
            <v>7440142</v>
          </cell>
        </row>
        <row r="10">
          <cell r="C10">
            <v>600000</v>
          </cell>
        </row>
        <row r="11">
          <cell r="C11">
            <v>4245000</v>
          </cell>
        </row>
        <row r="13">
          <cell r="C13">
            <v>862330</v>
          </cell>
        </row>
        <row r="14">
          <cell r="C14">
            <v>1540979</v>
          </cell>
        </row>
        <row r="15">
          <cell r="C15">
            <v>169000</v>
          </cell>
        </row>
        <row r="19">
          <cell r="C19">
            <v>22833</v>
          </cell>
        </row>
        <row r="20">
          <cell r="C20">
            <v>699075</v>
          </cell>
        </row>
        <row r="23">
          <cell r="C23">
            <v>699075</v>
          </cell>
        </row>
        <row r="24">
          <cell r="C24">
            <v>699075</v>
          </cell>
        </row>
        <row r="26">
          <cell r="C26">
            <v>0</v>
          </cell>
        </row>
        <row r="31">
          <cell r="C31">
            <v>0</v>
          </cell>
        </row>
        <row r="35">
          <cell r="C35">
            <v>60000</v>
          </cell>
        </row>
        <row r="37">
          <cell r="C37">
            <v>8199217</v>
          </cell>
        </row>
        <row r="38">
          <cell r="C38">
            <v>333428389</v>
          </cell>
        </row>
        <row r="39">
          <cell r="C39">
            <v>1054835</v>
          </cell>
        </row>
        <row r="41">
          <cell r="C41">
            <v>332373554</v>
          </cell>
        </row>
        <row r="42">
          <cell r="C42">
            <v>341627606</v>
          </cell>
        </row>
        <row r="46">
          <cell r="C46">
            <v>338820265</v>
          </cell>
        </row>
        <row r="47">
          <cell r="C47">
            <v>212761652</v>
          </cell>
        </row>
        <row r="48">
          <cell r="C48">
            <v>45651461</v>
          </cell>
        </row>
        <row r="49">
          <cell r="C49">
            <v>80407152</v>
          </cell>
        </row>
        <row r="52">
          <cell r="C52">
            <v>2816190</v>
          </cell>
        </row>
        <row r="53">
          <cell r="C53">
            <v>1926590</v>
          </cell>
        </row>
        <row r="54">
          <cell r="C54">
            <v>889600</v>
          </cell>
        </row>
        <row r="58">
          <cell r="C58">
            <v>341636455</v>
          </cell>
        </row>
        <row r="60">
          <cell r="C60">
            <v>55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G61"/>
  <sheetViews>
    <sheetView tabSelected="1" view="pageLayout" zoomScaleNormal="100" workbookViewId="0">
      <selection activeCell="C3" sqref="C3"/>
    </sheetView>
  </sheetViews>
  <sheetFormatPr defaultRowHeight="12.75" x14ac:dyDescent="0.2"/>
  <cols>
    <col min="1" max="1" width="13.83203125" style="77" customWidth="1"/>
    <col min="2" max="2" width="79.1640625" style="20" customWidth="1"/>
    <col min="3" max="3" width="25" style="85" customWidth="1"/>
    <col min="4" max="4" width="0" style="20" hidden="1" customWidth="1"/>
    <col min="5" max="5" width="11.83203125" style="5" hidden="1" customWidth="1"/>
    <col min="6" max="6" width="9.83203125" style="5" hidden="1" customWidth="1"/>
    <col min="7" max="7" width="8" style="20" hidden="1" customWidth="1"/>
    <col min="8" max="8" width="0" style="20" hidden="1" customWidth="1"/>
    <col min="9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263" width="8" style="20" customWidth="1"/>
    <col min="264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519" width="8" style="20" customWidth="1"/>
    <col min="520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775" width="8" style="20" customWidth="1"/>
    <col min="776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031" width="8" style="20" customWidth="1"/>
    <col min="1032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287" width="8" style="20" customWidth="1"/>
    <col min="1288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543" width="8" style="20" customWidth="1"/>
    <col min="1544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1799" width="8" style="20" customWidth="1"/>
    <col min="1800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055" width="8" style="20" customWidth="1"/>
    <col min="2056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311" width="8" style="20" customWidth="1"/>
    <col min="2312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567" width="8" style="20" customWidth="1"/>
    <col min="2568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2823" width="8" style="20" customWidth="1"/>
    <col min="2824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079" width="8" style="20" customWidth="1"/>
    <col min="3080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335" width="8" style="20" customWidth="1"/>
    <col min="3336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591" width="8" style="20" customWidth="1"/>
    <col min="3592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3847" width="8" style="20" customWidth="1"/>
    <col min="3848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103" width="8" style="20" customWidth="1"/>
    <col min="4104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359" width="8" style="20" customWidth="1"/>
    <col min="4360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615" width="8" style="20" customWidth="1"/>
    <col min="4616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4871" width="8" style="20" customWidth="1"/>
    <col min="4872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127" width="8" style="20" customWidth="1"/>
    <col min="5128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383" width="8" style="20" customWidth="1"/>
    <col min="5384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639" width="8" style="20" customWidth="1"/>
    <col min="5640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5895" width="8" style="20" customWidth="1"/>
    <col min="5896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151" width="8" style="20" customWidth="1"/>
    <col min="6152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407" width="8" style="20" customWidth="1"/>
    <col min="6408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663" width="8" style="20" customWidth="1"/>
    <col min="6664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6919" width="8" style="20" customWidth="1"/>
    <col min="6920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175" width="8" style="20" customWidth="1"/>
    <col min="7176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431" width="8" style="20" customWidth="1"/>
    <col min="7432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687" width="8" style="20" customWidth="1"/>
    <col min="7688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7943" width="8" style="20" customWidth="1"/>
    <col min="7944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199" width="8" style="20" customWidth="1"/>
    <col min="8200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455" width="8" style="20" customWidth="1"/>
    <col min="8456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711" width="8" style="20" customWidth="1"/>
    <col min="8712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8967" width="8" style="20" customWidth="1"/>
    <col min="8968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223" width="8" style="20" customWidth="1"/>
    <col min="9224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479" width="8" style="20" customWidth="1"/>
    <col min="9480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735" width="8" style="20" customWidth="1"/>
    <col min="9736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9991" width="8" style="20" customWidth="1"/>
    <col min="9992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247" width="8" style="20" customWidth="1"/>
    <col min="10248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503" width="8" style="20" customWidth="1"/>
    <col min="10504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0759" width="8" style="20" customWidth="1"/>
    <col min="10760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015" width="8" style="20" customWidth="1"/>
    <col min="11016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271" width="8" style="20" customWidth="1"/>
    <col min="11272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527" width="8" style="20" customWidth="1"/>
    <col min="11528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1783" width="8" style="20" customWidth="1"/>
    <col min="11784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039" width="8" style="20" customWidth="1"/>
    <col min="12040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295" width="8" style="20" customWidth="1"/>
    <col min="12296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551" width="8" style="20" customWidth="1"/>
    <col min="12552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2807" width="8" style="20" customWidth="1"/>
    <col min="12808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063" width="8" style="20" customWidth="1"/>
    <col min="13064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319" width="8" style="20" customWidth="1"/>
    <col min="13320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575" width="8" style="20" customWidth="1"/>
    <col min="13576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3831" width="8" style="20" customWidth="1"/>
    <col min="13832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087" width="8" style="20" customWidth="1"/>
    <col min="14088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343" width="8" style="20" customWidth="1"/>
    <col min="14344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599" width="8" style="20" customWidth="1"/>
    <col min="14600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4855" width="8" style="20" customWidth="1"/>
    <col min="14856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111" width="8" style="20" customWidth="1"/>
    <col min="15112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367" width="8" style="20" customWidth="1"/>
    <col min="15368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623" width="8" style="20" customWidth="1"/>
    <col min="15624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5879" width="8" style="20" customWidth="1"/>
    <col min="15880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135" width="8" style="20" customWidth="1"/>
    <col min="16136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7504992</v>
      </c>
      <c r="E8" s="32" t="e">
        <f>'[1]9.3.1. sz. mell EOI'!C8+#REF!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'[1]9.3.1. sz. mell EOI'!C9+#REF!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616000+35063</f>
        <v>651063</v>
      </c>
      <c r="E10" s="32" t="e">
        <f>'[1]9.3.1. sz. mell EOI'!C10+#REF!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f>4200000+5000+40000</f>
        <v>4245000</v>
      </c>
      <c r="E11" s="32" t="e">
        <f>'[1]9.3.1. sz. mell EOI'!C11+#REF!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'[1]9.3.1. sz. mell EOI'!C12+#REF!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v>862330</v>
      </c>
      <c r="E13" s="32" t="e">
        <f>'[1]9.3.1. sz. mell EOI'!C13+#REF!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9">
        <f>1533149+9467+1350+10800</f>
        <v>1554766</v>
      </c>
      <c r="E14" s="32" t="e">
        <f>'[1]9.3.1. sz. mell EOI'!C14+#REF!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40" t="s">
        <v>29</v>
      </c>
      <c r="C15" s="38">
        <v>169000</v>
      </c>
      <c r="E15" s="32" t="e">
        <f>'[1]9.3.1. sz. mell EOI'!C15+#REF!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 t="e">
        <f>'[1]9.3.1. sz. mell EOI'!C16+#REF!</f>
        <v>#REF!</v>
      </c>
      <c r="F16" s="32" t="e">
        <f t="shared" si="0"/>
        <v>#REF!</v>
      </c>
    </row>
    <row r="17" spans="1:6" s="42" customFormat="1" ht="12" customHeight="1" x14ac:dyDescent="0.2">
      <c r="A17" s="36" t="s">
        <v>32</v>
      </c>
      <c r="B17" s="37" t="s">
        <v>33</v>
      </c>
      <c r="C17" s="38"/>
      <c r="E17" s="32" t="e">
        <f>'[1]9.3.1. sz. mell EOI'!C17+#REF!</f>
        <v>#REF!</v>
      </c>
      <c r="F17" s="32" t="e">
        <f t="shared" si="0"/>
        <v>#REF!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 t="e">
        <f>'[1]9.3.1. sz. mell EOI'!C18+#REF!</f>
        <v>#REF!</v>
      </c>
      <c r="F18" s="32" t="e">
        <f t="shared" si="0"/>
        <v>#REF!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4">
        <f>1000+21833</f>
        <v>22833</v>
      </c>
      <c r="E19" s="32" t="e">
        <f>'[1]9.3.1. sz. mell EOI'!C19+#REF!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5">
        <f>SUM(C21:C23)</f>
        <v>699075</v>
      </c>
      <c r="E20" s="32" t="e">
        <f>'[1]9.3.1. sz. mell EOI'!C20+#REF!</f>
        <v>#REF!</v>
      </c>
      <c r="F20" s="32" t="e">
        <f t="shared" si="0"/>
        <v>#REF!</v>
      </c>
    </row>
    <row r="21" spans="1:6" s="42" customFormat="1" ht="12" customHeight="1" x14ac:dyDescent="0.2">
      <c r="A21" s="36" t="s">
        <v>40</v>
      </c>
      <c r="B21" s="46" t="s">
        <v>41</v>
      </c>
      <c r="C21" s="47"/>
      <c r="E21" s="32" t="e">
        <f>'[1]9.3.1. sz. mell EOI'!C21+#REF!</f>
        <v>#REF!</v>
      </c>
      <c r="F21" s="32" t="e">
        <f t="shared" si="0"/>
        <v>#REF!</v>
      </c>
    </row>
    <row r="22" spans="1:6" s="42" customFormat="1" ht="12" customHeight="1" x14ac:dyDescent="0.2">
      <c r="A22" s="36" t="s">
        <v>42</v>
      </c>
      <c r="B22" s="37" t="s">
        <v>43</v>
      </c>
      <c r="C22" s="38"/>
      <c r="E22" s="32" t="e">
        <f>'[1]9.3.1. sz. mell EOI'!C22+#REF!</f>
        <v>#REF!</v>
      </c>
      <c r="F22" s="32" t="e">
        <f t="shared" si="0"/>
        <v>#REF!</v>
      </c>
    </row>
    <row r="23" spans="1:6" s="42" customFormat="1" ht="12" customHeight="1" x14ac:dyDescent="0.2">
      <c r="A23" s="36" t="s">
        <v>44</v>
      </c>
      <c r="B23" s="37" t="s">
        <v>45</v>
      </c>
      <c r="C23" s="48">
        <v>699075</v>
      </c>
      <c r="E23" s="32" t="e">
        <f>'[1]9.3.1. sz. mell EOI'!C23+#REF!</f>
        <v>#REF!</v>
      </c>
      <c r="F23" s="32" t="e">
        <f t="shared" si="0"/>
        <v>#REF!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8">
        <v>699075</v>
      </c>
      <c r="E24" s="32" t="e">
        <f>'[1]9.3.1. sz. mell EOI'!C24+#REF!</f>
        <v>#REF!</v>
      </c>
      <c r="F24" s="32" t="e">
        <f t="shared" si="0"/>
        <v>#REF!</v>
      </c>
    </row>
    <row r="25" spans="1:6" s="42" customFormat="1" ht="12" customHeight="1" thickBot="1" x14ac:dyDescent="0.25">
      <c r="A25" s="49" t="s">
        <v>48</v>
      </c>
      <c r="B25" s="50" t="s">
        <v>49</v>
      </c>
      <c r="C25" s="51"/>
      <c r="E25" s="32" t="e">
        <f>'[1]9.3.1. sz. mell EOI'!C25+#REF!</f>
        <v>#REF!</v>
      </c>
      <c r="F25" s="32" t="e">
        <f t="shared" si="0"/>
        <v>#REF!</v>
      </c>
    </row>
    <row r="26" spans="1:6" s="42" customFormat="1" ht="12" customHeight="1" thickBot="1" x14ac:dyDescent="0.25">
      <c r="A26" s="49" t="s">
        <v>50</v>
      </c>
      <c r="B26" s="50" t="s">
        <v>51</v>
      </c>
      <c r="C26" s="45">
        <f>+C27+C28+C29</f>
        <v>0</v>
      </c>
      <c r="E26" s="32" t="e">
        <f>'[1]9.3.1. sz. mell EOI'!C26+#REF!</f>
        <v>#REF!</v>
      </c>
      <c r="F26" s="32" t="e">
        <f t="shared" si="0"/>
        <v>#REF!</v>
      </c>
    </row>
    <row r="27" spans="1:6" s="42" customFormat="1" ht="12" customHeight="1" x14ac:dyDescent="0.2">
      <c r="A27" s="52" t="s">
        <v>52</v>
      </c>
      <c r="B27" s="53" t="s">
        <v>53</v>
      </c>
      <c r="C27" s="54"/>
      <c r="E27" s="32" t="e">
        <f>'[1]9.3.1. sz. mell EOI'!C27+#REF!</f>
        <v>#REF!</v>
      </c>
      <c r="F27" s="32" t="e">
        <f t="shared" si="0"/>
        <v>#REF!</v>
      </c>
    </row>
    <row r="28" spans="1:6" s="42" customFormat="1" ht="12" customHeight="1" x14ac:dyDescent="0.2">
      <c r="A28" s="52" t="s">
        <v>54</v>
      </c>
      <c r="B28" s="53" t="s">
        <v>43</v>
      </c>
      <c r="C28" s="47"/>
      <c r="E28" s="32" t="e">
        <f>'[1]9.3.1. sz. mell EOI'!C28+#REF!</f>
        <v>#REF!</v>
      </c>
      <c r="F28" s="32" t="e">
        <f t="shared" si="0"/>
        <v>#REF!</v>
      </c>
    </row>
    <row r="29" spans="1:6" s="42" customFormat="1" ht="12" customHeight="1" x14ac:dyDescent="0.2">
      <c r="A29" s="52" t="s">
        <v>55</v>
      </c>
      <c r="B29" s="55" t="s">
        <v>56</v>
      </c>
      <c r="C29" s="47"/>
      <c r="E29" s="32" t="e">
        <f>'[1]9.3.1. sz. mell EOI'!C29+#REF!</f>
        <v>#REF!</v>
      </c>
      <c r="F29" s="32" t="e">
        <f t="shared" si="0"/>
        <v>#REF!</v>
      </c>
    </row>
    <row r="30" spans="1:6" s="42" customFormat="1" ht="12" customHeight="1" thickBot="1" x14ac:dyDescent="0.25">
      <c r="A30" s="36" t="s">
        <v>57</v>
      </c>
      <c r="B30" s="56" t="s">
        <v>58</v>
      </c>
      <c r="C30" s="57"/>
      <c r="E30" s="32" t="e">
        <f>'[1]9.3.1. sz. mell EOI'!C30+#REF!</f>
        <v>#REF!</v>
      </c>
      <c r="F30" s="32" t="e">
        <f t="shared" si="0"/>
        <v>#REF!</v>
      </c>
    </row>
    <row r="31" spans="1:6" s="42" customFormat="1" ht="12" customHeight="1" thickBot="1" x14ac:dyDescent="0.25">
      <c r="A31" s="49" t="s">
        <v>59</v>
      </c>
      <c r="B31" s="50" t="s">
        <v>60</v>
      </c>
      <c r="C31" s="45">
        <f>+C32+C33+C34</f>
        <v>0</v>
      </c>
      <c r="E31" s="32" t="e">
        <f>'[1]9.3.1. sz. mell EOI'!C31+#REF!</f>
        <v>#REF!</v>
      </c>
      <c r="F31" s="32" t="e">
        <f t="shared" si="0"/>
        <v>#REF!</v>
      </c>
    </row>
    <row r="32" spans="1:6" s="42" customFormat="1" ht="12" customHeight="1" x14ac:dyDescent="0.2">
      <c r="A32" s="52" t="s">
        <v>61</v>
      </c>
      <c r="B32" s="53" t="s">
        <v>62</v>
      </c>
      <c r="C32" s="54"/>
      <c r="E32" s="32" t="e">
        <f>'[1]9.3.1. sz. mell EOI'!C32+#REF!</f>
        <v>#REF!</v>
      </c>
      <c r="F32" s="32" t="e">
        <f t="shared" si="0"/>
        <v>#REF!</v>
      </c>
    </row>
    <row r="33" spans="1:6" s="42" customFormat="1" ht="12" customHeight="1" x14ac:dyDescent="0.2">
      <c r="A33" s="52" t="s">
        <v>63</v>
      </c>
      <c r="B33" s="55" t="s">
        <v>64</v>
      </c>
      <c r="C33" s="41"/>
      <c r="E33" s="32" t="e">
        <f>'[1]9.3.1. sz. mell EOI'!C33+#REF!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6" t="s">
        <v>66</v>
      </c>
      <c r="C34" s="57"/>
      <c r="E34" s="32" t="e">
        <f>'[1]9.3.1. sz. mell EOI'!C34+#REF!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9" t="s">
        <v>67</v>
      </c>
      <c r="B35" s="50" t="s">
        <v>68</v>
      </c>
      <c r="C35" s="58">
        <v>60000</v>
      </c>
      <c r="E35" s="32" t="e">
        <f>'[1]9.3.1. sz. mell EOI'!C35+#REF!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9" t="s">
        <v>69</v>
      </c>
      <c r="B36" s="50" t="s">
        <v>70</v>
      </c>
      <c r="C36" s="59"/>
      <c r="E36" s="32" t="e">
        <f>'[1]9.3.1. sz. mell EOI'!C36+#REF!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50" t="s">
        <v>72</v>
      </c>
      <c r="C37" s="60">
        <f>+C8+C20+C25+C26+C31+C35+C36</f>
        <v>8264067</v>
      </c>
      <c r="E37" s="32" t="e">
        <f>'[1]9.3.1. sz. mell EOI'!C37+#REF!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61" t="s">
        <v>73</v>
      </c>
      <c r="B38" s="50" t="s">
        <v>74</v>
      </c>
      <c r="C38" s="62">
        <f>+C39+C40+C41</f>
        <v>333428389</v>
      </c>
      <c r="E38" s="32" t="e">
        <f>'[1]9.3.1. sz. mell EOI'!C38+#REF!</f>
        <v>#REF!</v>
      </c>
      <c r="F38" s="32" t="e">
        <f t="shared" si="0"/>
        <v>#REF!</v>
      </c>
    </row>
    <row r="39" spans="1:6" s="31" customFormat="1" ht="12" customHeight="1" x14ac:dyDescent="0.2">
      <c r="A39" s="52" t="s">
        <v>75</v>
      </c>
      <c r="B39" s="53" t="s">
        <v>76</v>
      </c>
      <c r="C39" s="54">
        <v>1054835</v>
      </c>
      <c r="E39" s="32" t="e">
        <f>'[1]9.3.1. sz. mell EOI'!C39+#REF!</f>
        <v>#REF!</v>
      </c>
      <c r="F39" s="32" t="e">
        <f t="shared" si="0"/>
        <v>#REF!</v>
      </c>
    </row>
    <row r="40" spans="1:6" s="42" customFormat="1" ht="12" customHeight="1" x14ac:dyDescent="0.2">
      <c r="A40" s="52" t="s">
        <v>77</v>
      </c>
      <c r="B40" s="55" t="s">
        <v>78</v>
      </c>
      <c r="C40" s="41"/>
      <c r="E40" s="32" t="e">
        <f>'[1]9.3.1. sz. mell EOI'!C40+#REF!</f>
        <v>#REF!</v>
      </c>
      <c r="F40" s="32" t="e">
        <f t="shared" si="0"/>
        <v>#REF!</v>
      </c>
    </row>
    <row r="41" spans="1:6" s="42" customFormat="1" ht="15" customHeight="1" thickBot="1" x14ac:dyDescent="0.25">
      <c r="A41" s="36" t="s">
        <v>79</v>
      </c>
      <c r="B41" s="56" t="s">
        <v>80</v>
      </c>
      <c r="C41" s="57">
        <f>328107890+80000+4185664</f>
        <v>332373554</v>
      </c>
      <c r="E41" s="32" t="e">
        <f>'[1]9.3.1. sz. mell EOI'!C41+#REF!</f>
        <v>#REF!</v>
      </c>
      <c r="F41" s="32" t="e">
        <f t="shared" si="0"/>
        <v>#REF!</v>
      </c>
    </row>
    <row r="42" spans="1:6" s="42" customFormat="1" ht="15" customHeight="1" thickBot="1" x14ac:dyDescent="0.25">
      <c r="A42" s="61" t="s">
        <v>81</v>
      </c>
      <c r="B42" s="63" t="s">
        <v>82</v>
      </c>
      <c r="C42" s="64">
        <f>+C37+C38</f>
        <v>341692456</v>
      </c>
      <c r="E42" s="32" t="e">
        <f>'[1]9.3.1. sz. mell EOI'!C42+#REF!</f>
        <v>#REF!</v>
      </c>
      <c r="F42" s="32" t="e">
        <f t="shared" si="0"/>
        <v>#REF!</v>
      </c>
    </row>
    <row r="43" spans="1:6" x14ac:dyDescent="0.2">
      <c r="A43" s="65"/>
      <c r="B43" s="66"/>
      <c r="C43" s="67"/>
      <c r="E43" s="32" t="e">
        <f>'[1]9.3.1. sz. mell EOI'!C43+#REF!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8"/>
      <c r="B44" s="69"/>
      <c r="C44" s="70"/>
      <c r="E44" s="32" t="e">
        <f>'[1]9.3.1. sz. mell EOI'!C44+#REF!</f>
        <v>#REF!</v>
      </c>
      <c r="F44" s="32" t="e">
        <f t="shared" si="0"/>
        <v>#REF!</v>
      </c>
    </row>
    <row r="45" spans="1:6" s="74" customFormat="1" ht="12" customHeight="1" thickBot="1" x14ac:dyDescent="0.25">
      <c r="A45" s="71"/>
      <c r="B45" s="72" t="s">
        <v>83</v>
      </c>
      <c r="C45" s="73"/>
      <c r="E45" s="32" t="e">
        <f>'[1]9.3.1. sz. mell EOI'!C45+#REF!</f>
        <v>#REF!</v>
      </c>
      <c r="F45" s="32" t="e">
        <f t="shared" si="0"/>
        <v>#REF!</v>
      </c>
    </row>
    <row r="46" spans="1:6" ht="12" customHeight="1" thickBot="1" x14ac:dyDescent="0.25">
      <c r="A46" s="49" t="s">
        <v>14</v>
      </c>
      <c r="B46" s="50" t="s">
        <v>84</v>
      </c>
      <c r="C46" s="30">
        <f>SUM(C47:C51)</f>
        <v>338876266</v>
      </c>
      <c r="E46" s="32" t="e">
        <f>'[1]9.3.1. sz. mell EOI'!C46+#REF!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6" t="s">
        <v>85</v>
      </c>
      <c r="C47" s="54">
        <f>208655734+585000+3502648+18270</f>
        <v>212761652</v>
      </c>
      <c r="E47" s="32" t="e">
        <f>'[1]9.3.1. sz. mell EOI'!C47+#REF!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8">
        <f>44850807+114075+683016+3563</f>
        <v>45651461</v>
      </c>
      <c r="E48" s="32" t="e">
        <f>'[1]9.3.1. sz. mell EOI'!C48+#REF!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39">
        <f>80145873+44530+80000+81950+50800+60000</f>
        <v>80463153</v>
      </c>
      <c r="E49" s="32" t="e">
        <f>'[1]9.3.1. sz. mell EOI'!C49+#REF!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'[1]9.3.1. sz. mell EOI'!C50+#REF!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'[1]9.3.1. sz. mell EOI'!C51+#REF!</f>
        <v>#REF!</v>
      </c>
      <c r="F51" s="32" t="e">
        <f t="shared" si="0"/>
        <v>#REF!</v>
      </c>
    </row>
    <row r="52" spans="1:6" s="74" customFormat="1" ht="12" customHeight="1" thickBot="1" x14ac:dyDescent="0.25">
      <c r="A52" s="49" t="s">
        <v>38</v>
      </c>
      <c r="B52" s="50" t="s">
        <v>90</v>
      </c>
      <c r="C52" s="45">
        <f>SUM(C53:C55)</f>
        <v>2816190</v>
      </c>
      <c r="E52" s="32" t="e">
        <f>'[1]9.3.1. sz. mell EOI'!C52+#REF!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6" t="s">
        <v>91</v>
      </c>
      <c r="C53" s="54">
        <v>1926590</v>
      </c>
      <c r="E53" s="32" t="e">
        <f>'[1]9.3.1. sz. mell EOI'!C53+#REF!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>
        <f>965200-75600</f>
        <v>889600</v>
      </c>
      <c r="E54" s="32" t="e">
        <f>'[1]9.3.1. sz. mell EOI'!C54+#REF!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'[1]9.3.1. sz. mell EOI'!C55+#REF!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'[1]9.3.1. sz. mell EOI'!C56+#REF!</f>
        <v>#REF!</v>
      </c>
      <c r="F56" s="32" t="e">
        <f t="shared" si="0"/>
        <v>#REF!</v>
      </c>
    </row>
    <row r="57" spans="1:6" ht="13.5" thickBot="1" x14ac:dyDescent="0.25">
      <c r="A57" s="49" t="s">
        <v>48</v>
      </c>
      <c r="B57" s="50" t="s">
        <v>95</v>
      </c>
      <c r="C57" s="51"/>
      <c r="E57" s="32" t="e">
        <f>'[1]9.3.1. sz. mell EOI'!C57+#REF!</f>
        <v>#REF!</v>
      </c>
      <c r="F57" s="32" t="e">
        <f t="shared" si="0"/>
        <v>#REF!</v>
      </c>
    </row>
    <row r="58" spans="1:6" ht="15" customHeight="1" thickBot="1" x14ac:dyDescent="0.25">
      <c r="A58" s="49" t="s">
        <v>50</v>
      </c>
      <c r="B58" s="75" t="s">
        <v>96</v>
      </c>
      <c r="C58" s="76">
        <f>+C46+C52+C57</f>
        <v>341692456</v>
      </c>
      <c r="E58" s="32" t="e">
        <f>'[1]9.3.1. sz. mell EOI'!C58+#REF!</f>
        <v>#REF!</v>
      </c>
      <c r="F58" s="32" t="e">
        <f t="shared" si="0"/>
        <v>#REF!</v>
      </c>
    </row>
    <row r="59" spans="1:6" ht="14.25" customHeight="1" thickBot="1" x14ac:dyDescent="0.25">
      <c r="C59" s="78"/>
      <c r="E59" s="32" t="e">
        <f>'[1]9.3.1. sz. mell EOI'!C59+#REF!</f>
        <v>#REF!</v>
      </c>
      <c r="F59" s="32" t="e">
        <f t="shared" si="0"/>
        <v>#REF!</v>
      </c>
    </row>
    <row r="60" spans="1:6" x14ac:dyDescent="0.2">
      <c r="A60" s="79" t="s">
        <v>97</v>
      </c>
      <c r="B60" s="80"/>
      <c r="C60" s="81">
        <v>55</v>
      </c>
      <c r="E60" s="32" t="e">
        <f>'[1]9.3.1. sz. mell EOI'!C60+#REF!</f>
        <v>#REF!</v>
      </c>
      <c r="F60" s="32" t="e">
        <f t="shared" si="0"/>
        <v>#REF!</v>
      </c>
    </row>
    <row r="61" spans="1:6" ht="13.5" thickBot="1" x14ac:dyDescent="0.25">
      <c r="A61" s="82" t="s">
        <v>98</v>
      </c>
      <c r="B61" s="83"/>
      <c r="C61" s="84">
        <v>0.75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14.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2019-06-27T14:34:36Z</dcterms:created>
  <dcterms:modified xsi:type="dcterms:W3CDTF">2019-06-27T14:34:37Z</dcterms:modified>
</cp:coreProperties>
</file>