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4.1. sz. mell VMK" sheetId="1" r:id="rId1"/>
  </sheets>
  <externalReferences>
    <externalReference r:id="rId4"/>
  </externalReferences>
  <definedNames>
    <definedName name="_xlfn.IFERROR" hidden="1">#NAME?</definedName>
    <definedName name="_xlnm.Print_Titles" localSheetId="0">'9.4.1. sz. mell VMK'!$1:$6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<sst xmlns="http://schemas.openxmlformats.org/spreadsheetml/2006/main" count="111" uniqueCount="97">
  <si>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</si>
  <si>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Művelődési Központ és Könyvtár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</si>
  <si>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</si>
  <si>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</si>
  <si>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</si>
  <si>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</si>
  <si>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</si>
  <si>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</si>
  <si>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</si>
  <si>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</si>
  <si>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</si>
  <si>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</si>
  <si>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</si>
  <si>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</si>
  <si>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</si>
  <si>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</si>
  <si>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</si>
  <si>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</si>
  <si>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</si>
  <si>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</si>
  <si>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</si>
  <si>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</si>
  <si>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</si>
  <si>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</si>
  <si>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</si>
  <si>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</si>
  <si>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</si>
  <si>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</si>
  <si>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</si>
  <si>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</si>
  <si>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</si>
  <si>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</si>
  <si>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</si>
  <si>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</si>
  <si>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</si>
  <si>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</si>
  <si>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</si>
  <si>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</si>
  <si>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</si>
  <si>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</si>
  <si>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</si>
  <si>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</si>
  <si>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</si>
  <si>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</si>
  <si>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</si>
  <si>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</si>
  <si>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</si>
  <si>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</si>
  <si>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</si>
  <si>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</si>
  <si>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</si>
  <si>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</si>
  <si>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</si>
  <si>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</si>
  <si>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</si>
  <si>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</si>
  <si>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</si>
  <si>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</si>
  <si>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</si>
  <si>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</si>
  <si>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</si>
  <si>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</si>
  <si>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</si>
  <si>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</si>
  <si>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</si>
  <si>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</si>
  <si>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</si>
  <si>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</si>
  <si>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</si>
  <si>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</si>
  <si>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</si>
  <si>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</si>
  <si>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</si>
  <si>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</si>
  <si>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</si>
  <si>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</si>
  <si>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</si>
  <si>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</si>
  <si>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</si>
  <si>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</si>
  <si>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</si>
  <si>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</si>
  <si>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</si>
  <si>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</si>
  <si>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</si>
  <si>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</si>
  <si>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</si>
  <si>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</si>
  <si>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</si>
  <si>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</si>
  <si>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</si>
  <si>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</si>
  <si>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</si>
  <si>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</si>
  <si>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</si>
  <si>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2016. április 1-ig (fő)</t>
  </si>
  <si>
    <t>Éves engedélyezett létszám 2016. április 1-jétől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</si>
</sst>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sz val="8"/>
      <color indexed="10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2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6_2016.(V.27.)%20rendelet%20mell&#233;klete-K&#246;lts.%20rend.%20m&#243;d.mell&#233;klet%202016.m&#225;jus%2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."/>
      <sheetName val="2.2.sz.mell ."/>
      <sheetName val="6.sz.mell."/>
      <sheetName val="9.1. sz. mell."/>
      <sheetName val="9.1.1. sz. mell."/>
      <sheetName val="9.1.2. sz. mell."/>
      <sheetName val="9.2. sz. mell."/>
      <sheetName val="9.2.3. sz. mell."/>
      <sheetName val="9.3. sz. mell "/>
      <sheetName val="9.3.1. sz. mell EOI"/>
      <sheetName val="9.4. sz. mell VMK"/>
      <sheetName val="9.4.1. sz. mell VMK"/>
      <sheetName val="9.5. sz. mell VPM "/>
      <sheetName val="9.5.1. sz. mell VPM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7">
      <selection activeCell="C49" sqref="C49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3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5009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f>9050-5430+873</f>
        <v>4493</v>
      </c>
    </row>
    <row r="11" spans="1:3" s="28" customFormat="1" ht="12" customHeight="1">
      <c r="A11" s="32" t="s">
        <v>20</v>
      </c>
      <c r="B11" s="33" t="s">
        <v>21</v>
      </c>
      <c r="C11" s="34">
        <f>1100-660+74</f>
        <v>514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/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>
        <v>1</v>
      </c>
    </row>
    <row r="17" spans="1:3" s="37" customFormat="1" ht="12" customHeight="1">
      <c r="A17" s="32" t="s">
        <v>32</v>
      </c>
      <c r="B17" s="33" t="s">
        <v>33</v>
      </c>
      <c r="C17" s="34">
        <v>1</v>
      </c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50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1"/>
    </row>
    <row r="36" spans="1:3" s="28" customFormat="1" ht="12" customHeight="1" thickBot="1">
      <c r="A36" s="19" t="s">
        <v>69</v>
      </c>
      <c r="B36" s="41" t="s">
        <v>70</v>
      </c>
      <c r="C36" s="52">
        <f>+C8+C20+C25+C26+C30+C34+C35</f>
        <v>5009</v>
      </c>
    </row>
    <row r="37" spans="1:3" s="28" customFormat="1" ht="12" customHeight="1" thickBot="1">
      <c r="A37" s="53" t="s">
        <v>71</v>
      </c>
      <c r="B37" s="41" t="s">
        <v>72</v>
      </c>
      <c r="C37" s="52">
        <f>+C38+C39+C40</f>
        <v>193</v>
      </c>
    </row>
    <row r="38" spans="1:3" s="28" customFormat="1" ht="12" customHeight="1">
      <c r="A38" s="43" t="s">
        <v>73</v>
      </c>
      <c r="B38" s="44" t="s">
        <v>74</v>
      </c>
      <c r="C38" s="45">
        <v>193</v>
      </c>
    </row>
    <row r="39" spans="1:3" s="28" customFormat="1" ht="12" customHeight="1">
      <c r="A39" s="43" t="s">
        <v>75</v>
      </c>
      <c r="B39" s="46" t="s">
        <v>76</v>
      </c>
      <c r="C39" s="50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3" t="s">
        <v>79</v>
      </c>
      <c r="B41" s="54" t="s">
        <v>80</v>
      </c>
      <c r="C41" s="55">
        <f>+C36+C37</f>
        <v>5202</v>
      </c>
    </row>
    <row r="42" spans="1:3" s="37" customFormat="1" ht="15" customHeight="1">
      <c r="A42" s="56"/>
      <c r="B42" s="57"/>
      <c r="C42" s="58"/>
    </row>
    <row r="43" spans="1:3" ht="13.5" thickBot="1">
      <c r="A43" s="59"/>
      <c r="B43" s="60"/>
      <c r="C43" s="61"/>
    </row>
    <row r="44" spans="1:3" s="22" customFormat="1" ht="16.5" customHeight="1" thickBot="1">
      <c r="A44" s="62"/>
      <c r="B44" s="63" t="s">
        <v>81</v>
      </c>
      <c r="C44" s="55"/>
    </row>
    <row r="45" spans="1:3" s="64" customFormat="1" ht="12" customHeight="1" thickBot="1">
      <c r="A45" s="40" t="s">
        <v>14</v>
      </c>
      <c r="B45" s="41" t="s">
        <v>82</v>
      </c>
      <c r="C45" s="27">
        <f>SUM(C46:C50)</f>
        <v>16884</v>
      </c>
    </row>
    <row r="46" spans="1:3" ht="12" customHeight="1">
      <c r="A46" s="32" t="s">
        <v>16</v>
      </c>
      <c r="B46" s="39" t="s">
        <v>83</v>
      </c>
      <c r="C46" s="45">
        <f>21349-16102+1217+64</f>
        <v>6528</v>
      </c>
    </row>
    <row r="47" spans="1:3" ht="12" customHeight="1">
      <c r="A47" s="32" t="s">
        <v>18</v>
      </c>
      <c r="B47" s="33" t="s">
        <v>84</v>
      </c>
      <c r="C47" s="65">
        <f>5765-4324+329+31</f>
        <v>1801</v>
      </c>
    </row>
    <row r="48" spans="1:3" ht="12" customHeight="1">
      <c r="A48" s="32" t="s">
        <v>20</v>
      </c>
      <c r="B48" s="33" t="s">
        <v>85</v>
      </c>
      <c r="C48" s="65">
        <f>28190-17213-2422</f>
        <v>8555</v>
      </c>
    </row>
    <row r="49" spans="1:3" ht="12" customHeight="1">
      <c r="A49" s="32" t="s">
        <v>22</v>
      </c>
      <c r="B49" s="33" t="s">
        <v>86</v>
      </c>
      <c r="C49" s="65"/>
    </row>
    <row r="50" spans="1:3" ht="12" customHeight="1" thickBot="1">
      <c r="A50" s="32" t="s">
        <v>24</v>
      </c>
      <c r="B50" s="33" t="s">
        <v>87</v>
      </c>
      <c r="C50" s="65"/>
    </row>
    <row r="51" spans="1:3" ht="12" customHeight="1" thickBot="1">
      <c r="A51" s="40" t="s">
        <v>38</v>
      </c>
      <c r="B51" s="41" t="s">
        <v>88</v>
      </c>
      <c r="C51" s="27">
        <f>SUM(C52:C54)</f>
        <v>643</v>
      </c>
    </row>
    <row r="52" spans="1:3" s="64" customFormat="1" ht="12" customHeight="1">
      <c r="A52" s="32" t="s">
        <v>40</v>
      </c>
      <c r="B52" s="39" t="s">
        <v>89</v>
      </c>
      <c r="C52" s="66">
        <f>1694-1057+6</f>
        <v>643</v>
      </c>
    </row>
    <row r="53" spans="1:3" ht="12" customHeight="1">
      <c r="A53" s="32" t="s">
        <v>42</v>
      </c>
      <c r="B53" s="33" t="s">
        <v>90</v>
      </c>
      <c r="C53" s="65"/>
    </row>
    <row r="54" spans="1:3" ht="12" customHeight="1">
      <c r="A54" s="32" t="s">
        <v>44</v>
      </c>
      <c r="B54" s="33" t="s">
        <v>91</v>
      </c>
      <c r="C54" s="65"/>
    </row>
    <row r="55" spans="1:3" ht="12" customHeight="1" thickBot="1">
      <c r="A55" s="32" t="s">
        <v>46</v>
      </c>
      <c r="B55" s="33" t="s">
        <v>92</v>
      </c>
      <c r="C55" s="65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7" t="s">
        <v>94</v>
      </c>
      <c r="C57" s="68">
        <f>+C45+C51+C56</f>
        <v>17527</v>
      </c>
    </row>
    <row r="58" ht="15" customHeight="1" thickBot="1">
      <c r="C58" s="70"/>
    </row>
    <row r="59" spans="1:3" ht="14.25" customHeight="1" thickBot="1">
      <c r="A59" s="71" t="s">
        <v>95</v>
      </c>
      <c r="B59" s="72"/>
      <c r="C59" s="73">
        <v>9.75</v>
      </c>
    </row>
    <row r="60" spans="1:3" ht="13.5" thickBot="1">
      <c r="A60" s="71" t="s">
        <v>96</v>
      </c>
      <c r="B60" s="72"/>
      <c r="C60" s="7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&amp;R16. melléklet a  16/2016.(V.27.)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2016-05-31T08:18:38Z</dcterms:created>
  <dcterms:modified xsi:type="dcterms:W3CDTF">2016-05-31T08:18:38Z</dcterms:modified>
  <cp:category/>
  <cp:version/>
  <cp:contentType/>
  <cp:contentStatus/>
</cp:coreProperties>
</file>