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>
    <definedName name="_xlnm.Print_Area" localSheetId="0">'Munka1'!$A$1:$D$250</definedName>
  </definedNames>
  <calcPr fullCalcOnLoad="1"/>
</workbook>
</file>

<file path=xl/sharedStrings.xml><?xml version="1.0" encoding="utf-8"?>
<sst xmlns="http://schemas.openxmlformats.org/spreadsheetml/2006/main" count="276" uniqueCount="179">
  <si>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</si>
  <si>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>2. számú  melléklet</t>
  </si>
  <si>
    <t xml:space="preserve">                                                          Összesített Bevételek</t>
  </si>
  <si>
    <t xml:space="preserve"> </t>
  </si>
  <si>
    <t>1.oldal</t>
  </si>
  <si>
    <t>Sor-</t>
  </si>
  <si>
    <t>szám</t>
  </si>
  <si>
    <t xml:space="preserve">              Megnevezés</t>
  </si>
  <si>
    <t>terv</t>
  </si>
  <si>
    <t>1.</t>
  </si>
  <si>
    <t>2.</t>
  </si>
  <si>
    <t>3.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</si>
  <si>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</si>
  <si>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</si>
  <si>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</si>
  <si>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</si>
  <si>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</si>
  <si>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</si>
  <si>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</si>
  <si>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</si>
  <si>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</si>
  <si>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</si>
  <si>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</si>
  <si>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</si>
  <si>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</si>
  <si>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</si>
  <si>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</si>
  <si>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</si>
  <si>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</si>
  <si>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</si>
  <si>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</si>
  <si>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</si>
  <si>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</si>
  <si>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</si>
  <si>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</si>
  <si>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</si>
  <si>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r>
      <t xml:space="preserve">      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</si>
  <si>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       Részletes Bevételek</t>
  </si>
  <si>
    <t>2.oldal</t>
  </si>
  <si>
    <t>Cím</t>
  </si>
  <si>
    <r>
      <t xml:space="preserve">                                             </t>
    </r>
    <r>
      <rPr>
        <b/>
        <sz val="10"/>
        <rFont val="Times New Roman CE"/>
        <family val="1"/>
      </rPr>
      <t>ÁGFALVA KÖZSÉGI ÖNKORMÁNYZAT</t>
    </r>
  </si>
  <si>
    <t>3.oldal</t>
  </si>
  <si>
    <t>Megnevezés</t>
  </si>
  <si>
    <t>4.oldal</t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</si>
  <si>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</si>
  <si>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  Részletes Bevételek</t>
  </si>
  <si>
    <t>5.oldal</t>
  </si>
  <si>
    <t xml:space="preserve">        Vízellátás és vízminőség védelem</t>
  </si>
  <si>
    <t xml:space="preserve">        Szennyvízelvezetés, és -kezelés</t>
  </si>
  <si>
    <t xml:space="preserve">                                                           2015. évi költségvetés</t>
  </si>
  <si>
    <t>2015. évi</t>
  </si>
  <si>
    <t xml:space="preserve">                                                                 2015. évi költségvetés</t>
  </si>
  <si>
    <t>2015.évi</t>
  </si>
  <si>
    <t>27.</t>
  </si>
  <si>
    <t>Gyermekétkeztetés (konyhai dolgozók bértámogatása)</t>
  </si>
  <si>
    <t>Lakott külterületek támogatása</t>
  </si>
  <si>
    <t xml:space="preserve">                                                         2015. évi költségvetés</t>
  </si>
  <si>
    <t>Helyi önkormányzatok működésének általános támogatása</t>
  </si>
  <si>
    <t>Önkormányzatok működési támogatásai</t>
  </si>
  <si>
    <t>Önkormányzatok működési támogatásai (1+…+6):</t>
  </si>
  <si>
    <t>ÖNKORMÁNYZATOK MŰKÖDÉSI TÁMOGATÁSAI (1+...+6):</t>
  </si>
  <si>
    <t>Egyéb működési célú támogatások bevételei</t>
  </si>
  <si>
    <t>I. MŰKÖDÉSI CÉLÚ TÁMOGATÁSOK (1+2):</t>
  </si>
  <si>
    <t>Működési célú garancia- és kezességvállalásból származó megtérülések</t>
  </si>
  <si>
    <t>Működési célú visszatérítendő támogatások, kölcsönök visszatérülése</t>
  </si>
  <si>
    <t>Felhalmozási célú önkormányzati támogatások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</si>
  <si>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</si>
  <si>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</si>
  <si>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</si>
  <si>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</si>
  <si>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</si>
  <si>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</si>
  <si>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</si>
  <si>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</si>
  <si>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</si>
  <si>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Egyéb pénzügyi  műveletek bevételei</t>
  </si>
  <si>
    <t>Egyéb működési bevételek</t>
  </si>
  <si>
    <t>28.</t>
  </si>
  <si>
    <t>Immateriális javak értékesítése</t>
  </si>
  <si>
    <t>29.</t>
  </si>
  <si>
    <t>Ingatlanok értékesítése</t>
  </si>
  <si>
    <t>Egyéb tárgyi eszköz értékesítése</t>
  </si>
  <si>
    <t>Egyéb működési célú átvett pénzeszközök</t>
  </si>
  <si>
    <r>
      <t xml:space="preserve">   </t>
    </r>
    <r>
      <rPr>
        <sz val="9"/>
        <rFont val="Times New Roman CE"/>
        <family val="0"/>
      </rPr>
      <t>ebből: háztartások</t>
    </r>
  </si>
  <si>
    <r>
      <t xml:space="preserve">             </t>
    </r>
    <r>
      <rPr>
        <sz val="9"/>
        <rFont val="Times New Roman CE"/>
        <family val="0"/>
      </rPr>
      <t xml:space="preserve"> egyéb vállalkozások</t>
    </r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</si>
  <si>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</si>
  <si>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</si>
  <si>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</si>
  <si>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Kiszámlázott általános forgalmi adó</t>
  </si>
  <si>
    <t>Likvid hitel</t>
  </si>
  <si>
    <t>Rövid lejáratú hitel</t>
  </si>
  <si>
    <t>Előző évi maradvány</t>
  </si>
  <si>
    <t>BEVÉTELEK (I+…+VIII):</t>
  </si>
  <si>
    <t>óvodaműködtetési támogatás</t>
  </si>
  <si>
    <t>Könyvtár, közművelődés</t>
  </si>
  <si>
    <t>Üdülőhelyi feladatok támogatása</t>
  </si>
  <si>
    <t>Kedvezményes étkeztetés</t>
  </si>
  <si>
    <t>Egyes jövedelempótló támogatások</t>
  </si>
  <si>
    <t>Önkormányzati hivatal működésének támogatása</t>
  </si>
  <si>
    <t>óvodapedagógusok bértámogatása</t>
  </si>
  <si>
    <t>óvodapedagógusok nevelő munkáját közvetlenül segítők bértámogatása</t>
  </si>
  <si>
    <t>pótlólagos összeg</t>
  </si>
  <si>
    <t>pedagógus II. kategóriába sorolt óvodapedagógusok kieg. támogatása</t>
  </si>
  <si>
    <t>Zöldterület-gazd.kapcsolatos feladatok ellátásának támogatása</t>
  </si>
  <si>
    <t>Közvilágítás fenntartásának támogatása</t>
  </si>
  <si>
    <t>Köztemető fenntartásának támogatása</t>
  </si>
  <si>
    <t>Közutak fenntartásának támogatása</t>
  </si>
  <si>
    <t>Egyéb kötelező önkormányzati feladatok támogatása</t>
  </si>
  <si>
    <t>Szociális feladatok egyéb támogatása</t>
  </si>
  <si>
    <t>VIII. FINANSZÍROZÁSI BEVÉTELEK (27+29):</t>
  </si>
  <si>
    <t>VII. FELHALMOZÁSI CÉLÚ ÁTVETT PÉNZESZKÖZÖK (24+26):</t>
  </si>
  <si>
    <t>VI. MŰKÖDÉSI CÉLÚ ÁTVETT PÉNZESZKÖZÖK (21+23):</t>
  </si>
  <si>
    <t>V. FELHALMOZÁSI BEVÉTELEK (18+20):</t>
  </si>
  <si>
    <t>IV. MŰKÖDÉSI BEVÉTELEK (9+17):</t>
  </si>
  <si>
    <t>III. KÖZHATALMI BEVÉTELEK (5+8):</t>
  </si>
  <si>
    <t>II. FELHALMOZÁSI CÉLÚ TÁMOGATÁSOK (3+4):</t>
  </si>
  <si>
    <t>Egyéb működési célú támogatások</t>
  </si>
  <si>
    <t xml:space="preserve">   Fejezeti kezelésű előirányzattól (MULTILING)</t>
  </si>
  <si>
    <t xml:space="preserve">   Társadalombiztosítás pénzügyi alapjaitól</t>
  </si>
  <si>
    <t xml:space="preserve">   Nemzetiségi önkormányzattól és költségvetési szervétől</t>
  </si>
  <si>
    <t xml:space="preserve">   Központi költségvetési szervtől</t>
  </si>
  <si>
    <t>I. MŰKÖDÉSI CÉLÚ TÁMOGATÁSOK (1+…+7):</t>
  </si>
  <si>
    <t>II. FELHALMOZÁSI CÉLÚ TÁMOGATÁSOK (8+9):</t>
  </si>
  <si>
    <t xml:space="preserve">   Termőföld-bérbeadás miatti SZJA</t>
  </si>
  <si>
    <t xml:space="preserve">   Magánszemélyek kommunális adója</t>
  </si>
  <si>
    <t xml:space="preserve">   Helyi iparűzési adó</t>
  </si>
  <si>
    <t>III. KÖZHATALMI BEVÉTELEK (10+…+13)</t>
  </si>
  <si>
    <t xml:space="preserve">   Gépjárműadók (önkormányzatot megillető rész)</t>
  </si>
  <si>
    <t xml:space="preserve">   Idegenforgalmi adó</t>
  </si>
  <si>
    <t xml:space="preserve">   Önkormányzatot megillető szabálysértési és helyszíni bírság</t>
  </si>
  <si>
    <t xml:space="preserve">   Egyéb bírság</t>
  </si>
  <si>
    <t xml:space="preserve">   Egyéb helyi közhatalmi bevételek</t>
  </si>
  <si>
    <t xml:space="preserve">   Intézményi ellátási díjak bevételei</t>
  </si>
  <si>
    <t xml:space="preserve">   Szociális étkeztetés bevételei</t>
  </si>
  <si>
    <t>IV. MŰKÖDÉSI BEVÉTELEK (14+…+22)</t>
  </si>
  <si>
    <t>V. FELHALMOZÁSI BEVÉTELEK (23+…+25)</t>
  </si>
  <si>
    <t xml:space="preserve">   Késedelmi kamat, kötbér, bánatpénz bevételek</t>
  </si>
  <si>
    <t xml:space="preserve">   Biztosító által fizetett kártérítések</t>
  </si>
  <si>
    <t xml:space="preserve">   Egyéb különféle működési bevételek</t>
  </si>
  <si>
    <t>VI. MŰKÖDÉSI CÉLÚ ÁTVETT PÉNZESZKÖZÖK (26+…+28)</t>
  </si>
  <si>
    <t>VII. FELHALMOZÁSI CÉLÚ ÁTVETT PÉNZESZKÖZÖK (29+…+31)</t>
  </si>
  <si>
    <t>30.</t>
  </si>
  <si>
    <t>31.</t>
  </si>
  <si>
    <t>VIII. FINANSZÍROZÁSI BEVÉTELEK (32+…+34)</t>
  </si>
  <si>
    <t>32.</t>
  </si>
  <si>
    <t>33.</t>
  </si>
  <si>
    <t>34.</t>
  </si>
  <si>
    <t>BEVÉTELEK MINDÖSSZESEN (1+...+34):</t>
  </si>
  <si>
    <t>Felhalmozási célú támogatások (8+9)</t>
  </si>
  <si>
    <t xml:space="preserve">   Fejezeti kezelésű előirányzattól (óvoda KEOP, temető)</t>
  </si>
  <si>
    <t xml:space="preserve">      (ebből: védőnői szolgálatra 127 e, iskolaegészségügyi ellátásra 4 560 e)</t>
  </si>
  <si>
    <t xml:space="preserve">   Igazgatási szolgáltatási díjak (kifüggesztés)</t>
  </si>
  <si>
    <t xml:space="preserve">    ebből: fagylaltozó bérleti díja (Motovánné)                                                     </t>
  </si>
  <si>
    <t xml:space="preserve">               fogadó bérleti díj</t>
  </si>
  <si>
    <t xml:space="preserve">               vendéglő bérleti díj</t>
  </si>
  <si>
    <t xml:space="preserve">               gyógyszertár bérleti díja</t>
  </si>
  <si>
    <t xml:space="preserve">               sírhely megváltás</t>
  </si>
  <si>
    <t xml:space="preserve">               tartalékterületek bérbeadása (szántók, gyepek)             </t>
  </si>
  <si>
    <t xml:space="preserve">               közterület használati díj (búcsúi  árusítás)</t>
  </si>
  <si>
    <r>
      <t xml:space="preserve">Közvetített szolgáltatások ellenértéke </t>
    </r>
    <r>
      <rPr>
        <sz val="9"/>
        <rFont val="Times New Roman CE"/>
        <family val="0"/>
      </rPr>
      <t>(Mobil tovszla)</t>
    </r>
  </si>
  <si>
    <t xml:space="preserve">               lakbér (Vass Gy., Ujvári I.)</t>
  </si>
  <si>
    <t>Kiegészítő támogatás</t>
  </si>
  <si>
    <t xml:space="preserve">   1. Esküvői szolgáltatás</t>
  </si>
  <si>
    <t xml:space="preserve">   2. Bérleti és lízing díjbevételek</t>
  </si>
  <si>
    <t xml:space="preserve">   Nemzetiségi önkormányzattól és költségvetési szervétől (Mobil átutalás)</t>
  </si>
  <si>
    <t xml:space="preserve">          Községi Önkormányzat</t>
  </si>
  <si>
    <t xml:space="preserve">          Közös Hivatal</t>
  </si>
  <si>
    <t xml:space="preserve">          Napsugár Óvoda</t>
  </si>
  <si>
    <t>Egyéb felhalmozási célú támogatások bevételei</t>
  </si>
  <si>
    <t xml:space="preserve">                  ebből: államháztartáson belüli megelőlegezések 5.304 eFt</t>
  </si>
  <si>
    <t>I. mód</t>
  </si>
  <si>
    <t>Települési önkormányzatok egyes köznevelési feladatainak támogatása</t>
  </si>
  <si>
    <t>Települési önk. szociális, gyermekjóléti és gyermekétkeztetési feladatainak tám.</t>
  </si>
  <si>
    <t>Települési önkormányzatok kulturális feladatainak támogatása</t>
  </si>
  <si>
    <t>Működési célú költségvetési támogatások és kieg. támogatások</t>
  </si>
  <si>
    <t>Elszámolásból származó bevételek</t>
  </si>
  <si>
    <t>2014. évről áthúzódó bérkompenzáció</t>
  </si>
  <si>
    <t xml:space="preserve">      (ebből: óvoda 5.929 e, iskola 1.586 e)</t>
  </si>
  <si>
    <t>(ebből: készl. 0 e, esk. 73 e, bérl. díj 548 e, tovszla 32 e, vízmű 4.672 e, ovi étk. 1.601 e, isk.étk. 428 e)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</si>
</sst>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7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21" xfId="0" applyFont="1" applyBorder="1" applyAlignment="1">
      <alignment/>
    </xf>
    <xf numFmtId="3" fontId="4" fillId="0" borderId="0" xfId="0" applyNumberFormat="1" applyFont="1" applyFill="1" applyAlignment="1">
      <alignment/>
    </xf>
    <xf numFmtId="3" fontId="2" fillId="0" borderId="20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23" xfId="0" applyFont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right"/>
    </xf>
    <xf numFmtId="0" fontId="2" fillId="0" borderId="24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3" fontId="2" fillId="0" borderId="20" xfId="0" applyNumberFormat="1" applyFont="1" applyFill="1" applyBorder="1" applyAlignment="1">
      <alignment horizontal="right"/>
    </xf>
    <xf numFmtId="3" fontId="26" fillId="0" borderId="24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7"/>
  <sheetViews>
    <sheetView tabSelected="1" zoomScalePageLayoutView="0" workbookViewId="0" topLeftCell="A112">
      <selection activeCell="G183" sqref="G183"/>
    </sheetView>
  </sheetViews>
  <sheetFormatPr defaultColWidth="9.140625" defaultRowHeight="12.75"/>
  <cols>
    <col min="2" max="2" width="62.8515625" style="0" customWidth="1"/>
    <col min="3" max="3" width="13.7109375" style="84" customWidth="1"/>
    <col min="4" max="4" width="10.00390625" style="0" bestFit="1" customWidth="1"/>
  </cols>
  <sheetData>
    <row r="1" spans="1:4" s="2" customFormat="1" ht="12.75">
      <c r="A1" s="1"/>
      <c r="B1" s="2" t="s">
        <v>0</v>
      </c>
      <c r="C1" s="51"/>
      <c r="D1" s="51" t="s">
        <v>1</v>
      </c>
    </row>
    <row r="2" spans="1:4" s="4" customFormat="1" ht="12.75" customHeight="1">
      <c r="A2" s="3"/>
      <c r="B2" s="4" t="s">
        <v>2</v>
      </c>
      <c r="C2" s="51"/>
      <c r="D2" s="51" t="s">
        <v>4</v>
      </c>
    </row>
    <row r="3" spans="1:3" s="4" customFormat="1" ht="12.75">
      <c r="A3" s="3"/>
      <c r="B3" s="4" t="s">
        <v>49</v>
      </c>
      <c r="C3" s="52"/>
    </row>
    <row r="4" spans="1:3" s="2" customFormat="1" ht="12">
      <c r="A4" s="1"/>
      <c r="C4" s="86"/>
    </row>
    <row r="5" spans="1:4" s="2" customFormat="1" ht="12">
      <c r="A5" s="5" t="s">
        <v>5</v>
      </c>
      <c r="B5" s="6" t="s">
        <v>3</v>
      </c>
      <c r="C5" s="53" t="s">
        <v>50</v>
      </c>
      <c r="D5" s="53" t="s">
        <v>50</v>
      </c>
    </row>
    <row r="6" spans="1:4" s="2" customFormat="1" ht="12">
      <c r="A6" s="9" t="s">
        <v>6</v>
      </c>
      <c r="B6" s="85" t="s">
        <v>7</v>
      </c>
      <c r="C6" s="54" t="s">
        <v>8</v>
      </c>
      <c r="D6" s="54" t="s">
        <v>170</v>
      </c>
    </row>
    <row r="7" spans="1:4" s="2" customFormat="1" ht="12">
      <c r="A7" s="7"/>
      <c r="B7" s="8"/>
      <c r="C7" s="65"/>
      <c r="D7" s="65"/>
    </row>
    <row r="8" spans="1:4" s="14" customFormat="1" ht="11.25" customHeight="1">
      <c r="A8" s="12" t="s">
        <v>9</v>
      </c>
      <c r="B8" s="13" t="s">
        <v>58</v>
      </c>
      <c r="C8" s="55">
        <f>C108</f>
        <v>153481</v>
      </c>
      <c r="D8" s="55">
        <f>D108</f>
        <v>153337</v>
      </c>
    </row>
    <row r="9" spans="1:4" s="14" customFormat="1" ht="12">
      <c r="A9" s="12" t="s">
        <v>10</v>
      </c>
      <c r="B9" s="13" t="s">
        <v>61</v>
      </c>
      <c r="C9" s="55">
        <f>C120</f>
        <v>15787</v>
      </c>
      <c r="D9" s="55">
        <f>D120</f>
        <v>15737</v>
      </c>
    </row>
    <row r="10" spans="1:4" s="14" customFormat="1" ht="12">
      <c r="A10" s="12"/>
      <c r="B10" s="38"/>
      <c r="C10" s="55"/>
      <c r="D10" s="55"/>
    </row>
    <row r="11" spans="1:4" s="14" customFormat="1" ht="12.75" customHeight="1">
      <c r="A11" s="17"/>
      <c r="B11" s="18" t="s">
        <v>62</v>
      </c>
      <c r="C11" s="58">
        <f>SUM(C8:C9)</f>
        <v>169268</v>
      </c>
      <c r="D11" s="58">
        <f>SUM(D8:D9)</f>
        <v>169074</v>
      </c>
    </row>
    <row r="12" spans="1:4" s="14" customFormat="1" ht="12">
      <c r="A12" s="12"/>
      <c r="B12" s="13"/>
      <c r="C12" s="55"/>
      <c r="D12" s="55"/>
    </row>
    <row r="13" spans="1:4" s="14" customFormat="1" ht="12">
      <c r="A13" s="12">
        <v>3</v>
      </c>
      <c r="B13" s="13" t="s">
        <v>65</v>
      </c>
      <c r="C13" s="55">
        <f>C132</f>
        <v>0</v>
      </c>
      <c r="D13" s="55">
        <f>D132</f>
        <v>0</v>
      </c>
    </row>
    <row r="14" spans="1:4" s="14" customFormat="1" ht="11.25" customHeight="1">
      <c r="A14" s="12" t="s">
        <v>12</v>
      </c>
      <c r="B14" s="13" t="s">
        <v>168</v>
      </c>
      <c r="C14" s="55">
        <f>C134</f>
        <v>18500</v>
      </c>
      <c r="D14" s="55">
        <f>D134</f>
        <v>18094</v>
      </c>
    </row>
    <row r="15" spans="1:4" s="14" customFormat="1" ht="11.25" customHeight="1">
      <c r="A15" s="12"/>
      <c r="B15" s="13"/>
      <c r="C15" s="55"/>
      <c r="D15" s="55"/>
    </row>
    <row r="16" spans="1:4" s="14" customFormat="1" ht="12">
      <c r="A16" s="19"/>
      <c r="B16" s="18" t="s">
        <v>115</v>
      </c>
      <c r="C16" s="59">
        <f>SUM(C13:C14)</f>
        <v>18500</v>
      </c>
      <c r="D16" s="59">
        <f>SUM(D13:D14)</f>
        <v>18094</v>
      </c>
    </row>
    <row r="17" spans="1:4" s="14" customFormat="1" ht="12">
      <c r="A17" s="12"/>
      <c r="B17" s="13"/>
      <c r="C17" s="49"/>
      <c r="D17" s="49"/>
    </row>
    <row r="18" spans="1:4" s="14" customFormat="1" ht="12">
      <c r="A18" s="12" t="s">
        <v>13</v>
      </c>
      <c r="B18" s="13" t="s">
        <v>66</v>
      </c>
      <c r="C18" s="55">
        <f>C143</f>
        <v>50</v>
      </c>
      <c r="D18" s="55">
        <f>D143</f>
        <v>50</v>
      </c>
    </row>
    <row r="19" spans="1:4" s="14" customFormat="1" ht="12.75" customHeight="1">
      <c r="A19" s="12" t="s">
        <v>14</v>
      </c>
      <c r="B19" s="13" t="s">
        <v>67</v>
      </c>
      <c r="C19" s="55">
        <f>C146</f>
        <v>11500</v>
      </c>
      <c r="D19" s="55">
        <f>D146</f>
        <v>11500</v>
      </c>
    </row>
    <row r="20" spans="1:4" s="14" customFormat="1" ht="12" customHeight="1">
      <c r="A20" s="12" t="s">
        <v>16</v>
      </c>
      <c r="B20" s="13" t="s">
        <v>68</v>
      </c>
      <c r="C20" s="55">
        <f>C149</f>
        <v>29800</v>
      </c>
      <c r="D20" s="55">
        <f>D149</f>
        <v>29800</v>
      </c>
    </row>
    <row r="21" spans="1:4" s="2" customFormat="1" ht="11.25" customHeight="1">
      <c r="A21" s="12" t="s">
        <v>17</v>
      </c>
      <c r="B21" s="15" t="s">
        <v>69</v>
      </c>
      <c r="C21" s="56">
        <f>C154</f>
        <v>95</v>
      </c>
      <c r="D21" s="56">
        <f>D154</f>
        <v>95</v>
      </c>
    </row>
    <row r="22" spans="1:4" s="2" customFormat="1" ht="11.25" customHeight="1">
      <c r="A22" s="12"/>
      <c r="B22" s="15"/>
      <c r="C22" s="56"/>
      <c r="D22" s="56"/>
    </row>
    <row r="23" spans="1:4" s="25" customFormat="1" ht="12.75">
      <c r="A23" s="24"/>
      <c r="B23" s="18" t="s">
        <v>114</v>
      </c>
      <c r="C23" s="60">
        <f>SUM(C18:C21)</f>
        <v>41445</v>
      </c>
      <c r="D23" s="60">
        <f>SUM(D18:D21)</f>
        <v>41445</v>
      </c>
    </row>
    <row r="24" spans="1:4" s="2" customFormat="1" ht="12">
      <c r="A24" s="12"/>
      <c r="B24" s="16"/>
      <c r="C24" s="49"/>
      <c r="D24" s="49"/>
    </row>
    <row r="25" spans="1:4" s="14" customFormat="1" ht="12.75" customHeight="1">
      <c r="A25" s="12" t="s">
        <v>18</v>
      </c>
      <c r="B25" s="13" t="s">
        <v>70</v>
      </c>
      <c r="C25" s="55">
        <f>C170</f>
        <v>50</v>
      </c>
      <c r="D25" s="55">
        <f>D170</f>
        <v>0</v>
      </c>
    </row>
    <row r="26" spans="1:4" s="14" customFormat="1" ht="12.75" customHeight="1">
      <c r="A26" s="12" t="s">
        <v>19</v>
      </c>
      <c r="B26" s="13" t="s">
        <v>71</v>
      </c>
      <c r="C26" s="55">
        <f>C172</f>
        <v>3149</v>
      </c>
      <c r="D26" s="55">
        <f>D172</f>
        <v>3139</v>
      </c>
    </row>
    <row r="27" spans="1:4" s="14" customFormat="1" ht="12.75" customHeight="1">
      <c r="A27" s="12" t="s">
        <v>20</v>
      </c>
      <c r="B27" s="13" t="s">
        <v>72</v>
      </c>
      <c r="C27" s="55">
        <f>C186</f>
        <v>360</v>
      </c>
      <c r="D27" s="55">
        <f>D186</f>
        <v>120</v>
      </c>
    </row>
    <row r="28" spans="1:4" s="14" customFormat="1" ht="12.75" customHeight="1">
      <c r="A28" s="12" t="s">
        <v>21</v>
      </c>
      <c r="B28" s="13" t="s">
        <v>73</v>
      </c>
      <c r="C28" s="55">
        <f>C188</f>
        <v>17304</v>
      </c>
      <c r="D28" s="55">
        <f>D188</f>
        <v>17304</v>
      </c>
    </row>
    <row r="29" spans="1:4" s="14" customFormat="1" ht="12.75" customHeight="1">
      <c r="A29" s="12" t="s">
        <v>22</v>
      </c>
      <c r="B29" s="13" t="s">
        <v>74</v>
      </c>
      <c r="C29" s="55">
        <f>C192</f>
        <v>9180</v>
      </c>
      <c r="D29" s="55">
        <f>D192</f>
        <v>7515</v>
      </c>
    </row>
    <row r="30" spans="1:4" s="14" customFormat="1" ht="12.75" customHeight="1">
      <c r="A30" s="12" t="s">
        <v>23</v>
      </c>
      <c r="B30" s="13" t="s">
        <v>88</v>
      </c>
      <c r="C30" s="55">
        <f>C198</f>
        <v>7886</v>
      </c>
      <c r="D30" s="55">
        <f>D198</f>
        <v>7354</v>
      </c>
    </row>
    <row r="31" spans="1:4" s="14" customFormat="1" ht="12.75" customHeight="1">
      <c r="A31" s="12" t="s">
        <v>24</v>
      </c>
      <c r="B31" s="13" t="s">
        <v>15</v>
      </c>
      <c r="C31" s="55">
        <f>C201</f>
        <v>50</v>
      </c>
      <c r="D31" s="55">
        <f>D201</f>
        <v>10</v>
      </c>
    </row>
    <row r="32" spans="1:4" s="14" customFormat="1" ht="12.75" customHeight="1">
      <c r="A32" s="12" t="s">
        <v>25</v>
      </c>
      <c r="B32" s="13" t="s">
        <v>75</v>
      </c>
      <c r="C32" s="55">
        <f>C203</f>
        <v>0</v>
      </c>
      <c r="D32" s="55">
        <f>D203</f>
        <v>0</v>
      </c>
    </row>
    <row r="33" spans="1:4" s="14" customFormat="1" ht="12.75" customHeight="1">
      <c r="A33" s="12" t="s">
        <v>26</v>
      </c>
      <c r="B33" s="13" t="s">
        <v>76</v>
      </c>
      <c r="C33" s="55">
        <f>C205</f>
        <v>0</v>
      </c>
      <c r="D33" s="55">
        <f>D205</f>
        <v>246</v>
      </c>
    </row>
    <row r="34" spans="1:4" s="14" customFormat="1" ht="12.75" customHeight="1">
      <c r="A34" s="12"/>
      <c r="B34" s="13"/>
      <c r="C34" s="55"/>
      <c r="D34" s="55"/>
    </row>
    <row r="35" spans="1:4" s="14" customFormat="1" ht="12">
      <c r="A35" s="17"/>
      <c r="B35" s="18" t="s">
        <v>113</v>
      </c>
      <c r="C35" s="58">
        <f>SUM(C25:C33)</f>
        <v>37979</v>
      </c>
      <c r="D35" s="58">
        <f>SUM(D25:D33)</f>
        <v>35688</v>
      </c>
    </row>
    <row r="36" spans="1:4" s="14" customFormat="1" ht="12.75" customHeight="1">
      <c r="A36" s="12"/>
      <c r="B36" s="16"/>
      <c r="C36" s="55"/>
      <c r="D36" s="55"/>
    </row>
    <row r="37" spans="1:4" s="14" customFormat="1" ht="12">
      <c r="A37" s="12" t="s">
        <v>27</v>
      </c>
      <c r="B37" s="13" t="s">
        <v>78</v>
      </c>
      <c r="C37" s="55">
        <f aca="true" t="shared" si="0" ref="C37:D39">C219</f>
        <v>0</v>
      </c>
      <c r="D37" s="55">
        <f t="shared" si="0"/>
        <v>0</v>
      </c>
    </row>
    <row r="38" spans="1:4" s="14" customFormat="1" ht="11.25" customHeight="1">
      <c r="A38" s="12" t="s">
        <v>28</v>
      </c>
      <c r="B38" s="13" t="s">
        <v>80</v>
      </c>
      <c r="C38" s="55">
        <f t="shared" si="0"/>
        <v>0</v>
      </c>
      <c r="D38" s="55">
        <f t="shared" si="0"/>
        <v>662</v>
      </c>
    </row>
    <row r="39" spans="1:4" s="14" customFormat="1" ht="11.25" customHeight="1">
      <c r="A39" s="12" t="s">
        <v>29</v>
      </c>
      <c r="B39" s="13" t="s">
        <v>81</v>
      </c>
      <c r="C39" s="55">
        <f t="shared" si="0"/>
        <v>0</v>
      </c>
      <c r="D39" s="55">
        <f t="shared" si="0"/>
        <v>0</v>
      </c>
    </row>
    <row r="40" spans="1:4" s="14" customFormat="1" ht="11.25" customHeight="1">
      <c r="A40" s="12"/>
      <c r="B40" s="13"/>
      <c r="C40" s="55"/>
      <c r="D40" s="55"/>
    </row>
    <row r="41" spans="1:4" s="14" customFormat="1" ht="12">
      <c r="A41" s="19"/>
      <c r="B41" s="18" t="s">
        <v>112</v>
      </c>
      <c r="C41" s="59">
        <f>SUM(C37:C39)</f>
        <v>0</v>
      </c>
      <c r="D41" s="59">
        <f>SUM(D37:D39)</f>
        <v>662</v>
      </c>
    </row>
    <row r="42" spans="1:4" s="14" customFormat="1" ht="12">
      <c r="A42" s="22"/>
      <c r="B42" s="15"/>
      <c r="C42" s="56"/>
      <c r="D42" s="56"/>
    </row>
    <row r="43" spans="1:4" s="14" customFormat="1" ht="13.5" customHeight="1">
      <c r="A43" s="22" t="s">
        <v>30</v>
      </c>
      <c r="B43" s="13" t="s">
        <v>63</v>
      </c>
      <c r="C43" s="56">
        <f aca="true" t="shared" si="1" ref="C43:D47">C225</f>
        <v>0</v>
      </c>
      <c r="D43" s="56">
        <f t="shared" si="1"/>
        <v>0</v>
      </c>
    </row>
    <row r="44" spans="1:4" s="14" customFormat="1" ht="13.5" customHeight="1">
      <c r="A44" s="22" t="s">
        <v>31</v>
      </c>
      <c r="B44" s="13" t="s">
        <v>64</v>
      </c>
      <c r="C44" s="56">
        <f t="shared" si="1"/>
        <v>0</v>
      </c>
      <c r="D44" s="56">
        <f t="shared" si="1"/>
        <v>0</v>
      </c>
    </row>
    <row r="45" spans="1:4" s="14" customFormat="1" ht="13.5" customHeight="1">
      <c r="A45" s="22" t="s">
        <v>32</v>
      </c>
      <c r="B45" s="15" t="s">
        <v>82</v>
      </c>
      <c r="C45" s="56">
        <f t="shared" si="1"/>
        <v>75</v>
      </c>
      <c r="D45" s="56">
        <f t="shared" si="1"/>
        <v>330</v>
      </c>
    </row>
    <row r="46" spans="1:4" s="14" customFormat="1" ht="13.5" customHeight="1">
      <c r="A46" s="22"/>
      <c r="B46" s="15" t="s">
        <v>83</v>
      </c>
      <c r="C46" s="56">
        <f t="shared" si="1"/>
        <v>25</v>
      </c>
      <c r="D46" s="56">
        <f t="shared" si="1"/>
        <v>330</v>
      </c>
    </row>
    <row r="47" spans="1:4" s="14" customFormat="1" ht="13.5" customHeight="1">
      <c r="A47" s="22"/>
      <c r="B47" s="15" t="s">
        <v>84</v>
      </c>
      <c r="C47" s="56">
        <f t="shared" si="1"/>
        <v>50</v>
      </c>
      <c r="D47" s="56">
        <f t="shared" si="1"/>
        <v>0</v>
      </c>
    </row>
    <row r="48" spans="1:4" s="14" customFormat="1" ht="13.5" customHeight="1">
      <c r="A48" s="22"/>
      <c r="B48" s="15"/>
      <c r="C48" s="56"/>
      <c r="D48" s="56"/>
    </row>
    <row r="49" spans="1:4" s="14" customFormat="1" ht="13.5" customHeight="1">
      <c r="A49" s="17"/>
      <c r="B49" s="18" t="s">
        <v>111</v>
      </c>
      <c r="C49" s="58">
        <f>SUM(C43:C45)</f>
        <v>75</v>
      </c>
      <c r="D49" s="58">
        <f>SUM(D43:D45)</f>
        <v>330</v>
      </c>
    </row>
    <row r="50" spans="1:4" s="14" customFormat="1" ht="12">
      <c r="A50" s="12"/>
      <c r="B50" s="13"/>
      <c r="C50" s="49"/>
      <c r="D50" s="49"/>
    </row>
    <row r="51" spans="1:4" s="14" customFormat="1" ht="12">
      <c r="A51" s="12" t="s">
        <v>33</v>
      </c>
      <c r="B51" s="13" t="s">
        <v>85</v>
      </c>
      <c r="C51" s="55">
        <f aca="true" t="shared" si="2" ref="C51:D53">C234</f>
        <v>0</v>
      </c>
      <c r="D51" s="55">
        <f t="shared" si="2"/>
        <v>0</v>
      </c>
    </row>
    <row r="52" spans="1:4" s="2" customFormat="1" ht="12">
      <c r="A52" s="12" t="s">
        <v>34</v>
      </c>
      <c r="B52" s="13" t="s">
        <v>86</v>
      </c>
      <c r="C52" s="56">
        <f t="shared" si="2"/>
        <v>0</v>
      </c>
      <c r="D52" s="56">
        <f t="shared" si="2"/>
        <v>0</v>
      </c>
    </row>
    <row r="53" spans="1:4" s="25" customFormat="1" ht="12.75">
      <c r="A53" s="26" t="s">
        <v>35</v>
      </c>
      <c r="B53" s="15" t="s">
        <v>87</v>
      </c>
      <c r="C53" s="61">
        <f t="shared" si="2"/>
        <v>0</v>
      </c>
      <c r="D53" s="61">
        <f t="shared" si="2"/>
        <v>0</v>
      </c>
    </row>
    <row r="54" spans="1:4" s="25" customFormat="1" ht="12.75">
      <c r="A54" s="26"/>
      <c r="B54" s="88"/>
      <c r="C54" s="61"/>
      <c r="D54" s="61"/>
    </row>
    <row r="55" spans="1:4" s="4" customFormat="1" ht="12.75">
      <c r="A55" s="24"/>
      <c r="B55" s="18" t="s">
        <v>110</v>
      </c>
      <c r="C55" s="60">
        <f>SUM(C51:C53)</f>
        <v>0</v>
      </c>
      <c r="D55" s="60">
        <f>SUM(D51:D53)</f>
        <v>0</v>
      </c>
    </row>
    <row r="56" spans="1:4" s="4" customFormat="1" ht="12.75">
      <c r="A56" s="26"/>
      <c r="B56" s="13"/>
      <c r="C56" s="78"/>
      <c r="D56" s="78"/>
    </row>
    <row r="57" spans="1:4" s="4" customFormat="1" ht="12.75">
      <c r="A57" s="26" t="s">
        <v>53</v>
      </c>
      <c r="B57" s="13" t="s">
        <v>89</v>
      </c>
      <c r="C57" s="78">
        <f aca="true" t="shared" si="3" ref="C57:D59">C240</f>
        <v>0</v>
      </c>
      <c r="D57" s="78">
        <f t="shared" si="3"/>
        <v>15544</v>
      </c>
    </row>
    <row r="58" spans="1:4" s="4" customFormat="1" ht="12.75">
      <c r="A58" s="26" t="s">
        <v>77</v>
      </c>
      <c r="B58" s="13" t="s">
        <v>90</v>
      </c>
      <c r="C58" s="78">
        <f t="shared" si="3"/>
        <v>0</v>
      </c>
      <c r="D58" s="78">
        <f t="shared" si="3"/>
        <v>0</v>
      </c>
    </row>
    <row r="59" spans="1:4" s="4" customFormat="1" ht="12.75">
      <c r="A59" s="26" t="s">
        <v>79</v>
      </c>
      <c r="B59" s="13" t="s">
        <v>91</v>
      </c>
      <c r="C59" s="78">
        <f t="shared" si="3"/>
        <v>15018</v>
      </c>
      <c r="D59" s="78">
        <f t="shared" si="3"/>
        <v>56081</v>
      </c>
    </row>
    <row r="60" spans="1:4" s="4" customFormat="1" ht="12.75">
      <c r="A60" s="26"/>
      <c r="B60" s="13"/>
      <c r="C60" s="78"/>
      <c r="D60" s="78"/>
    </row>
    <row r="61" spans="1:4" s="4" customFormat="1" ht="12.75">
      <c r="A61" s="24"/>
      <c r="B61" s="18" t="s">
        <v>109</v>
      </c>
      <c r="C61" s="60">
        <f>SUM(C57:C59)</f>
        <v>15018</v>
      </c>
      <c r="D61" s="60">
        <f>SUM(D57:D59)</f>
        <v>71625</v>
      </c>
    </row>
    <row r="62" spans="1:4" s="2" customFormat="1" ht="13.5" customHeight="1">
      <c r="A62" s="12"/>
      <c r="B62" s="16"/>
      <c r="C62" s="49"/>
      <c r="D62" s="49"/>
    </row>
    <row r="63" spans="1:4" s="31" customFormat="1" ht="13.5" customHeight="1">
      <c r="A63" s="29" t="s">
        <v>3</v>
      </c>
      <c r="B63" s="30" t="s">
        <v>92</v>
      </c>
      <c r="C63" s="63">
        <f>+C11+C16+C23+C41+C55+C49+C35+C61</f>
        <v>282285</v>
      </c>
      <c r="D63" s="63">
        <f>+D11+D16+D23+D41+D55+D49+D35+D61</f>
        <v>336918</v>
      </c>
    </row>
    <row r="64" spans="1:3" s="2" customFormat="1" ht="12">
      <c r="A64" s="1"/>
      <c r="C64" s="64"/>
    </row>
    <row r="65" spans="1:3" s="2" customFormat="1" ht="12">
      <c r="A65" s="1"/>
      <c r="C65" s="64"/>
    </row>
    <row r="66" spans="1:4" s="2" customFormat="1" ht="12.75">
      <c r="A66" s="1"/>
      <c r="B66" s="2" t="s">
        <v>36</v>
      </c>
      <c r="C66" s="51"/>
      <c r="D66" s="51" t="s">
        <v>1</v>
      </c>
    </row>
    <row r="67" spans="1:4" s="2" customFormat="1" ht="12" customHeight="1">
      <c r="A67" s="3"/>
      <c r="B67" s="4" t="s">
        <v>37</v>
      </c>
      <c r="C67" s="51"/>
      <c r="D67" s="51" t="s">
        <v>38</v>
      </c>
    </row>
    <row r="68" spans="1:3" s="2" customFormat="1" ht="12.75" customHeight="1">
      <c r="A68" s="3"/>
      <c r="B68" s="4" t="s">
        <v>51</v>
      </c>
      <c r="C68" s="64"/>
    </row>
    <row r="69" spans="1:3" s="2" customFormat="1" ht="12" customHeight="1">
      <c r="A69" s="3"/>
      <c r="B69" s="21"/>
      <c r="C69" s="64"/>
    </row>
    <row r="70" spans="1:3" s="2" customFormat="1" ht="10.5" customHeight="1">
      <c r="A70" s="1"/>
      <c r="B70" s="8"/>
      <c r="C70" s="86"/>
    </row>
    <row r="71" spans="1:4" s="2" customFormat="1" ht="12">
      <c r="A71" s="11" t="s">
        <v>3</v>
      </c>
      <c r="B71" s="32" t="s">
        <v>3</v>
      </c>
      <c r="C71" s="53" t="s">
        <v>52</v>
      </c>
      <c r="D71" s="53" t="s">
        <v>52</v>
      </c>
    </row>
    <row r="72" spans="1:4" s="2" customFormat="1" ht="12">
      <c r="A72" s="12" t="s">
        <v>39</v>
      </c>
      <c r="B72" s="16" t="s">
        <v>7</v>
      </c>
      <c r="C72" s="65" t="s">
        <v>8</v>
      </c>
      <c r="D72" s="65" t="s">
        <v>170</v>
      </c>
    </row>
    <row r="73" spans="1:6" s="2" customFormat="1" ht="12">
      <c r="A73" s="33"/>
      <c r="B73" s="34"/>
      <c r="C73" s="54"/>
      <c r="D73" s="54"/>
      <c r="E73" s="14"/>
      <c r="F73" s="14"/>
    </row>
    <row r="74" spans="1:4" s="2" customFormat="1" ht="14.25">
      <c r="A74" s="12" t="s">
        <v>3</v>
      </c>
      <c r="B74" s="35" t="s">
        <v>59</v>
      </c>
      <c r="C74" s="66"/>
      <c r="D74" s="66"/>
    </row>
    <row r="75" spans="1:4" s="2" customFormat="1" ht="12.75" customHeight="1">
      <c r="A75" s="36"/>
      <c r="B75" s="16"/>
      <c r="C75" s="67"/>
      <c r="D75" s="67"/>
    </row>
    <row r="76" spans="1:4" s="23" customFormat="1" ht="12">
      <c r="A76" s="22" t="s">
        <v>9</v>
      </c>
      <c r="B76" s="15" t="s">
        <v>57</v>
      </c>
      <c r="C76" s="68">
        <f>SUM(C77:C86)</f>
        <v>79183</v>
      </c>
      <c r="D76" s="68">
        <f>SUM(D77:D86)</f>
        <v>81660</v>
      </c>
    </row>
    <row r="77" spans="1:4" s="23" customFormat="1" ht="12">
      <c r="A77" s="22"/>
      <c r="B77" s="96" t="s">
        <v>98</v>
      </c>
      <c r="C77" s="48">
        <v>51067</v>
      </c>
      <c r="D77" s="48">
        <v>53128</v>
      </c>
    </row>
    <row r="78" spans="1:4" s="23" customFormat="1" ht="12">
      <c r="A78" s="22"/>
      <c r="B78" s="16" t="s">
        <v>103</v>
      </c>
      <c r="C78" s="48">
        <v>3207</v>
      </c>
      <c r="D78" s="48">
        <v>3207</v>
      </c>
    </row>
    <row r="79" spans="1:4" s="23" customFormat="1" ht="12">
      <c r="A79" s="22"/>
      <c r="B79" s="16" t="s">
        <v>104</v>
      </c>
      <c r="C79" s="48">
        <v>3968</v>
      </c>
      <c r="D79" s="48">
        <v>3968</v>
      </c>
    </row>
    <row r="80" spans="1:4" s="23" customFormat="1" ht="12">
      <c r="A80" s="22"/>
      <c r="B80" s="16" t="s">
        <v>105</v>
      </c>
      <c r="C80" s="48">
        <v>655</v>
      </c>
      <c r="D80" s="48">
        <v>655</v>
      </c>
    </row>
    <row r="81" spans="1:4" s="23" customFormat="1" ht="12">
      <c r="A81" s="22"/>
      <c r="B81" s="16" t="s">
        <v>106</v>
      </c>
      <c r="C81" s="48">
        <v>2656</v>
      </c>
      <c r="D81" s="48">
        <v>2656</v>
      </c>
    </row>
    <row r="82" spans="1:4" s="23" customFormat="1" ht="12">
      <c r="A82" s="22"/>
      <c r="B82" s="16" t="s">
        <v>107</v>
      </c>
      <c r="C82" s="48">
        <v>5794</v>
      </c>
      <c r="D82" s="48">
        <v>5794</v>
      </c>
    </row>
    <row r="83" spans="1:4" s="23" customFormat="1" ht="12.75">
      <c r="A83" s="22"/>
      <c r="B83" s="38" t="s">
        <v>95</v>
      </c>
      <c r="C83" s="94">
        <v>1192</v>
      </c>
      <c r="D83" s="48">
        <v>1192</v>
      </c>
    </row>
    <row r="84" spans="1:4" s="23" customFormat="1" ht="12.75">
      <c r="A84" s="22"/>
      <c r="B84" s="38" t="s">
        <v>55</v>
      </c>
      <c r="C84" s="94">
        <v>316</v>
      </c>
      <c r="D84" s="48">
        <v>316</v>
      </c>
    </row>
    <row r="85" spans="1:4" s="23" customFormat="1" ht="12">
      <c r="A85" s="22"/>
      <c r="B85" s="90" t="s">
        <v>161</v>
      </c>
      <c r="C85" s="48">
        <v>10328</v>
      </c>
      <c r="D85" s="48">
        <v>10637</v>
      </c>
    </row>
    <row r="86" spans="1:4" s="23" customFormat="1" ht="12">
      <c r="A86" s="22"/>
      <c r="B86" s="90" t="s">
        <v>176</v>
      </c>
      <c r="C86" s="48">
        <v>0</v>
      </c>
      <c r="D86" s="48">
        <v>107</v>
      </c>
    </row>
    <row r="87" spans="1:4" s="23" customFormat="1" ht="12">
      <c r="A87" s="22"/>
      <c r="B87" s="15"/>
      <c r="C87" s="68"/>
      <c r="D87" s="68"/>
    </row>
    <row r="88" spans="1:4" s="25" customFormat="1" ht="12.75">
      <c r="A88" s="26" t="s">
        <v>10</v>
      </c>
      <c r="B88" s="27" t="s">
        <v>171</v>
      </c>
      <c r="C88" s="69">
        <f>SUM(C89:C93)</f>
        <v>52740</v>
      </c>
      <c r="D88" s="69">
        <f>SUM(D89:D93)</f>
        <v>52740</v>
      </c>
    </row>
    <row r="89" spans="1:4" s="25" customFormat="1" ht="12.75">
      <c r="A89" s="26"/>
      <c r="B89" s="93" t="s">
        <v>99</v>
      </c>
      <c r="C89" s="100">
        <v>35984</v>
      </c>
      <c r="D89" s="100">
        <v>35984</v>
      </c>
    </row>
    <row r="90" spans="1:4" s="25" customFormat="1" ht="12.75">
      <c r="A90" s="26"/>
      <c r="B90" s="91" t="s">
        <v>100</v>
      </c>
      <c r="C90" s="100">
        <v>9000</v>
      </c>
      <c r="D90" s="100">
        <v>9000</v>
      </c>
    </row>
    <row r="91" spans="1:4" s="25" customFormat="1" ht="12.75">
      <c r="A91" s="92"/>
      <c r="B91" s="37" t="s">
        <v>101</v>
      </c>
      <c r="C91" s="100">
        <v>287</v>
      </c>
      <c r="D91" s="100">
        <v>287</v>
      </c>
    </row>
    <row r="92" spans="1:4" s="25" customFormat="1" ht="12.75">
      <c r="A92" s="92"/>
      <c r="B92" s="37" t="s">
        <v>102</v>
      </c>
      <c r="C92" s="100">
        <v>352</v>
      </c>
      <c r="D92" s="100">
        <v>352</v>
      </c>
    </row>
    <row r="93" spans="1:4" s="25" customFormat="1" ht="12.75">
      <c r="A93" s="26"/>
      <c r="B93" s="16" t="s">
        <v>93</v>
      </c>
      <c r="C93" s="100">
        <v>7117</v>
      </c>
      <c r="D93" s="100">
        <v>7117</v>
      </c>
    </row>
    <row r="94" spans="1:4" s="2" customFormat="1" ht="12">
      <c r="A94" s="12"/>
      <c r="B94" s="16"/>
      <c r="C94" s="50"/>
      <c r="D94" s="50"/>
    </row>
    <row r="95" spans="1:4" s="4" customFormat="1" ht="12.75">
      <c r="A95" s="20" t="s">
        <v>11</v>
      </c>
      <c r="B95" s="15" t="s">
        <v>172</v>
      </c>
      <c r="C95" s="70">
        <f>SUM(C96:C99)</f>
        <v>19112</v>
      </c>
      <c r="D95" s="70">
        <f>SUM(D96:D99)</f>
        <v>15862</v>
      </c>
    </row>
    <row r="96" spans="1:4" s="4" customFormat="1" ht="12.75">
      <c r="A96" s="20"/>
      <c r="B96" s="90" t="s">
        <v>108</v>
      </c>
      <c r="C96" s="48">
        <v>6219</v>
      </c>
      <c r="D96" s="95">
        <v>6219</v>
      </c>
    </row>
    <row r="97" spans="1:4" s="4" customFormat="1" ht="12.75">
      <c r="A97" s="20"/>
      <c r="B97" s="38" t="s">
        <v>96</v>
      </c>
      <c r="C97" s="95">
        <v>3672</v>
      </c>
      <c r="D97" s="95">
        <v>0</v>
      </c>
    </row>
    <row r="98" spans="1:4" s="4" customFormat="1" ht="12.75">
      <c r="A98" s="20"/>
      <c r="B98" s="88" t="s">
        <v>54</v>
      </c>
      <c r="C98" s="95">
        <v>9221</v>
      </c>
      <c r="D98" s="95">
        <v>9221</v>
      </c>
    </row>
    <row r="99" spans="1:4" s="4" customFormat="1" ht="12.75">
      <c r="A99" s="20"/>
      <c r="B99" s="38" t="s">
        <v>97</v>
      </c>
      <c r="C99" s="95">
        <v>0</v>
      </c>
      <c r="D99" s="95">
        <v>422</v>
      </c>
    </row>
    <row r="100" spans="1:4" s="4" customFormat="1" ht="12.75">
      <c r="A100" s="20"/>
      <c r="B100" s="28"/>
      <c r="C100" s="70"/>
      <c r="D100" s="70"/>
    </row>
    <row r="101" spans="1:4" s="14" customFormat="1" ht="12">
      <c r="A101" s="12" t="s">
        <v>12</v>
      </c>
      <c r="B101" s="13" t="s">
        <v>173</v>
      </c>
      <c r="C101" s="72">
        <f>C102</f>
        <v>2446</v>
      </c>
      <c r="D101" s="72">
        <f>D102</f>
        <v>2446</v>
      </c>
    </row>
    <row r="102" spans="1:4" s="14" customFormat="1" ht="12">
      <c r="A102" s="12"/>
      <c r="B102" s="38" t="s">
        <v>94</v>
      </c>
      <c r="C102" s="48">
        <v>2446</v>
      </c>
      <c r="D102" s="48">
        <v>2446</v>
      </c>
    </row>
    <row r="103" spans="1:4" s="2" customFormat="1" ht="12">
      <c r="A103" s="12"/>
      <c r="B103" s="16"/>
      <c r="C103" s="50"/>
      <c r="D103" s="50"/>
    </row>
    <row r="104" spans="1:4" s="25" customFormat="1" ht="12.75">
      <c r="A104" s="26" t="s">
        <v>13</v>
      </c>
      <c r="B104" s="13" t="s">
        <v>174</v>
      </c>
      <c r="C104" s="69">
        <v>0</v>
      </c>
      <c r="D104" s="69">
        <v>629</v>
      </c>
    </row>
    <row r="105" spans="1:4" s="2" customFormat="1" ht="12">
      <c r="A105" s="12"/>
      <c r="B105" s="16"/>
      <c r="C105" s="50" t="s">
        <v>3</v>
      </c>
      <c r="D105" s="50" t="s">
        <v>3</v>
      </c>
    </row>
    <row r="106" spans="1:4" s="4" customFormat="1" ht="12.75">
      <c r="A106" s="20" t="s">
        <v>14</v>
      </c>
      <c r="B106" s="13" t="s">
        <v>175</v>
      </c>
      <c r="C106" s="73">
        <v>0</v>
      </c>
      <c r="D106" s="73">
        <v>0</v>
      </c>
    </row>
    <row r="107" spans="1:4" s="2" customFormat="1" ht="12" customHeight="1">
      <c r="A107" s="33"/>
      <c r="B107" s="34"/>
      <c r="C107" s="74"/>
      <c r="D107" s="74"/>
    </row>
    <row r="108" spans="1:4" s="31" customFormat="1" ht="12" customHeight="1">
      <c r="A108" s="29"/>
      <c r="B108" s="30" t="s">
        <v>60</v>
      </c>
      <c r="C108" s="75">
        <f>C76+C88+C95+C101+C104</f>
        <v>153481</v>
      </c>
      <c r="D108" s="75">
        <f>D76+D88+D95+D101+D104</f>
        <v>153337</v>
      </c>
    </row>
    <row r="109" spans="1:3" s="2" customFormat="1" ht="12.75" customHeight="1">
      <c r="A109" s="1"/>
      <c r="C109" s="64"/>
    </row>
    <row r="110" spans="1:3" s="2" customFormat="1" ht="13.5" customHeight="1">
      <c r="A110" s="1"/>
      <c r="C110" s="64"/>
    </row>
    <row r="111" spans="1:4" s="2" customFormat="1" ht="12.75">
      <c r="A111" s="1"/>
      <c r="B111" s="2" t="s">
        <v>40</v>
      </c>
      <c r="C111" s="51"/>
      <c r="D111" s="51" t="s">
        <v>1</v>
      </c>
    </row>
    <row r="112" spans="1:4" s="2" customFormat="1" ht="12" customHeight="1">
      <c r="A112" s="3"/>
      <c r="B112" s="4" t="s">
        <v>37</v>
      </c>
      <c r="C112" s="51"/>
      <c r="D112" s="51" t="s">
        <v>41</v>
      </c>
    </row>
    <row r="113" spans="1:3" s="2" customFormat="1" ht="12" customHeight="1">
      <c r="A113" s="3"/>
      <c r="B113" s="4" t="s">
        <v>51</v>
      </c>
      <c r="C113" s="64"/>
    </row>
    <row r="114" spans="1:3" s="2" customFormat="1" ht="11.25" customHeight="1">
      <c r="A114" s="3"/>
      <c r="B114" s="4"/>
      <c r="C114" s="64"/>
    </row>
    <row r="115" spans="1:3" s="2" customFormat="1" ht="12.75" customHeight="1">
      <c r="A115" s="3"/>
      <c r="B115" s="4"/>
      <c r="C115" s="64"/>
    </row>
    <row r="116" spans="1:3" s="2" customFormat="1" ht="12" customHeight="1">
      <c r="A116" s="1"/>
      <c r="C116" s="64"/>
    </row>
    <row r="117" spans="1:4" s="2" customFormat="1" ht="12">
      <c r="A117" s="11" t="s">
        <v>39</v>
      </c>
      <c r="B117" s="32" t="s">
        <v>42</v>
      </c>
      <c r="C117" s="53" t="s">
        <v>52</v>
      </c>
      <c r="D117" s="53" t="s">
        <v>52</v>
      </c>
    </row>
    <row r="118" spans="1:4" s="2" customFormat="1" ht="12" customHeight="1">
      <c r="A118" s="33"/>
      <c r="B118" s="34"/>
      <c r="C118" s="54" t="s">
        <v>8</v>
      </c>
      <c r="D118" s="54" t="s">
        <v>170</v>
      </c>
    </row>
    <row r="119" spans="1:4" s="2" customFormat="1" ht="12" customHeight="1">
      <c r="A119" s="12"/>
      <c r="B119" s="16"/>
      <c r="C119" s="87"/>
      <c r="D119" s="87"/>
    </row>
    <row r="120" spans="1:4" s="25" customFormat="1" ht="12.75">
      <c r="A120" s="26" t="s">
        <v>16</v>
      </c>
      <c r="B120" s="27" t="s">
        <v>116</v>
      </c>
      <c r="C120" s="70">
        <f>SUM(C121:C126)</f>
        <v>15787</v>
      </c>
      <c r="D120" s="70">
        <f>SUM(D121:D126)</f>
        <v>15737</v>
      </c>
    </row>
    <row r="121" spans="1:4" s="25" customFormat="1" ht="12.75">
      <c r="A121" s="26"/>
      <c r="B121" s="38" t="s">
        <v>117</v>
      </c>
      <c r="C121" s="40">
        <v>11000</v>
      </c>
      <c r="D121" s="40">
        <v>11000</v>
      </c>
    </row>
    <row r="122" spans="1:4" s="25" customFormat="1" ht="12.75">
      <c r="A122" s="26"/>
      <c r="B122" s="38"/>
      <c r="C122" s="39"/>
      <c r="D122" s="39"/>
    </row>
    <row r="123" spans="1:4" s="14" customFormat="1" ht="12">
      <c r="A123" s="12"/>
      <c r="B123" s="38" t="s">
        <v>118</v>
      </c>
      <c r="C123" s="99">
        <v>4687</v>
      </c>
      <c r="D123" s="99">
        <v>4687</v>
      </c>
    </row>
    <row r="124" spans="1:4" s="14" customFormat="1" ht="12">
      <c r="A124" s="12"/>
      <c r="B124" s="38" t="s">
        <v>150</v>
      </c>
      <c r="C124" s="99"/>
      <c r="D124" s="99"/>
    </row>
    <row r="125" spans="1:4" s="14" customFormat="1" ht="12">
      <c r="A125" s="12"/>
      <c r="B125" s="38"/>
      <c r="C125" s="99"/>
      <c r="D125" s="99"/>
    </row>
    <row r="126" spans="1:4" s="2" customFormat="1" ht="11.25" customHeight="1">
      <c r="A126" s="12"/>
      <c r="B126" s="38" t="s">
        <v>164</v>
      </c>
      <c r="C126" s="50">
        <v>100</v>
      </c>
      <c r="D126" s="50">
        <v>50</v>
      </c>
    </row>
    <row r="127" spans="1:4" s="2" customFormat="1" ht="11.25" customHeight="1">
      <c r="A127" s="12"/>
      <c r="B127" s="38"/>
      <c r="C127" s="50"/>
      <c r="D127" s="50"/>
    </row>
    <row r="128" spans="1:4" s="2" customFormat="1" ht="14.25">
      <c r="A128" s="29"/>
      <c r="B128" s="30" t="s">
        <v>121</v>
      </c>
      <c r="C128" s="76">
        <f>C108+C120</f>
        <v>169268</v>
      </c>
      <c r="D128" s="76">
        <f>D108+D120</f>
        <v>169074</v>
      </c>
    </row>
    <row r="129" spans="1:4" s="2" customFormat="1" ht="11.25" customHeight="1">
      <c r="A129" s="12"/>
      <c r="B129" s="38"/>
      <c r="C129" s="50"/>
      <c r="D129" s="50"/>
    </row>
    <row r="130" spans="1:4" s="2" customFormat="1" ht="11.25" customHeight="1">
      <c r="A130" s="12"/>
      <c r="B130" s="35" t="s">
        <v>148</v>
      </c>
      <c r="C130" s="50">
        <f>C132+C134</f>
        <v>18500</v>
      </c>
      <c r="D130" s="50">
        <f>D132+D134</f>
        <v>18094</v>
      </c>
    </row>
    <row r="131" spans="1:4" s="2" customFormat="1" ht="11.25" customHeight="1">
      <c r="A131" s="12"/>
      <c r="B131" s="35"/>
      <c r="C131" s="50"/>
      <c r="D131" s="50"/>
    </row>
    <row r="132" spans="1:4" s="2" customFormat="1" ht="11.25" customHeight="1">
      <c r="A132" s="12" t="s">
        <v>17</v>
      </c>
      <c r="B132" s="13" t="s">
        <v>65</v>
      </c>
      <c r="C132" s="72">
        <v>0</v>
      </c>
      <c r="D132" s="72">
        <v>0</v>
      </c>
    </row>
    <row r="133" spans="1:4" s="2" customFormat="1" ht="11.25" customHeight="1">
      <c r="A133" s="12"/>
      <c r="B133" s="13"/>
      <c r="C133" s="72"/>
      <c r="D133" s="72"/>
    </row>
    <row r="134" spans="1:4" s="2" customFormat="1" ht="11.25" customHeight="1">
      <c r="A134" s="12" t="s">
        <v>18</v>
      </c>
      <c r="B134" s="13" t="s">
        <v>168</v>
      </c>
      <c r="C134" s="72">
        <f>SUM(C135:C139)</f>
        <v>18500</v>
      </c>
      <c r="D134" s="72">
        <f>SUM(D135:D139)</f>
        <v>18094</v>
      </c>
    </row>
    <row r="135" spans="1:4" s="2" customFormat="1" ht="11.25" customHeight="1">
      <c r="A135" s="12"/>
      <c r="B135" s="38" t="s">
        <v>120</v>
      </c>
      <c r="C135" s="50"/>
      <c r="D135" s="50"/>
    </row>
    <row r="136" spans="1:4" s="2" customFormat="1" ht="11.25" customHeight="1">
      <c r="A136" s="12"/>
      <c r="B136" s="38"/>
      <c r="C136" s="50"/>
      <c r="D136" s="50"/>
    </row>
    <row r="137" spans="1:4" s="2" customFormat="1" ht="11.25" customHeight="1">
      <c r="A137" s="12"/>
      <c r="B137" s="38" t="s">
        <v>149</v>
      </c>
      <c r="C137" s="50">
        <v>11000</v>
      </c>
      <c r="D137" s="50">
        <v>11171</v>
      </c>
    </row>
    <row r="138" spans="1:4" s="2" customFormat="1" ht="11.25" customHeight="1">
      <c r="A138" s="12"/>
      <c r="B138" s="38"/>
      <c r="C138" s="50"/>
      <c r="D138" s="50"/>
    </row>
    <row r="139" spans="1:4" s="2" customFormat="1" ht="11.25" customHeight="1">
      <c r="A139" s="12"/>
      <c r="B139" s="38" t="s">
        <v>119</v>
      </c>
      <c r="C139" s="50">
        <v>7500</v>
      </c>
      <c r="D139" s="50">
        <v>6923</v>
      </c>
    </row>
    <row r="140" spans="1:4" s="2" customFormat="1" ht="12">
      <c r="A140" s="12"/>
      <c r="B140" s="16"/>
      <c r="C140" s="50"/>
      <c r="D140" s="50"/>
    </row>
    <row r="141" spans="1:4" s="31" customFormat="1" ht="14.25">
      <c r="A141" s="29"/>
      <c r="B141" s="30" t="s">
        <v>122</v>
      </c>
      <c r="C141" s="76">
        <f>C132+C134</f>
        <v>18500</v>
      </c>
      <c r="D141" s="76">
        <f>D132+D134</f>
        <v>18094</v>
      </c>
    </row>
    <row r="142" spans="1:4" s="2" customFormat="1" ht="12">
      <c r="A142" s="12"/>
      <c r="B142" s="16"/>
      <c r="C142" s="50"/>
      <c r="D142" s="50"/>
    </row>
    <row r="143" spans="1:4" s="2" customFormat="1" ht="13.5" customHeight="1">
      <c r="A143" s="12" t="s">
        <v>19</v>
      </c>
      <c r="B143" s="13" t="s">
        <v>66</v>
      </c>
      <c r="C143" s="72">
        <f>C144</f>
        <v>50</v>
      </c>
      <c r="D143" s="72">
        <f>D144</f>
        <v>50</v>
      </c>
    </row>
    <row r="144" spans="1:4" s="2" customFormat="1" ht="13.5" customHeight="1">
      <c r="A144" s="12"/>
      <c r="B144" s="38" t="s">
        <v>123</v>
      </c>
      <c r="C144" s="50">
        <v>50</v>
      </c>
      <c r="D144" s="50">
        <v>50</v>
      </c>
    </row>
    <row r="145" spans="1:4" s="2" customFormat="1" ht="13.5" customHeight="1">
      <c r="A145" s="12"/>
      <c r="B145" s="13"/>
      <c r="C145" s="50"/>
      <c r="D145" s="50"/>
    </row>
    <row r="146" spans="1:4" s="25" customFormat="1" ht="13.5" customHeight="1">
      <c r="A146" s="26" t="s">
        <v>20</v>
      </c>
      <c r="B146" s="13" t="s">
        <v>67</v>
      </c>
      <c r="C146" s="77">
        <f>C147</f>
        <v>11500</v>
      </c>
      <c r="D146" s="77">
        <f>D147</f>
        <v>11500</v>
      </c>
    </row>
    <row r="147" spans="1:4" s="25" customFormat="1" ht="13.5" customHeight="1">
      <c r="A147" s="26"/>
      <c r="B147" s="38" t="s">
        <v>124</v>
      </c>
      <c r="C147" s="95">
        <v>11500</v>
      </c>
      <c r="D147" s="95">
        <v>11500</v>
      </c>
    </row>
    <row r="148" spans="1:4" s="25" customFormat="1" ht="13.5" customHeight="1">
      <c r="A148" s="26"/>
      <c r="B148" s="13"/>
      <c r="C148" s="70"/>
      <c r="D148" s="70"/>
    </row>
    <row r="149" spans="1:4" s="25" customFormat="1" ht="12.75" customHeight="1">
      <c r="A149" s="26" t="s">
        <v>21</v>
      </c>
      <c r="B149" s="13" t="s">
        <v>68</v>
      </c>
      <c r="C149" s="70">
        <f>SUM(C150:C152)</f>
        <v>29800</v>
      </c>
      <c r="D149" s="70">
        <f>SUM(D150:D152)</f>
        <v>29800</v>
      </c>
    </row>
    <row r="150" spans="1:4" s="25" customFormat="1" ht="12.75" customHeight="1">
      <c r="A150" s="26"/>
      <c r="B150" s="38" t="s">
        <v>125</v>
      </c>
      <c r="C150" s="95">
        <v>22000</v>
      </c>
      <c r="D150" s="95">
        <v>22000</v>
      </c>
    </row>
    <row r="151" spans="1:4" s="25" customFormat="1" ht="12.75" customHeight="1">
      <c r="A151" s="26"/>
      <c r="B151" s="38" t="s">
        <v>127</v>
      </c>
      <c r="C151" s="95">
        <v>6800</v>
      </c>
      <c r="D151" s="95">
        <v>6800</v>
      </c>
    </row>
    <row r="152" spans="1:4" s="25" customFormat="1" ht="12.75" customHeight="1">
      <c r="A152" s="26"/>
      <c r="B152" s="38" t="s">
        <v>128</v>
      </c>
      <c r="C152" s="95">
        <v>1000</v>
      </c>
      <c r="D152" s="95">
        <v>1000</v>
      </c>
    </row>
    <row r="153" spans="1:4" s="25" customFormat="1" ht="12.75" customHeight="1">
      <c r="A153" s="26"/>
      <c r="B153" s="13"/>
      <c r="C153" s="70"/>
      <c r="D153" s="70"/>
    </row>
    <row r="154" spans="1:4" s="14" customFormat="1" ht="13.5" customHeight="1">
      <c r="A154" s="12" t="s">
        <v>22</v>
      </c>
      <c r="B154" s="15" t="s">
        <v>69</v>
      </c>
      <c r="C154" s="71">
        <f>SUM(C155:C158)</f>
        <v>95</v>
      </c>
      <c r="D154" s="71">
        <f>SUM(D155:D158)</f>
        <v>95</v>
      </c>
    </row>
    <row r="155" spans="1:4" s="2" customFormat="1" ht="12">
      <c r="A155" s="7"/>
      <c r="B155" s="16" t="s">
        <v>151</v>
      </c>
      <c r="C155" s="50">
        <v>20</v>
      </c>
      <c r="D155" s="50">
        <v>20</v>
      </c>
    </row>
    <row r="156" spans="1:4" s="2" customFormat="1" ht="12">
      <c r="A156" s="7"/>
      <c r="B156" s="2" t="s">
        <v>129</v>
      </c>
      <c r="C156" s="49">
        <v>50</v>
      </c>
      <c r="D156" s="49">
        <v>50</v>
      </c>
    </row>
    <row r="157" spans="1:4" s="2" customFormat="1" ht="12">
      <c r="A157" s="7"/>
      <c r="B157" s="2" t="s">
        <v>130</v>
      </c>
      <c r="C157" s="49">
        <v>25</v>
      </c>
      <c r="D157" s="49">
        <v>25</v>
      </c>
    </row>
    <row r="158" spans="1:4" s="2" customFormat="1" ht="12">
      <c r="A158" s="12"/>
      <c r="B158" s="90" t="s">
        <v>131</v>
      </c>
      <c r="C158" s="50"/>
      <c r="D158" s="50"/>
    </row>
    <row r="159" spans="1:4" s="2" customFormat="1" ht="12">
      <c r="A159" s="12"/>
      <c r="B159" s="16"/>
      <c r="C159" s="50"/>
      <c r="D159" s="50"/>
    </row>
    <row r="160" spans="1:4" s="42" customFormat="1" ht="15.75" customHeight="1">
      <c r="A160" s="29"/>
      <c r="B160" s="30" t="s">
        <v>126</v>
      </c>
      <c r="C160" s="79">
        <f>C143+C146+C149+C154</f>
        <v>41445</v>
      </c>
      <c r="D160" s="79">
        <f>D143+D146+D149+D154</f>
        <v>41445</v>
      </c>
    </row>
    <row r="161" spans="1:3" s="42" customFormat="1" ht="15.75" customHeight="1">
      <c r="A161" s="43"/>
      <c r="B161" s="44"/>
      <c r="C161" s="80"/>
    </row>
    <row r="162" spans="1:3" s="42" customFormat="1" ht="12" customHeight="1">
      <c r="A162" s="43"/>
      <c r="B162" s="44"/>
      <c r="C162" s="80"/>
    </row>
    <row r="163" spans="1:4" s="2" customFormat="1" ht="12.75">
      <c r="A163" s="1"/>
      <c r="B163" s="2" t="s">
        <v>44</v>
      </c>
      <c r="C163" s="51"/>
      <c r="D163" s="51" t="s">
        <v>1</v>
      </c>
    </row>
    <row r="164" spans="1:4" s="2" customFormat="1" ht="12" customHeight="1">
      <c r="A164" s="3"/>
      <c r="B164" s="4" t="s">
        <v>45</v>
      </c>
      <c r="C164" s="51"/>
      <c r="D164" s="51" t="s">
        <v>43</v>
      </c>
    </row>
    <row r="165" spans="1:3" s="2" customFormat="1" ht="12.75" customHeight="1">
      <c r="A165" s="3"/>
      <c r="B165" s="4" t="s">
        <v>56</v>
      </c>
      <c r="C165" s="64"/>
    </row>
    <row r="166" spans="1:3" s="2" customFormat="1" ht="12.75">
      <c r="A166" s="3"/>
      <c r="B166" s="4"/>
      <c r="C166" s="64"/>
    </row>
    <row r="167" spans="1:4" s="2" customFormat="1" ht="12">
      <c r="A167" s="5" t="s">
        <v>3</v>
      </c>
      <c r="B167" s="6" t="s">
        <v>3</v>
      </c>
      <c r="C167" s="53" t="s">
        <v>52</v>
      </c>
      <c r="D167" s="53" t="s">
        <v>52</v>
      </c>
    </row>
    <row r="168" spans="1:4" s="2" customFormat="1" ht="12">
      <c r="A168" s="9" t="s">
        <v>39</v>
      </c>
      <c r="B168" s="85" t="s">
        <v>7</v>
      </c>
      <c r="C168" s="54" t="s">
        <v>8</v>
      </c>
      <c r="D168" s="54" t="s">
        <v>170</v>
      </c>
    </row>
    <row r="169" spans="1:4" s="2" customFormat="1" ht="12" customHeight="1">
      <c r="A169" s="22"/>
      <c r="B169" s="15"/>
      <c r="C169" s="81"/>
      <c r="D169" s="81"/>
    </row>
    <row r="170" spans="1:4" s="31" customFormat="1" ht="12" customHeight="1">
      <c r="A170" s="12" t="s">
        <v>23</v>
      </c>
      <c r="B170" s="13" t="s">
        <v>70</v>
      </c>
      <c r="C170" s="13">
        <v>50</v>
      </c>
      <c r="D170" s="13">
        <v>0</v>
      </c>
    </row>
    <row r="171" spans="1:4" s="31" customFormat="1" ht="12" customHeight="1">
      <c r="A171" s="12"/>
      <c r="B171" s="13"/>
      <c r="C171" s="82"/>
      <c r="D171" s="82"/>
    </row>
    <row r="172" spans="1:4" s="25" customFormat="1" ht="12" customHeight="1">
      <c r="A172" s="12" t="s">
        <v>24</v>
      </c>
      <c r="B172" s="13" t="s">
        <v>71</v>
      </c>
      <c r="C172" s="78">
        <f>C174+C176</f>
        <v>3149</v>
      </c>
      <c r="D172" s="78">
        <f>D174+D176</f>
        <v>3139</v>
      </c>
    </row>
    <row r="173" spans="1:4" s="25" customFormat="1" ht="12" customHeight="1">
      <c r="A173" s="12"/>
      <c r="B173" s="13"/>
      <c r="C173" s="78"/>
      <c r="D173" s="78"/>
    </row>
    <row r="174" spans="1:4" s="25" customFormat="1" ht="12" customHeight="1">
      <c r="A174" s="12"/>
      <c r="B174" s="102" t="s">
        <v>162</v>
      </c>
      <c r="C174" s="78">
        <v>150</v>
      </c>
      <c r="D174" s="78">
        <v>270</v>
      </c>
    </row>
    <row r="175" spans="1:4" s="25" customFormat="1" ht="12" customHeight="1">
      <c r="A175" s="12"/>
      <c r="B175" s="38"/>
      <c r="C175" s="78"/>
      <c r="D175" s="78"/>
    </row>
    <row r="176" spans="1:4" s="25" customFormat="1" ht="12" customHeight="1">
      <c r="A176" s="12"/>
      <c r="B176" s="13" t="s">
        <v>163</v>
      </c>
      <c r="C176" s="78">
        <f>SUM(C177:C184)</f>
        <v>2999</v>
      </c>
      <c r="D176" s="78">
        <f>SUM(D177:D184)</f>
        <v>2869</v>
      </c>
    </row>
    <row r="177" spans="1:4" s="25" customFormat="1" ht="12" customHeight="1">
      <c r="A177" s="12"/>
      <c r="B177" s="16" t="s">
        <v>152</v>
      </c>
      <c r="C177" s="50">
        <v>54</v>
      </c>
      <c r="D177" s="50">
        <v>54</v>
      </c>
    </row>
    <row r="178" spans="1:4" s="25" customFormat="1" ht="12" customHeight="1">
      <c r="A178" s="12"/>
      <c r="B178" s="16" t="s">
        <v>153</v>
      </c>
      <c r="C178" s="50">
        <v>1080</v>
      </c>
      <c r="D178" s="50">
        <v>1080</v>
      </c>
    </row>
    <row r="179" spans="1:4" s="25" customFormat="1" ht="12" customHeight="1">
      <c r="A179" s="12"/>
      <c r="B179" s="16" t="s">
        <v>154</v>
      </c>
      <c r="C179" s="50">
        <v>95</v>
      </c>
      <c r="D179" s="50">
        <v>95</v>
      </c>
    </row>
    <row r="180" spans="1:4" s="25" customFormat="1" ht="12" customHeight="1">
      <c r="A180" s="12"/>
      <c r="B180" s="16" t="s">
        <v>155</v>
      </c>
      <c r="C180" s="50">
        <v>480</v>
      </c>
      <c r="D180" s="50">
        <v>480</v>
      </c>
    </row>
    <row r="181" spans="1:4" s="25" customFormat="1" ht="12" customHeight="1">
      <c r="A181" s="12"/>
      <c r="B181" s="16" t="s">
        <v>156</v>
      </c>
      <c r="C181" s="50">
        <v>150</v>
      </c>
      <c r="D181" s="50">
        <v>320</v>
      </c>
    </row>
    <row r="182" spans="1:4" s="25" customFormat="1" ht="12" customHeight="1">
      <c r="A182" s="12"/>
      <c r="B182" s="16" t="s">
        <v>157</v>
      </c>
      <c r="C182" s="50">
        <v>200</v>
      </c>
      <c r="D182" s="50">
        <v>0</v>
      </c>
    </row>
    <row r="183" spans="1:4" s="25" customFormat="1" ht="12" customHeight="1">
      <c r="A183" s="12"/>
      <c r="B183" s="16" t="s">
        <v>158</v>
      </c>
      <c r="C183" s="50">
        <v>100</v>
      </c>
      <c r="D183" s="50">
        <v>0</v>
      </c>
    </row>
    <row r="184" spans="1:4" s="25" customFormat="1" ht="12" customHeight="1">
      <c r="A184" s="12"/>
      <c r="B184" s="16" t="s">
        <v>160</v>
      </c>
      <c r="C184" s="50">
        <v>840</v>
      </c>
      <c r="D184" s="50">
        <v>840</v>
      </c>
    </row>
    <row r="185" spans="1:4" s="25" customFormat="1" ht="12" customHeight="1">
      <c r="A185" s="12"/>
      <c r="B185" s="13"/>
      <c r="C185" s="78"/>
      <c r="D185" s="78"/>
    </row>
    <row r="186" spans="1:4" s="25" customFormat="1" ht="12" customHeight="1">
      <c r="A186" s="12" t="s">
        <v>25</v>
      </c>
      <c r="B186" s="13" t="s">
        <v>159</v>
      </c>
      <c r="C186" s="78">
        <v>360</v>
      </c>
      <c r="D186" s="78">
        <v>120</v>
      </c>
    </row>
    <row r="187" spans="1:4" s="25" customFormat="1" ht="12" customHeight="1">
      <c r="A187" s="12"/>
      <c r="B187" s="13"/>
      <c r="C187" s="78"/>
      <c r="D187" s="78"/>
    </row>
    <row r="188" spans="1:4" s="25" customFormat="1" ht="11.25" customHeight="1">
      <c r="A188" s="12" t="s">
        <v>26</v>
      </c>
      <c r="B188" s="13" t="s">
        <v>73</v>
      </c>
      <c r="C188" s="78">
        <f>SUM(C189:C190)</f>
        <v>17304</v>
      </c>
      <c r="D188" s="78">
        <f>SUM(D189:D190)</f>
        <v>17304</v>
      </c>
    </row>
    <row r="189" spans="1:4" s="25" customFormat="1" ht="11.25" customHeight="1">
      <c r="A189" s="12"/>
      <c r="B189" s="16" t="s">
        <v>47</v>
      </c>
      <c r="C189" s="49">
        <v>3461</v>
      </c>
      <c r="D189" s="49">
        <v>3461</v>
      </c>
    </row>
    <row r="190" spans="1:4" s="25" customFormat="1" ht="11.25" customHeight="1">
      <c r="A190" s="12"/>
      <c r="B190" s="16" t="s">
        <v>48</v>
      </c>
      <c r="C190" s="49">
        <v>13843</v>
      </c>
      <c r="D190" s="49">
        <v>13843</v>
      </c>
    </row>
    <row r="191" spans="1:4" s="25" customFormat="1" ht="11.25" customHeight="1">
      <c r="A191" s="12"/>
      <c r="B191" s="13"/>
      <c r="C191" s="78"/>
      <c r="D191" s="78"/>
    </row>
    <row r="192" spans="1:4" s="25" customFormat="1" ht="11.25" customHeight="1">
      <c r="A192" s="12" t="s">
        <v>27</v>
      </c>
      <c r="B192" s="13" t="s">
        <v>74</v>
      </c>
      <c r="C192" s="78">
        <f>C193+C196</f>
        <v>9180</v>
      </c>
      <c r="D192" s="78">
        <f>D193+D196</f>
        <v>7515</v>
      </c>
    </row>
    <row r="193" spans="1:4" s="25" customFormat="1" ht="11.25" customHeight="1">
      <c r="A193" s="12"/>
      <c r="B193" s="38" t="s">
        <v>132</v>
      </c>
      <c r="C193" s="62">
        <v>9180</v>
      </c>
      <c r="D193" s="62">
        <v>7515</v>
      </c>
    </row>
    <row r="194" spans="1:4" s="25" customFormat="1" ht="11.25" customHeight="1">
      <c r="A194" s="12"/>
      <c r="B194" s="38" t="s">
        <v>177</v>
      </c>
      <c r="C194" s="62"/>
      <c r="D194" s="62"/>
    </row>
    <row r="195" spans="1:4" s="25" customFormat="1" ht="11.25" customHeight="1">
      <c r="A195" s="12"/>
      <c r="B195" s="38"/>
      <c r="C195" s="62"/>
      <c r="D195" s="62"/>
    </row>
    <row r="196" spans="1:4" s="25" customFormat="1" ht="11.25" customHeight="1">
      <c r="A196" s="12"/>
      <c r="B196" s="38" t="s">
        <v>133</v>
      </c>
      <c r="C196" s="62">
        <v>0</v>
      </c>
      <c r="D196" s="62">
        <v>0</v>
      </c>
    </row>
    <row r="197" spans="1:4" s="25" customFormat="1" ht="11.25" customHeight="1">
      <c r="A197" s="12"/>
      <c r="B197" s="13"/>
      <c r="C197" s="78"/>
      <c r="D197" s="78"/>
    </row>
    <row r="198" spans="1:4" s="25" customFormat="1" ht="11.25" customHeight="1">
      <c r="A198" s="12" t="s">
        <v>28</v>
      </c>
      <c r="B198" s="13" t="s">
        <v>88</v>
      </c>
      <c r="C198" s="78">
        <v>7886</v>
      </c>
      <c r="D198" s="78">
        <v>7354</v>
      </c>
    </row>
    <row r="199" spans="1:4" s="25" customFormat="1" ht="23.25" customHeight="1">
      <c r="A199" s="12"/>
      <c r="B199" s="105" t="s">
        <v>178</v>
      </c>
      <c r="C199" s="78"/>
      <c r="D199" s="78"/>
    </row>
    <row r="200" spans="1:4" s="25" customFormat="1" ht="11.25" customHeight="1">
      <c r="A200" s="12"/>
      <c r="B200" s="13"/>
      <c r="C200" s="78"/>
      <c r="D200" s="78"/>
    </row>
    <row r="201" spans="1:4" s="25" customFormat="1" ht="11.25" customHeight="1">
      <c r="A201" s="12" t="s">
        <v>29</v>
      </c>
      <c r="B201" s="13" t="s">
        <v>15</v>
      </c>
      <c r="C201" s="78">
        <v>50</v>
      </c>
      <c r="D201" s="78">
        <v>10</v>
      </c>
    </row>
    <row r="202" spans="1:4" s="25" customFormat="1" ht="11.25" customHeight="1">
      <c r="A202" s="12"/>
      <c r="B202" s="13"/>
      <c r="C202" s="78"/>
      <c r="D202" s="78"/>
    </row>
    <row r="203" spans="1:4" s="25" customFormat="1" ht="11.25" customHeight="1">
      <c r="A203" s="12" t="s">
        <v>30</v>
      </c>
      <c r="B203" s="13" t="s">
        <v>75</v>
      </c>
      <c r="C203" s="78">
        <v>0</v>
      </c>
      <c r="D203" s="78">
        <v>0</v>
      </c>
    </row>
    <row r="204" spans="1:4" s="25" customFormat="1" ht="11.25" customHeight="1">
      <c r="A204" s="12"/>
      <c r="B204" s="13"/>
      <c r="C204" s="78"/>
      <c r="D204" s="78"/>
    </row>
    <row r="205" spans="1:4" s="25" customFormat="1" ht="11.25" customHeight="1">
      <c r="A205" s="12" t="s">
        <v>31</v>
      </c>
      <c r="B205" s="13" t="s">
        <v>76</v>
      </c>
      <c r="C205" s="78">
        <f>SUM(C206:C208)</f>
        <v>0</v>
      </c>
      <c r="D205" s="78">
        <f>SUM(D206:D208)</f>
        <v>246</v>
      </c>
    </row>
    <row r="206" spans="1:4" s="25" customFormat="1" ht="11.25" customHeight="1">
      <c r="A206" s="12"/>
      <c r="B206" s="38" t="s">
        <v>137</v>
      </c>
      <c r="C206" s="62">
        <v>0</v>
      </c>
      <c r="D206" s="62">
        <v>0</v>
      </c>
    </row>
    <row r="207" spans="1:4" s="25" customFormat="1" ht="11.25" customHeight="1">
      <c r="A207" s="12"/>
      <c r="B207" s="38" t="s">
        <v>136</v>
      </c>
      <c r="C207" s="62">
        <v>0</v>
      </c>
      <c r="D207" s="62">
        <v>0</v>
      </c>
    </row>
    <row r="208" spans="1:4" s="25" customFormat="1" ht="11.25" customHeight="1">
      <c r="A208" s="12"/>
      <c r="B208" s="38" t="s">
        <v>138</v>
      </c>
      <c r="C208" s="62">
        <v>0</v>
      </c>
      <c r="D208" s="62">
        <v>246</v>
      </c>
    </row>
    <row r="209" spans="1:4" s="14" customFormat="1" ht="12.75" customHeight="1">
      <c r="A209" s="12"/>
      <c r="B209" s="13"/>
      <c r="C209" s="55"/>
      <c r="D209" s="55"/>
    </row>
    <row r="210" spans="1:4" s="42" customFormat="1" ht="14.25" customHeight="1">
      <c r="A210" s="107"/>
      <c r="B210" s="30" t="s">
        <v>134</v>
      </c>
      <c r="C210" s="79">
        <f>C170+C172+C186+C188+C192+C198+C201+C203+C205</f>
        <v>37979</v>
      </c>
      <c r="D210" s="79">
        <f>D170+D172+D186+D188+D192+D198+D201+D203+D205</f>
        <v>35688</v>
      </c>
    </row>
    <row r="211" spans="1:3" s="2" customFormat="1" ht="14.25" customHeight="1">
      <c r="A211" s="106"/>
      <c r="B211" s="8"/>
      <c r="C211" s="89"/>
    </row>
    <row r="212" spans="1:4" s="2" customFormat="1" ht="12.75">
      <c r="A212" s="1"/>
      <c r="B212" s="2" t="s">
        <v>44</v>
      </c>
      <c r="D212" s="51" t="s">
        <v>1</v>
      </c>
    </row>
    <row r="213" spans="1:4" s="2" customFormat="1" ht="12" customHeight="1">
      <c r="A213" s="3"/>
      <c r="B213" s="4" t="s">
        <v>45</v>
      </c>
      <c r="D213" s="51" t="s">
        <v>46</v>
      </c>
    </row>
    <row r="214" spans="1:3" s="2" customFormat="1" ht="12.75" customHeight="1">
      <c r="A214" s="3"/>
      <c r="B214" s="4" t="s">
        <v>56</v>
      </c>
      <c r="C214" s="64"/>
    </row>
    <row r="215" spans="1:3" s="2" customFormat="1" ht="12">
      <c r="A215" s="98"/>
      <c r="B215" s="10"/>
      <c r="C215" s="97"/>
    </row>
    <row r="216" spans="1:4" s="2" customFormat="1" ht="12">
      <c r="A216" s="5" t="s">
        <v>3</v>
      </c>
      <c r="B216" s="6" t="s">
        <v>3</v>
      </c>
      <c r="C216" s="53" t="s">
        <v>52</v>
      </c>
      <c r="D216" s="53" t="s">
        <v>52</v>
      </c>
    </row>
    <row r="217" spans="1:4" s="2" customFormat="1" ht="12">
      <c r="A217" s="9" t="s">
        <v>39</v>
      </c>
      <c r="B217" s="85" t="s">
        <v>7</v>
      </c>
      <c r="C217" s="54" t="s">
        <v>8</v>
      </c>
      <c r="D217" s="54" t="s">
        <v>170</v>
      </c>
    </row>
    <row r="218" spans="1:4" s="14" customFormat="1" ht="13.5" customHeight="1">
      <c r="A218" s="12"/>
      <c r="B218" s="13"/>
      <c r="C218" s="55"/>
      <c r="D218" s="55"/>
    </row>
    <row r="219" spans="1:4" s="2" customFormat="1" ht="13.5" customHeight="1">
      <c r="A219" s="12" t="s">
        <v>32</v>
      </c>
      <c r="B219" s="13" t="s">
        <v>78</v>
      </c>
      <c r="C219" s="55">
        <v>0</v>
      </c>
      <c r="D219" s="55">
        <v>0</v>
      </c>
    </row>
    <row r="220" spans="1:4" s="2" customFormat="1" ht="13.5" customHeight="1">
      <c r="A220" s="12" t="s">
        <v>33</v>
      </c>
      <c r="B220" s="13" t="s">
        <v>80</v>
      </c>
      <c r="C220" s="55">
        <v>0</v>
      </c>
      <c r="D220" s="55">
        <v>662</v>
      </c>
    </row>
    <row r="221" spans="1:4" s="2" customFormat="1" ht="13.5" customHeight="1">
      <c r="A221" s="12" t="s">
        <v>34</v>
      </c>
      <c r="B221" s="13" t="s">
        <v>81</v>
      </c>
      <c r="C221" s="55">
        <v>0</v>
      </c>
      <c r="D221" s="55">
        <v>0</v>
      </c>
    </row>
    <row r="222" spans="1:4" s="2" customFormat="1" ht="13.5" customHeight="1">
      <c r="A222" s="12"/>
      <c r="B222" s="16"/>
      <c r="C222" s="49"/>
      <c r="D222" s="49"/>
    </row>
    <row r="223" spans="1:4" s="14" customFormat="1" ht="14.25">
      <c r="A223" s="29"/>
      <c r="B223" s="30" t="s">
        <v>135</v>
      </c>
      <c r="C223" s="79">
        <f>SUM(C219:C221)</f>
        <v>0</v>
      </c>
      <c r="D223" s="79">
        <f>SUM(D219:D221)</f>
        <v>662</v>
      </c>
    </row>
    <row r="224" spans="1:4" s="2" customFormat="1" ht="12">
      <c r="A224" s="12"/>
      <c r="B224" s="16"/>
      <c r="C224" s="49"/>
      <c r="D224" s="49"/>
    </row>
    <row r="225" spans="1:4" s="2" customFormat="1" ht="12">
      <c r="A225" s="22" t="s">
        <v>35</v>
      </c>
      <c r="B225" s="13" t="s">
        <v>63</v>
      </c>
      <c r="C225" s="55">
        <v>0</v>
      </c>
      <c r="D225" s="55">
        <v>0</v>
      </c>
    </row>
    <row r="226" spans="1:4" s="2" customFormat="1" ht="12">
      <c r="A226" s="22" t="s">
        <v>53</v>
      </c>
      <c r="B226" s="13" t="s">
        <v>64</v>
      </c>
      <c r="C226" s="55">
        <v>0</v>
      </c>
      <c r="D226" s="55">
        <v>0</v>
      </c>
    </row>
    <row r="227" spans="1:4" s="14" customFormat="1" ht="12">
      <c r="A227" s="22" t="s">
        <v>77</v>
      </c>
      <c r="B227" s="15" t="s">
        <v>82</v>
      </c>
      <c r="C227" s="57">
        <f>SUM(C228:C229)</f>
        <v>75</v>
      </c>
      <c r="D227" s="57">
        <f>SUM(D228:D229)</f>
        <v>330</v>
      </c>
    </row>
    <row r="228" spans="1:4" s="14" customFormat="1" ht="12">
      <c r="A228" s="22"/>
      <c r="B228" s="15" t="s">
        <v>83</v>
      </c>
      <c r="C228" s="101">
        <v>25</v>
      </c>
      <c r="D228" s="101">
        <v>330</v>
      </c>
    </row>
    <row r="229" spans="1:4" s="2" customFormat="1" ht="12">
      <c r="A229" s="22"/>
      <c r="B229" s="15" t="s">
        <v>84</v>
      </c>
      <c r="C229" s="83">
        <v>50</v>
      </c>
      <c r="D229" s="83">
        <v>0</v>
      </c>
    </row>
    <row r="230" spans="1:4" s="2" customFormat="1" ht="12">
      <c r="A230" s="12"/>
      <c r="B230" s="16"/>
      <c r="C230" s="49"/>
      <c r="D230" s="49"/>
    </row>
    <row r="231" spans="1:4" s="14" customFormat="1" ht="14.25">
      <c r="A231" s="29"/>
      <c r="B231" s="30" t="s">
        <v>139</v>
      </c>
      <c r="C231" s="79">
        <f>SUM(C225:C227)</f>
        <v>75</v>
      </c>
      <c r="D231" s="79">
        <f>SUM(D225:D227)</f>
        <v>330</v>
      </c>
    </row>
    <row r="232" spans="1:4" s="2" customFormat="1" ht="12" hidden="1">
      <c r="A232" s="12"/>
      <c r="B232" s="16"/>
      <c r="C232" s="49"/>
      <c r="D232" s="49"/>
    </row>
    <row r="233" spans="1:4" s="2" customFormat="1" ht="12">
      <c r="A233" s="12"/>
      <c r="B233" s="16"/>
      <c r="C233" s="49"/>
      <c r="D233" s="49"/>
    </row>
    <row r="234" spans="1:4" s="2" customFormat="1" ht="12">
      <c r="A234" s="12" t="s">
        <v>79</v>
      </c>
      <c r="B234" s="13" t="s">
        <v>85</v>
      </c>
      <c r="C234" s="55">
        <v>0</v>
      </c>
      <c r="D234" s="55">
        <v>0</v>
      </c>
    </row>
    <row r="235" spans="1:4" s="2" customFormat="1" ht="12">
      <c r="A235" s="12" t="s">
        <v>141</v>
      </c>
      <c r="B235" s="13" t="s">
        <v>86</v>
      </c>
      <c r="C235" s="55">
        <v>0</v>
      </c>
      <c r="D235" s="55">
        <v>0</v>
      </c>
    </row>
    <row r="236" spans="1:4" s="2" customFormat="1" ht="12.75">
      <c r="A236" s="26" t="s">
        <v>142</v>
      </c>
      <c r="B236" s="15" t="s">
        <v>87</v>
      </c>
      <c r="C236" s="55">
        <v>0</v>
      </c>
      <c r="D236" s="55">
        <v>0</v>
      </c>
    </row>
    <row r="237" spans="1:4" s="25" customFormat="1" ht="14.25">
      <c r="A237" s="26"/>
      <c r="B237" s="35"/>
      <c r="C237" s="78"/>
      <c r="D237" s="78"/>
    </row>
    <row r="238" spans="1:4" s="25" customFormat="1" ht="14.25">
      <c r="A238" s="29"/>
      <c r="B238" s="30" t="s">
        <v>140</v>
      </c>
      <c r="C238" s="79">
        <f>SUM(C234:C236)</f>
        <v>0</v>
      </c>
      <c r="D238" s="79">
        <f>SUM(D234:D236)</f>
        <v>0</v>
      </c>
    </row>
    <row r="239" spans="1:4" s="25" customFormat="1" ht="12.75">
      <c r="A239" s="26"/>
      <c r="B239" s="15"/>
      <c r="C239" s="78"/>
      <c r="D239" s="78"/>
    </row>
    <row r="240" spans="1:4" s="25" customFormat="1" ht="12.75">
      <c r="A240" s="26" t="s">
        <v>144</v>
      </c>
      <c r="B240" s="13" t="s">
        <v>89</v>
      </c>
      <c r="C240" s="78">
        <v>0</v>
      </c>
      <c r="D240" s="78">
        <v>15544</v>
      </c>
    </row>
    <row r="241" spans="1:4" s="23" customFormat="1" ht="12.75">
      <c r="A241" s="26" t="s">
        <v>145</v>
      </c>
      <c r="B241" s="13" t="s">
        <v>90</v>
      </c>
      <c r="C241" s="56">
        <v>0</v>
      </c>
      <c r="D241" s="56">
        <v>0</v>
      </c>
    </row>
    <row r="242" spans="1:4" s="41" customFormat="1" ht="13.5" customHeight="1">
      <c r="A242" s="26" t="s">
        <v>146</v>
      </c>
      <c r="B242" s="13" t="s">
        <v>91</v>
      </c>
      <c r="C242" s="55">
        <f>C243+C245+C246</f>
        <v>15018</v>
      </c>
      <c r="D242" s="55">
        <f>D243+D245+D246</f>
        <v>56081</v>
      </c>
    </row>
    <row r="243" spans="1:4" s="41" customFormat="1" ht="13.5" customHeight="1">
      <c r="A243" s="26"/>
      <c r="B243" s="38" t="s">
        <v>165</v>
      </c>
      <c r="C243" s="83">
        <v>10593</v>
      </c>
      <c r="D243" s="83">
        <v>51657</v>
      </c>
    </row>
    <row r="244" spans="1:4" s="41" customFormat="1" ht="13.5" customHeight="1">
      <c r="A244" s="26"/>
      <c r="B244" s="38" t="s">
        <v>169</v>
      </c>
      <c r="C244" s="83"/>
      <c r="D244" s="83"/>
    </row>
    <row r="245" spans="1:4" s="41" customFormat="1" ht="13.5" customHeight="1">
      <c r="A245" s="26"/>
      <c r="B245" s="38" t="s">
        <v>166</v>
      </c>
      <c r="C245" s="83">
        <v>2142</v>
      </c>
      <c r="D245" s="83">
        <v>2141</v>
      </c>
    </row>
    <row r="246" spans="1:4" s="41" customFormat="1" ht="13.5" customHeight="1">
      <c r="A246" s="26"/>
      <c r="B246" s="38" t="s">
        <v>167</v>
      </c>
      <c r="C246" s="83">
        <v>2283</v>
      </c>
      <c r="D246" s="83">
        <v>2283</v>
      </c>
    </row>
    <row r="247" spans="1:4" s="14" customFormat="1" ht="13.5" customHeight="1">
      <c r="A247" s="12"/>
      <c r="B247" s="13"/>
      <c r="C247" s="55"/>
      <c r="D247" s="55"/>
    </row>
    <row r="248" spans="1:4" s="14" customFormat="1" ht="12.75" customHeight="1">
      <c r="A248" s="29"/>
      <c r="B248" s="30" t="s">
        <v>143</v>
      </c>
      <c r="C248" s="79">
        <f>SUM(C240:C242)</f>
        <v>15018</v>
      </c>
      <c r="D248" s="79">
        <f>SUM(D240:D242)</f>
        <v>71625</v>
      </c>
    </row>
    <row r="249" spans="1:4" s="25" customFormat="1" ht="12.75">
      <c r="A249" s="26"/>
      <c r="B249" s="38"/>
      <c r="C249" s="83"/>
      <c r="D249" s="83"/>
    </row>
    <row r="250" spans="1:4" s="47" customFormat="1" ht="15" customHeight="1">
      <c r="A250" s="45"/>
      <c r="B250" s="46" t="s">
        <v>147</v>
      </c>
      <c r="C250" s="63">
        <f>C128+C141+C160+C210+C223+C231+C238+C248</f>
        <v>282285</v>
      </c>
      <c r="D250" s="63">
        <f>D128+D141+D160+D210+D223+D231+D238+D248</f>
        <v>336918</v>
      </c>
    </row>
    <row r="251" spans="1:3" s="2" customFormat="1" ht="12">
      <c r="A251" s="1"/>
      <c r="C251" s="64"/>
    </row>
    <row r="252" spans="1:3" s="2" customFormat="1" ht="12">
      <c r="A252" s="1"/>
      <c r="C252" s="64"/>
    </row>
    <row r="253" spans="1:3" s="2" customFormat="1" ht="12">
      <c r="A253" s="1"/>
      <c r="C253" s="64"/>
    </row>
    <row r="254" spans="1:4" s="2" customFormat="1" ht="12">
      <c r="A254" s="1"/>
      <c r="C254" s="103"/>
      <c r="D254" s="104"/>
    </row>
    <row r="255" spans="1:4" s="2" customFormat="1" ht="12">
      <c r="A255" s="1"/>
      <c r="C255" s="103"/>
      <c r="D255" s="104"/>
    </row>
    <row r="256" spans="1:4" s="2" customFormat="1" ht="12">
      <c r="A256" s="1"/>
      <c r="C256" s="103"/>
      <c r="D256" s="104"/>
    </row>
    <row r="257" spans="1:4" s="2" customFormat="1" ht="12">
      <c r="A257" s="1"/>
      <c r="C257" s="103"/>
      <c r="D257" s="104"/>
    </row>
    <row r="258" spans="1:4" s="2" customFormat="1" ht="12">
      <c r="A258" s="1"/>
      <c r="C258" s="103"/>
      <c r="D258" s="104"/>
    </row>
    <row r="259" spans="1:4" s="2" customFormat="1" ht="12">
      <c r="A259" s="1"/>
      <c r="C259" s="103"/>
      <c r="D259" s="104"/>
    </row>
    <row r="260" spans="1:4" s="2" customFormat="1" ht="12">
      <c r="A260" s="1"/>
      <c r="C260" s="103"/>
      <c r="D260" s="104"/>
    </row>
    <row r="261" spans="1:4" s="2" customFormat="1" ht="12">
      <c r="A261" s="1"/>
      <c r="C261" s="103"/>
      <c r="D261" s="104"/>
    </row>
    <row r="262" spans="1:4" s="2" customFormat="1" ht="12">
      <c r="A262" s="1"/>
      <c r="C262" s="64"/>
      <c r="D262" s="64"/>
    </row>
    <row r="263" spans="1:3" s="2" customFormat="1" ht="12">
      <c r="A263" s="1"/>
      <c r="C263" s="64"/>
    </row>
    <row r="264" spans="1:3" s="2" customFormat="1" ht="12">
      <c r="A264" s="1"/>
      <c r="C264" s="64"/>
    </row>
    <row r="265" spans="1:3" s="2" customFormat="1" ht="12">
      <c r="A265" s="1"/>
      <c r="C265" s="64"/>
    </row>
    <row r="266" spans="1:3" s="2" customFormat="1" ht="12">
      <c r="A266" s="1"/>
      <c r="C266" s="64"/>
    </row>
    <row r="267" spans="1:3" s="2" customFormat="1" ht="12">
      <c r="A267" s="1"/>
      <c r="C267" s="64"/>
    </row>
  </sheetData>
  <sheetProtection/>
  <printOptions/>
  <pageMargins left="0.7" right="0.7" top="0.75" bottom="0.75" header="0.3" footer="0.3"/>
  <pageSetup horizontalDpi="600" verticalDpi="600" orientation="portrait" paperSize="9" scale="93" r:id="rId1"/>
  <rowBreaks count="4" manualBreakCount="4">
    <brk id="65" max="255" man="1"/>
    <brk id="110" max="255" man="1"/>
    <brk id="162" max="255" man="1"/>
    <brk id="2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Felhasználó</cp:lastModifiedBy>
  <cp:lastPrinted>2015-08-04T08:51:42Z</cp:lastPrinted>
  <dcterms:created xsi:type="dcterms:W3CDTF">2011-01-17T08:36:11Z</dcterms:created>
  <dcterms:modified xsi:type="dcterms:W3CDTF">2015-08-05T06:40:16Z</dcterms:modified>
  <cp:category/>
  <cp:version/>
  <cp:contentType/>
  <cp:contentStatus/>
</cp:coreProperties>
</file>