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ádóczki Lászlóné\Documents\erika\testületi_üles\rendeketek\2018\"/>
    </mc:Choice>
  </mc:AlternateContent>
  <bookViews>
    <workbookView xWindow="0" yWindow="0" windowWidth="21600" windowHeight="9735" activeTab="5"/>
  </bookViews>
  <sheets>
    <sheet name="összesítő" sheetId="1" r:id="rId1"/>
    <sheet name="mérleg" sheetId="6" r:id="rId2"/>
    <sheet name="hivatal" sheetId="2" r:id="rId3"/>
    <sheet name="óvoda" sheetId="3" r:id="rId4"/>
    <sheet name="önkorm" sheetId="4" r:id="rId5"/>
    <sheet name="beruházás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27" i="1"/>
  <c r="F51" i="1"/>
  <c r="F49" i="1"/>
  <c r="F77" i="1"/>
  <c r="F58" i="1"/>
  <c r="F59" i="1"/>
  <c r="E49" i="1"/>
  <c r="D45" i="1"/>
  <c r="D44" i="1"/>
  <c r="E44" i="1"/>
  <c r="F44" i="1"/>
  <c r="D42" i="1"/>
  <c r="E42" i="1"/>
  <c r="D40" i="1"/>
  <c r="E40" i="1"/>
  <c r="F40" i="1"/>
  <c r="D38" i="1"/>
  <c r="D26" i="1"/>
  <c r="D29" i="1" s="1"/>
  <c r="E26" i="1"/>
  <c r="F26" i="1"/>
  <c r="D20" i="1"/>
  <c r="E20" i="1"/>
  <c r="F20" i="1"/>
  <c r="D18" i="1"/>
  <c r="E18" i="1"/>
  <c r="F18" i="1"/>
  <c r="F74" i="1"/>
  <c r="F75" i="1"/>
  <c r="D72" i="1"/>
  <c r="E72" i="1"/>
  <c r="D68" i="1"/>
  <c r="E68" i="1"/>
  <c r="D61" i="1"/>
  <c r="E61" i="1"/>
  <c r="D54" i="1"/>
  <c r="D41" i="1"/>
  <c r="D49" i="1"/>
  <c r="D51" i="1" s="1"/>
  <c r="C72" i="1"/>
  <c r="C68" i="1"/>
  <c r="C61" i="1"/>
  <c r="C54" i="1"/>
  <c r="C77" i="1" s="1"/>
  <c r="C49" i="1"/>
  <c r="C44" i="1"/>
  <c r="C42" i="1"/>
  <c r="C40" i="1"/>
  <c r="C38" i="1"/>
  <c r="C26" i="1"/>
  <c r="C29" i="1" s="1"/>
  <c r="C18" i="1"/>
  <c r="C20" i="1" s="1"/>
  <c r="C45" i="1" s="1"/>
  <c r="C51" i="1" s="1"/>
  <c r="I44" i="5"/>
  <c r="I32" i="5"/>
  <c r="H32" i="5"/>
  <c r="E26" i="3"/>
  <c r="D77" i="1" l="1"/>
  <c r="C22" i="6"/>
  <c r="B22" i="6"/>
  <c r="F36" i="1" l="1"/>
  <c r="F21" i="1"/>
  <c r="D40" i="4"/>
  <c r="E40" i="4"/>
  <c r="C45" i="4"/>
  <c r="D21" i="4"/>
  <c r="D40" i="2"/>
  <c r="E40" i="2"/>
  <c r="C40" i="2"/>
  <c r="D20" i="2"/>
  <c r="E20" i="2"/>
  <c r="C20" i="2"/>
  <c r="D18" i="2"/>
  <c r="E18" i="2"/>
  <c r="C18" i="2"/>
  <c r="E72" i="4" l="1"/>
  <c r="D73" i="4"/>
  <c r="D47" i="4"/>
  <c r="F28" i="6" l="1"/>
  <c r="G22" i="6"/>
  <c r="G17" i="6"/>
  <c r="C17" i="6"/>
  <c r="C28" i="6" s="1"/>
  <c r="F22" i="6"/>
  <c r="F17" i="6"/>
  <c r="B17" i="6"/>
  <c r="B28" i="6" s="1"/>
  <c r="G28" i="6" l="1"/>
  <c r="F33" i="1"/>
  <c r="D22" i="3" l="1"/>
  <c r="E35" i="2"/>
  <c r="D33" i="2"/>
  <c r="C72" i="4" l="1"/>
  <c r="D75" i="4"/>
  <c r="E68" i="4"/>
  <c r="C68" i="4"/>
  <c r="E61" i="4"/>
  <c r="E54" i="4"/>
  <c r="E49" i="4"/>
  <c r="E44" i="4"/>
  <c r="E38" i="4"/>
  <c r="E29" i="4"/>
  <c r="E26" i="4"/>
  <c r="C49" i="4"/>
  <c r="E42" i="4"/>
  <c r="D36" i="4"/>
  <c r="E18" i="4"/>
  <c r="E20" i="4" s="1"/>
  <c r="D13" i="4"/>
  <c r="D14" i="4"/>
  <c r="D15" i="4"/>
  <c r="D16" i="4"/>
  <c r="D17" i="4"/>
  <c r="D19" i="4"/>
  <c r="D22" i="4"/>
  <c r="D23" i="4"/>
  <c r="D24" i="4"/>
  <c r="D25" i="4"/>
  <c r="D27" i="4"/>
  <c r="D28" i="4"/>
  <c r="D30" i="4"/>
  <c r="D31" i="4"/>
  <c r="D32" i="4"/>
  <c r="D33" i="4"/>
  <c r="D34" i="4"/>
  <c r="D35" i="4"/>
  <c r="D37" i="4"/>
  <c r="D39" i="4"/>
  <c r="D41" i="4"/>
  <c r="D42" i="4" s="1"/>
  <c r="D43" i="4"/>
  <c r="D44" i="4" s="1"/>
  <c r="D46" i="4"/>
  <c r="D48" i="4"/>
  <c r="D55" i="4"/>
  <c r="D56" i="4"/>
  <c r="D57" i="4"/>
  <c r="D58" i="4"/>
  <c r="D59" i="4"/>
  <c r="D62" i="4"/>
  <c r="D63" i="4"/>
  <c r="D65" i="4"/>
  <c r="D66" i="4"/>
  <c r="D69" i="4"/>
  <c r="D68" i="4" s="1"/>
  <c r="D70" i="4"/>
  <c r="D74" i="4"/>
  <c r="D12" i="4"/>
  <c r="E44" i="3"/>
  <c r="E37" i="3"/>
  <c r="E58" i="3" s="1"/>
  <c r="E24" i="3"/>
  <c r="E29" i="3" s="1"/>
  <c r="E32" i="3"/>
  <c r="E34" i="3" s="1"/>
  <c r="C32" i="3"/>
  <c r="D13" i="3"/>
  <c r="D14" i="3"/>
  <c r="D15" i="3"/>
  <c r="D16" i="3"/>
  <c r="D17" i="3"/>
  <c r="D18" i="3"/>
  <c r="D19" i="3"/>
  <c r="D20" i="3"/>
  <c r="D21" i="3"/>
  <c r="D23" i="3"/>
  <c r="D25" i="3"/>
  <c r="D26" i="3"/>
  <c r="D27" i="3"/>
  <c r="D28" i="3"/>
  <c r="D30" i="3"/>
  <c r="D31" i="3"/>
  <c r="D32" i="3" s="1"/>
  <c r="D38" i="3"/>
  <c r="D39" i="3"/>
  <c r="D40" i="3"/>
  <c r="D41" i="3"/>
  <c r="D42" i="3"/>
  <c r="D45" i="3"/>
  <c r="D44" i="3" s="1"/>
  <c r="D48" i="3"/>
  <c r="D49" i="3"/>
  <c r="D51" i="3"/>
  <c r="D52" i="3"/>
  <c r="D53" i="3"/>
  <c r="D55" i="3"/>
  <c r="D56" i="3"/>
  <c r="D12" i="3"/>
  <c r="E50" i="2"/>
  <c r="E71" i="2" s="1"/>
  <c r="E43" i="2"/>
  <c r="E45" i="2" s="1"/>
  <c r="C45" i="2"/>
  <c r="C43" i="2"/>
  <c r="D13" i="2"/>
  <c r="D14" i="2"/>
  <c r="D15" i="2"/>
  <c r="D16" i="2"/>
  <c r="D17" i="2"/>
  <c r="D19" i="2"/>
  <c r="D21" i="2"/>
  <c r="D22" i="2"/>
  <c r="D23" i="2"/>
  <c r="D24" i="2"/>
  <c r="D25" i="2"/>
  <c r="D27" i="2"/>
  <c r="D28" i="2"/>
  <c r="D29" i="2"/>
  <c r="D30" i="2"/>
  <c r="D31" i="2"/>
  <c r="D32" i="2"/>
  <c r="D34" i="2"/>
  <c r="D35" i="2"/>
  <c r="D36" i="2"/>
  <c r="D37" i="2"/>
  <c r="D38" i="2"/>
  <c r="D39" i="2"/>
  <c r="D41" i="2"/>
  <c r="D42" i="2"/>
  <c r="D51" i="2"/>
  <c r="D52" i="2"/>
  <c r="D53" i="2"/>
  <c r="D54" i="2"/>
  <c r="D55" i="2"/>
  <c r="D58" i="2"/>
  <c r="D59" i="2"/>
  <c r="D61" i="2"/>
  <c r="D64" i="2"/>
  <c r="D65" i="2"/>
  <c r="D66" i="2"/>
  <c r="D68" i="2"/>
  <c r="D69" i="2"/>
  <c r="D12" i="2"/>
  <c r="H44" i="5"/>
  <c r="C61" i="4"/>
  <c r="C54" i="4"/>
  <c r="C77" i="4" s="1"/>
  <c r="C44" i="4"/>
  <c r="C42" i="4"/>
  <c r="C40" i="4"/>
  <c r="C38" i="4"/>
  <c r="C29" i="4"/>
  <c r="C26" i="4"/>
  <c r="C18" i="4"/>
  <c r="C20" i="4" s="1"/>
  <c r="C44" i="3"/>
  <c r="C37" i="3"/>
  <c r="C24" i="3"/>
  <c r="C29" i="3" s="1"/>
  <c r="C34" i="3" s="1"/>
  <c r="C57" i="2"/>
  <c r="D57" i="2" s="1"/>
  <c r="C50" i="2"/>
  <c r="F73" i="1"/>
  <c r="F70" i="1"/>
  <c r="F69" i="1"/>
  <c r="F68" i="1" s="1"/>
  <c r="F66" i="1"/>
  <c r="F63" i="1"/>
  <c r="F62" i="1"/>
  <c r="F61" i="1" s="1"/>
  <c r="E54" i="1"/>
  <c r="E77" i="1" s="1"/>
  <c r="F57" i="1"/>
  <c r="F56" i="1"/>
  <c r="F55" i="1"/>
  <c r="F48" i="1"/>
  <c r="F47" i="1"/>
  <c r="F46" i="1"/>
  <c r="F43" i="1"/>
  <c r="F41" i="1"/>
  <c r="F42" i="1" s="1"/>
  <c r="F39" i="1"/>
  <c r="F37" i="1"/>
  <c r="E38" i="1"/>
  <c r="E45" i="1" s="1"/>
  <c r="E51" i="1" s="1"/>
  <c r="F34" i="1"/>
  <c r="F32" i="1"/>
  <c r="F31" i="1"/>
  <c r="F30" i="1"/>
  <c r="E27" i="1"/>
  <c r="E29" i="1" s="1"/>
  <c r="F25" i="1"/>
  <c r="F24" i="1"/>
  <c r="F23" i="1"/>
  <c r="F22" i="1"/>
  <c r="F19" i="1"/>
  <c r="F17" i="1"/>
  <c r="F16" i="1"/>
  <c r="F15" i="1"/>
  <c r="F14" i="1"/>
  <c r="F13" i="1"/>
  <c r="F12" i="1"/>
  <c r="E77" i="4" l="1"/>
  <c r="E45" i="4"/>
  <c r="E51" i="4" s="1"/>
  <c r="D72" i="4"/>
  <c r="D49" i="4"/>
  <c r="D61" i="4"/>
  <c r="D26" i="4"/>
  <c r="D29" i="4" s="1"/>
  <c r="D43" i="2"/>
  <c r="D45" i="2" s="1"/>
  <c r="F29" i="1"/>
  <c r="F54" i="1"/>
  <c r="F35" i="1"/>
  <c r="F38" i="1" s="1"/>
  <c r="D38" i="4"/>
  <c r="D24" i="3"/>
  <c r="D29" i="3" s="1"/>
  <c r="D34" i="3" s="1"/>
  <c r="D50" i="2"/>
  <c r="D71" i="2" s="1"/>
  <c r="D54" i="4"/>
  <c r="C51" i="4"/>
  <c r="D18" i="4"/>
  <c r="D20" i="4" s="1"/>
  <c r="D37" i="3"/>
  <c r="D58" i="3" s="1"/>
  <c r="C58" i="3"/>
  <c r="C71" i="2"/>
  <c r="F45" i="1" l="1"/>
  <c r="D45" i="4"/>
  <c r="D51" i="4" s="1"/>
  <c r="D77" i="4"/>
  <c r="F72" i="1"/>
</calcChain>
</file>

<file path=xl/sharedStrings.xml><?xml version="1.0" encoding="utf-8"?>
<sst xmlns="http://schemas.openxmlformats.org/spreadsheetml/2006/main" count="347" uniqueCount="164">
  <si>
    <t xml:space="preserve">Zsámbok Község Önkormányzat  </t>
  </si>
  <si>
    <t>2017. évi bevételei és kiadásai</t>
  </si>
  <si>
    <t>Sorsz.</t>
  </si>
  <si>
    <t>Megnevezés</t>
  </si>
  <si>
    <t>Önkorm.</t>
  </si>
  <si>
    <t>Hivatal</t>
  </si>
  <si>
    <t>Óvoda</t>
  </si>
  <si>
    <t>Összesen</t>
  </si>
  <si>
    <t>Bevételek</t>
  </si>
  <si>
    <t>Helyi önkorm.műk.általános tám. B111</t>
  </si>
  <si>
    <t>Egyéb köznevelési tám. B112</t>
  </si>
  <si>
    <t>Szociális, gyermekjóléti, gyermekétkezt. Tám. B113</t>
  </si>
  <si>
    <t>Kulturális felad. Tám. B114</t>
  </si>
  <si>
    <t>Műk.célú közp.előir.B115</t>
  </si>
  <si>
    <t>Helyi önkorm.kieg.tám. B116</t>
  </si>
  <si>
    <t>Önkorm. működési tám.</t>
  </si>
  <si>
    <t>Egyéb működési c. tám. Államházt. Belülről (TB) B16</t>
  </si>
  <si>
    <t>Műk.célú tám.állmházt.belülről</t>
  </si>
  <si>
    <t>Vagyoni típusú adók B34 (Kommunális adó)</t>
  </si>
  <si>
    <t>Értékesítési és forgalmi adó B351 (Iparűzési adó)</t>
  </si>
  <si>
    <t>Gépjárműadó B354</t>
  </si>
  <si>
    <t>Egyéb közhatalmi bev. B36 (Bírság, pótlék)</t>
  </si>
  <si>
    <t>Közhatalmi bevételek</t>
  </si>
  <si>
    <t>Szolgáltatások ellenértéke B402 (bérleti díj)</t>
  </si>
  <si>
    <t>Közvetített szolgáltatások ellenértéke   (Továbbszámlázott belföldi szolgáltatás) B403</t>
  </si>
  <si>
    <t>Ellátási díjak B405  (Intézmények alaptevékenységének bev.)</t>
  </si>
  <si>
    <t>Kiszámlázott áfa B406 (Áfa bevételek és visszatérüllések)</t>
  </si>
  <si>
    <t>Egyéb működési bevételek B411 (Intézmények egyéb bevételei)</t>
  </si>
  <si>
    <t>Működési bevételek</t>
  </si>
  <si>
    <t>Működési c. visszatér.tám.államh.kívülről B62  (Korábban nyújtott hitelek visszatér. Lakosságtól)</t>
  </si>
  <si>
    <t>Működési c. átvett pek</t>
  </si>
  <si>
    <t>Egyéb felhalm.célú átvett pek B75 (érdekeltségi hozzájár.)</t>
  </si>
  <si>
    <t xml:space="preserve">Felhalm. Célra átvett pénzeszk.összesen: </t>
  </si>
  <si>
    <t>Költségvetési bevételek</t>
  </si>
  <si>
    <t>Maradvány igénybevétele B813</t>
  </si>
  <si>
    <t>Központi, irányítőszervi tám.816</t>
  </si>
  <si>
    <t>Finanszírozási bevételek</t>
  </si>
  <si>
    <t xml:space="preserve">Bevételek mindösszesen </t>
  </si>
  <si>
    <t>Kiadások</t>
  </si>
  <si>
    <t>1.</t>
  </si>
  <si>
    <t>Működési kiadások</t>
  </si>
  <si>
    <t>ebből személyi juttatások K1</t>
  </si>
  <si>
    <t xml:space="preserve">         járulék K2</t>
  </si>
  <si>
    <t xml:space="preserve">        dologi kiadások K3</t>
  </si>
  <si>
    <t xml:space="preserve">        ellátottak juttatásai K4</t>
  </si>
  <si>
    <t xml:space="preserve">        pénzek.átadás, támogatás K5</t>
  </si>
  <si>
    <t>2.</t>
  </si>
  <si>
    <t>Felhalmozási célú kiadás</t>
  </si>
  <si>
    <t>ebből: beruházás K6</t>
  </si>
  <si>
    <t xml:space="preserve">          felújítás K7</t>
  </si>
  <si>
    <t>3.</t>
  </si>
  <si>
    <t>Felhalmozási célú tám. K8</t>
  </si>
  <si>
    <t>Egyéb felhalm.célú tám.</t>
  </si>
  <si>
    <t>4.</t>
  </si>
  <si>
    <t>Tartalékok K512</t>
  </si>
  <si>
    <t>ebből: Általános tartalék</t>
  </si>
  <si>
    <t xml:space="preserve">          Céltartalék</t>
  </si>
  <si>
    <t>5.</t>
  </si>
  <si>
    <t>Finanszírozási kiadások</t>
  </si>
  <si>
    <t>Intézményfinanszírozás K915</t>
  </si>
  <si>
    <t>6.</t>
  </si>
  <si>
    <t>Kiadások mindösszesen:</t>
  </si>
  <si>
    <t>Polgármesteri Hivatal</t>
  </si>
  <si>
    <t>2017.évi eredeti ei</t>
  </si>
  <si>
    <t>Termékek és szolgáltatások adói</t>
  </si>
  <si>
    <t>Készletértékesítés B401</t>
  </si>
  <si>
    <t>Egyéb működési bevételek B410 (Intézmények egyéb bevételei)</t>
  </si>
  <si>
    <t>Egyéb felhalm.célú átvett pek B73 (ASP)</t>
  </si>
  <si>
    <t>Felhalmozádi célú tám. K8</t>
  </si>
  <si>
    <t xml:space="preserve">Finanszírozási kiadások </t>
  </si>
  <si>
    <t>intézményfinansz. K915</t>
  </si>
  <si>
    <t>Változás</t>
  </si>
  <si>
    <t>Módosított ei</t>
  </si>
  <si>
    <t>Kacó Napközi Otthonos Óvoda és Konyha</t>
  </si>
  <si>
    <t>Egyéb működési c. tám. Államházt. Belülről  B16</t>
  </si>
  <si>
    <t xml:space="preserve">Tulajdonosi bevételek B404 </t>
  </si>
  <si>
    <t xml:space="preserve">Egyéb felhalm.célú átvett pek B73 </t>
  </si>
  <si>
    <t xml:space="preserve"> bevételei és kiadásai</t>
  </si>
  <si>
    <t>Egyéb adók  B355</t>
  </si>
  <si>
    <t>Egyéb közhatalmi bev. B36 (talajterhelési d)</t>
  </si>
  <si>
    <t>Működési c. visszatér.tám.államh.kívülről B65  (Korábban nyújtott hitelek visszatér. Lakosságtól)</t>
  </si>
  <si>
    <t>bevételei és kiadásai</t>
  </si>
  <si>
    <t>Zsámbok Község Önkormányzat 2017. évi felújítási és beruházási kiadásai feladatonként</t>
  </si>
  <si>
    <t>Beruházások</t>
  </si>
  <si>
    <t>Kacó Óvoda</t>
  </si>
  <si>
    <t>Monitor, bojler, mosogatóg</t>
  </si>
  <si>
    <t>edények</t>
  </si>
  <si>
    <t>Polgármesteri hiv.</t>
  </si>
  <si>
    <t>Bútorok, fényképezőg</t>
  </si>
  <si>
    <t>Önkormányzat</t>
  </si>
  <si>
    <t>Rendezési terv</t>
  </si>
  <si>
    <t>Ingatlanvásárlás</t>
  </si>
  <si>
    <t>Védőnő egyéb ek</t>
  </si>
  <si>
    <t>Kamerák</t>
  </si>
  <si>
    <t>3 db</t>
  </si>
  <si>
    <t>Felújítás</t>
  </si>
  <si>
    <t>Útfelújítás</t>
  </si>
  <si>
    <t>Eredeti ei</t>
  </si>
  <si>
    <t>Kiszámlázott áfa B406 (Áfa bevételek és visszatérülések)</t>
  </si>
  <si>
    <t>Áfa visszatérülés B407</t>
  </si>
  <si>
    <t>Megelőlegezés visszaf K914</t>
  </si>
  <si>
    <t>Központi, irányítószervi tám.816</t>
  </si>
  <si>
    <t xml:space="preserve">Konyha felújítás </t>
  </si>
  <si>
    <t>Kártyaleolvasó</t>
  </si>
  <si>
    <t>Áfa visszatérítés B407</t>
  </si>
  <si>
    <t>Zsámbok Község Önkormányzat 2017. évi bevétel-kiadás mérlege</t>
  </si>
  <si>
    <t>Eredeti ei.</t>
  </si>
  <si>
    <t>Módosított ei.</t>
  </si>
  <si>
    <t>Teljesítés</t>
  </si>
  <si>
    <t>Intézményi működési bev.</t>
  </si>
  <si>
    <t>Személyi juttatások</t>
  </si>
  <si>
    <t>Járulékok</t>
  </si>
  <si>
    <t>Átengedett kp-i adó</t>
  </si>
  <si>
    <t>Dologi kiadások</t>
  </si>
  <si>
    <t>Ellátottak juttatásai</t>
  </si>
  <si>
    <t>Átvett pénzek</t>
  </si>
  <si>
    <t>Pénzek.átadás, tám.</t>
  </si>
  <si>
    <t>Egyéb bevétel</t>
  </si>
  <si>
    <t>Működési célú bev.össz.</t>
  </si>
  <si>
    <t>Működési célú kiad.</t>
  </si>
  <si>
    <t>Felhalm.célú átvett pek</t>
  </si>
  <si>
    <t>Beruházás</t>
  </si>
  <si>
    <t>Felhalm. célú bev.össz:</t>
  </si>
  <si>
    <t>Felhalm.célú kiad.</t>
  </si>
  <si>
    <t>Finanszírozási bev.</t>
  </si>
  <si>
    <t>Általános tartalék</t>
  </si>
  <si>
    <t>Bevétel mindösszesen:</t>
  </si>
  <si>
    <t>Kiadás mindösszesen:</t>
  </si>
  <si>
    <t>Finanszírozási kiadás</t>
  </si>
  <si>
    <t>5/a. melléklet 2/2017. (I.27.) Ör</t>
  </si>
  <si>
    <t>8. melléklet 2/2017. (I.27.) Ör</t>
  </si>
  <si>
    <t>9. melléklet 2/2017. (I.27.) Ör</t>
  </si>
  <si>
    <t>2/a. melléklet 2/2017. (I.27.) Ör</t>
  </si>
  <si>
    <t>7. melléklet 2/2017. (I.27.) Ör</t>
  </si>
  <si>
    <t>3. melléklet 2/2017. (I.27.) Ör</t>
  </si>
  <si>
    <t>Áht-n belüli megelőlegezés B814</t>
  </si>
  <si>
    <t>Belföldi értékp.vásárlás K912</t>
  </si>
  <si>
    <t>Közfoglalkoztatás eszközök</t>
  </si>
  <si>
    <t>Tóalmási ingatlan csatorna</t>
  </si>
  <si>
    <t>Arculati terv</t>
  </si>
  <si>
    <t>Felhalm.célú támogatás  (B21)</t>
  </si>
  <si>
    <t>Tárgyi ek értékesítés B53</t>
  </si>
  <si>
    <t>Felhalmozási célú bevétel B5</t>
  </si>
  <si>
    <t>Költségvetési támogatás műk.</t>
  </si>
  <si>
    <t>Felhalm.célú ktgvet.tám.</t>
  </si>
  <si>
    <t>Tárgyi ek értékesítés</t>
  </si>
  <si>
    <t>Védőnői épület</t>
  </si>
  <si>
    <t>Műv. Ház fűtésk</t>
  </si>
  <si>
    <t>Ravatalozó székek</t>
  </si>
  <si>
    <t>Házigond. Telefon</t>
  </si>
  <si>
    <t>Temető program</t>
  </si>
  <si>
    <t xml:space="preserve">Működési c. átvett pek B65  </t>
  </si>
  <si>
    <t>Mozgatható paraván</t>
  </si>
  <si>
    <t>Vízforraló</t>
  </si>
  <si>
    <t>Háziorvos fali melegítő</t>
  </si>
  <si>
    <t>Házigondozás kerékpár</t>
  </si>
  <si>
    <t>Óvoda konyhai eszközök</t>
  </si>
  <si>
    <t>Érintésvédelem óvoda</t>
  </si>
  <si>
    <t>4. melléklet a 6/2018 (IV.07.)) Ör-hez</t>
  </si>
  <si>
    <t>6. melléklet a 6/2018 (IV.07.) Ör-hez</t>
  </si>
  <si>
    <t>2. melléklet a 6/2018 (IV.07.) Ör-hez</t>
  </si>
  <si>
    <t>3. melléklet a 6/2018 (IV.07.) Ör-hez</t>
  </si>
  <si>
    <t>1. melléklet a 6/2018 (IV.07.) Ör-hez</t>
  </si>
  <si>
    <t>5. melléklet a 6/2018 (IV.07.) Ör-hez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</si>
</sst>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1" xfId="0" applyFont="1" applyBorder="1" applyAlignment="1">
      <alignment vertical="top" wrapText="1"/>
    </xf>
    <xf numFmtId="14" fontId="3" fillId="0" borderId="1" xfId="0" applyNumberFormat="1" applyFont="1" applyBorder="1" applyAlignment="1">
      <alignment vertical="top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 wrapText="1"/>
    </xf>
    <xf numFmtId="14" fontId="5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3" fillId="0" borderId="2" xfId="0" applyFont="1" applyBorder="1" applyAlignment="1">
      <alignment horizontal="justify" vertical="top" wrapText="1"/>
    </xf>
    <xf numFmtId="0" fontId="8" fillId="0" borderId="1" xfId="0" applyFont="1" applyBorder="1" applyAlignment="1">
      <alignment wrapText="1"/>
    </xf>
    <xf numFmtId="0" fontId="2" fillId="0" borderId="0" xfId="0" applyFont="1" applyBorder="1" applyAlignment="1">
      <alignment horizontal="justify" vertical="top" wrapText="1"/>
    </xf>
    <xf numFmtId="0" fontId="0" fillId="0" borderId="2" xfId="0" applyBorder="1" applyAlignment="1">
      <alignment wrapText="1"/>
    </xf>
    <xf numFmtId="0" fontId="2" fillId="0" borderId="2" xfId="0" applyFont="1" applyBorder="1" applyAlignment="1">
      <alignment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  <xf numFmtId="0" fontId="2" fillId="0" borderId="0" xfId="0" applyFont="1" applyBorder="1"/>
    <xf numFmtId="0" fontId="0" fillId="0" borderId="0" xfId="0" applyBorder="1" applyAlignment="1">
      <alignment horizontal="center"/>
    </xf>
    <xf numFmtId="0" fontId="7" fillId="0" borderId="0" xfId="0" applyFont="1" applyBorder="1"/>
    <xf numFmtId="0" fontId="0" fillId="0" borderId="0" xfId="0" applyBorder="1"/>
    <xf numFmtId="0" fontId="3" fillId="0" borderId="0" xfId="0" applyFont="1" applyBorder="1" applyAlignment="1"/>
    <xf numFmtId="0" fontId="0" fillId="0" borderId="0" xfId="0" applyBorder="1" applyAlignment="1"/>
    <xf numFmtId="0" fontId="7" fillId="0" borderId="0" xfId="0" applyFont="1" applyFill="1" applyBorder="1" applyAlignment="1"/>
    <xf numFmtId="0" fontId="7" fillId="0" borderId="0" xfId="0" applyFont="1" applyBorder="1" applyAlignment="1"/>
    <xf numFmtId="0" fontId="3" fillId="0" borderId="0" xfId="0" applyFont="1" applyFill="1" applyBorder="1" applyAlignment="1"/>
    <xf numFmtId="0" fontId="0" fillId="0" borderId="0" xfId="0" applyFill="1" applyBorder="1"/>
    <xf numFmtId="0" fontId="3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3" fillId="0" borderId="1" xfId="0" applyFont="1" applyBorder="1" applyAlignment="1">
      <alignment horizontal="right" vertical="top" wrapText="1"/>
    </xf>
    <xf numFmtId="0" fontId="11" fillId="0" borderId="1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/>
    <xf numFmtId="0" fontId="0" fillId="0" borderId="0" xfId="0" applyFont="1" applyAlignment="1">
      <alignment wrapText="1"/>
    </xf>
    <xf numFmtId="14" fontId="0" fillId="0" borderId="0" xfId="0" applyNumberFormat="1"/>
    <xf numFmtId="0" fontId="1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14" fontId="2" fillId="0" borderId="0" xfId="0" applyNumberFormat="1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EBEBF5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workbookViewId="0">
      <selection sqref="A1:B1"/>
    </sheetView>
  </sheetViews>
  <sheetFormatPr defaultRowHeight="15" x14ac:dyDescent="0.25"/>
  <cols>
    <col min="1" max="1" width="6.28515625" style="4" customWidth="1"/>
    <col min="2" max="2" width="32.7109375" style="4" customWidth="1"/>
    <col min="3" max="3" width="11.5703125" style="4" customWidth="1"/>
    <col min="4" max="4" width="9.5703125" style="4" bestFit="1" customWidth="1"/>
    <col min="5" max="5" width="12.5703125" style="4" customWidth="1"/>
    <col min="6" max="6" width="10.85546875" style="4" customWidth="1"/>
    <col min="7" max="16384" width="9.140625" style="4"/>
  </cols>
  <sheetData>
    <row r="1" spans="1:6" x14ac:dyDescent="0.25">
      <c r="A1" s="71" t="s">
        <v>158</v>
      </c>
      <c r="B1" s="71"/>
      <c r="C1" s="3"/>
      <c r="D1" s="3"/>
      <c r="E1" s="3"/>
      <c r="F1" s="3"/>
    </row>
    <row r="2" spans="1:6" x14ac:dyDescent="0.25">
      <c r="A2" s="72" t="s">
        <v>132</v>
      </c>
      <c r="B2" s="72"/>
      <c r="C2" s="5"/>
      <c r="D2" s="3"/>
      <c r="E2" s="3"/>
      <c r="F2" s="3"/>
    </row>
    <row r="3" spans="1:6" x14ac:dyDescent="0.25">
      <c r="A3" s="6"/>
      <c r="B3" s="6"/>
      <c r="C3" s="5"/>
      <c r="D3" s="3"/>
      <c r="E3" s="3"/>
      <c r="F3" s="3"/>
    </row>
    <row r="4" spans="1:6" ht="15.75" x14ac:dyDescent="0.25">
      <c r="A4" s="1"/>
      <c r="B4" s="73" t="s">
        <v>0</v>
      </c>
      <c r="C4" s="73"/>
      <c r="D4" s="3"/>
      <c r="E4" s="3"/>
      <c r="F4" s="3"/>
    </row>
    <row r="5" spans="1:6" ht="15.75" x14ac:dyDescent="0.25">
      <c r="A5" s="1"/>
      <c r="B5" s="73" t="s">
        <v>1</v>
      </c>
      <c r="C5" s="73"/>
      <c r="D5" s="3"/>
      <c r="E5" s="3"/>
      <c r="F5" s="3"/>
    </row>
    <row r="6" spans="1:6" ht="15.75" x14ac:dyDescent="0.25">
      <c r="A6" s="7"/>
      <c r="B6" s="74">
        <v>43100</v>
      </c>
      <c r="C6" s="73"/>
      <c r="D6" s="3"/>
      <c r="E6" s="3"/>
      <c r="F6" s="3"/>
    </row>
    <row r="7" spans="1:6" x14ac:dyDescent="0.25">
      <c r="A7" s="7"/>
      <c r="B7" s="1"/>
      <c r="C7" s="2"/>
      <c r="D7" s="3"/>
      <c r="E7" s="3"/>
      <c r="F7" s="3"/>
    </row>
    <row r="8" spans="1:6" x14ac:dyDescent="0.25">
      <c r="A8" s="7"/>
      <c r="B8" s="1"/>
      <c r="C8" s="1"/>
      <c r="D8" s="3"/>
      <c r="E8" s="3"/>
      <c r="F8" s="3"/>
    </row>
    <row r="9" spans="1:6" ht="25.5" x14ac:dyDescent="0.25">
      <c r="A9" s="8" t="s">
        <v>2</v>
      </c>
      <c r="B9" s="8" t="s">
        <v>3</v>
      </c>
      <c r="C9" s="9" t="s">
        <v>4</v>
      </c>
      <c r="D9" s="10" t="s">
        <v>5</v>
      </c>
      <c r="E9" s="10" t="s">
        <v>6</v>
      </c>
      <c r="F9" s="10" t="s">
        <v>7</v>
      </c>
    </row>
    <row r="10" spans="1:6" x14ac:dyDescent="0.25">
      <c r="A10" s="11"/>
      <c r="B10" s="12"/>
      <c r="C10" s="12"/>
      <c r="D10" s="3"/>
      <c r="E10" s="3"/>
      <c r="F10" s="3"/>
    </row>
    <row r="11" spans="1:6" x14ac:dyDescent="0.25">
      <c r="A11" s="13"/>
      <c r="B11" s="14" t="s">
        <v>8</v>
      </c>
      <c r="C11" s="7"/>
      <c r="D11" s="53"/>
      <c r="E11" s="53"/>
      <c r="F11" s="53"/>
    </row>
    <row r="12" spans="1:6" ht="25.5" x14ac:dyDescent="0.25">
      <c r="A12" s="13">
        <v>1</v>
      </c>
      <c r="B12" s="13" t="s">
        <v>9</v>
      </c>
      <c r="C12" s="3">
        <v>64175088</v>
      </c>
      <c r="D12" s="58"/>
      <c r="E12" s="58"/>
      <c r="F12" s="58">
        <f>SUM(C12:E12)</f>
        <v>64175088</v>
      </c>
    </row>
    <row r="13" spans="1:6" x14ac:dyDescent="0.25">
      <c r="A13" s="13">
        <v>2</v>
      </c>
      <c r="B13" s="13" t="s">
        <v>10</v>
      </c>
      <c r="C13" s="3">
        <v>39329289</v>
      </c>
      <c r="D13" s="58"/>
      <c r="E13" s="58"/>
      <c r="F13" s="58">
        <f t="shared" ref="F13:F75" si="0">SUM(C13:E13)</f>
        <v>39329289</v>
      </c>
    </row>
    <row r="14" spans="1:6" ht="25.5" x14ac:dyDescent="0.25">
      <c r="A14" s="13">
        <v>3</v>
      </c>
      <c r="B14" s="13" t="s">
        <v>11</v>
      </c>
      <c r="C14" s="3">
        <v>45494881</v>
      </c>
      <c r="D14" s="58"/>
      <c r="E14" s="58"/>
      <c r="F14" s="58">
        <f t="shared" si="0"/>
        <v>45494881</v>
      </c>
    </row>
    <row r="15" spans="1:6" x14ac:dyDescent="0.25">
      <c r="A15" s="13">
        <v>4</v>
      </c>
      <c r="B15" s="13" t="s">
        <v>12</v>
      </c>
      <c r="C15" s="3">
        <v>2866392</v>
      </c>
      <c r="D15" s="58"/>
      <c r="E15" s="58"/>
      <c r="F15" s="58">
        <f t="shared" si="0"/>
        <v>2866392</v>
      </c>
    </row>
    <row r="16" spans="1:6" x14ac:dyDescent="0.25">
      <c r="A16" s="13">
        <v>5</v>
      </c>
      <c r="B16" s="13" t="s">
        <v>13</v>
      </c>
      <c r="C16" s="3">
        <v>3678867</v>
      </c>
      <c r="D16" s="58"/>
      <c r="E16" s="58"/>
      <c r="F16" s="58">
        <f t="shared" si="0"/>
        <v>3678867</v>
      </c>
    </row>
    <row r="17" spans="1:7" x14ac:dyDescent="0.25">
      <c r="A17" s="13">
        <v>6</v>
      </c>
      <c r="B17" s="13" t="s">
        <v>14</v>
      </c>
      <c r="C17" s="3">
        <v>463113</v>
      </c>
      <c r="D17" s="58"/>
      <c r="E17" s="58"/>
      <c r="F17" s="58">
        <f t="shared" si="0"/>
        <v>463113</v>
      </c>
    </row>
    <row r="18" spans="1:7" x14ac:dyDescent="0.25">
      <c r="A18" s="13">
        <v>7</v>
      </c>
      <c r="B18" s="15" t="s">
        <v>15</v>
      </c>
      <c r="C18" s="16">
        <f t="shared" ref="C18:F18" si="1">SUM(C12:C17)</f>
        <v>156007630</v>
      </c>
      <c r="D18" s="16">
        <f t="shared" si="1"/>
        <v>0</v>
      </c>
      <c r="E18" s="16">
        <f t="shared" si="1"/>
        <v>0</v>
      </c>
      <c r="F18" s="16">
        <f t="shared" si="1"/>
        <v>156007630</v>
      </c>
    </row>
    <row r="19" spans="1:7" ht="25.5" x14ac:dyDescent="0.25">
      <c r="A19" s="13">
        <v>8</v>
      </c>
      <c r="B19" s="13" t="s">
        <v>16</v>
      </c>
      <c r="C19" s="3">
        <v>27760545</v>
      </c>
      <c r="D19" s="58">
        <v>116663</v>
      </c>
      <c r="E19" s="58"/>
      <c r="F19" s="58">
        <f t="shared" si="0"/>
        <v>27877208</v>
      </c>
    </row>
    <row r="20" spans="1:7" x14ac:dyDescent="0.25">
      <c r="A20" s="13">
        <v>9</v>
      </c>
      <c r="B20" s="15" t="s">
        <v>17</v>
      </c>
      <c r="C20" s="16">
        <f t="shared" ref="C20:F20" si="2">SUM(C18:C19)</f>
        <v>183768175</v>
      </c>
      <c r="D20" s="16">
        <f t="shared" si="2"/>
        <v>116663</v>
      </c>
      <c r="E20" s="16">
        <f t="shared" si="2"/>
        <v>0</v>
      </c>
      <c r="F20" s="16">
        <f t="shared" si="2"/>
        <v>183884838</v>
      </c>
    </row>
    <row r="21" spans="1:7" x14ac:dyDescent="0.25">
      <c r="A21" s="13">
        <v>10</v>
      </c>
      <c r="B21" s="15" t="s">
        <v>140</v>
      </c>
      <c r="C21" s="16">
        <v>39363098</v>
      </c>
      <c r="D21" s="55"/>
      <c r="E21" s="55"/>
      <c r="F21" s="59">
        <f t="shared" si="0"/>
        <v>39363098</v>
      </c>
    </row>
    <row r="22" spans="1:7" ht="25.5" x14ac:dyDescent="0.25">
      <c r="A22" s="13">
        <v>11</v>
      </c>
      <c r="B22" s="13" t="s">
        <v>18</v>
      </c>
      <c r="C22" s="3">
        <v>6000000</v>
      </c>
      <c r="D22" s="57"/>
      <c r="E22" s="57"/>
      <c r="F22" s="58">
        <f t="shared" si="0"/>
        <v>6000000</v>
      </c>
    </row>
    <row r="23" spans="1:7" ht="25.5" x14ac:dyDescent="0.25">
      <c r="A23" s="13">
        <v>12</v>
      </c>
      <c r="B23" s="13" t="s">
        <v>19</v>
      </c>
      <c r="C23" s="3">
        <v>18000000</v>
      </c>
      <c r="D23" s="57"/>
      <c r="E23" s="57"/>
      <c r="F23" s="58">
        <f t="shared" si="0"/>
        <v>18000000</v>
      </c>
    </row>
    <row r="24" spans="1:7" x14ac:dyDescent="0.25">
      <c r="A24" s="13">
        <v>13</v>
      </c>
      <c r="B24" s="13" t="s">
        <v>20</v>
      </c>
      <c r="C24" s="3">
        <v>5500000</v>
      </c>
      <c r="D24" s="57"/>
      <c r="E24" s="57"/>
      <c r="F24" s="58">
        <f t="shared" si="0"/>
        <v>5500000</v>
      </c>
    </row>
    <row r="25" spans="1:7" x14ac:dyDescent="0.25">
      <c r="A25" s="13">
        <v>14</v>
      </c>
      <c r="B25" s="13" t="s">
        <v>78</v>
      </c>
      <c r="C25" s="3">
        <v>0</v>
      </c>
      <c r="D25" s="56"/>
      <c r="E25" s="56"/>
      <c r="F25" s="58">
        <f t="shared" si="0"/>
        <v>0</v>
      </c>
    </row>
    <row r="26" spans="1:7" x14ac:dyDescent="0.25">
      <c r="A26" s="13">
        <v>15</v>
      </c>
      <c r="B26" s="15" t="s">
        <v>64</v>
      </c>
      <c r="C26" s="16">
        <f t="shared" ref="C26:F26" si="3">SUM(C23:C25)</f>
        <v>23500000</v>
      </c>
      <c r="D26" s="16">
        <f t="shared" si="3"/>
        <v>0</v>
      </c>
      <c r="E26" s="16">
        <f t="shared" si="3"/>
        <v>0</v>
      </c>
      <c r="F26" s="16">
        <f t="shared" si="3"/>
        <v>23500000</v>
      </c>
    </row>
    <row r="27" spans="1:7" ht="25.5" x14ac:dyDescent="0.25">
      <c r="A27" s="13">
        <v>16</v>
      </c>
      <c r="B27" s="13" t="s">
        <v>21</v>
      </c>
      <c r="C27" s="3">
        <v>1100000</v>
      </c>
      <c r="D27" s="55">
        <v>30000</v>
      </c>
      <c r="E27" s="55">
        <f>SUM(E22+E23+E24+E25+E26)</f>
        <v>0</v>
      </c>
      <c r="F27" s="16">
        <f>SUM(C27:E27)</f>
        <v>1130000</v>
      </c>
    </row>
    <row r="28" spans="1:7" ht="25.5" x14ac:dyDescent="0.25">
      <c r="A28" s="13">
        <v>17</v>
      </c>
      <c r="B28" s="13" t="s">
        <v>79</v>
      </c>
      <c r="C28" s="3">
        <v>1700000</v>
      </c>
      <c r="D28" s="58"/>
      <c r="E28" s="58"/>
      <c r="F28" s="16">
        <f>SUM(C28:E28)</f>
        <v>1700000</v>
      </c>
    </row>
    <row r="29" spans="1:7" x14ac:dyDescent="0.25">
      <c r="A29" s="13">
        <v>18</v>
      </c>
      <c r="B29" s="15" t="s">
        <v>22</v>
      </c>
      <c r="C29" s="16">
        <f t="shared" ref="C29:F29" si="4">SUM(C26+C27+C22+C28)</f>
        <v>32300000</v>
      </c>
      <c r="D29" s="16">
        <f t="shared" si="4"/>
        <v>30000</v>
      </c>
      <c r="E29" s="16">
        <f t="shared" si="4"/>
        <v>0</v>
      </c>
      <c r="F29" s="16">
        <f t="shared" si="4"/>
        <v>32330000</v>
      </c>
      <c r="G29" s="70"/>
    </row>
    <row r="30" spans="1:7" x14ac:dyDescent="0.25">
      <c r="A30" s="13">
        <v>19</v>
      </c>
      <c r="B30" s="13" t="s">
        <v>65</v>
      </c>
      <c r="C30" s="3">
        <v>0</v>
      </c>
      <c r="D30" s="58"/>
      <c r="E30" s="58"/>
      <c r="F30" s="58">
        <f t="shared" si="0"/>
        <v>0</v>
      </c>
    </row>
    <row r="31" spans="1:7" ht="25.5" x14ac:dyDescent="0.25">
      <c r="A31" s="13">
        <v>20</v>
      </c>
      <c r="B31" s="13" t="s">
        <v>23</v>
      </c>
      <c r="C31" s="3">
        <v>3970000</v>
      </c>
      <c r="D31" s="58">
        <v>130000</v>
      </c>
      <c r="E31" s="58"/>
      <c r="F31" s="58">
        <f t="shared" si="0"/>
        <v>4100000</v>
      </c>
    </row>
    <row r="32" spans="1:7" ht="38.25" x14ac:dyDescent="0.25">
      <c r="A32" s="13">
        <v>21</v>
      </c>
      <c r="B32" s="13" t="s">
        <v>24</v>
      </c>
      <c r="C32" s="3">
        <v>9800000</v>
      </c>
      <c r="D32" s="58">
        <v>200000</v>
      </c>
      <c r="E32" s="58"/>
      <c r="F32" s="58">
        <f t="shared" si="0"/>
        <v>10000000</v>
      </c>
    </row>
    <row r="33" spans="1:6" x14ac:dyDescent="0.25">
      <c r="A33" s="13">
        <v>22</v>
      </c>
      <c r="B33" s="13" t="s">
        <v>75</v>
      </c>
      <c r="C33" s="3">
        <v>1500000</v>
      </c>
      <c r="D33" s="58"/>
      <c r="E33" s="58"/>
      <c r="F33" s="58">
        <f t="shared" si="0"/>
        <v>1500000</v>
      </c>
    </row>
    <row r="34" spans="1:6" ht="25.5" x14ac:dyDescent="0.25">
      <c r="A34" s="13">
        <v>23</v>
      </c>
      <c r="B34" s="13" t="s">
        <v>25</v>
      </c>
      <c r="C34" s="3">
        <v>2800000</v>
      </c>
      <c r="D34" s="58">
        <v>0</v>
      </c>
      <c r="E34" s="58">
        <v>2550000</v>
      </c>
      <c r="F34" s="58">
        <f t="shared" si="0"/>
        <v>5350000</v>
      </c>
    </row>
    <row r="35" spans="1:6" ht="25.5" x14ac:dyDescent="0.25">
      <c r="A35" s="13">
        <v>24</v>
      </c>
      <c r="B35" s="13" t="s">
        <v>98</v>
      </c>
      <c r="C35" s="3">
        <v>4184000</v>
      </c>
      <c r="D35" s="55">
        <v>50000</v>
      </c>
      <c r="E35" s="55">
        <v>825000</v>
      </c>
      <c r="F35" s="58">
        <f t="shared" si="0"/>
        <v>5059000</v>
      </c>
    </row>
    <row r="36" spans="1:6" x14ac:dyDescent="0.25">
      <c r="A36" s="13">
        <v>25</v>
      </c>
      <c r="B36" s="13" t="s">
        <v>99</v>
      </c>
      <c r="C36" s="3">
        <v>1676000</v>
      </c>
      <c r="D36" s="55">
        <v>67000</v>
      </c>
      <c r="E36" s="55">
        <v>824000</v>
      </c>
      <c r="F36" s="58">
        <f t="shared" si="0"/>
        <v>2567000</v>
      </c>
    </row>
    <row r="37" spans="1:6" ht="25.5" x14ac:dyDescent="0.25">
      <c r="A37" s="13">
        <v>26</v>
      </c>
      <c r="B37" s="13" t="s">
        <v>27</v>
      </c>
      <c r="C37" s="3">
        <v>1679500</v>
      </c>
      <c r="D37" s="55"/>
      <c r="E37" s="55">
        <v>500000</v>
      </c>
      <c r="F37" s="57">
        <f t="shared" si="0"/>
        <v>2179500</v>
      </c>
    </row>
    <row r="38" spans="1:6" x14ac:dyDescent="0.25">
      <c r="A38" s="13">
        <v>27</v>
      </c>
      <c r="B38" s="15" t="s">
        <v>28</v>
      </c>
      <c r="C38" s="16">
        <f t="shared" ref="C38:F38" si="5">SUM(C30:C37)</f>
        <v>25609500</v>
      </c>
      <c r="D38" s="16">
        <f t="shared" si="5"/>
        <v>447000</v>
      </c>
      <c r="E38" s="16">
        <f t="shared" si="5"/>
        <v>4699000</v>
      </c>
      <c r="F38" s="16">
        <f t="shared" si="5"/>
        <v>30755500</v>
      </c>
    </row>
    <row r="39" spans="1:6" x14ac:dyDescent="0.25">
      <c r="A39" s="13">
        <v>28</v>
      </c>
      <c r="B39" s="13" t="s">
        <v>141</v>
      </c>
      <c r="C39" s="3">
        <v>800000</v>
      </c>
      <c r="D39" s="57"/>
      <c r="E39" s="57"/>
      <c r="F39" s="58">
        <f t="shared" si="0"/>
        <v>800000</v>
      </c>
    </row>
    <row r="40" spans="1:6" x14ac:dyDescent="0.25">
      <c r="A40" s="13">
        <v>29</v>
      </c>
      <c r="B40" s="15" t="s">
        <v>142</v>
      </c>
      <c r="C40" s="16">
        <f t="shared" ref="C40:F40" si="6">C39</f>
        <v>800000</v>
      </c>
      <c r="D40" s="16">
        <f t="shared" si="6"/>
        <v>0</v>
      </c>
      <c r="E40" s="16">
        <f t="shared" si="6"/>
        <v>0</v>
      </c>
      <c r="F40" s="16">
        <f t="shared" si="6"/>
        <v>800000</v>
      </c>
    </row>
    <row r="41" spans="1:6" ht="51" x14ac:dyDescent="0.25">
      <c r="A41" s="13">
        <v>30</v>
      </c>
      <c r="B41" s="13" t="s">
        <v>80</v>
      </c>
      <c r="C41" s="3">
        <v>4410704</v>
      </c>
      <c r="D41" s="55">
        <f>SUM(D40)</f>
        <v>0</v>
      </c>
      <c r="E41" s="55">
        <v>50000</v>
      </c>
      <c r="F41" s="58">
        <f t="shared" si="0"/>
        <v>4460704</v>
      </c>
    </row>
    <row r="42" spans="1:6" x14ac:dyDescent="0.25">
      <c r="A42" s="13">
        <v>31</v>
      </c>
      <c r="B42" s="15" t="s">
        <v>30</v>
      </c>
      <c r="C42" s="18">
        <f t="shared" ref="C42:F42" si="7">SUM(C41)</f>
        <v>4410704</v>
      </c>
      <c r="D42" s="18">
        <f t="shared" si="7"/>
        <v>0</v>
      </c>
      <c r="E42" s="18">
        <f t="shared" si="7"/>
        <v>50000</v>
      </c>
      <c r="F42" s="18">
        <f t="shared" si="7"/>
        <v>4460704</v>
      </c>
    </row>
    <row r="43" spans="1:6" ht="25.5" x14ac:dyDescent="0.25">
      <c r="A43" s="13">
        <v>32</v>
      </c>
      <c r="B43" s="13" t="s">
        <v>31</v>
      </c>
      <c r="C43" s="3">
        <v>1500000</v>
      </c>
      <c r="D43" s="56"/>
      <c r="E43" s="56"/>
      <c r="F43" s="58">
        <f t="shared" si="0"/>
        <v>1500000</v>
      </c>
    </row>
    <row r="44" spans="1:6" ht="25.5" x14ac:dyDescent="0.25">
      <c r="A44" s="13">
        <v>33</v>
      </c>
      <c r="B44" s="15" t="s">
        <v>32</v>
      </c>
      <c r="C44" s="16">
        <f t="shared" ref="C44:F44" si="8">SUM(C43)</f>
        <v>1500000</v>
      </c>
      <c r="D44" s="16">
        <f t="shared" si="8"/>
        <v>0</v>
      </c>
      <c r="E44" s="16">
        <f t="shared" si="8"/>
        <v>0</v>
      </c>
      <c r="F44" s="16">
        <f t="shared" si="8"/>
        <v>1500000</v>
      </c>
    </row>
    <row r="45" spans="1:6" x14ac:dyDescent="0.25">
      <c r="A45" s="13">
        <v>34</v>
      </c>
      <c r="B45" s="19" t="s">
        <v>33</v>
      </c>
      <c r="C45" s="20">
        <f t="shared" ref="C45:F45" si="9">C20+C29+C38+C42+C44+C40+C21</f>
        <v>287751477</v>
      </c>
      <c r="D45" s="20">
        <f t="shared" si="9"/>
        <v>593663</v>
      </c>
      <c r="E45" s="20">
        <f t="shared" si="9"/>
        <v>4749000</v>
      </c>
      <c r="F45" s="20">
        <f t="shared" si="9"/>
        <v>293094140</v>
      </c>
    </row>
    <row r="46" spans="1:6" x14ac:dyDescent="0.25">
      <c r="A46" s="13">
        <v>35</v>
      </c>
      <c r="B46" s="13" t="s">
        <v>34</v>
      </c>
      <c r="C46" s="3">
        <v>62033300</v>
      </c>
      <c r="D46" s="56">
        <v>219654</v>
      </c>
      <c r="E46" s="56">
        <v>259991</v>
      </c>
      <c r="F46" s="58">
        <f t="shared" si="0"/>
        <v>62512945</v>
      </c>
    </row>
    <row r="47" spans="1:6" x14ac:dyDescent="0.25">
      <c r="A47" s="13">
        <v>36</v>
      </c>
      <c r="B47" s="13" t="s">
        <v>135</v>
      </c>
      <c r="C47" s="3">
        <v>6836246</v>
      </c>
      <c r="D47" s="55"/>
      <c r="E47" s="55"/>
      <c r="F47" s="59">
        <f t="shared" si="0"/>
        <v>6836246</v>
      </c>
    </row>
    <row r="48" spans="1:6" x14ac:dyDescent="0.25">
      <c r="A48" s="13">
        <v>37</v>
      </c>
      <c r="B48" s="13" t="s">
        <v>101</v>
      </c>
      <c r="C48" s="3">
        <v>0</v>
      </c>
      <c r="D48" s="55">
        <v>42087685</v>
      </c>
      <c r="E48" s="55">
        <v>67985177</v>
      </c>
      <c r="F48" s="58">
        <f t="shared" si="0"/>
        <v>110072862</v>
      </c>
    </row>
    <row r="49" spans="1:6" x14ac:dyDescent="0.25">
      <c r="A49" s="13">
        <v>38</v>
      </c>
      <c r="B49" s="19" t="s">
        <v>36</v>
      </c>
      <c r="C49" s="20">
        <f t="shared" ref="C49:E49" si="10">SUM(C46:C48)</f>
        <v>68869546</v>
      </c>
      <c r="D49" s="20">
        <f t="shared" si="10"/>
        <v>42307339</v>
      </c>
      <c r="E49" s="20">
        <f t="shared" si="10"/>
        <v>68245168</v>
      </c>
      <c r="F49" s="20">
        <f>SUM(F46:F48)</f>
        <v>179422053</v>
      </c>
    </row>
    <row r="50" spans="1:6" x14ac:dyDescent="0.25">
      <c r="A50" s="13"/>
      <c r="B50" s="19"/>
      <c r="C50" s="3"/>
      <c r="D50" s="58"/>
      <c r="E50" s="58"/>
      <c r="F50" s="58"/>
    </row>
    <row r="51" spans="1:6" x14ac:dyDescent="0.25">
      <c r="A51" s="13">
        <v>40</v>
      </c>
      <c r="B51" s="14" t="s">
        <v>37</v>
      </c>
      <c r="C51" s="21">
        <f t="shared" ref="C51:E51" si="11">C45+C49</f>
        <v>356621023</v>
      </c>
      <c r="D51" s="21">
        <f t="shared" si="11"/>
        <v>42901002</v>
      </c>
      <c r="E51" s="21">
        <f t="shared" si="11"/>
        <v>72994168</v>
      </c>
      <c r="F51" s="21">
        <f>SUM(C51:E51)-F48</f>
        <v>362443331</v>
      </c>
    </row>
    <row r="52" spans="1:6" x14ac:dyDescent="0.25">
      <c r="A52" s="3"/>
      <c r="B52" s="3"/>
      <c r="C52" s="3"/>
      <c r="D52" s="26"/>
      <c r="E52" s="26"/>
      <c r="F52" s="26"/>
    </row>
    <row r="53" spans="1:6" x14ac:dyDescent="0.25">
      <c r="A53" s="3"/>
      <c r="B53" s="10" t="s">
        <v>38</v>
      </c>
      <c r="C53" s="3"/>
      <c r="D53" s="58"/>
      <c r="E53" s="58"/>
      <c r="F53" s="58"/>
    </row>
    <row r="54" spans="1:6" x14ac:dyDescent="0.25">
      <c r="A54" s="10" t="s">
        <v>39</v>
      </c>
      <c r="B54" s="10" t="s">
        <v>40</v>
      </c>
      <c r="C54" s="10">
        <f t="shared" ref="C54:F54" si="12">SUM(C55:C59)</f>
        <v>135969626</v>
      </c>
      <c r="D54" s="10">
        <f t="shared" si="12"/>
        <v>42441002</v>
      </c>
      <c r="E54" s="10">
        <f t="shared" si="12"/>
        <v>72190168</v>
      </c>
      <c r="F54" s="10">
        <f t="shared" si="12"/>
        <v>250600796</v>
      </c>
    </row>
    <row r="55" spans="1:6" x14ac:dyDescent="0.25">
      <c r="A55" s="3"/>
      <c r="B55" s="3" t="s">
        <v>41</v>
      </c>
      <c r="C55" s="3">
        <v>45765655</v>
      </c>
      <c r="D55" s="58">
        <v>27089625</v>
      </c>
      <c r="E55" s="58">
        <v>40357100</v>
      </c>
      <c r="F55" s="58">
        <f t="shared" si="0"/>
        <v>113212380</v>
      </c>
    </row>
    <row r="56" spans="1:6" x14ac:dyDescent="0.25">
      <c r="A56" s="3"/>
      <c r="B56" s="3" t="s">
        <v>42</v>
      </c>
      <c r="C56" s="3">
        <v>8448242</v>
      </c>
      <c r="D56" s="58">
        <v>6111723</v>
      </c>
      <c r="E56" s="58">
        <v>9131077</v>
      </c>
      <c r="F56" s="58">
        <f t="shared" si="0"/>
        <v>23691042</v>
      </c>
    </row>
    <row r="57" spans="1:6" x14ac:dyDescent="0.25">
      <c r="A57" s="3"/>
      <c r="B57" s="3" t="s">
        <v>43</v>
      </c>
      <c r="C57" s="3">
        <v>65306729</v>
      </c>
      <c r="D57" s="58">
        <v>9239654</v>
      </c>
      <c r="E57" s="58">
        <v>22701991</v>
      </c>
      <c r="F57" s="58">
        <f t="shared" si="0"/>
        <v>97248374</v>
      </c>
    </row>
    <row r="58" spans="1:6" x14ac:dyDescent="0.25">
      <c r="A58" s="3"/>
      <c r="B58" s="3" t="s">
        <v>44</v>
      </c>
      <c r="C58" s="3">
        <v>11187400</v>
      </c>
      <c r="D58" s="54"/>
      <c r="E58" s="54"/>
      <c r="F58" s="58">
        <f t="shared" si="0"/>
        <v>11187400</v>
      </c>
    </row>
    <row r="59" spans="1:6" x14ac:dyDescent="0.25">
      <c r="A59" s="3"/>
      <c r="B59" s="3" t="s">
        <v>45</v>
      </c>
      <c r="C59" s="3">
        <v>5261600</v>
      </c>
      <c r="D59" s="26"/>
      <c r="E59" s="26"/>
      <c r="F59" s="58">
        <f t="shared" si="0"/>
        <v>5261600</v>
      </c>
    </row>
    <row r="60" spans="1:6" x14ac:dyDescent="0.25">
      <c r="A60" s="3"/>
      <c r="B60" s="3"/>
      <c r="C60" s="3"/>
      <c r="D60" s="54"/>
      <c r="E60" s="54"/>
      <c r="F60" s="56"/>
    </row>
    <row r="61" spans="1:6" x14ac:dyDescent="0.25">
      <c r="A61" s="10" t="s">
        <v>46</v>
      </c>
      <c r="B61" s="10" t="s">
        <v>47</v>
      </c>
      <c r="C61" s="10">
        <f t="shared" ref="C61:F61" si="13">SUM(C62:C63)</f>
        <v>65950606</v>
      </c>
      <c r="D61" s="10">
        <f t="shared" si="13"/>
        <v>460000</v>
      </c>
      <c r="E61" s="10">
        <f t="shared" si="13"/>
        <v>804000</v>
      </c>
      <c r="F61" s="10">
        <f t="shared" si="13"/>
        <v>67214606</v>
      </c>
    </row>
    <row r="62" spans="1:6" x14ac:dyDescent="0.25">
      <c r="A62" s="3"/>
      <c r="B62" s="3" t="s">
        <v>48</v>
      </c>
      <c r="C62" s="3">
        <v>22132156</v>
      </c>
      <c r="D62" s="54">
        <v>460000</v>
      </c>
      <c r="E62" s="54">
        <v>804000</v>
      </c>
      <c r="F62" s="54">
        <f t="shared" si="0"/>
        <v>23396156</v>
      </c>
    </row>
    <row r="63" spans="1:6" x14ac:dyDescent="0.25">
      <c r="A63" s="3"/>
      <c r="B63" s="3" t="s">
        <v>49</v>
      </c>
      <c r="C63" s="3">
        <v>43818450</v>
      </c>
      <c r="D63" s="54">
        <v>0</v>
      </c>
      <c r="E63" s="54">
        <v>0</v>
      </c>
      <c r="F63" s="54">
        <f t="shared" si="0"/>
        <v>43818450</v>
      </c>
    </row>
    <row r="64" spans="1:6" x14ac:dyDescent="0.25">
      <c r="A64" s="3"/>
      <c r="B64" s="3"/>
      <c r="C64" s="3"/>
      <c r="D64" s="54"/>
      <c r="E64" s="54"/>
      <c r="F64" s="54"/>
    </row>
    <row r="65" spans="1:6" x14ac:dyDescent="0.25">
      <c r="A65" s="10" t="s">
        <v>50</v>
      </c>
      <c r="B65" s="10" t="s">
        <v>51</v>
      </c>
      <c r="C65" s="3">
        <v>0</v>
      </c>
      <c r="D65" s="3">
        <v>0</v>
      </c>
      <c r="E65" s="3">
        <v>0</v>
      </c>
      <c r="F65" s="3">
        <v>0</v>
      </c>
    </row>
    <row r="66" spans="1:6" x14ac:dyDescent="0.25">
      <c r="A66" s="3"/>
      <c r="B66" s="3" t="s">
        <v>52</v>
      </c>
      <c r="C66" s="3">
        <v>0</v>
      </c>
      <c r="D66" s="54"/>
      <c r="E66" s="54">
        <v>0</v>
      </c>
      <c r="F66" s="26">
        <f t="shared" si="0"/>
        <v>0</v>
      </c>
    </row>
    <row r="67" spans="1:6" x14ac:dyDescent="0.25">
      <c r="A67" s="3"/>
      <c r="B67" s="3"/>
      <c r="C67" s="3"/>
      <c r="D67" s="54"/>
      <c r="E67" s="54"/>
      <c r="F67" s="56"/>
    </row>
    <row r="68" spans="1:6" x14ac:dyDescent="0.25">
      <c r="A68" s="10" t="s">
        <v>53</v>
      </c>
      <c r="B68" s="10" t="s">
        <v>54</v>
      </c>
      <c r="C68" s="10">
        <f t="shared" ref="C68:F68" si="14">SUM(C69)</f>
        <v>12461834</v>
      </c>
      <c r="D68" s="10">
        <f t="shared" si="14"/>
        <v>0</v>
      </c>
      <c r="E68" s="10">
        <f t="shared" si="14"/>
        <v>0</v>
      </c>
      <c r="F68" s="10">
        <f t="shared" si="14"/>
        <v>12461834</v>
      </c>
    </row>
    <row r="69" spans="1:6" x14ac:dyDescent="0.25">
      <c r="A69" s="3"/>
      <c r="B69" s="3" t="s">
        <v>55</v>
      </c>
      <c r="C69" s="3">
        <v>12461834</v>
      </c>
      <c r="D69" s="54">
        <v>0</v>
      </c>
      <c r="E69" s="54">
        <v>0</v>
      </c>
      <c r="F69" s="54">
        <f t="shared" si="0"/>
        <v>12461834</v>
      </c>
    </row>
    <row r="70" spans="1:6" x14ac:dyDescent="0.25">
      <c r="A70" s="3"/>
      <c r="B70" s="3" t="s">
        <v>56</v>
      </c>
      <c r="C70" s="3"/>
      <c r="D70" s="54"/>
      <c r="E70" s="54">
        <v>0</v>
      </c>
      <c r="F70" s="26">
        <f t="shared" si="0"/>
        <v>0</v>
      </c>
    </row>
    <row r="71" spans="1:6" s="65" customFormat="1" x14ac:dyDescent="0.25">
      <c r="A71" s="3"/>
      <c r="B71" s="3"/>
      <c r="C71" s="3"/>
      <c r="D71" s="54"/>
      <c r="E71" s="54"/>
      <c r="F71" s="26"/>
    </row>
    <row r="72" spans="1:6" x14ac:dyDescent="0.25">
      <c r="A72" s="10" t="s">
        <v>57</v>
      </c>
      <c r="B72" s="10" t="s">
        <v>58</v>
      </c>
      <c r="C72" s="10">
        <f>SUM(C73:C75)</f>
        <v>142238957</v>
      </c>
      <c r="D72" s="10">
        <f t="shared" ref="D72:F72" si="15">SUM(D73:D75)</f>
        <v>0</v>
      </c>
      <c r="E72" s="10">
        <f t="shared" si="15"/>
        <v>0</v>
      </c>
      <c r="F72" s="10">
        <f t="shared" si="15"/>
        <v>142238957</v>
      </c>
    </row>
    <row r="73" spans="1:6" x14ac:dyDescent="0.25">
      <c r="A73" s="17"/>
      <c r="B73" s="17" t="s">
        <v>136</v>
      </c>
      <c r="C73" s="17">
        <v>20000000</v>
      </c>
      <c r="D73" s="54">
        <v>0</v>
      </c>
      <c r="E73" s="54">
        <v>0</v>
      </c>
      <c r="F73" s="54">
        <f t="shared" si="0"/>
        <v>20000000</v>
      </c>
    </row>
    <row r="74" spans="1:6" x14ac:dyDescent="0.25">
      <c r="A74" s="3"/>
      <c r="B74" s="3" t="s">
        <v>59</v>
      </c>
      <c r="C74" s="3">
        <v>110072862</v>
      </c>
      <c r="D74" s="54">
        <v>0</v>
      </c>
      <c r="E74" s="54">
        <v>0</v>
      </c>
      <c r="F74" s="54">
        <f t="shared" si="0"/>
        <v>110072862</v>
      </c>
    </row>
    <row r="75" spans="1:6" x14ac:dyDescent="0.25">
      <c r="A75" s="3"/>
      <c r="B75" s="3" t="s">
        <v>100</v>
      </c>
      <c r="C75" s="3">
        <v>12166095</v>
      </c>
      <c r="D75" s="26">
        <v>0</v>
      </c>
      <c r="E75" s="26">
        <v>0</v>
      </c>
      <c r="F75" s="54">
        <f t="shared" si="0"/>
        <v>12166095</v>
      </c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10" t="s">
        <v>60</v>
      </c>
      <c r="B77" s="10" t="s">
        <v>61</v>
      </c>
      <c r="C77" s="10">
        <f t="shared" ref="C77:E77" si="16">C54+C61+C65+C68+C72</f>
        <v>356621023</v>
      </c>
      <c r="D77" s="10">
        <f t="shared" si="16"/>
        <v>42901002</v>
      </c>
      <c r="E77" s="10">
        <f t="shared" si="16"/>
        <v>72994168</v>
      </c>
      <c r="F77" s="10">
        <f>F54+F61+F65+F68+F72-F74</f>
        <v>362443331</v>
      </c>
    </row>
  </sheetData>
  <mergeCells count="5">
    <mergeCell ref="A1:B1"/>
    <mergeCell ref="A2:B2"/>
    <mergeCell ref="B4:C4"/>
    <mergeCell ref="B5:C5"/>
    <mergeCell ref="B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sqref="A1:B1"/>
    </sheetView>
  </sheetViews>
  <sheetFormatPr defaultRowHeight="15" x14ac:dyDescent="0.25"/>
  <cols>
    <col min="1" max="1" width="26" customWidth="1"/>
    <col min="2" max="2" width="10.28515625" customWidth="1"/>
    <col min="3" max="3" width="13.7109375" customWidth="1"/>
    <col min="5" max="5" width="21.5703125" customWidth="1"/>
    <col min="6" max="6" width="10" customWidth="1"/>
    <col min="7" max="7" width="12.7109375" customWidth="1"/>
  </cols>
  <sheetData>
    <row r="1" spans="1:8" x14ac:dyDescent="0.25">
      <c r="A1" s="71" t="s">
        <v>159</v>
      </c>
      <c r="B1" s="71"/>
    </row>
    <row r="2" spans="1:8" x14ac:dyDescent="0.25">
      <c r="A2" s="72" t="s">
        <v>134</v>
      </c>
      <c r="B2" s="72"/>
    </row>
    <row r="4" spans="1:8" x14ac:dyDescent="0.25">
      <c r="B4" s="75" t="s">
        <v>105</v>
      </c>
      <c r="C4" s="75"/>
      <c r="D4" s="75"/>
      <c r="E4" s="75"/>
      <c r="F4" s="75"/>
      <c r="G4" s="75"/>
    </row>
    <row r="5" spans="1:8" x14ac:dyDescent="0.25">
      <c r="E5" s="66">
        <v>43100</v>
      </c>
    </row>
    <row r="6" spans="1:8" x14ac:dyDescent="0.25">
      <c r="G6" s="76"/>
      <c r="H6" s="77"/>
    </row>
    <row r="7" spans="1:8" x14ac:dyDescent="0.25">
      <c r="A7" s="61"/>
      <c r="B7" s="61"/>
      <c r="C7" s="61"/>
      <c r="D7" s="61"/>
      <c r="E7" s="61"/>
      <c r="F7" s="61"/>
      <c r="G7" s="61"/>
      <c r="H7" s="61"/>
    </row>
    <row r="8" spans="1:8" x14ac:dyDescent="0.25">
      <c r="A8" s="62"/>
      <c r="B8" s="62" t="s">
        <v>106</v>
      </c>
      <c r="C8" s="62" t="s">
        <v>107</v>
      </c>
      <c r="D8" s="62" t="s">
        <v>108</v>
      </c>
      <c r="E8" s="62"/>
      <c r="F8" s="62" t="s">
        <v>97</v>
      </c>
      <c r="G8" s="62" t="s">
        <v>72</v>
      </c>
      <c r="H8" s="62" t="s">
        <v>108</v>
      </c>
    </row>
    <row r="9" spans="1:8" x14ac:dyDescent="0.25">
      <c r="A9" s="62" t="s">
        <v>8</v>
      </c>
      <c r="B9" s="62"/>
      <c r="C9" s="62"/>
      <c r="D9" s="62"/>
      <c r="E9" s="62" t="s">
        <v>38</v>
      </c>
      <c r="F9" s="62"/>
      <c r="G9" s="62"/>
      <c r="H9" s="62"/>
    </row>
    <row r="10" spans="1:8" x14ac:dyDescent="0.25">
      <c r="A10" s="61"/>
      <c r="B10" s="61"/>
      <c r="C10" s="61"/>
      <c r="D10" s="61"/>
      <c r="E10" s="61"/>
      <c r="F10" s="61"/>
      <c r="G10" s="61"/>
      <c r="H10" s="61"/>
    </row>
    <row r="11" spans="1:8" x14ac:dyDescent="0.25">
      <c r="A11" s="63" t="s">
        <v>109</v>
      </c>
      <c r="B11" s="61">
        <v>25447000</v>
      </c>
      <c r="C11" s="61">
        <v>30755500</v>
      </c>
      <c r="D11" s="61"/>
      <c r="E11" s="63" t="s">
        <v>110</v>
      </c>
      <c r="F11" s="61">
        <v>93110597</v>
      </c>
      <c r="G11" s="61">
        <v>113212380</v>
      </c>
      <c r="H11" s="61"/>
    </row>
    <row r="12" spans="1:8" x14ac:dyDescent="0.25">
      <c r="A12" s="63" t="s">
        <v>22</v>
      </c>
      <c r="B12" s="61">
        <v>26130000</v>
      </c>
      <c r="C12" s="61">
        <v>26830000</v>
      </c>
      <c r="D12" s="61"/>
      <c r="E12" s="63" t="s">
        <v>111</v>
      </c>
      <c r="F12" s="61">
        <v>20199000</v>
      </c>
      <c r="G12" s="61">
        <v>23691042</v>
      </c>
      <c r="H12" s="61"/>
    </row>
    <row r="13" spans="1:8" x14ac:dyDescent="0.25">
      <c r="A13" s="63" t="s">
        <v>112</v>
      </c>
      <c r="B13" s="61">
        <v>5500000</v>
      </c>
      <c r="C13" s="61">
        <v>5500000</v>
      </c>
      <c r="D13" s="61"/>
      <c r="E13" s="63" t="s">
        <v>113</v>
      </c>
      <c r="F13" s="61">
        <v>78619000</v>
      </c>
      <c r="G13" s="61">
        <v>97248374</v>
      </c>
      <c r="H13" s="61"/>
    </row>
    <row r="14" spans="1:8" x14ac:dyDescent="0.25">
      <c r="A14" s="63" t="s">
        <v>143</v>
      </c>
      <c r="B14" s="61">
        <v>146135597</v>
      </c>
      <c r="C14" s="61">
        <v>156007630</v>
      </c>
      <c r="D14" s="61"/>
      <c r="E14" s="63" t="s">
        <v>114</v>
      </c>
      <c r="F14" s="61">
        <v>8200000</v>
      </c>
      <c r="G14" s="61">
        <v>11187400</v>
      </c>
      <c r="H14" s="61"/>
    </row>
    <row r="15" spans="1:8" x14ac:dyDescent="0.25">
      <c r="A15" s="63" t="s">
        <v>115</v>
      </c>
      <c r="B15" s="61">
        <v>5000000</v>
      </c>
      <c r="C15" s="61">
        <v>27877208</v>
      </c>
      <c r="D15" s="61"/>
      <c r="E15" s="63" t="s">
        <v>116</v>
      </c>
      <c r="F15" s="61">
        <v>4000000</v>
      </c>
      <c r="G15" s="61">
        <v>5261600</v>
      </c>
      <c r="H15" s="61"/>
    </row>
    <row r="16" spans="1:8" x14ac:dyDescent="0.25">
      <c r="A16" s="63" t="s">
        <v>117</v>
      </c>
      <c r="B16" s="61">
        <v>700000</v>
      </c>
      <c r="C16" s="61">
        <v>4460704</v>
      </c>
      <c r="D16" s="61"/>
      <c r="E16" s="61"/>
      <c r="F16" s="61"/>
      <c r="G16" s="61"/>
      <c r="H16" s="61"/>
    </row>
    <row r="17" spans="1:8" x14ac:dyDescent="0.25">
      <c r="A17" s="62" t="s">
        <v>118</v>
      </c>
      <c r="B17" s="62">
        <f>SUM(B11:B16)</f>
        <v>208912597</v>
      </c>
      <c r="C17" s="62">
        <f>SUM(C11:C16)</f>
        <v>251431042</v>
      </c>
      <c r="D17" s="62"/>
      <c r="E17" s="62" t="s">
        <v>119</v>
      </c>
      <c r="F17" s="62">
        <f>SUM(F11:F16)</f>
        <v>204128597</v>
      </c>
      <c r="G17" s="62">
        <f>SUM(G11:G16)</f>
        <v>250600796</v>
      </c>
      <c r="H17" s="62"/>
    </row>
    <row r="18" spans="1:8" x14ac:dyDescent="0.25">
      <c r="A18" s="61"/>
      <c r="B18" s="61"/>
      <c r="C18" s="61"/>
      <c r="D18" s="61"/>
      <c r="E18" s="61"/>
      <c r="F18" s="61"/>
      <c r="G18" s="61"/>
      <c r="H18" s="61"/>
    </row>
    <row r="19" spans="1:8" x14ac:dyDescent="0.25">
      <c r="A19" s="63" t="s">
        <v>120</v>
      </c>
      <c r="B19" s="61">
        <v>1000000</v>
      </c>
      <c r="C19" s="61">
        <v>1500000</v>
      </c>
      <c r="D19" s="61"/>
      <c r="E19" s="63" t="s">
        <v>121</v>
      </c>
      <c r="F19" s="61">
        <v>9858000</v>
      </c>
      <c r="G19" s="61">
        <v>23396156</v>
      </c>
      <c r="H19" s="61"/>
    </row>
    <row r="20" spans="1:8" x14ac:dyDescent="0.25">
      <c r="A20" s="63" t="s">
        <v>144</v>
      </c>
      <c r="B20" s="61">
        <v>0</v>
      </c>
      <c r="C20" s="61">
        <v>39363098</v>
      </c>
      <c r="D20" s="61"/>
      <c r="E20" s="63" t="s">
        <v>95</v>
      </c>
      <c r="F20" s="61">
        <v>4950000</v>
      </c>
      <c r="G20" s="61">
        <v>43818450</v>
      </c>
      <c r="H20" s="61"/>
    </row>
    <row r="21" spans="1:8" x14ac:dyDescent="0.25">
      <c r="A21" s="63" t="s">
        <v>145</v>
      </c>
      <c r="B21" s="61">
        <v>0</v>
      </c>
      <c r="C21" s="61">
        <v>800000</v>
      </c>
      <c r="D21" s="61"/>
      <c r="E21" s="63"/>
      <c r="F21" s="61"/>
      <c r="G21" s="61"/>
      <c r="H21" s="61"/>
    </row>
    <row r="22" spans="1:8" x14ac:dyDescent="0.25">
      <c r="A22" s="62" t="s">
        <v>122</v>
      </c>
      <c r="B22" s="62">
        <f>SUM(B19:B21)</f>
        <v>1000000</v>
      </c>
      <c r="C22" s="62">
        <f>SUM(C19:C21)</f>
        <v>41663098</v>
      </c>
      <c r="D22" s="62"/>
      <c r="E22" s="62" t="s">
        <v>123</v>
      </c>
      <c r="F22" s="62">
        <f>SUM(F19:F20)</f>
        <v>14808000</v>
      </c>
      <c r="G22" s="62">
        <f>SUM(G19:G20)</f>
        <v>67214606</v>
      </c>
      <c r="H22" s="62"/>
    </row>
    <row r="23" spans="1:8" x14ac:dyDescent="0.25">
      <c r="A23" s="62"/>
      <c r="B23" s="62"/>
      <c r="C23" s="62"/>
      <c r="D23" s="62"/>
      <c r="E23" s="62"/>
      <c r="F23" s="62"/>
      <c r="G23" s="62"/>
      <c r="H23" s="62"/>
    </row>
    <row r="24" spans="1:8" x14ac:dyDescent="0.25">
      <c r="A24" s="62" t="s">
        <v>124</v>
      </c>
      <c r="B24" s="62">
        <v>13000000</v>
      </c>
      <c r="C24" s="62">
        <v>69349191</v>
      </c>
      <c r="D24" s="62"/>
      <c r="E24" s="62" t="s">
        <v>128</v>
      </c>
      <c r="F24" s="62">
        <v>0</v>
      </c>
      <c r="G24" s="62">
        <v>32166095</v>
      </c>
      <c r="H24" s="62"/>
    </row>
    <row r="25" spans="1:8" x14ac:dyDescent="0.25">
      <c r="A25" s="61"/>
      <c r="B25" s="61"/>
      <c r="C25" s="61"/>
      <c r="D25" s="61"/>
      <c r="E25" s="61"/>
      <c r="F25" s="61"/>
      <c r="G25" s="61"/>
      <c r="H25" s="61"/>
    </row>
    <row r="26" spans="1:8" x14ac:dyDescent="0.25">
      <c r="A26" s="63"/>
      <c r="B26" s="61"/>
      <c r="C26" s="61"/>
      <c r="D26" s="61"/>
      <c r="E26" s="62" t="s">
        <v>125</v>
      </c>
      <c r="F26" s="64">
        <v>3976000</v>
      </c>
      <c r="G26" s="64">
        <v>12461834</v>
      </c>
      <c r="H26" s="61"/>
    </row>
    <row r="27" spans="1:8" x14ac:dyDescent="0.25">
      <c r="A27" s="61"/>
      <c r="B27" s="61"/>
      <c r="C27" s="61"/>
      <c r="D27" s="61"/>
      <c r="E27" s="61"/>
      <c r="F27" s="61"/>
      <c r="G27" s="61"/>
      <c r="H27" s="61"/>
    </row>
    <row r="28" spans="1:8" x14ac:dyDescent="0.25">
      <c r="A28" s="62" t="s">
        <v>126</v>
      </c>
      <c r="B28" s="62">
        <f>B17+B22+B26+B24</f>
        <v>222912597</v>
      </c>
      <c r="C28" s="62">
        <f>C17+C22+C26+C24</f>
        <v>362443331</v>
      </c>
      <c r="D28" s="61"/>
      <c r="E28" s="62" t="s">
        <v>127</v>
      </c>
      <c r="F28" s="62">
        <f>F17+F22+F24+F26</f>
        <v>222912597</v>
      </c>
      <c r="G28" s="62">
        <f>G17+G22+G24+G26</f>
        <v>362443331</v>
      </c>
      <c r="H28" s="61"/>
    </row>
  </sheetData>
  <mergeCells count="4">
    <mergeCell ref="A1:B1"/>
    <mergeCell ref="B4:G4"/>
    <mergeCell ref="G6:H6"/>
    <mergeCell ref="A2:B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sqref="A1:B1"/>
    </sheetView>
  </sheetViews>
  <sheetFormatPr defaultRowHeight="15" x14ac:dyDescent="0.25"/>
  <cols>
    <col min="1" max="1" width="7.7109375" style="4" customWidth="1"/>
    <col min="2" max="2" width="33.7109375" style="4" customWidth="1"/>
    <col min="3" max="3" width="10.42578125" style="4" customWidth="1"/>
    <col min="4" max="4" width="10.85546875" style="4" customWidth="1"/>
    <col min="5" max="5" width="12" style="4" customWidth="1"/>
    <col min="6" max="16384" width="9.140625" style="4"/>
  </cols>
  <sheetData>
    <row r="1" spans="1:5" x14ac:dyDescent="0.25">
      <c r="A1" s="71" t="s">
        <v>160</v>
      </c>
      <c r="B1" s="71"/>
    </row>
    <row r="2" spans="1:5" x14ac:dyDescent="0.25">
      <c r="A2" s="72" t="s">
        <v>130</v>
      </c>
      <c r="B2" s="72"/>
    </row>
    <row r="3" spans="1:5" x14ac:dyDescent="0.25">
      <c r="A3" s="52"/>
      <c r="B3" s="52"/>
    </row>
    <row r="4" spans="1:5" x14ac:dyDescent="0.25">
      <c r="A4" s="52"/>
      <c r="B4" s="52"/>
    </row>
    <row r="5" spans="1:5" ht="15.75" x14ac:dyDescent="0.25">
      <c r="A5" s="25"/>
      <c r="B5" s="23" t="s">
        <v>62</v>
      </c>
    </row>
    <row r="6" spans="1:5" ht="15.75" x14ac:dyDescent="0.25">
      <c r="A6" s="25"/>
      <c r="B6" s="23" t="s">
        <v>77</v>
      </c>
    </row>
    <row r="7" spans="1:5" ht="15.75" x14ac:dyDescent="0.25">
      <c r="A7" s="33"/>
      <c r="B7" s="24">
        <v>43100</v>
      </c>
      <c r="C7" s="32"/>
      <c r="D7" s="32"/>
      <c r="E7" s="32"/>
    </row>
    <row r="8" spans="1:5" x14ac:dyDescent="0.25">
      <c r="A8" s="33"/>
      <c r="B8" s="25"/>
      <c r="C8" s="60"/>
      <c r="D8" s="32"/>
      <c r="E8" s="32"/>
    </row>
    <row r="9" spans="1:5" ht="30" x14ac:dyDescent="0.25">
      <c r="A9" s="8" t="s">
        <v>2</v>
      </c>
      <c r="B9" s="8" t="s">
        <v>3</v>
      </c>
      <c r="C9" s="26" t="s">
        <v>63</v>
      </c>
      <c r="D9" s="51" t="s">
        <v>71</v>
      </c>
      <c r="E9" s="51" t="s">
        <v>72</v>
      </c>
    </row>
    <row r="10" spans="1:5" x14ac:dyDescent="0.25">
      <c r="A10" s="11"/>
      <c r="B10" s="12"/>
      <c r="C10" s="3"/>
      <c r="D10" s="3"/>
      <c r="E10" s="3"/>
    </row>
    <row r="11" spans="1:5" x14ac:dyDescent="0.25">
      <c r="A11" s="27"/>
      <c r="B11" s="14" t="s">
        <v>8</v>
      </c>
      <c r="C11" s="3"/>
      <c r="D11" s="3"/>
      <c r="E11" s="3"/>
    </row>
    <row r="12" spans="1:5" ht="25.5" x14ac:dyDescent="0.25">
      <c r="A12" s="27">
        <v>1</v>
      </c>
      <c r="B12" s="13" t="s">
        <v>9</v>
      </c>
      <c r="C12" s="3">
        <v>0</v>
      </c>
      <c r="D12" s="3">
        <f>E12-C12</f>
        <v>0</v>
      </c>
      <c r="E12" s="3">
        <v>0</v>
      </c>
    </row>
    <row r="13" spans="1:5" x14ac:dyDescent="0.25">
      <c r="A13" s="27">
        <v>2</v>
      </c>
      <c r="B13" s="13" t="s">
        <v>10</v>
      </c>
      <c r="C13" s="3">
        <v>0</v>
      </c>
      <c r="D13" s="3">
        <f t="shared" ref="D13:D69" si="0">E13-C13</f>
        <v>0</v>
      </c>
      <c r="E13" s="3">
        <v>0</v>
      </c>
    </row>
    <row r="14" spans="1:5" ht="25.5" x14ac:dyDescent="0.25">
      <c r="A14" s="27">
        <v>3</v>
      </c>
      <c r="B14" s="13" t="s">
        <v>11</v>
      </c>
      <c r="C14" s="3">
        <v>0</v>
      </c>
      <c r="D14" s="3">
        <f t="shared" si="0"/>
        <v>0</v>
      </c>
      <c r="E14" s="3">
        <v>0</v>
      </c>
    </row>
    <row r="15" spans="1:5" x14ac:dyDescent="0.25">
      <c r="A15" s="27">
        <v>4</v>
      </c>
      <c r="B15" s="13" t="s">
        <v>12</v>
      </c>
      <c r="C15" s="3">
        <v>0</v>
      </c>
      <c r="D15" s="3">
        <f t="shared" si="0"/>
        <v>0</v>
      </c>
      <c r="E15" s="3">
        <v>0</v>
      </c>
    </row>
    <row r="16" spans="1:5" x14ac:dyDescent="0.25">
      <c r="A16" s="27">
        <v>5</v>
      </c>
      <c r="B16" s="13" t="s">
        <v>13</v>
      </c>
      <c r="C16" s="3">
        <v>0</v>
      </c>
      <c r="D16" s="3">
        <f t="shared" si="0"/>
        <v>0</v>
      </c>
      <c r="E16" s="3">
        <v>0</v>
      </c>
    </row>
    <row r="17" spans="1:5" x14ac:dyDescent="0.25">
      <c r="A17" s="27">
        <v>6</v>
      </c>
      <c r="B17" s="13" t="s">
        <v>14</v>
      </c>
      <c r="C17" s="3">
        <v>0</v>
      </c>
      <c r="D17" s="3">
        <f t="shared" si="0"/>
        <v>0</v>
      </c>
      <c r="E17" s="3">
        <v>0</v>
      </c>
    </row>
    <row r="18" spans="1:5" x14ac:dyDescent="0.25">
      <c r="A18" s="27">
        <v>7</v>
      </c>
      <c r="B18" s="15" t="s">
        <v>15</v>
      </c>
      <c r="C18" s="3">
        <f>SUM(C12:C17)</f>
        <v>0</v>
      </c>
      <c r="D18" s="3">
        <f t="shared" ref="D18:E18" si="1">SUM(D12:D17)</f>
        <v>0</v>
      </c>
      <c r="E18" s="3">
        <f t="shared" si="1"/>
        <v>0</v>
      </c>
    </row>
    <row r="19" spans="1:5" ht="25.5" x14ac:dyDescent="0.25">
      <c r="A19" s="27">
        <v>8</v>
      </c>
      <c r="B19" s="13" t="s">
        <v>16</v>
      </c>
      <c r="C19" s="3">
        <v>0</v>
      </c>
      <c r="D19" s="3">
        <f t="shared" si="0"/>
        <v>116663</v>
      </c>
      <c r="E19" s="3">
        <v>116663</v>
      </c>
    </row>
    <row r="20" spans="1:5" x14ac:dyDescent="0.25">
      <c r="A20" s="27">
        <v>9</v>
      </c>
      <c r="B20" s="15" t="s">
        <v>17</v>
      </c>
      <c r="C20" s="3">
        <f>SUM(C19)</f>
        <v>0</v>
      </c>
      <c r="D20" s="3">
        <f t="shared" ref="D20:E20" si="2">SUM(D19)</f>
        <v>116663</v>
      </c>
      <c r="E20" s="3">
        <f t="shared" si="2"/>
        <v>116663</v>
      </c>
    </row>
    <row r="21" spans="1:5" ht="25.5" x14ac:dyDescent="0.25">
      <c r="A21" s="27">
        <v>10</v>
      </c>
      <c r="B21" s="13" t="s">
        <v>18</v>
      </c>
      <c r="C21" s="3">
        <v>0</v>
      </c>
      <c r="D21" s="3">
        <f t="shared" si="0"/>
        <v>0</v>
      </c>
      <c r="E21" s="3">
        <v>0</v>
      </c>
    </row>
    <row r="22" spans="1:5" ht="25.5" x14ac:dyDescent="0.25">
      <c r="A22" s="27">
        <v>11</v>
      </c>
      <c r="B22" s="13" t="s">
        <v>19</v>
      </c>
      <c r="C22" s="3">
        <v>0</v>
      </c>
      <c r="D22" s="3">
        <f t="shared" si="0"/>
        <v>0</v>
      </c>
      <c r="E22" s="3">
        <v>0</v>
      </c>
    </row>
    <row r="23" spans="1:5" x14ac:dyDescent="0.25">
      <c r="A23" s="27">
        <v>12</v>
      </c>
      <c r="B23" s="13" t="s">
        <v>20</v>
      </c>
      <c r="C23" s="3">
        <v>0</v>
      </c>
      <c r="D23" s="3">
        <f t="shared" si="0"/>
        <v>0</v>
      </c>
      <c r="E23" s="3">
        <v>0</v>
      </c>
    </row>
    <row r="24" spans="1:5" x14ac:dyDescent="0.25">
      <c r="A24" s="27">
        <v>13</v>
      </c>
      <c r="B24" s="15" t="s">
        <v>64</v>
      </c>
      <c r="C24" s="3">
        <v>0</v>
      </c>
      <c r="D24" s="3">
        <f t="shared" si="0"/>
        <v>0</v>
      </c>
      <c r="E24" s="3">
        <v>0</v>
      </c>
    </row>
    <row r="25" spans="1:5" ht="25.5" x14ac:dyDescent="0.25">
      <c r="A25" s="27">
        <v>14</v>
      </c>
      <c r="B25" s="13" t="s">
        <v>21</v>
      </c>
      <c r="C25" s="3">
        <v>30000</v>
      </c>
      <c r="D25" s="3">
        <f t="shared" si="0"/>
        <v>0</v>
      </c>
      <c r="E25" s="3">
        <v>30000</v>
      </c>
    </row>
    <row r="26" spans="1:5" x14ac:dyDescent="0.25">
      <c r="A26" s="27">
        <v>15</v>
      </c>
      <c r="B26" s="15" t="s">
        <v>22</v>
      </c>
      <c r="C26" s="18">
        <v>30000</v>
      </c>
      <c r="D26" s="18">
        <v>0</v>
      </c>
      <c r="E26" s="18">
        <v>30000</v>
      </c>
    </row>
    <row r="27" spans="1:5" x14ac:dyDescent="0.25">
      <c r="A27" s="27">
        <v>16</v>
      </c>
      <c r="B27" s="13" t="s">
        <v>65</v>
      </c>
      <c r="C27" s="3">
        <v>0</v>
      </c>
      <c r="D27" s="3">
        <f t="shared" si="0"/>
        <v>0</v>
      </c>
      <c r="E27" s="3">
        <v>0</v>
      </c>
    </row>
    <row r="28" spans="1:5" ht="25.5" x14ac:dyDescent="0.25">
      <c r="A28" s="27">
        <v>17</v>
      </c>
      <c r="B28" s="13" t="s">
        <v>23</v>
      </c>
      <c r="C28" s="3">
        <v>130000</v>
      </c>
      <c r="D28" s="3">
        <f t="shared" si="0"/>
        <v>0</v>
      </c>
      <c r="E28" s="3">
        <v>130000</v>
      </c>
    </row>
    <row r="29" spans="1:5" ht="38.25" x14ac:dyDescent="0.25">
      <c r="A29" s="27">
        <v>18</v>
      </c>
      <c r="B29" s="13" t="s">
        <v>24</v>
      </c>
      <c r="C29" s="3">
        <v>200000</v>
      </c>
      <c r="D29" s="3">
        <f t="shared" si="0"/>
        <v>0</v>
      </c>
      <c r="E29" s="3">
        <v>200000</v>
      </c>
    </row>
    <row r="30" spans="1:5" x14ac:dyDescent="0.25">
      <c r="A30" s="27">
        <v>19</v>
      </c>
      <c r="B30" s="13" t="s">
        <v>75</v>
      </c>
      <c r="C30" s="3">
        <v>0</v>
      </c>
      <c r="D30" s="3">
        <f t="shared" si="0"/>
        <v>0</v>
      </c>
      <c r="E30" s="3">
        <v>0</v>
      </c>
    </row>
    <row r="31" spans="1:5" ht="25.5" x14ac:dyDescent="0.25">
      <c r="A31" s="27">
        <v>20</v>
      </c>
      <c r="B31" s="13" t="s">
        <v>25</v>
      </c>
      <c r="C31" s="3">
        <v>0</v>
      </c>
      <c r="D31" s="3">
        <f t="shared" si="0"/>
        <v>0</v>
      </c>
      <c r="E31" s="3">
        <v>0</v>
      </c>
    </row>
    <row r="32" spans="1:5" ht="25.5" x14ac:dyDescent="0.25">
      <c r="A32" s="27">
        <v>21</v>
      </c>
      <c r="B32" s="13" t="s">
        <v>26</v>
      </c>
      <c r="C32" s="3">
        <v>50000</v>
      </c>
      <c r="D32" s="3">
        <f t="shared" si="0"/>
        <v>0</v>
      </c>
      <c r="E32" s="3">
        <v>50000</v>
      </c>
    </row>
    <row r="33" spans="1:5" x14ac:dyDescent="0.25">
      <c r="A33" s="27">
        <v>22</v>
      </c>
      <c r="B33" s="13" t="s">
        <v>104</v>
      </c>
      <c r="C33" s="3">
        <v>0</v>
      </c>
      <c r="D33" s="3">
        <f t="shared" si="0"/>
        <v>67000</v>
      </c>
      <c r="E33" s="3">
        <v>67000</v>
      </c>
    </row>
    <row r="34" spans="1:5" ht="25.5" x14ac:dyDescent="0.25">
      <c r="A34" s="27">
        <v>23</v>
      </c>
      <c r="B34" s="13" t="s">
        <v>66</v>
      </c>
      <c r="C34" s="3">
        <v>0</v>
      </c>
      <c r="D34" s="3">
        <f t="shared" si="0"/>
        <v>0</v>
      </c>
      <c r="E34" s="3">
        <v>0</v>
      </c>
    </row>
    <row r="35" spans="1:5" x14ac:dyDescent="0.25">
      <c r="A35" s="27">
        <v>24</v>
      </c>
      <c r="B35" s="15" t="s">
        <v>28</v>
      </c>
      <c r="C35" s="18">
        <v>380000</v>
      </c>
      <c r="D35" s="3">
        <f t="shared" si="0"/>
        <v>67000</v>
      </c>
      <c r="E35" s="3">
        <f>SUM(E27:E34)</f>
        <v>447000</v>
      </c>
    </row>
    <row r="36" spans="1:5" ht="51" x14ac:dyDescent="0.25">
      <c r="A36" s="27">
        <v>25</v>
      </c>
      <c r="B36" s="13" t="s">
        <v>29</v>
      </c>
      <c r="C36" s="3">
        <v>0</v>
      </c>
      <c r="D36" s="3">
        <f t="shared" si="0"/>
        <v>0</v>
      </c>
      <c r="E36" s="3">
        <v>0</v>
      </c>
    </row>
    <row r="37" spans="1:5" x14ac:dyDescent="0.25">
      <c r="A37" s="27">
        <v>26</v>
      </c>
      <c r="B37" s="15" t="s">
        <v>30</v>
      </c>
      <c r="C37" s="3">
        <v>0</v>
      </c>
      <c r="D37" s="3">
        <f t="shared" si="0"/>
        <v>0</v>
      </c>
      <c r="E37" s="3">
        <v>0</v>
      </c>
    </row>
    <row r="38" spans="1:5" ht="25.5" x14ac:dyDescent="0.25">
      <c r="A38" s="27">
        <v>27</v>
      </c>
      <c r="B38" s="13" t="s">
        <v>67</v>
      </c>
      <c r="C38" s="3">
        <v>0</v>
      </c>
      <c r="D38" s="3">
        <f t="shared" si="0"/>
        <v>0</v>
      </c>
      <c r="E38" s="3">
        <v>0</v>
      </c>
    </row>
    <row r="39" spans="1:5" ht="25.5" x14ac:dyDescent="0.25">
      <c r="A39" s="27">
        <v>28</v>
      </c>
      <c r="B39" s="15" t="s">
        <v>32</v>
      </c>
      <c r="C39" s="3">
        <v>0</v>
      </c>
      <c r="D39" s="3">
        <f t="shared" si="0"/>
        <v>0</v>
      </c>
      <c r="E39" s="3">
        <v>0</v>
      </c>
    </row>
    <row r="40" spans="1:5" x14ac:dyDescent="0.25">
      <c r="A40" s="27">
        <v>29</v>
      </c>
      <c r="B40" s="19" t="s">
        <v>33</v>
      </c>
      <c r="C40" s="28">
        <f>C18+C20+C26+C35</f>
        <v>410000</v>
      </c>
      <c r="D40" s="28">
        <f t="shared" ref="D40:E40" si="3">D18+D20+D26+D35</f>
        <v>183663</v>
      </c>
      <c r="E40" s="28">
        <f t="shared" si="3"/>
        <v>593663</v>
      </c>
    </row>
    <row r="41" spans="1:5" x14ac:dyDescent="0.25">
      <c r="A41" s="27">
        <v>30</v>
      </c>
      <c r="B41" s="13" t="s">
        <v>34</v>
      </c>
      <c r="C41" s="3">
        <v>0</v>
      </c>
      <c r="D41" s="3">
        <f t="shared" si="0"/>
        <v>219654</v>
      </c>
      <c r="E41" s="3">
        <v>219654</v>
      </c>
    </row>
    <row r="42" spans="1:5" x14ac:dyDescent="0.25">
      <c r="A42" s="27">
        <v>31</v>
      </c>
      <c r="B42" s="13" t="s">
        <v>35</v>
      </c>
      <c r="C42" s="3">
        <v>41605000</v>
      </c>
      <c r="D42" s="3">
        <f t="shared" si="0"/>
        <v>482685</v>
      </c>
      <c r="E42" s="3">
        <v>42087685</v>
      </c>
    </row>
    <row r="43" spans="1:5" x14ac:dyDescent="0.25">
      <c r="A43" s="27">
        <v>32</v>
      </c>
      <c r="B43" s="19" t="s">
        <v>36</v>
      </c>
      <c r="C43" s="20">
        <f>SUM(C41:C42)</f>
        <v>41605000</v>
      </c>
      <c r="D43" s="20">
        <f t="shared" ref="D43:E43" si="4">SUM(D41:D42)</f>
        <v>702339</v>
      </c>
      <c r="E43" s="20">
        <f t="shared" si="4"/>
        <v>42307339</v>
      </c>
    </row>
    <row r="44" spans="1:5" x14ac:dyDescent="0.25">
      <c r="A44" s="27"/>
      <c r="B44" s="19"/>
      <c r="C44" s="3"/>
      <c r="D44" s="3"/>
      <c r="E44" s="3"/>
    </row>
    <row r="45" spans="1:5" x14ac:dyDescent="0.25">
      <c r="A45" s="27">
        <v>34</v>
      </c>
      <c r="B45" s="14" t="s">
        <v>37</v>
      </c>
      <c r="C45" s="21">
        <f>C40+C43</f>
        <v>42015000</v>
      </c>
      <c r="D45" s="21">
        <f t="shared" ref="D45:E45" si="5">D40+D43</f>
        <v>886002</v>
      </c>
      <c r="E45" s="21">
        <f t="shared" si="5"/>
        <v>42901002</v>
      </c>
    </row>
    <row r="46" spans="1:5" x14ac:dyDescent="0.25">
      <c r="A46" s="29"/>
      <c r="B46" s="14"/>
      <c r="C46" s="3"/>
      <c r="D46" s="3"/>
      <c r="E46" s="3"/>
    </row>
    <row r="47" spans="1:5" x14ac:dyDescent="0.25">
      <c r="A47" s="29"/>
      <c r="B47" s="14"/>
      <c r="C47" s="3"/>
      <c r="D47" s="3"/>
      <c r="E47" s="3"/>
    </row>
    <row r="48" spans="1:5" x14ac:dyDescent="0.25">
      <c r="B48" s="3"/>
      <c r="C48" s="3"/>
      <c r="D48" s="3"/>
      <c r="E48" s="3"/>
    </row>
    <row r="49" spans="1:5" x14ac:dyDescent="0.25">
      <c r="A49" s="30"/>
      <c r="B49" s="10" t="s">
        <v>38</v>
      </c>
      <c r="C49" s="3"/>
      <c r="D49" s="3"/>
      <c r="E49" s="3"/>
    </row>
    <row r="50" spans="1:5" x14ac:dyDescent="0.25">
      <c r="A50" s="31" t="s">
        <v>39</v>
      </c>
      <c r="B50" s="10" t="s">
        <v>40</v>
      </c>
      <c r="C50" s="10">
        <f>SUM(C51:C54)</f>
        <v>41685000</v>
      </c>
      <c r="D50" s="10">
        <f t="shared" ref="D50:E50" si="6">SUM(D51:D54)</f>
        <v>756002</v>
      </c>
      <c r="E50" s="10">
        <f t="shared" si="6"/>
        <v>42441002</v>
      </c>
    </row>
    <row r="51" spans="1:5" x14ac:dyDescent="0.25">
      <c r="A51" s="30"/>
      <c r="B51" s="3" t="s">
        <v>41</v>
      </c>
      <c r="C51" s="3">
        <v>27020000</v>
      </c>
      <c r="D51" s="3">
        <f t="shared" si="0"/>
        <v>69625</v>
      </c>
      <c r="E51" s="3">
        <v>27089625</v>
      </c>
    </row>
    <row r="52" spans="1:5" x14ac:dyDescent="0.25">
      <c r="A52" s="30"/>
      <c r="B52" s="3" t="s">
        <v>42</v>
      </c>
      <c r="C52" s="3">
        <v>5590000</v>
      </c>
      <c r="D52" s="3">
        <f t="shared" si="0"/>
        <v>521723</v>
      </c>
      <c r="E52" s="3">
        <v>6111723</v>
      </c>
    </row>
    <row r="53" spans="1:5" x14ac:dyDescent="0.25">
      <c r="A53" s="30"/>
      <c r="B53" s="3" t="s">
        <v>43</v>
      </c>
      <c r="C53" s="3">
        <v>9075000</v>
      </c>
      <c r="D53" s="3">
        <f t="shared" si="0"/>
        <v>164654</v>
      </c>
      <c r="E53" s="3">
        <v>9239654</v>
      </c>
    </row>
    <row r="54" spans="1:5" x14ac:dyDescent="0.25">
      <c r="A54" s="30"/>
      <c r="B54" s="3" t="s">
        <v>44</v>
      </c>
      <c r="C54" s="3">
        <v>0</v>
      </c>
      <c r="D54" s="3">
        <f t="shared" si="0"/>
        <v>0</v>
      </c>
      <c r="E54" s="3">
        <v>0</v>
      </c>
    </row>
    <row r="55" spans="1:5" x14ac:dyDescent="0.25">
      <c r="A55" s="30"/>
      <c r="B55" s="3" t="s">
        <v>45</v>
      </c>
      <c r="C55" s="3">
        <v>0</v>
      </c>
      <c r="D55" s="3">
        <f t="shared" si="0"/>
        <v>0</v>
      </c>
      <c r="E55" s="3">
        <v>0</v>
      </c>
    </row>
    <row r="56" spans="1:5" x14ac:dyDescent="0.25">
      <c r="A56" s="30"/>
      <c r="B56" s="3"/>
      <c r="C56" s="3"/>
      <c r="D56" s="3"/>
      <c r="E56" s="3"/>
    </row>
    <row r="57" spans="1:5" x14ac:dyDescent="0.25">
      <c r="A57" s="31" t="s">
        <v>46</v>
      </c>
      <c r="B57" s="10" t="s">
        <v>47</v>
      </c>
      <c r="C57" s="10">
        <f>SUM(C58:C59)</f>
        <v>330000</v>
      </c>
      <c r="D57" s="3">
        <f t="shared" si="0"/>
        <v>130000</v>
      </c>
      <c r="E57" s="3">
        <v>460000</v>
      </c>
    </row>
    <row r="58" spans="1:5" x14ac:dyDescent="0.25">
      <c r="A58" s="30"/>
      <c r="B58" s="3" t="s">
        <v>48</v>
      </c>
      <c r="C58" s="3">
        <v>330000</v>
      </c>
      <c r="D58" s="3">
        <f t="shared" si="0"/>
        <v>130000</v>
      </c>
      <c r="E58" s="3">
        <v>460000</v>
      </c>
    </row>
    <row r="59" spans="1:5" x14ac:dyDescent="0.25">
      <c r="A59" s="30"/>
      <c r="B59" s="3" t="s">
        <v>49</v>
      </c>
      <c r="C59" s="3">
        <v>0</v>
      </c>
      <c r="D59" s="3">
        <f t="shared" si="0"/>
        <v>0</v>
      </c>
      <c r="E59" s="3">
        <v>0</v>
      </c>
    </row>
    <row r="60" spans="1:5" x14ac:dyDescent="0.25">
      <c r="A60" s="30"/>
      <c r="B60" s="3"/>
      <c r="C60" s="3"/>
      <c r="D60" s="3"/>
      <c r="E60" s="3"/>
    </row>
    <row r="61" spans="1:5" x14ac:dyDescent="0.25">
      <c r="A61" s="31" t="s">
        <v>50</v>
      </c>
      <c r="B61" s="10" t="s">
        <v>68</v>
      </c>
      <c r="C61" s="3">
        <v>0</v>
      </c>
      <c r="D61" s="3">
        <f t="shared" si="0"/>
        <v>0</v>
      </c>
      <c r="E61" s="3">
        <v>0</v>
      </c>
    </row>
    <row r="62" spans="1:5" x14ac:dyDescent="0.25">
      <c r="A62" s="30"/>
      <c r="B62" s="3"/>
      <c r="C62" s="3"/>
      <c r="D62" s="3"/>
      <c r="E62" s="3"/>
    </row>
    <row r="63" spans="1:5" x14ac:dyDescent="0.25">
      <c r="A63" s="30"/>
      <c r="B63" s="3"/>
      <c r="C63" s="3"/>
      <c r="D63" s="3"/>
      <c r="E63" s="3"/>
    </row>
    <row r="64" spans="1:5" x14ac:dyDescent="0.25">
      <c r="A64" s="31" t="s">
        <v>53</v>
      </c>
      <c r="B64" s="10" t="s">
        <v>54</v>
      </c>
      <c r="C64" s="3">
        <v>0</v>
      </c>
      <c r="D64" s="3">
        <f t="shared" si="0"/>
        <v>0</v>
      </c>
      <c r="E64" s="3">
        <v>0</v>
      </c>
    </row>
    <row r="65" spans="1:5" x14ac:dyDescent="0.25">
      <c r="A65" s="30"/>
      <c r="B65" s="3" t="s">
        <v>55</v>
      </c>
      <c r="C65" s="3">
        <v>0</v>
      </c>
      <c r="D65" s="3">
        <f t="shared" si="0"/>
        <v>0</v>
      </c>
      <c r="E65" s="3">
        <v>0</v>
      </c>
    </row>
    <row r="66" spans="1:5" x14ac:dyDescent="0.25">
      <c r="A66" s="30"/>
      <c r="B66" s="3" t="s">
        <v>56</v>
      </c>
      <c r="C66" s="3">
        <v>0</v>
      </c>
      <c r="D66" s="3">
        <f t="shared" si="0"/>
        <v>0</v>
      </c>
      <c r="E66" s="3">
        <v>0</v>
      </c>
    </row>
    <row r="67" spans="1:5" x14ac:dyDescent="0.25">
      <c r="A67" s="30"/>
      <c r="B67" s="3"/>
      <c r="C67" s="3"/>
      <c r="D67" s="3"/>
      <c r="E67" s="3"/>
    </row>
    <row r="68" spans="1:5" x14ac:dyDescent="0.25">
      <c r="A68" s="31" t="s">
        <v>57</v>
      </c>
      <c r="B68" s="10" t="s">
        <v>69</v>
      </c>
      <c r="C68" s="3">
        <v>0</v>
      </c>
      <c r="D68" s="3">
        <f t="shared" si="0"/>
        <v>0</v>
      </c>
      <c r="E68" s="3">
        <v>0</v>
      </c>
    </row>
    <row r="69" spans="1:5" x14ac:dyDescent="0.25">
      <c r="A69" s="31"/>
      <c r="B69" s="17" t="s">
        <v>70</v>
      </c>
      <c r="C69" s="3">
        <v>0</v>
      </c>
      <c r="D69" s="3">
        <f t="shared" si="0"/>
        <v>0</v>
      </c>
      <c r="E69" s="3">
        <v>0</v>
      </c>
    </row>
    <row r="70" spans="1:5" x14ac:dyDescent="0.25">
      <c r="A70" s="30"/>
      <c r="B70" s="3"/>
      <c r="C70" s="3"/>
      <c r="D70" s="3"/>
      <c r="E70" s="3"/>
    </row>
    <row r="71" spans="1:5" x14ac:dyDescent="0.25">
      <c r="A71" s="31" t="s">
        <v>60</v>
      </c>
      <c r="B71" s="10" t="s">
        <v>61</v>
      </c>
      <c r="C71" s="10">
        <f>C50+C57+C61+C64+C68</f>
        <v>42015000</v>
      </c>
      <c r="D71" s="10">
        <f t="shared" ref="D71:E71" si="7">D50+D57+D61+D64+D68</f>
        <v>886002</v>
      </c>
      <c r="E71" s="10">
        <f t="shared" si="7"/>
        <v>42901002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selection sqref="A1:B1"/>
    </sheetView>
  </sheetViews>
  <sheetFormatPr defaultRowHeight="15" x14ac:dyDescent="0.25"/>
  <cols>
    <col min="1" max="1" width="7.140625" style="4" customWidth="1"/>
    <col min="2" max="2" width="37.42578125" style="4" customWidth="1"/>
    <col min="3" max="3" width="10.85546875" style="4" customWidth="1"/>
    <col min="4" max="4" width="10.5703125" style="4" customWidth="1"/>
    <col min="5" max="5" width="11.28515625" style="4" customWidth="1"/>
    <col min="6" max="16384" width="9.140625" style="4"/>
  </cols>
  <sheetData>
    <row r="1" spans="1:5" x14ac:dyDescent="0.25">
      <c r="A1" s="71" t="s">
        <v>161</v>
      </c>
      <c r="B1" s="71"/>
      <c r="C1" s="32"/>
    </row>
    <row r="2" spans="1:5" x14ac:dyDescent="0.25">
      <c r="A2" s="72" t="s">
        <v>131</v>
      </c>
      <c r="B2" s="72"/>
      <c r="C2" s="32"/>
    </row>
    <row r="3" spans="1:5" x14ac:dyDescent="0.25">
      <c r="A3" s="34"/>
      <c r="B3" s="34"/>
      <c r="C3" s="32"/>
    </row>
    <row r="4" spans="1:5" ht="31.5" x14ac:dyDescent="0.25">
      <c r="A4" s="25"/>
      <c r="B4" s="23" t="s">
        <v>73</v>
      </c>
      <c r="C4" s="32"/>
    </row>
    <row r="5" spans="1:5" ht="15.75" x14ac:dyDescent="0.25">
      <c r="A5" s="25"/>
      <c r="B5" s="23" t="s">
        <v>77</v>
      </c>
      <c r="C5" s="32"/>
    </row>
    <row r="6" spans="1:5" ht="15.75" x14ac:dyDescent="0.25">
      <c r="A6" s="33"/>
      <c r="B6" s="24">
        <v>43100</v>
      </c>
      <c r="C6" s="32"/>
    </row>
    <row r="7" spans="1:5" x14ac:dyDescent="0.25">
      <c r="A7" s="33"/>
      <c r="B7" s="25"/>
      <c r="C7" s="32"/>
    </row>
    <row r="8" spans="1:5" x14ac:dyDescent="0.25">
      <c r="A8" s="33"/>
      <c r="B8" s="25"/>
      <c r="C8" s="32"/>
      <c r="D8" s="32"/>
      <c r="E8" s="32"/>
    </row>
    <row r="9" spans="1:5" ht="30" x14ac:dyDescent="0.25">
      <c r="A9" s="8" t="s">
        <v>2</v>
      </c>
      <c r="B9" s="8" t="s">
        <v>3</v>
      </c>
      <c r="C9" s="26" t="s">
        <v>63</v>
      </c>
      <c r="D9" s="51" t="s">
        <v>71</v>
      </c>
      <c r="E9" s="51" t="s">
        <v>72</v>
      </c>
    </row>
    <row r="10" spans="1:5" x14ac:dyDescent="0.25">
      <c r="A10" s="11"/>
      <c r="B10" s="17"/>
      <c r="C10" s="3"/>
      <c r="D10" s="3"/>
      <c r="E10" s="3"/>
    </row>
    <row r="11" spans="1:5" x14ac:dyDescent="0.25">
      <c r="A11" s="13"/>
      <c r="B11" s="14" t="s">
        <v>8</v>
      </c>
      <c r="C11" s="3"/>
      <c r="D11" s="3"/>
      <c r="E11" s="3"/>
    </row>
    <row r="12" spans="1:5" x14ac:dyDescent="0.25">
      <c r="A12" s="13">
        <v>1</v>
      </c>
      <c r="B12" s="15" t="s">
        <v>15</v>
      </c>
      <c r="C12" s="3">
        <v>0</v>
      </c>
      <c r="D12" s="3">
        <f>E12-C12</f>
        <v>0</v>
      </c>
      <c r="E12" s="3">
        <v>0</v>
      </c>
    </row>
    <row r="13" spans="1:5" ht="25.5" x14ac:dyDescent="0.25">
      <c r="A13" s="13">
        <v>2</v>
      </c>
      <c r="B13" s="13" t="s">
        <v>74</v>
      </c>
      <c r="C13" s="3">
        <v>0</v>
      </c>
      <c r="D13" s="3">
        <f t="shared" ref="D13:D56" si="0">E13-C13</f>
        <v>0</v>
      </c>
      <c r="E13" s="3">
        <v>0</v>
      </c>
    </row>
    <row r="14" spans="1:5" x14ac:dyDescent="0.25">
      <c r="A14" s="13">
        <v>3</v>
      </c>
      <c r="B14" s="15" t="s">
        <v>17</v>
      </c>
      <c r="C14" s="3">
        <v>0</v>
      </c>
      <c r="D14" s="3">
        <f t="shared" si="0"/>
        <v>0</v>
      </c>
      <c r="E14" s="3">
        <v>0</v>
      </c>
    </row>
    <row r="15" spans="1:5" x14ac:dyDescent="0.25">
      <c r="A15" s="13">
        <v>4</v>
      </c>
      <c r="B15" s="15" t="s">
        <v>22</v>
      </c>
      <c r="C15" s="3">
        <v>0</v>
      </c>
      <c r="D15" s="3">
        <f t="shared" si="0"/>
        <v>0</v>
      </c>
      <c r="E15" s="3">
        <v>0</v>
      </c>
    </row>
    <row r="16" spans="1:5" x14ac:dyDescent="0.25">
      <c r="A16" s="13">
        <v>5</v>
      </c>
      <c r="B16" s="13" t="s">
        <v>65</v>
      </c>
      <c r="C16" s="3">
        <v>0</v>
      </c>
      <c r="D16" s="3">
        <f t="shared" si="0"/>
        <v>0</v>
      </c>
      <c r="E16" s="3">
        <v>0</v>
      </c>
    </row>
    <row r="17" spans="1:5" ht="25.5" x14ac:dyDescent="0.25">
      <c r="A17" s="13">
        <v>6</v>
      </c>
      <c r="B17" s="13" t="s">
        <v>23</v>
      </c>
      <c r="C17" s="3">
        <v>0</v>
      </c>
      <c r="D17" s="3">
        <f t="shared" si="0"/>
        <v>0</v>
      </c>
      <c r="E17" s="3">
        <v>0</v>
      </c>
    </row>
    <row r="18" spans="1:5" ht="38.25" x14ac:dyDescent="0.25">
      <c r="A18" s="13">
        <v>7</v>
      </c>
      <c r="B18" s="13" t="s">
        <v>24</v>
      </c>
      <c r="C18" s="3">
        <v>0</v>
      </c>
      <c r="D18" s="3">
        <f t="shared" si="0"/>
        <v>0</v>
      </c>
      <c r="E18" s="3">
        <v>0</v>
      </c>
    </row>
    <row r="19" spans="1:5" x14ac:dyDescent="0.25">
      <c r="A19" s="13">
        <v>8</v>
      </c>
      <c r="B19" s="13" t="s">
        <v>75</v>
      </c>
      <c r="C19" s="3">
        <v>0</v>
      </c>
      <c r="D19" s="3">
        <f t="shared" si="0"/>
        <v>0</v>
      </c>
      <c r="E19" s="3">
        <v>0</v>
      </c>
    </row>
    <row r="20" spans="1:5" ht="25.5" x14ac:dyDescent="0.25">
      <c r="A20" s="13">
        <v>9</v>
      </c>
      <c r="B20" s="13" t="s">
        <v>25</v>
      </c>
      <c r="C20" s="3">
        <v>2550000</v>
      </c>
      <c r="D20" s="3">
        <f t="shared" si="0"/>
        <v>0</v>
      </c>
      <c r="E20" s="3">
        <v>2550000</v>
      </c>
    </row>
    <row r="21" spans="1:5" ht="25.5" x14ac:dyDescent="0.25">
      <c r="A21" s="13">
        <v>10</v>
      </c>
      <c r="B21" s="13" t="s">
        <v>26</v>
      </c>
      <c r="C21" s="3">
        <v>825000</v>
      </c>
      <c r="D21" s="3">
        <f t="shared" si="0"/>
        <v>0</v>
      </c>
      <c r="E21" s="3">
        <v>825000</v>
      </c>
    </row>
    <row r="22" spans="1:5" x14ac:dyDescent="0.25">
      <c r="A22" s="13">
        <v>11</v>
      </c>
      <c r="B22" s="13" t="s">
        <v>104</v>
      </c>
      <c r="C22" s="3">
        <v>0</v>
      </c>
      <c r="D22" s="3">
        <f t="shared" si="0"/>
        <v>824000</v>
      </c>
      <c r="E22" s="3">
        <v>824000</v>
      </c>
    </row>
    <row r="23" spans="1:5" ht="25.5" x14ac:dyDescent="0.25">
      <c r="A23" s="13">
        <v>12</v>
      </c>
      <c r="B23" s="13" t="s">
        <v>66</v>
      </c>
      <c r="C23" s="3">
        <v>500000</v>
      </c>
      <c r="D23" s="3">
        <f t="shared" si="0"/>
        <v>0</v>
      </c>
      <c r="E23" s="3">
        <v>500000</v>
      </c>
    </row>
    <row r="24" spans="1:5" x14ac:dyDescent="0.25">
      <c r="A24" s="13">
        <v>13</v>
      </c>
      <c r="B24" s="15" t="s">
        <v>28</v>
      </c>
      <c r="C24" s="16">
        <f>SUM(C16:C23)</f>
        <v>3875000</v>
      </c>
      <c r="D24" s="16">
        <f t="shared" ref="D24:E24" si="1">SUM(D16:D23)</f>
        <v>824000</v>
      </c>
      <c r="E24" s="16">
        <f t="shared" si="1"/>
        <v>4699000</v>
      </c>
    </row>
    <row r="25" spans="1:5" x14ac:dyDescent="0.25">
      <c r="A25" s="13">
        <v>14</v>
      </c>
      <c r="B25" s="13" t="s">
        <v>151</v>
      </c>
      <c r="C25" s="3">
        <v>0</v>
      </c>
      <c r="D25" s="3">
        <f t="shared" si="0"/>
        <v>50000</v>
      </c>
      <c r="E25" s="3">
        <v>50000</v>
      </c>
    </row>
    <row r="26" spans="1:5" x14ac:dyDescent="0.25">
      <c r="A26" s="13">
        <v>15</v>
      </c>
      <c r="B26" s="15" t="s">
        <v>30</v>
      </c>
      <c r="C26" s="3">
        <v>0</v>
      </c>
      <c r="D26" s="3">
        <f t="shared" si="0"/>
        <v>50000</v>
      </c>
      <c r="E26" s="3">
        <f>SUM(E25)</f>
        <v>50000</v>
      </c>
    </row>
    <row r="27" spans="1:5" x14ac:dyDescent="0.25">
      <c r="A27" s="13">
        <v>16</v>
      </c>
      <c r="B27" s="13" t="s">
        <v>76</v>
      </c>
      <c r="C27" s="3">
        <v>0</v>
      </c>
      <c r="D27" s="3">
        <f t="shared" si="0"/>
        <v>0</v>
      </c>
      <c r="E27" s="3">
        <v>0</v>
      </c>
    </row>
    <row r="28" spans="1:5" x14ac:dyDescent="0.25">
      <c r="A28" s="13">
        <v>17</v>
      </c>
      <c r="B28" s="15" t="s">
        <v>32</v>
      </c>
      <c r="C28" s="3">
        <v>0</v>
      </c>
      <c r="D28" s="3">
        <f t="shared" si="0"/>
        <v>0</v>
      </c>
      <c r="E28" s="3">
        <v>0</v>
      </c>
    </row>
    <row r="29" spans="1:5" x14ac:dyDescent="0.25">
      <c r="A29" s="13">
        <v>18</v>
      </c>
      <c r="B29" s="19" t="s">
        <v>33</v>
      </c>
      <c r="C29" s="20">
        <f>C14+C15+C24+C26+C28</f>
        <v>3875000</v>
      </c>
      <c r="D29" s="20">
        <f t="shared" ref="D29:E29" si="2">D14+D15+D24+D26+D28</f>
        <v>874000</v>
      </c>
      <c r="E29" s="20">
        <f t="shared" si="2"/>
        <v>4749000</v>
      </c>
    </row>
    <row r="30" spans="1:5" x14ac:dyDescent="0.25">
      <c r="A30" s="13">
        <v>19</v>
      </c>
      <c r="B30" s="13" t="s">
        <v>34</v>
      </c>
      <c r="C30" s="3">
        <v>0</v>
      </c>
      <c r="D30" s="3">
        <f t="shared" si="0"/>
        <v>259991</v>
      </c>
      <c r="E30" s="3">
        <v>259991</v>
      </c>
    </row>
    <row r="31" spans="1:5" x14ac:dyDescent="0.25">
      <c r="A31" s="13">
        <v>20</v>
      </c>
      <c r="B31" s="13" t="s">
        <v>35</v>
      </c>
      <c r="C31" s="3">
        <v>67721000</v>
      </c>
      <c r="D31" s="3">
        <f t="shared" si="0"/>
        <v>264177</v>
      </c>
      <c r="E31" s="3">
        <v>67985177</v>
      </c>
    </row>
    <row r="32" spans="1:5" x14ac:dyDescent="0.25">
      <c r="A32" s="13">
        <v>21</v>
      </c>
      <c r="B32" s="19" t="s">
        <v>36</v>
      </c>
      <c r="C32" s="20">
        <f>SUM(C30:C31)</f>
        <v>67721000</v>
      </c>
      <c r="D32" s="20">
        <f t="shared" ref="D32:E32" si="3">SUM(D30:D31)</f>
        <v>524168</v>
      </c>
      <c r="E32" s="20">
        <f t="shared" si="3"/>
        <v>68245168</v>
      </c>
    </row>
    <row r="33" spans="1:5" x14ac:dyDescent="0.25">
      <c r="A33" s="13"/>
      <c r="B33" s="19"/>
      <c r="C33" s="3"/>
      <c r="D33" s="3"/>
      <c r="E33" s="3"/>
    </row>
    <row r="34" spans="1:5" x14ac:dyDescent="0.25">
      <c r="A34" s="13">
        <v>23</v>
      </c>
      <c r="B34" s="14" t="s">
        <v>37</v>
      </c>
      <c r="C34" s="21">
        <f>C29+C32</f>
        <v>71596000</v>
      </c>
      <c r="D34" s="21">
        <f t="shared" ref="D34:E34" si="4">D29+D32</f>
        <v>1398168</v>
      </c>
      <c r="E34" s="21">
        <f t="shared" si="4"/>
        <v>72994168</v>
      </c>
    </row>
    <row r="35" spans="1:5" x14ac:dyDescent="0.25">
      <c r="A35" s="3"/>
      <c r="B35" s="3"/>
      <c r="C35" s="3"/>
      <c r="D35" s="3"/>
      <c r="E35" s="3"/>
    </row>
    <row r="36" spans="1:5" x14ac:dyDescent="0.25">
      <c r="A36" s="3"/>
      <c r="B36" s="10" t="s">
        <v>38</v>
      </c>
      <c r="C36" s="3"/>
      <c r="D36" s="3"/>
      <c r="E36" s="3"/>
    </row>
    <row r="37" spans="1:5" x14ac:dyDescent="0.25">
      <c r="A37" s="10" t="s">
        <v>39</v>
      </c>
      <c r="B37" s="10" t="s">
        <v>40</v>
      </c>
      <c r="C37" s="10">
        <f>SUM(C38:C42)</f>
        <v>70811000</v>
      </c>
      <c r="D37" s="10">
        <f t="shared" ref="D37:E37" si="5">SUM(D38:D42)</f>
        <v>1379168</v>
      </c>
      <c r="E37" s="10">
        <f t="shared" si="5"/>
        <v>72190168</v>
      </c>
    </row>
    <row r="38" spans="1:5" x14ac:dyDescent="0.25">
      <c r="A38" s="3"/>
      <c r="B38" s="3" t="s">
        <v>41</v>
      </c>
      <c r="C38" s="3">
        <v>40310000</v>
      </c>
      <c r="D38" s="3">
        <f t="shared" si="0"/>
        <v>47100</v>
      </c>
      <c r="E38" s="3">
        <v>40357100</v>
      </c>
    </row>
    <row r="39" spans="1:5" x14ac:dyDescent="0.25">
      <c r="A39" s="3"/>
      <c r="B39" s="3" t="s">
        <v>42</v>
      </c>
      <c r="C39" s="3">
        <v>9134000</v>
      </c>
      <c r="D39" s="3">
        <f t="shared" si="0"/>
        <v>-2923</v>
      </c>
      <c r="E39" s="3">
        <v>9131077</v>
      </c>
    </row>
    <row r="40" spans="1:5" x14ac:dyDescent="0.25">
      <c r="A40" s="3"/>
      <c r="B40" s="3" t="s">
        <v>43</v>
      </c>
      <c r="C40" s="3">
        <v>21367000</v>
      </c>
      <c r="D40" s="3">
        <f t="shared" si="0"/>
        <v>1334991</v>
      </c>
      <c r="E40" s="3">
        <v>22701991</v>
      </c>
    </row>
    <row r="41" spans="1:5" x14ac:dyDescent="0.25">
      <c r="A41" s="3"/>
      <c r="B41" s="3" t="s">
        <v>44</v>
      </c>
      <c r="C41" s="3">
        <v>0</v>
      </c>
      <c r="D41" s="3">
        <f t="shared" si="0"/>
        <v>0</v>
      </c>
      <c r="E41" s="3">
        <v>0</v>
      </c>
    </row>
    <row r="42" spans="1:5" x14ac:dyDescent="0.25">
      <c r="A42" s="3"/>
      <c r="B42" s="3" t="s">
        <v>45</v>
      </c>
      <c r="C42" s="3">
        <v>0</v>
      </c>
      <c r="D42" s="3">
        <f t="shared" si="0"/>
        <v>0</v>
      </c>
      <c r="E42" s="3">
        <v>0</v>
      </c>
    </row>
    <row r="43" spans="1:5" x14ac:dyDescent="0.25">
      <c r="A43" s="3"/>
      <c r="B43" s="3"/>
      <c r="C43" s="3"/>
      <c r="D43" s="3"/>
      <c r="E43" s="3"/>
    </row>
    <row r="44" spans="1:5" x14ac:dyDescent="0.25">
      <c r="A44" s="10" t="s">
        <v>46</v>
      </c>
      <c r="B44" s="10" t="s">
        <v>47</v>
      </c>
      <c r="C44" s="10">
        <f>SUM(C45:C46)</f>
        <v>785000</v>
      </c>
      <c r="D44" s="10">
        <f t="shared" ref="D44:E44" si="6">SUM(D45:D46)</f>
        <v>19000</v>
      </c>
      <c r="E44" s="10">
        <f t="shared" si="6"/>
        <v>804000</v>
      </c>
    </row>
    <row r="45" spans="1:5" x14ac:dyDescent="0.25">
      <c r="A45" s="3"/>
      <c r="B45" s="3" t="s">
        <v>48</v>
      </c>
      <c r="C45" s="3">
        <v>785000</v>
      </c>
      <c r="D45" s="3">
        <f t="shared" si="0"/>
        <v>19000</v>
      </c>
      <c r="E45" s="3">
        <v>804000</v>
      </c>
    </row>
    <row r="46" spans="1:5" x14ac:dyDescent="0.25">
      <c r="A46" s="3"/>
      <c r="B46" s="3" t="s">
        <v>49</v>
      </c>
      <c r="C46" s="3"/>
      <c r="D46" s="3"/>
      <c r="E46" s="3"/>
    </row>
    <row r="47" spans="1:5" x14ac:dyDescent="0.25">
      <c r="A47" s="3"/>
      <c r="B47" s="3"/>
      <c r="C47" s="3"/>
      <c r="D47" s="3"/>
      <c r="E47" s="3"/>
    </row>
    <row r="48" spans="1:5" x14ac:dyDescent="0.25">
      <c r="A48" s="10" t="s">
        <v>50</v>
      </c>
      <c r="B48" s="10" t="s">
        <v>51</v>
      </c>
      <c r="C48" s="3">
        <v>0</v>
      </c>
      <c r="D48" s="3">
        <f t="shared" si="0"/>
        <v>0</v>
      </c>
      <c r="E48" s="3">
        <v>0</v>
      </c>
    </row>
    <row r="49" spans="1:5" x14ac:dyDescent="0.25">
      <c r="A49" s="3"/>
      <c r="B49" s="3" t="s">
        <v>52</v>
      </c>
      <c r="C49" s="3">
        <v>0</v>
      </c>
      <c r="D49" s="3">
        <f t="shared" si="0"/>
        <v>0</v>
      </c>
      <c r="E49" s="3">
        <v>0</v>
      </c>
    </row>
    <row r="50" spans="1:5" x14ac:dyDescent="0.25">
      <c r="A50" s="3"/>
      <c r="B50" s="3"/>
      <c r="C50" s="3"/>
      <c r="D50" s="3"/>
      <c r="E50" s="3"/>
    </row>
    <row r="51" spans="1:5" x14ac:dyDescent="0.25">
      <c r="A51" s="10" t="s">
        <v>53</v>
      </c>
      <c r="B51" s="10" t="s">
        <v>54</v>
      </c>
      <c r="C51" s="3">
        <v>0</v>
      </c>
      <c r="D51" s="3">
        <f t="shared" si="0"/>
        <v>0</v>
      </c>
      <c r="E51" s="3">
        <v>0</v>
      </c>
    </row>
    <row r="52" spans="1:5" x14ac:dyDescent="0.25">
      <c r="A52" s="3"/>
      <c r="B52" s="3" t="s">
        <v>55</v>
      </c>
      <c r="C52" s="3">
        <v>0</v>
      </c>
      <c r="D52" s="3">
        <f t="shared" si="0"/>
        <v>0</v>
      </c>
      <c r="E52" s="3">
        <v>0</v>
      </c>
    </row>
    <row r="53" spans="1:5" x14ac:dyDescent="0.25">
      <c r="A53" s="3"/>
      <c r="B53" s="3" t="s">
        <v>56</v>
      </c>
      <c r="C53" s="3">
        <v>0</v>
      </c>
      <c r="D53" s="3">
        <f t="shared" si="0"/>
        <v>0</v>
      </c>
      <c r="E53" s="3">
        <v>0</v>
      </c>
    </row>
    <row r="54" spans="1:5" x14ac:dyDescent="0.25">
      <c r="A54" s="3"/>
      <c r="B54" s="3"/>
      <c r="C54" s="3"/>
      <c r="D54" s="3"/>
      <c r="E54" s="3"/>
    </row>
    <row r="55" spans="1:5" x14ac:dyDescent="0.25">
      <c r="A55" s="10" t="s">
        <v>57</v>
      </c>
      <c r="B55" s="10" t="s">
        <v>58</v>
      </c>
      <c r="C55" s="3">
        <v>0</v>
      </c>
      <c r="D55" s="3">
        <f t="shared" si="0"/>
        <v>0</v>
      </c>
      <c r="E55" s="3">
        <v>0</v>
      </c>
    </row>
    <row r="56" spans="1:5" x14ac:dyDescent="0.25">
      <c r="A56" s="3"/>
      <c r="B56" s="3" t="s">
        <v>59</v>
      </c>
      <c r="C56" s="3">
        <v>0</v>
      </c>
      <c r="D56" s="3">
        <f t="shared" si="0"/>
        <v>0</v>
      </c>
      <c r="E56" s="3">
        <v>0</v>
      </c>
    </row>
    <row r="57" spans="1:5" x14ac:dyDescent="0.25">
      <c r="A57" s="3"/>
      <c r="B57" s="3"/>
      <c r="C57" s="3"/>
      <c r="D57" s="3"/>
      <c r="E57" s="3"/>
    </row>
    <row r="58" spans="1:5" x14ac:dyDescent="0.25">
      <c r="A58" s="10" t="s">
        <v>60</v>
      </c>
      <c r="B58" s="10" t="s">
        <v>61</v>
      </c>
      <c r="C58" s="10">
        <f>C37+C44+C48+C51+C55</f>
        <v>71596000</v>
      </c>
      <c r="D58" s="10">
        <f t="shared" ref="D58:E58" si="7">D37+D44+D48+D51+D55</f>
        <v>1398168</v>
      </c>
      <c r="E58" s="10">
        <f t="shared" si="7"/>
        <v>72994168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7"/>
  <sheetViews>
    <sheetView workbookViewId="0">
      <selection sqref="A1:B1"/>
    </sheetView>
  </sheetViews>
  <sheetFormatPr defaultRowHeight="15" x14ac:dyDescent="0.25"/>
  <cols>
    <col min="1" max="1" width="8.28515625" style="4" customWidth="1"/>
    <col min="2" max="2" width="38" style="4" customWidth="1"/>
    <col min="3" max="3" width="11.7109375" style="4" customWidth="1"/>
    <col min="4" max="4" width="11.28515625" style="4" customWidth="1"/>
    <col min="5" max="5" width="13.85546875" style="4" customWidth="1"/>
    <col min="6" max="16384" width="9.140625" style="4"/>
  </cols>
  <sheetData>
    <row r="1" spans="1:5" x14ac:dyDescent="0.25">
      <c r="A1" s="71" t="s">
        <v>162</v>
      </c>
      <c r="B1" s="71"/>
      <c r="C1" s="32"/>
    </row>
    <row r="2" spans="1:5" x14ac:dyDescent="0.25">
      <c r="A2" s="72" t="s">
        <v>129</v>
      </c>
      <c r="B2" s="72"/>
      <c r="C2" s="32"/>
    </row>
    <row r="3" spans="1:5" x14ac:dyDescent="0.25">
      <c r="A3" s="34"/>
      <c r="B3" s="34"/>
      <c r="C3" s="32"/>
    </row>
    <row r="4" spans="1:5" ht="15.75" customHeight="1" x14ac:dyDescent="0.25">
      <c r="A4" s="25"/>
      <c r="B4" s="23" t="s">
        <v>0</v>
      </c>
      <c r="C4" s="32"/>
    </row>
    <row r="5" spans="1:5" ht="15.75" customHeight="1" x14ac:dyDescent="0.25">
      <c r="A5" s="25"/>
      <c r="B5" s="23" t="s">
        <v>81</v>
      </c>
      <c r="C5" s="32"/>
    </row>
    <row r="6" spans="1:5" ht="15.75" x14ac:dyDescent="0.25">
      <c r="A6" s="33"/>
      <c r="B6" s="24">
        <v>43100</v>
      </c>
      <c r="C6" s="32"/>
    </row>
    <row r="7" spans="1:5" x14ac:dyDescent="0.25">
      <c r="A7" s="33"/>
      <c r="B7" s="25"/>
      <c r="C7" s="32"/>
    </row>
    <row r="8" spans="1:5" x14ac:dyDescent="0.25">
      <c r="A8" s="33"/>
      <c r="B8" s="25"/>
      <c r="C8" s="32"/>
      <c r="D8" s="32"/>
      <c r="E8" s="32"/>
    </row>
    <row r="9" spans="1:5" ht="24.75" x14ac:dyDescent="0.25">
      <c r="A9" s="8" t="s">
        <v>2</v>
      </c>
      <c r="B9" s="8" t="s">
        <v>3</v>
      </c>
      <c r="C9" s="26" t="s">
        <v>63</v>
      </c>
      <c r="D9" s="51" t="s">
        <v>71</v>
      </c>
      <c r="E9" s="51" t="s">
        <v>72</v>
      </c>
    </row>
    <row r="10" spans="1:5" x14ac:dyDescent="0.25">
      <c r="A10" s="11"/>
      <c r="B10" s="17"/>
      <c r="C10" s="3"/>
      <c r="D10" s="3"/>
      <c r="E10" s="3"/>
    </row>
    <row r="11" spans="1:5" x14ac:dyDescent="0.25">
      <c r="A11" s="13"/>
      <c r="B11" s="14" t="s">
        <v>8</v>
      </c>
      <c r="C11" s="3"/>
      <c r="D11" s="3"/>
      <c r="E11" s="3"/>
    </row>
    <row r="12" spans="1:5" x14ac:dyDescent="0.25">
      <c r="A12" s="13">
        <v>1</v>
      </c>
      <c r="B12" s="13" t="s">
        <v>9</v>
      </c>
      <c r="C12" s="3">
        <v>63072345</v>
      </c>
      <c r="D12" s="3">
        <f>E12-C12</f>
        <v>1102743</v>
      </c>
      <c r="E12" s="3">
        <v>64175088</v>
      </c>
    </row>
    <row r="13" spans="1:5" x14ac:dyDescent="0.25">
      <c r="A13" s="13">
        <v>2</v>
      </c>
      <c r="B13" s="13" t="s">
        <v>10</v>
      </c>
      <c r="C13" s="3">
        <v>36017303</v>
      </c>
      <c r="D13" s="3">
        <f t="shared" ref="D13:D75" si="0">E13-C13</f>
        <v>3311986</v>
      </c>
      <c r="E13" s="3">
        <v>39329289</v>
      </c>
    </row>
    <row r="14" spans="1:5" ht="25.5" x14ac:dyDescent="0.25">
      <c r="A14" s="13">
        <v>3</v>
      </c>
      <c r="B14" s="13" t="s">
        <v>11</v>
      </c>
      <c r="C14" s="3">
        <v>44297409</v>
      </c>
      <c r="D14" s="3">
        <f t="shared" si="0"/>
        <v>1197472</v>
      </c>
      <c r="E14" s="3">
        <v>45494881</v>
      </c>
    </row>
    <row r="15" spans="1:5" x14ac:dyDescent="0.25">
      <c r="A15" s="13">
        <v>4</v>
      </c>
      <c r="B15" s="13" t="s">
        <v>12</v>
      </c>
      <c r="C15" s="3">
        <v>2748540</v>
      </c>
      <c r="D15" s="3">
        <f t="shared" si="0"/>
        <v>117852</v>
      </c>
      <c r="E15" s="3">
        <v>2866392</v>
      </c>
    </row>
    <row r="16" spans="1:5" x14ac:dyDescent="0.25">
      <c r="A16" s="13">
        <v>5</v>
      </c>
      <c r="B16" s="13" t="s">
        <v>13</v>
      </c>
      <c r="C16" s="3">
        <v>0</v>
      </c>
      <c r="D16" s="3">
        <f t="shared" si="0"/>
        <v>3678867</v>
      </c>
      <c r="E16" s="3">
        <v>3678867</v>
      </c>
    </row>
    <row r="17" spans="1:5" x14ac:dyDescent="0.25">
      <c r="A17" s="13">
        <v>6</v>
      </c>
      <c r="B17" s="13" t="s">
        <v>14</v>
      </c>
      <c r="C17" s="3">
        <v>0</v>
      </c>
      <c r="D17" s="3">
        <f t="shared" si="0"/>
        <v>463113</v>
      </c>
      <c r="E17" s="3">
        <v>463113</v>
      </c>
    </row>
    <row r="18" spans="1:5" x14ac:dyDescent="0.25">
      <c r="A18" s="13">
        <v>7</v>
      </c>
      <c r="B18" s="15" t="s">
        <v>15</v>
      </c>
      <c r="C18" s="16">
        <f>SUM(C12:C17)</f>
        <v>146135597</v>
      </c>
      <c r="D18" s="16">
        <f t="shared" ref="D18:E18" si="1">SUM(D12:D17)</f>
        <v>9872033</v>
      </c>
      <c r="E18" s="16">
        <f t="shared" si="1"/>
        <v>156007630</v>
      </c>
    </row>
    <row r="19" spans="1:5" ht="25.5" x14ac:dyDescent="0.25">
      <c r="A19" s="13">
        <v>8</v>
      </c>
      <c r="B19" s="13" t="s">
        <v>16</v>
      </c>
      <c r="C19" s="3">
        <v>5000000</v>
      </c>
      <c r="D19" s="3">
        <f t="shared" si="0"/>
        <v>22760545</v>
      </c>
      <c r="E19" s="3">
        <v>27760545</v>
      </c>
    </row>
    <row r="20" spans="1:5" x14ac:dyDescent="0.25">
      <c r="A20" s="13">
        <v>9</v>
      </c>
      <c r="B20" s="15" t="s">
        <v>17</v>
      </c>
      <c r="C20" s="16">
        <f>SUM(C18:C19)</f>
        <v>151135597</v>
      </c>
      <c r="D20" s="16">
        <f t="shared" ref="D20:E20" si="2">SUM(D18:D19)</f>
        <v>32632578</v>
      </c>
      <c r="E20" s="16">
        <f t="shared" si="2"/>
        <v>183768175</v>
      </c>
    </row>
    <row r="21" spans="1:5" x14ac:dyDescent="0.25">
      <c r="A21" s="13">
        <v>10</v>
      </c>
      <c r="B21" s="15" t="s">
        <v>140</v>
      </c>
      <c r="C21" s="16">
        <v>0</v>
      </c>
      <c r="D21" s="16">
        <f>E21-C21</f>
        <v>39363098</v>
      </c>
      <c r="E21" s="16">
        <v>39363098</v>
      </c>
    </row>
    <row r="22" spans="1:5" ht="25.5" x14ac:dyDescent="0.25">
      <c r="A22" s="13">
        <v>11</v>
      </c>
      <c r="B22" s="13" t="s">
        <v>18</v>
      </c>
      <c r="C22" s="3">
        <v>6000000</v>
      </c>
      <c r="D22" s="3">
        <f t="shared" si="0"/>
        <v>0</v>
      </c>
      <c r="E22" s="3">
        <v>6000000</v>
      </c>
    </row>
    <row r="23" spans="1:5" ht="25.5" x14ac:dyDescent="0.25">
      <c r="A23" s="13">
        <v>12</v>
      </c>
      <c r="B23" s="13" t="s">
        <v>19</v>
      </c>
      <c r="C23" s="3">
        <v>18000000</v>
      </c>
      <c r="D23" s="3">
        <f t="shared" si="0"/>
        <v>0</v>
      </c>
      <c r="E23" s="3">
        <v>18000000</v>
      </c>
    </row>
    <row r="24" spans="1:5" x14ac:dyDescent="0.25">
      <c r="A24" s="13">
        <v>13</v>
      </c>
      <c r="B24" s="13" t="s">
        <v>20</v>
      </c>
      <c r="C24" s="3">
        <v>5500000</v>
      </c>
      <c r="D24" s="3">
        <f t="shared" si="0"/>
        <v>0</v>
      </c>
      <c r="E24" s="3">
        <v>5500000</v>
      </c>
    </row>
    <row r="25" spans="1:5" x14ac:dyDescent="0.25">
      <c r="A25" s="13">
        <v>14</v>
      </c>
      <c r="B25" s="13" t="s">
        <v>78</v>
      </c>
      <c r="C25" s="3">
        <v>0</v>
      </c>
      <c r="D25" s="3">
        <f t="shared" si="0"/>
        <v>0</v>
      </c>
      <c r="E25" s="3">
        <v>0</v>
      </c>
    </row>
    <row r="26" spans="1:5" x14ac:dyDescent="0.25">
      <c r="A26" s="13">
        <v>15</v>
      </c>
      <c r="B26" s="15" t="s">
        <v>64</v>
      </c>
      <c r="C26" s="16">
        <f>SUM(C23:C25)</f>
        <v>23500000</v>
      </c>
      <c r="D26" s="16">
        <f t="shared" ref="D26:E26" si="3">SUM(D23:D25)</f>
        <v>0</v>
      </c>
      <c r="E26" s="16">
        <f t="shared" si="3"/>
        <v>23500000</v>
      </c>
    </row>
    <row r="27" spans="1:5" x14ac:dyDescent="0.25">
      <c r="A27" s="13">
        <v>16</v>
      </c>
      <c r="B27" s="13" t="s">
        <v>21</v>
      </c>
      <c r="C27" s="3">
        <v>1100000</v>
      </c>
      <c r="D27" s="3">
        <f t="shared" si="0"/>
        <v>0</v>
      </c>
      <c r="E27" s="3">
        <v>1100000</v>
      </c>
    </row>
    <row r="28" spans="1:5" ht="25.5" x14ac:dyDescent="0.25">
      <c r="A28" s="13">
        <v>17</v>
      </c>
      <c r="B28" s="13" t="s">
        <v>79</v>
      </c>
      <c r="C28" s="3">
        <v>1000000</v>
      </c>
      <c r="D28" s="3">
        <f t="shared" si="0"/>
        <v>700000</v>
      </c>
      <c r="E28" s="3">
        <v>1700000</v>
      </c>
    </row>
    <row r="29" spans="1:5" x14ac:dyDescent="0.25">
      <c r="A29" s="13">
        <v>18</v>
      </c>
      <c r="B29" s="15" t="s">
        <v>22</v>
      </c>
      <c r="C29" s="16">
        <f>SUM(C26+C27+C22+C28)</f>
        <v>31600000</v>
      </c>
      <c r="D29" s="16">
        <f t="shared" ref="D29:E29" si="4">SUM(D26+D27+D22+D28)</f>
        <v>700000</v>
      </c>
      <c r="E29" s="16">
        <f t="shared" si="4"/>
        <v>32300000</v>
      </c>
    </row>
    <row r="30" spans="1:5" x14ac:dyDescent="0.25">
      <c r="A30" s="13">
        <v>19</v>
      </c>
      <c r="B30" s="13" t="s">
        <v>65</v>
      </c>
      <c r="C30" s="3">
        <v>0</v>
      </c>
      <c r="D30" s="3">
        <f t="shared" si="0"/>
        <v>0</v>
      </c>
      <c r="E30" s="3">
        <v>0</v>
      </c>
    </row>
    <row r="31" spans="1:5" x14ac:dyDescent="0.25">
      <c r="A31" s="13">
        <v>20</v>
      </c>
      <c r="B31" s="13" t="s">
        <v>23</v>
      </c>
      <c r="C31" s="3">
        <v>2670000</v>
      </c>
      <c r="D31" s="3">
        <f t="shared" si="0"/>
        <v>1300000</v>
      </c>
      <c r="E31" s="3">
        <v>3970000</v>
      </c>
    </row>
    <row r="32" spans="1:5" ht="38.25" x14ac:dyDescent="0.25">
      <c r="A32" s="13">
        <v>21</v>
      </c>
      <c r="B32" s="13" t="s">
        <v>24</v>
      </c>
      <c r="C32" s="3">
        <v>9400000</v>
      </c>
      <c r="D32" s="3">
        <f t="shared" si="0"/>
        <v>400000</v>
      </c>
      <c r="E32" s="3">
        <v>9800000</v>
      </c>
    </row>
    <row r="33" spans="1:5" x14ac:dyDescent="0.25">
      <c r="A33" s="13">
        <v>22</v>
      </c>
      <c r="B33" s="13" t="s">
        <v>75</v>
      </c>
      <c r="C33" s="3">
        <v>1500000</v>
      </c>
      <c r="D33" s="3">
        <f t="shared" si="0"/>
        <v>0</v>
      </c>
      <c r="E33" s="3">
        <v>1500000</v>
      </c>
    </row>
    <row r="34" spans="1:5" ht="25.5" x14ac:dyDescent="0.25">
      <c r="A34" s="13">
        <v>23</v>
      </c>
      <c r="B34" s="13" t="s">
        <v>25</v>
      </c>
      <c r="C34" s="3">
        <v>2800000</v>
      </c>
      <c r="D34" s="3">
        <f t="shared" si="0"/>
        <v>0</v>
      </c>
      <c r="E34" s="3">
        <v>2800000</v>
      </c>
    </row>
    <row r="35" spans="1:5" ht="25.5" x14ac:dyDescent="0.25">
      <c r="A35" s="13">
        <v>24</v>
      </c>
      <c r="B35" s="13" t="s">
        <v>98</v>
      </c>
      <c r="C35" s="3">
        <v>3522000</v>
      </c>
      <c r="D35" s="3">
        <f t="shared" si="0"/>
        <v>662000</v>
      </c>
      <c r="E35" s="3">
        <v>4184000</v>
      </c>
    </row>
    <row r="36" spans="1:5" x14ac:dyDescent="0.25">
      <c r="A36" s="13">
        <v>25</v>
      </c>
      <c r="B36" s="13" t="s">
        <v>99</v>
      </c>
      <c r="C36" s="3">
        <v>0</v>
      </c>
      <c r="D36" s="3">
        <f t="shared" si="0"/>
        <v>1676000</v>
      </c>
      <c r="E36" s="3">
        <v>1676000</v>
      </c>
    </row>
    <row r="37" spans="1:5" ht="25.5" x14ac:dyDescent="0.25">
      <c r="A37" s="13">
        <v>26</v>
      </c>
      <c r="B37" s="13" t="s">
        <v>27</v>
      </c>
      <c r="C37" s="3">
        <v>1300000</v>
      </c>
      <c r="D37" s="3">
        <f t="shared" si="0"/>
        <v>379500</v>
      </c>
      <c r="E37" s="3">
        <v>1679500</v>
      </c>
    </row>
    <row r="38" spans="1:5" x14ac:dyDescent="0.25">
      <c r="A38" s="13">
        <v>27</v>
      </c>
      <c r="B38" s="15" t="s">
        <v>28</v>
      </c>
      <c r="C38" s="16">
        <f>SUM(C30:C37)</f>
        <v>21192000</v>
      </c>
      <c r="D38" s="16">
        <f t="shared" ref="D38:E38" si="5">SUM(D30:D37)</f>
        <v>4417500</v>
      </c>
      <c r="E38" s="16">
        <f t="shared" si="5"/>
        <v>25609500</v>
      </c>
    </row>
    <row r="39" spans="1:5" x14ac:dyDescent="0.25">
      <c r="A39" s="13">
        <v>28</v>
      </c>
      <c r="B39" s="13" t="s">
        <v>141</v>
      </c>
      <c r="C39" s="7">
        <v>0</v>
      </c>
      <c r="D39" s="3">
        <f t="shared" si="0"/>
        <v>800000</v>
      </c>
      <c r="E39" s="3">
        <v>800000</v>
      </c>
    </row>
    <row r="40" spans="1:5" x14ac:dyDescent="0.25">
      <c r="A40" s="13">
        <v>29</v>
      </c>
      <c r="B40" s="15" t="s">
        <v>142</v>
      </c>
      <c r="C40" s="16">
        <f>C39</f>
        <v>0</v>
      </c>
      <c r="D40" s="16">
        <f t="shared" ref="D40:E40" si="6">D39</f>
        <v>800000</v>
      </c>
      <c r="E40" s="16">
        <f t="shared" si="6"/>
        <v>800000</v>
      </c>
    </row>
    <row r="41" spans="1:5" ht="38.25" x14ac:dyDescent="0.25">
      <c r="A41" s="13">
        <v>30</v>
      </c>
      <c r="B41" s="13" t="s">
        <v>80</v>
      </c>
      <c r="C41" s="3">
        <v>700000</v>
      </c>
      <c r="D41" s="3">
        <f t="shared" si="0"/>
        <v>3710704</v>
      </c>
      <c r="E41" s="3">
        <v>4410704</v>
      </c>
    </row>
    <row r="42" spans="1:5" x14ac:dyDescent="0.25">
      <c r="A42" s="13">
        <v>31</v>
      </c>
      <c r="B42" s="15" t="s">
        <v>30</v>
      </c>
      <c r="C42" s="18">
        <f>SUM(C41)</f>
        <v>700000</v>
      </c>
      <c r="D42" s="18">
        <f t="shared" ref="D42:E42" si="7">SUM(D41)</f>
        <v>3710704</v>
      </c>
      <c r="E42" s="18">
        <f t="shared" si="7"/>
        <v>4410704</v>
      </c>
    </row>
    <row r="43" spans="1:5" ht="25.5" x14ac:dyDescent="0.25">
      <c r="A43" s="13">
        <v>32</v>
      </c>
      <c r="B43" s="13" t="s">
        <v>31</v>
      </c>
      <c r="C43" s="3">
        <v>1000000</v>
      </c>
      <c r="D43" s="3">
        <f t="shared" si="0"/>
        <v>500000</v>
      </c>
      <c r="E43" s="3">
        <v>1500000</v>
      </c>
    </row>
    <row r="44" spans="1:5" x14ac:dyDescent="0.25">
      <c r="A44" s="13">
        <v>33</v>
      </c>
      <c r="B44" s="15" t="s">
        <v>32</v>
      </c>
      <c r="C44" s="16">
        <f>SUM(C43)</f>
        <v>1000000</v>
      </c>
      <c r="D44" s="16">
        <f t="shared" ref="D44:E44" si="8">SUM(D43)</f>
        <v>500000</v>
      </c>
      <c r="E44" s="16">
        <f t="shared" si="8"/>
        <v>1500000</v>
      </c>
    </row>
    <row r="45" spans="1:5" x14ac:dyDescent="0.25">
      <c r="A45" s="13">
        <v>34</v>
      </c>
      <c r="B45" s="19" t="s">
        <v>33</v>
      </c>
      <c r="C45" s="20">
        <f>C20+C29+C38+C42+C44+C40+C21</f>
        <v>205627597</v>
      </c>
      <c r="D45" s="20">
        <f t="shared" ref="D45:E45" si="9">D20+D29+D38+D42+D44+D40+D21</f>
        <v>82123880</v>
      </c>
      <c r="E45" s="20">
        <f t="shared" si="9"/>
        <v>287751477</v>
      </c>
    </row>
    <row r="46" spans="1:5" x14ac:dyDescent="0.25">
      <c r="A46" s="13">
        <v>35</v>
      </c>
      <c r="B46" s="13" t="s">
        <v>34</v>
      </c>
      <c r="C46" s="3">
        <v>13000000</v>
      </c>
      <c r="D46" s="3">
        <f t="shared" si="0"/>
        <v>49033300</v>
      </c>
      <c r="E46" s="3">
        <v>62033300</v>
      </c>
    </row>
    <row r="47" spans="1:5" x14ac:dyDescent="0.25">
      <c r="A47" s="13">
        <v>36</v>
      </c>
      <c r="B47" s="13" t="s">
        <v>135</v>
      </c>
      <c r="C47" s="3">
        <v>0</v>
      </c>
      <c r="D47" s="3">
        <f t="shared" si="0"/>
        <v>6836246</v>
      </c>
      <c r="E47" s="3">
        <v>6836246</v>
      </c>
    </row>
    <row r="48" spans="1:5" x14ac:dyDescent="0.25">
      <c r="A48" s="13">
        <v>37</v>
      </c>
      <c r="B48" s="13" t="s">
        <v>101</v>
      </c>
      <c r="C48" s="3">
        <v>0</v>
      </c>
      <c r="D48" s="3">
        <f t="shared" si="0"/>
        <v>0</v>
      </c>
      <c r="E48" s="3">
        <v>0</v>
      </c>
    </row>
    <row r="49" spans="1:5" x14ac:dyDescent="0.25">
      <c r="A49" s="13">
        <v>38</v>
      </c>
      <c r="B49" s="19" t="s">
        <v>36</v>
      </c>
      <c r="C49" s="20">
        <f>SUM(C46:C48)</f>
        <v>13000000</v>
      </c>
      <c r="D49" s="20">
        <f t="shared" ref="D49:E49" si="10">SUM(D46:D48)</f>
        <v>55869546</v>
      </c>
      <c r="E49" s="20">
        <f t="shared" si="10"/>
        <v>68869546</v>
      </c>
    </row>
    <row r="50" spans="1:5" x14ac:dyDescent="0.25">
      <c r="A50" s="13"/>
      <c r="B50" s="19"/>
      <c r="C50" s="3"/>
      <c r="D50" s="3"/>
      <c r="E50" s="3"/>
    </row>
    <row r="51" spans="1:5" x14ac:dyDescent="0.25">
      <c r="A51" s="13">
        <v>40</v>
      </c>
      <c r="B51" s="14" t="s">
        <v>37</v>
      </c>
      <c r="C51" s="21">
        <f>C45+C49</f>
        <v>218627597</v>
      </c>
      <c r="D51" s="21">
        <f t="shared" ref="D51:E51" si="11">D45+D49</f>
        <v>137993426</v>
      </c>
      <c r="E51" s="21">
        <f t="shared" si="11"/>
        <v>356621023</v>
      </c>
    </row>
    <row r="52" spans="1:5" x14ac:dyDescent="0.25">
      <c r="A52" s="3"/>
      <c r="B52" s="3"/>
      <c r="C52" s="3"/>
      <c r="D52" s="3"/>
      <c r="E52" s="3"/>
    </row>
    <row r="53" spans="1:5" x14ac:dyDescent="0.25">
      <c r="A53" s="3"/>
      <c r="B53" s="10" t="s">
        <v>38</v>
      </c>
      <c r="C53" s="3"/>
      <c r="D53" s="3"/>
      <c r="E53" s="3"/>
    </row>
    <row r="54" spans="1:5" x14ac:dyDescent="0.25">
      <c r="A54" s="10" t="s">
        <v>39</v>
      </c>
      <c r="B54" s="10" t="s">
        <v>40</v>
      </c>
      <c r="C54" s="10">
        <f>SUM(C55:C59)</f>
        <v>91632597</v>
      </c>
      <c r="D54" s="10">
        <f t="shared" ref="D54:E54" si="12">SUM(D55:D59)</f>
        <v>44337029</v>
      </c>
      <c r="E54" s="10">
        <f t="shared" si="12"/>
        <v>135969626</v>
      </c>
    </row>
    <row r="55" spans="1:5" x14ac:dyDescent="0.25">
      <c r="A55" s="3"/>
      <c r="B55" s="3" t="s">
        <v>41</v>
      </c>
      <c r="C55" s="3">
        <v>25780597</v>
      </c>
      <c r="D55" s="3">
        <f t="shared" si="0"/>
        <v>19985058</v>
      </c>
      <c r="E55" s="3">
        <v>45765655</v>
      </c>
    </row>
    <row r="56" spans="1:5" x14ac:dyDescent="0.25">
      <c r="A56" s="3"/>
      <c r="B56" s="3" t="s">
        <v>42</v>
      </c>
      <c r="C56" s="3">
        <v>5475000</v>
      </c>
      <c r="D56" s="3">
        <f t="shared" si="0"/>
        <v>2973242</v>
      </c>
      <c r="E56" s="3">
        <v>8448242</v>
      </c>
    </row>
    <row r="57" spans="1:5" x14ac:dyDescent="0.25">
      <c r="A57" s="3"/>
      <c r="B57" s="3" t="s">
        <v>43</v>
      </c>
      <c r="C57" s="3">
        <v>48177000</v>
      </c>
      <c r="D57" s="3">
        <f t="shared" si="0"/>
        <v>17129729</v>
      </c>
      <c r="E57" s="3">
        <v>65306729</v>
      </c>
    </row>
    <row r="58" spans="1:5" x14ac:dyDescent="0.25">
      <c r="A58" s="3"/>
      <c r="B58" s="3" t="s">
        <v>44</v>
      </c>
      <c r="C58" s="3">
        <v>8200000</v>
      </c>
      <c r="D58" s="3">
        <f t="shared" si="0"/>
        <v>2987400</v>
      </c>
      <c r="E58" s="3">
        <v>11187400</v>
      </c>
    </row>
    <row r="59" spans="1:5" x14ac:dyDescent="0.25">
      <c r="A59" s="3"/>
      <c r="B59" s="3" t="s">
        <v>45</v>
      </c>
      <c r="C59" s="3">
        <v>4000000</v>
      </c>
      <c r="D59" s="3">
        <f t="shared" si="0"/>
        <v>1261600</v>
      </c>
      <c r="E59" s="3">
        <v>5261600</v>
      </c>
    </row>
    <row r="60" spans="1:5" x14ac:dyDescent="0.25">
      <c r="A60" s="3"/>
      <c r="B60" s="3"/>
      <c r="C60" s="3"/>
      <c r="D60" s="3"/>
      <c r="E60" s="3"/>
    </row>
    <row r="61" spans="1:5" x14ac:dyDescent="0.25">
      <c r="A61" s="10" t="s">
        <v>46</v>
      </c>
      <c r="B61" s="10" t="s">
        <v>47</v>
      </c>
      <c r="C61" s="10">
        <f>SUM(C62:C63)</f>
        <v>13693000</v>
      </c>
      <c r="D61" s="10">
        <f t="shared" ref="D61:E61" si="13">SUM(D62:D63)</f>
        <v>52257606</v>
      </c>
      <c r="E61" s="10">
        <f t="shared" si="13"/>
        <v>65950606</v>
      </c>
    </row>
    <row r="62" spans="1:5" x14ac:dyDescent="0.25">
      <c r="A62" s="3"/>
      <c r="B62" s="3" t="s">
        <v>48</v>
      </c>
      <c r="C62" s="3">
        <v>8743000</v>
      </c>
      <c r="D62" s="3">
        <f t="shared" si="0"/>
        <v>13389156</v>
      </c>
      <c r="E62" s="3">
        <v>22132156</v>
      </c>
    </row>
    <row r="63" spans="1:5" x14ac:dyDescent="0.25">
      <c r="A63" s="3"/>
      <c r="B63" s="3" t="s">
        <v>49</v>
      </c>
      <c r="C63" s="3">
        <v>4950000</v>
      </c>
      <c r="D63" s="3">
        <f t="shared" si="0"/>
        <v>38868450</v>
      </c>
      <c r="E63" s="3">
        <v>43818450</v>
      </c>
    </row>
    <row r="64" spans="1:5" x14ac:dyDescent="0.25">
      <c r="A64" s="3"/>
      <c r="B64" s="3"/>
      <c r="C64" s="3"/>
      <c r="D64" s="3"/>
      <c r="E64" s="3"/>
    </row>
    <row r="65" spans="1:5" x14ac:dyDescent="0.25">
      <c r="A65" s="10" t="s">
        <v>50</v>
      </c>
      <c r="B65" s="10" t="s">
        <v>51</v>
      </c>
      <c r="C65" s="3">
        <v>0</v>
      </c>
      <c r="D65" s="3">
        <f t="shared" si="0"/>
        <v>0</v>
      </c>
      <c r="E65" s="3">
        <v>0</v>
      </c>
    </row>
    <row r="66" spans="1:5" x14ac:dyDescent="0.25">
      <c r="A66" s="3"/>
      <c r="B66" s="3" t="s">
        <v>52</v>
      </c>
      <c r="C66" s="3">
        <v>0</v>
      </c>
      <c r="D66" s="3">
        <f t="shared" si="0"/>
        <v>0</v>
      </c>
      <c r="E66" s="3">
        <v>0</v>
      </c>
    </row>
    <row r="67" spans="1:5" x14ac:dyDescent="0.25">
      <c r="A67" s="3"/>
      <c r="B67" s="3"/>
      <c r="C67" s="3"/>
      <c r="D67" s="3"/>
      <c r="E67" s="3"/>
    </row>
    <row r="68" spans="1:5" x14ac:dyDescent="0.25">
      <c r="A68" s="10" t="s">
        <v>53</v>
      </c>
      <c r="B68" s="10" t="s">
        <v>54</v>
      </c>
      <c r="C68" s="10">
        <f>SUM(C69)</f>
        <v>3976000</v>
      </c>
      <c r="D68" s="10">
        <f t="shared" ref="D68:E68" si="14">SUM(D69)</f>
        <v>8485834</v>
      </c>
      <c r="E68" s="10">
        <f t="shared" si="14"/>
        <v>12461834</v>
      </c>
    </row>
    <row r="69" spans="1:5" x14ac:dyDescent="0.25">
      <c r="A69" s="3"/>
      <c r="B69" s="3" t="s">
        <v>55</v>
      </c>
      <c r="C69" s="3">
        <v>3976000</v>
      </c>
      <c r="D69" s="3">
        <f t="shared" si="0"/>
        <v>8485834</v>
      </c>
      <c r="E69" s="3">
        <v>12461834</v>
      </c>
    </row>
    <row r="70" spans="1:5" x14ac:dyDescent="0.25">
      <c r="A70" s="3"/>
      <c r="B70" s="3" t="s">
        <v>56</v>
      </c>
      <c r="C70" s="3"/>
      <c r="D70" s="3">
        <f t="shared" si="0"/>
        <v>0</v>
      </c>
      <c r="E70" s="3"/>
    </row>
    <row r="71" spans="1:5" x14ac:dyDescent="0.25">
      <c r="A71" s="3"/>
      <c r="B71" s="3"/>
      <c r="C71" s="3"/>
      <c r="D71" s="3"/>
      <c r="E71" s="3"/>
    </row>
    <row r="72" spans="1:5" x14ac:dyDescent="0.25">
      <c r="A72" s="10" t="s">
        <v>57</v>
      </c>
      <c r="B72" s="10" t="s">
        <v>58</v>
      </c>
      <c r="C72" s="10">
        <f>SUM(C74:C75)</f>
        <v>109326000</v>
      </c>
      <c r="D72" s="10">
        <f>SUM(D73:D75)</f>
        <v>32912957</v>
      </c>
      <c r="E72" s="10">
        <f>SUM(E73:E75)</f>
        <v>142238957</v>
      </c>
    </row>
    <row r="73" spans="1:5" s="65" customFormat="1" x14ac:dyDescent="0.25">
      <c r="A73" s="17"/>
      <c r="B73" s="17" t="s">
        <v>136</v>
      </c>
      <c r="C73" s="17">
        <v>0</v>
      </c>
      <c r="D73" s="17">
        <f>E73-C73</f>
        <v>20000000</v>
      </c>
      <c r="E73" s="17">
        <v>20000000</v>
      </c>
    </row>
    <row r="74" spans="1:5" x14ac:dyDescent="0.25">
      <c r="A74" s="3"/>
      <c r="B74" s="3" t="s">
        <v>59</v>
      </c>
      <c r="C74" s="3">
        <v>109326000</v>
      </c>
      <c r="D74" s="3">
        <f t="shared" si="0"/>
        <v>746862</v>
      </c>
      <c r="E74" s="3">
        <v>110072862</v>
      </c>
    </row>
    <row r="75" spans="1:5" x14ac:dyDescent="0.25">
      <c r="A75" s="3"/>
      <c r="B75" s="3" t="s">
        <v>100</v>
      </c>
      <c r="C75" s="3">
        <v>0</v>
      </c>
      <c r="D75" s="3">
        <f t="shared" si="0"/>
        <v>12166095</v>
      </c>
      <c r="E75" s="3">
        <v>12166095</v>
      </c>
    </row>
    <row r="76" spans="1:5" x14ac:dyDescent="0.25">
      <c r="A76" s="3"/>
      <c r="B76" s="3"/>
      <c r="C76" s="3"/>
      <c r="D76" s="3"/>
      <c r="E76" s="3"/>
    </row>
    <row r="77" spans="1:5" x14ac:dyDescent="0.25">
      <c r="A77" s="10" t="s">
        <v>60</v>
      </c>
      <c r="B77" s="10" t="s">
        <v>61</v>
      </c>
      <c r="C77" s="10">
        <f>C54+C61+C65+C68+C72</f>
        <v>218627597</v>
      </c>
      <c r="D77" s="10">
        <f t="shared" ref="D77:E77" si="15">D54+D61+D65+D68+D72</f>
        <v>137993426</v>
      </c>
      <c r="E77" s="10">
        <f t="shared" si="15"/>
        <v>356621023</v>
      </c>
    </row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abSelected="1" workbookViewId="0">
      <selection sqref="A1:C1"/>
    </sheetView>
  </sheetViews>
  <sheetFormatPr defaultRowHeight="15" x14ac:dyDescent="0.25"/>
  <cols>
    <col min="1" max="1" width="24" customWidth="1"/>
    <col min="8" max="8" width="10.42578125" customWidth="1"/>
    <col min="9" max="9" width="12.7109375" customWidth="1"/>
  </cols>
  <sheetData>
    <row r="1" spans="1:10" ht="15" customHeight="1" x14ac:dyDescent="0.25">
      <c r="A1" s="71" t="s">
        <v>163</v>
      </c>
      <c r="B1" s="71"/>
      <c r="C1" s="71"/>
    </row>
    <row r="2" spans="1:10" x14ac:dyDescent="0.25">
      <c r="A2" s="72" t="s">
        <v>133</v>
      </c>
      <c r="B2" s="72"/>
    </row>
    <row r="3" spans="1:10" x14ac:dyDescent="0.25">
      <c r="A3" s="75" t="s">
        <v>82</v>
      </c>
      <c r="B3" s="75"/>
      <c r="C3" s="75"/>
      <c r="D3" s="75"/>
      <c r="E3" s="75"/>
      <c r="F3" s="75"/>
      <c r="G3" s="75"/>
      <c r="H3" s="75"/>
      <c r="I3" s="75"/>
      <c r="J3" s="75"/>
    </row>
    <row r="4" spans="1:10" x14ac:dyDescent="0.25">
      <c r="B4" s="35"/>
      <c r="C4" s="35"/>
      <c r="D4" s="35"/>
      <c r="E4" s="78">
        <v>43100</v>
      </c>
      <c r="F4" s="75"/>
      <c r="G4" s="35"/>
      <c r="H4" s="35"/>
      <c r="I4" s="35"/>
      <c r="J4" s="35"/>
    </row>
    <row r="5" spans="1:10" x14ac:dyDescent="0.25">
      <c r="B5" s="36"/>
      <c r="C5" s="37"/>
      <c r="D5" s="37"/>
      <c r="E5" s="37"/>
      <c r="F5" s="37"/>
      <c r="G5" s="37"/>
      <c r="H5" s="37"/>
      <c r="I5" s="37"/>
      <c r="J5" s="38"/>
    </row>
    <row r="6" spans="1:10" x14ac:dyDescent="0.25">
      <c r="B6" s="36"/>
      <c r="C6" s="37"/>
      <c r="D6" s="37"/>
      <c r="E6" s="37"/>
      <c r="F6" s="37"/>
      <c r="G6" s="37"/>
      <c r="H6" s="50" t="s">
        <v>97</v>
      </c>
      <c r="I6" s="50" t="s">
        <v>72</v>
      </c>
      <c r="J6" s="38"/>
    </row>
    <row r="7" spans="1:10" x14ac:dyDescent="0.25">
      <c r="A7" s="39" t="s">
        <v>83</v>
      </c>
      <c r="B7" s="22"/>
      <c r="C7" s="40"/>
      <c r="D7" s="40"/>
      <c r="E7" s="40"/>
      <c r="F7" s="40"/>
      <c r="G7" s="40"/>
      <c r="H7" s="40"/>
      <c r="I7" s="40"/>
      <c r="J7" s="40"/>
    </row>
    <row r="8" spans="1:10" x14ac:dyDescent="0.25">
      <c r="A8" s="39"/>
      <c r="B8" s="22"/>
      <c r="C8" s="40"/>
      <c r="D8" s="40"/>
      <c r="E8" s="40"/>
      <c r="F8" s="40"/>
      <c r="G8" s="40"/>
      <c r="H8" s="40"/>
      <c r="I8" s="40"/>
      <c r="J8" s="40"/>
    </row>
    <row r="9" spans="1:10" x14ac:dyDescent="0.25">
      <c r="A9" s="41" t="s">
        <v>84</v>
      </c>
      <c r="B9" s="42"/>
      <c r="C9" s="42"/>
      <c r="D9" s="42"/>
      <c r="E9" s="42"/>
      <c r="F9" s="42"/>
      <c r="G9" s="42"/>
      <c r="H9" s="42"/>
      <c r="I9" s="42"/>
      <c r="J9" s="42"/>
    </row>
    <row r="10" spans="1:10" x14ac:dyDescent="0.25">
      <c r="A10" s="43" t="s">
        <v>85</v>
      </c>
      <c r="B10" s="44" t="s">
        <v>86</v>
      </c>
      <c r="C10" s="44"/>
      <c r="D10" s="44"/>
      <c r="E10" s="42"/>
      <c r="F10" s="42"/>
      <c r="G10" s="42"/>
      <c r="H10" s="42">
        <v>785000</v>
      </c>
      <c r="I10" s="42">
        <v>804000</v>
      </c>
      <c r="J10" s="42"/>
    </row>
    <row r="11" spans="1:10" x14ac:dyDescent="0.25">
      <c r="A11" s="43"/>
      <c r="B11" s="44"/>
      <c r="C11" s="44"/>
      <c r="D11" s="44"/>
      <c r="E11" s="42"/>
      <c r="F11" s="42"/>
      <c r="G11" s="42"/>
      <c r="H11" s="42"/>
      <c r="I11" s="42"/>
      <c r="J11" s="42"/>
    </row>
    <row r="12" spans="1:10" x14ac:dyDescent="0.25">
      <c r="A12" s="45" t="s">
        <v>87</v>
      </c>
      <c r="B12" s="44"/>
      <c r="C12" s="44"/>
      <c r="D12" s="44"/>
      <c r="E12" s="42"/>
      <c r="F12" s="42"/>
      <c r="G12" s="42"/>
      <c r="H12" s="42"/>
      <c r="I12" s="42"/>
      <c r="J12" s="42"/>
    </row>
    <row r="13" spans="1:10" x14ac:dyDescent="0.25">
      <c r="A13" s="43" t="s">
        <v>88</v>
      </c>
      <c r="B13" s="44"/>
      <c r="C13" s="42"/>
      <c r="D13" s="42"/>
      <c r="E13" s="42"/>
      <c r="F13" s="42"/>
      <c r="G13" s="42"/>
      <c r="H13" s="42">
        <v>330000</v>
      </c>
      <c r="I13" s="42">
        <v>330000</v>
      </c>
      <c r="J13" s="42"/>
    </row>
    <row r="14" spans="1:10" x14ac:dyDescent="0.25">
      <c r="A14" s="43" t="s">
        <v>103</v>
      </c>
      <c r="B14" s="44"/>
      <c r="C14" s="42"/>
      <c r="D14" s="42"/>
      <c r="E14" s="42"/>
      <c r="F14" s="42"/>
      <c r="G14" s="42"/>
      <c r="H14" s="42">
        <v>0</v>
      </c>
      <c r="I14" s="42">
        <v>130000</v>
      </c>
      <c r="J14" s="42"/>
    </row>
    <row r="15" spans="1:10" x14ac:dyDescent="0.25">
      <c r="A15" s="43"/>
      <c r="B15" s="44"/>
      <c r="C15" s="42"/>
      <c r="D15" s="42"/>
      <c r="E15" s="42"/>
      <c r="F15" s="42"/>
      <c r="G15" s="42"/>
      <c r="H15" s="42"/>
      <c r="I15" s="42"/>
      <c r="J15" s="42"/>
    </row>
    <row r="16" spans="1:10" x14ac:dyDescent="0.25">
      <c r="A16" s="45" t="s">
        <v>89</v>
      </c>
      <c r="B16" s="46"/>
      <c r="C16" s="41"/>
      <c r="D16" s="41"/>
      <c r="E16" s="41"/>
      <c r="F16" s="41"/>
      <c r="G16" s="41"/>
      <c r="H16" s="41"/>
      <c r="I16" s="41"/>
      <c r="J16" s="41"/>
    </row>
    <row r="17" spans="1:10" x14ac:dyDescent="0.25">
      <c r="A17" s="47" t="s">
        <v>90</v>
      </c>
      <c r="B17" s="42"/>
      <c r="C17" s="42"/>
      <c r="D17" s="42"/>
      <c r="E17" s="42"/>
      <c r="F17" s="42"/>
      <c r="G17" s="42"/>
      <c r="H17" s="42">
        <v>5017000</v>
      </c>
      <c r="I17" s="42">
        <v>5017000</v>
      </c>
      <c r="J17" s="42"/>
    </row>
    <row r="18" spans="1:10" x14ac:dyDescent="0.25">
      <c r="A18" s="47" t="s">
        <v>91</v>
      </c>
      <c r="B18" s="42"/>
      <c r="C18" s="42"/>
      <c r="D18" s="42"/>
      <c r="E18" s="42"/>
      <c r="F18" s="42"/>
      <c r="G18" s="42"/>
      <c r="H18" s="42">
        <v>3500000</v>
      </c>
      <c r="I18" s="42">
        <v>3500000</v>
      </c>
      <c r="J18" s="42"/>
    </row>
    <row r="19" spans="1:10" x14ac:dyDescent="0.25">
      <c r="A19" s="47" t="s">
        <v>92</v>
      </c>
      <c r="B19" s="42"/>
      <c r="C19" s="42"/>
      <c r="D19" s="42"/>
      <c r="E19" s="42"/>
      <c r="F19" s="42"/>
      <c r="G19" s="42"/>
      <c r="H19" s="48">
        <v>26000</v>
      </c>
      <c r="I19" s="48">
        <v>26000</v>
      </c>
      <c r="J19" s="42"/>
    </row>
    <row r="20" spans="1:10" x14ac:dyDescent="0.25">
      <c r="A20" s="47" t="s">
        <v>93</v>
      </c>
      <c r="B20" s="42" t="s">
        <v>94</v>
      </c>
      <c r="C20" s="42"/>
      <c r="D20" s="42"/>
      <c r="E20" s="42"/>
      <c r="F20" s="42"/>
      <c r="G20" s="42"/>
      <c r="H20" s="48">
        <v>200000</v>
      </c>
      <c r="I20" s="48">
        <v>2130000</v>
      </c>
      <c r="J20" s="42"/>
    </row>
    <row r="21" spans="1:10" x14ac:dyDescent="0.25">
      <c r="A21" s="47" t="s">
        <v>137</v>
      </c>
      <c r="B21" s="42"/>
      <c r="C21" s="42"/>
      <c r="D21" s="42"/>
      <c r="E21" s="42"/>
      <c r="F21" s="42"/>
      <c r="G21" s="42"/>
      <c r="H21" s="48">
        <v>0</v>
      </c>
      <c r="I21" s="48">
        <v>600000</v>
      </c>
      <c r="J21" s="42"/>
    </row>
    <row r="22" spans="1:10" x14ac:dyDescent="0.25">
      <c r="A22" s="47" t="s">
        <v>139</v>
      </c>
      <c r="B22" s="42"/>
      <c r="C22" s="42"/>
      <c r="D22" s="42"/>
      <c r="E22" s="42"/>
      <c r="F22" s="42"/>
      <c r="G22" s="42"/>
      <c r="H22" s="48">
        <v>0</v>
      </c>
      <c r="I22" s="48">
        <v>1000000</v>
      </c>
      <c r="J22" s="42"/>
    </row>
    <row r="23" spans="1:10" x14ac:dyDescent="0.25">
      <c r="A23" s="47" t="s">
        <v>148</v>
      </c>
      <c r="B23" s="42"/>
      <c r="C23" s="42"/>
      <c r="D23" s="42"/>
      <c r="E23" s="42"/>
      <c r="F23" s="42"/>
      <c r="G23" s="42"/>
      <c r="H23" s="48">
        <v>0</v>
      </c>
      <c r="I23" s="48">
        <v>215000</v>
      </c>
      <c r="J23" s="42"/>
    </row>
    <row r="24" spans="1:10" x14ac:dyDescent="0.25">
      <c r="A24" s="47" t="s">
        <v>149</v>
      </c>
      <c r="B24" s="42"/>
      <c r="C24" s="42"/>
      <c r="D24" s="42"/>
      <c r="E24" s="42"/>
      <c r="F24" s="42"/>
      <c r="G24" s="42"/>
      <c r="H24" s="48">
        <v>0</v>
      </c>
      <c r="I24" s="48">
        <v>20000</v>
      </c>
      <c r="J24" s="42"/>
    </row>
    <row r="25" spans="1:10" x14ac:dyDescent="0.25">
      <c r="A25" s="47" t="s">
        <v>150</v>
      </c>
      <c r="B25" s="42"/>
      <c r="C25" s="42"/>
      <c r="D25" s="42"/>
      <c r="E25" s="42"/>
      <c r="F25" s="42"/>
      <c r="G25" s="42"/>
      <c r="H25" s="48">
        <v>0</v>
      </c>
      <c r="I25" s="48">
        <v>566000</v>
      </c>
      <c r="J25" s="42"/>
    </row>
    <row r="26" spans="1:10" x14ac:dyDescent="0.25">
      <c r="A26" s="47" t="s">
        <v>152</v>
      </c>
      <c r="B26" s="42"/>
      <c r="C26" s="42"/>
      <c r="D26" s="42"/>
      <c r="E26" s="42"/>
      <c r="F26" s="42"/>
      <c r="G26" s="42"/>
      <c r="H26" s="48">
        <v>0</v>
      </c>
      <c r="I26" s="48">
        <v>239000</v>
      </c>
      <c r="J26" s="42"/>
    </row>
    <row r="27" spans="1:10" x14ac:dyDescent="0.25">
      <c r="A27" s="47" t="s">
        <v>153</v>
      </c>
      <c r="B27" s="42"/>
      <c r="C27" s="42"/>
      <c r="D27" s="42"/>
      <c r="E27" s="42"/>
      <c r="F27" s="42"/>
      <c r="G27" s="42"/>
      <c r="H27" s="48">
        <v>0</v>
      </c>
      <c r="I27" s="48">
        <v>7000</v>
      </c>
      <c r="J27" s="42"/>
    </row>
    <row r="28" spans="1:10" x14ac:dyDescent="0.25">
      <c r="A28" s="47" t="s">
        <v>154</v>
      </c>
      <c r="B28" s="42"/>
      <c r="C28" s="42"/>
      <c r="D28" s="42"/>
      <c r="E28" s="42"/>
      <c r="F28" s="42"/>
      <c r="G28" s="42"/>
      <c r="H28" s="48">
        <v>0</v>
      </c>
      <c r="I28" s="48">
        <v>30000</v>
      </c>
      <c r="J28" s="42"/>
    </row>
    <row r="29" spans="1:10" x14ac:dyDescent="0.25">
      <c r="A29" s="47" t="s">
        <v>155</v>
      </c>
      <c r="B29" s="42"/>
      <c r="C29" s="42"/>
      <c r="D29" s="42"/>
      <c r="E29" s="42"/>
      <c r="F29" s="42"/>
      <c r="G29" s="42"/>
      <c r="H29" s="48">
        <v>0</v>
      </c>
      <c r="I29" s="48">
        <v>66000</v>
      </c>
      <c r="J29" s="42"/>
    </row>
    <row r="30" spans="1:10" x14ac:dyDescent="0.25">
      <c r="A30" s="47" t="s">
        <v>156</v>
      </c>
      <c r="B30" s="42"/>
      <c r="C30" s="42"/>
      <c r="D30" s="42"/>
      <c r="E30" s="42"/>
      <c r="F30" s="42"/>
      <c r="G30" s="42"/>
      <c r="H30" s="48">
        <v>0</v>
      </c>
      <c r="I30" s="48">
        <v>8716156</v>
      </c>
      <c r="J30" s="42"/>
    </row>
    <row r="31" spans="1:10" x14ac:dyDescent="0.25">
      <c r="A31" s="47"/>
      <c r="B31" s="42"/>
      <c r="C31" s="42"/>
      <c r="D31" s="42"/>
      <c r="E31" s="42"/>
      <c r="F31" s="42"/>
      <c r="G31" s="42"/>
      <c r="H31" s="48"/>
      <c r="I31" s="48"/>
      <c r="J31" s="42"/>
    </row>
    <row r="32" spans="1:10" s="67" customFormat="1" x14ac:dyDescent="0.25">
      <c r="A32" s="68" t="s">
        <v>7</v>
      </c>
      <c r="B32" s="69"/>
      <c r="C32" s="69"/>
      <c r="D32" s="69"/>
      <c r="E32" s="69"/>
      <c r="F32" s="69"/>
      <c r="G32" s="69"/>
      <c r="H32" s="69">
        <f>SUM(H10:H30)</f>
        <v>9858000</v>
      </c>
      <c r="I32" s="69">
        <f>SUM(I10:I30)</f>
        <v>23396156</v>
      </c>
      <c r="J32" s="69"/>
    </row>
    <row r="33" spans="1:10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</row>
    <row r="34" spans="1:10" x14ac:dyDescent="0.25">
      <c r="A34" s="39" t="s">
        <v>95</v>
      </c>
      <c r="B34" s="42"/>
      <c r="C34" s="42"/>
      <c r="D34" s="42"/>
      <c r="E34" s="42"/>
      <c r="F34" s="42"/>
      <c r="G34" s="42"/>
      <c r="H34" s="42"/>
      <c r="I34" s="42"/>
      <c r="J34" s="42"/>
    </row>
    <row r="35" spans="1:10" x14ac:dyDescent="0.25">
      <c r="A35" s="39"/>
      <c r="B35" s="42"/>
      <c r="C35" s="42"/>
      <c r="D35" s="42"/>
      <c r="E35" s="42"/>
      <c r="F35" s="42"/>
      <c r="G35" s="42"/>
      <c r="H35" s="42"/>
      <c r="I35" s="42"/>
      <c r="J35" s="42"/>
    </row>
    <row r="36" spans="1:10" x14ac:dyDescent="0.25">
      <c r="A36" s="45" t="s">
        <v>89</v>
      </c>
      <c r="B36" s="44"/>
      <c r="C36" s="42"/>
      <c r="D36" s="42"/>
      <c r="E36" s="42"/>
      <c r="F36" s="42"/>
      <c r="G36" s="42"/>
      <c r="H36" s="42"/>
      <c r="I36" s="42"/>
      <c r="J36" s="42"/>
    </row>
    <row r="37" spans="1:10" x14ac:dyDescent="0.25">
      <c r="A37" s="49" t="s">
        <v>96</v>
      </c>
      <c r="H37" s="48">
        <v>4950000</v>
      </c>
      <c r="I37">
        <v>20281881</v>
      </c>
    </row>
    <row r="38" spans="1:10" x14ac:dyDescent="0.25">
      <c r="A38" t="s">
        <v>102</v>
      </c>
      <c r="H38">
        <v>0</v>
      </c>
      <c r="I38">
        <v>17937844</v>
      </c>
    </row>
    <row r="39" spans="1:10" x14ac:dyDescent="0.25">
      <c r="A39" t="s">
        <v>138</v>
      </c>
      <c r="H39">
        <v>0</v>
      </c>
      <c r="I39">
        <v>285000</v>
      </c>
    </row>
    <row r="40" spans="1:10" x14ac:dyDescent="0.25">
      <c r="A40" t="s">
        <v>146</v>
      </c>
      <c r="H40">
        <v>0</v>
      </c>
      <c r="I40">
        <v>1224725</v>
      </c>
    </row>
    <row r="41" spans="1:10" x14ac:dyDescent="0.25">
      <c r="A41" t="s">
        <v>147</v>
      </c>
      <c r="H41">
        <v>0</v>
      </c>
      <c r="I41">
        <v>3136000</v>
      </c>
    </row>
    <row r="42" spans="1:10" x14ac:dyDescent="0.25">
      <c r="A42" t="s">
        <v>157</v>
      </c>
      <c r="H42">
        <v>0</v>
      </c>
      <c r="I42">
        <v>953000</v>
      </c>
    </row>
    <row r="44" spans="1:10" s="67" customFormat="1" x14ac:dyDescent="0.25">
      <c r="A44" s="67" t="s">
        <v>7</v>
      </c>
      <c r="H44" s="67">
        <f>SUM(H36:H38)</f>
        <v>4950000</v>
      </c>
      <c r="I44" s="67">
        <f>SUM(I36:I42)</f>
        <v>43818450</v>
      </c>
    </row>
  </sheetData>
  <mergeCells count="4">
    <mergeCell ref="A3:J3"/>
    <mergeCell ref="E4:F4"/>
    <mergeCell ref="A2:B2"/>
    <mergeCell ref="A1:C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összesítő</vt:lpstr>
      <vt:lpstr>mérleg</vt:lpstr>
      <vt:lpstr>hivatal</vt:lpstr>
      <vt:lpstr>óvoda</vt:lpstr>
      <vt:lpstr>önkorm</vt:lpstr>
      <vt:lpstr>beruházás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Rácz Sándorné</dc:creator>
  <cp:lastModifiedBy>Rádóczki Lászlóné</cp:lastModifiedBy>
  <cp:lastPrinted>2018-04-12T07:27:21Z</cp:lastPrinted>
  <dcterms:created xsi:type="dcterms:W3CDTF">2017-05-10T08:48:36Z</dcterms:created>
  <dcterms:modified xsi:type="dcterms:W3CDTF">2018-04-12T07:27:59Z</dcterms:modified>
</cp:coreProperties>
</file>