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Óvoda 2016. költségvetés" sheetId="1" r:id="rId1"/>
  </sheets>
  <definedNames/>
  <calcPr fullCalcOnLoad="1"/>
</workbook>
</file>

<file path=xl/sharedStrings.xml><?xml version="1.0" encoding="utf-8"?>
<sst xmlns="http://schemas.openxmlformats.org/spreadsheetml/2006/main" count="123" uniqueCount="111">
  <si>
    <t>Szent Gellért Napközis Otthonos Óvoda</t>
  </si>
  <si>
    <t>8427 Bakonybél, Óvoda u.6.</t>
  </si>
  <si>
    <t>Főkönyvi szám</t>
  </si>
  <si>
    <t>Főkönyvi szám név</t>
  </si>
  <si>
    <t>Eredeti előirányzat</t>
  </si>
  <si>
    <t>Módosított előírányzat</t>
  </si>
  <si>
    <t>Teljesítés</t>
  </si>
  <si>
    <t>0533 Szolgáltatási kiadások</t>
  </si>
  <si>
    <t>Közüzemi díjak</t>
  </si>
  <si>
    <t>Víz- és csatornadíj</t>
  </si>
  <si>
    <t>Kiadás összesen:</t>
  </si>
  <si>
    <t>0533 összesen:</t>
  </si>
  <si>
    <t>0535 Különféle befizetések és egyéb dologi kiadások</t>
  </si>
  <si>
    <t>Működési célú előzetesen felszámított általános forgalmi adó</t>
  </si>
  <si>
    <t>0535 összesen:</t>
  </si>
  <si>
    <t xml:space="preserve">0940 </t>
  </si>
  <si>
    <t>Bevétel összesen:</t>
  </si>
  <si>
    <t>0940 összesen:</t>
  </si>
  <si>
    <t>0981 Belföldi finanszírozás bevételei</t>
  </si>
  <si>
    <t>0981311</t>
  </si>
  <si>
    <t>Előző év költségvetési maradványának igénybevétele</t>
  </si>
  <si>
    <t>0981 összesen:</t>
  </si>
  <si>
    <t>091110 - Óvodai nevelés, ellátás szakmai feladatai</t>
  </si>
  <si>
    <t>0511 Foglalkoztatottak személyi juttatásai</t>
  </si>
  <si>
    <t>0511011</t>
  </si>
  <si>
    <t>Törvény szerinti illetmények, munkabérek</t>
  </si>
  <si>
    <t>051101102</t>
  </si>
  <si>
    <t>2014 Technikai Köztisztviselők,közalkalmazottak bére</t>
  </si>
  <si>
    <t>05110112</t>
  </si>
  <si>
    <t>Köztisztviselők,közalkalmazottak bére</t>
  </si>
  <si>
    <t>0511061</t>
  </si>
  <si>
    <t>Jubileumi jutalom</t>
  </si>
  <si>
    <t>05110711</t>
  </si>
  <si>
    <t>Erzsébet utalvány</t>
  </si>
  <si>
    <t>0511091</t>
  </si>
  <si>
    <t>Közlekedési költségtérítés</t>
  </si>
  <si>
    <t>0511 összesen:</t>
  </si>
  <si>
    <t xml:space="preserve">0521 </t>
  </si>
  <si>
    <t>05211</t>
  </si>
  <si>
    <t>Szociális hozzájárulási adó</t>
  </si>
  <si>
    <t>0521 összesen:</t>
  </si>
  <si>
    <t xml:space="preserve">0524 </t>
  </si>
  <si>
    <t>05241</t>
  </si>
  <si>
    <t>Egészségügyi hozzájárulás</t>
  </si>
  <si>
    <t>0524 összesen:</t>
  </si>
  <si>
    <t xml:space="preserve">0527 </t>
  </si>
  <si>
    <t>05271</t>
  </si>
  <si>
    <t>Személyi jövedelemadó</t>
  </si>
  <si>
    <t>0527 összesen:</t>
  </si>
  <si>
    <t>0531 Készletbeszerzés</t>
  </si>
  <si>
    <t>053111</t>
  </si>
  <si>
    <t>Szakmai anyagok beszerzése</t>
  </si>
  <si>
    <t>0531221</t>
  </si>
  <si>
    <t>Irodaszer, nyomtatvány</t>
  </si>
  <si>
    <t>0531231</t>
  </si>
  <si>
    <t>Hajtó és kenőanyag</t>
  </si>
  <si>
    <t>0531261</t>
  </si>
  <si>
    <t>Midazok, amelyek nem számolhatóak el szakmai anyagnak</t>
  </si>
  <si>
    <t>0531 összesen:</t>
  </si>
  <si>
    <t>0532 Kommunikációs szolgáltatások</t>
  </si>
  <si>
    <t>0532111</t>
  </si>
  <si>
    <t>Internet díj</t>
  </si>
  <si>
    <t>0532211</t>
  </si>
  <si>
    <t>Telefon, telefax, telex, mobíl díj</t>
  </si>
  <si>
    <t>0532 összesen:</t>
  </si>
  <si>
    <t>053311</t>
  </si>
  <si>
    <t>0533111</t>
  </si>
  <si>
    <t>Villamos energia</t>
  </si>
  <si>
    <t>0533131</t>
  </si>
  <si>
    <t>053321</t>
  </si>
  <si>
    <t>Vásárolt élelmezés</t>
  </si>
  <si>
    <t>053341</t>
  </si>
  <si>
    <t>Karbantartási, kisjavítási szolgáltatások</t>
  </si>
  <si>
    <t>053362</t>
  </si>
  <si>
    <t>Szakmai tevékenységet segítő szolgáltatások</t>
  </si>
  <si>
    <t>0533621</t>
  </si>
  <si>
    <t>Más szakmai tevékenység</t>
  </si>
  <si>
    <t>053371</t>
  </si>
  <si>
    <t>Egyéb szolgáltatások</t>
  </si>
  <si>
    <t>0533711</t>
  </si>
  <si>
    <t>Postaköltség</t>
  </si>
  <si>
    <t>0533761</t>
  </si>
  <si>
    <t>Kéményseprés, szemétszállítás</t>
  </si>
  <si>
    <t>0533791</t>
  </si>
  <si>
    <t>Más egyéb szolgáltatások</t>
  </si>
  <si>
    <t>0534 Kiküldetések, reklám- és propagandakiadások</t>
  </si>
  <si>
    <t>053411</t>
  </si>
  <si>
    <t>Kiküldetések kiadásai</t>
  </si>
  <si>
    <t>0534 összesen:</t>
  </si>
  <si>
    <t>053511</t>
  </si>
  <si>
    <t>0535532</t>
  </si>
  <si>
    <t>1 és 2 forintos érmék kerekítési különbözete</t>
  </si>
  <si>
    <t>0535571</t>
  </si>
  <si>
    <t>Más rovaton nem szerepeltethető dologi jellegű kiadások</t>
  </si>
  <si>
    <t>0564 Egyéb tárgyi eszközök beszerzése, létesítése</t>
  </si>
  <si>
    <t>05641</t>
  </si>
  <si>
    <t>Egyéb tárgyi eszközök beszerzése, létesítése</t>
  </si>
  <si>
    <t>0564 összesen:</t>
  </si>
  <si>
    <t>0567 Beruházási célú előzetesen felszámított általános forgalmi adó</t>
  </si>
  <si>
    <t>05671</t>
  </si>
  <si>
    <t>Beruházási célú előzetesen felszámított általános forgalmi adó</t>
  </si>
  <si>
    <t>0567 összesen:</t>
  </si>
  <si>
    <t>094081</t>
  </si>
  <si>
    <t>Kamatbevételek</t>
  </si>
  <si>
    <t>098161</t>
  </si>
  <si>
    <t>Központi, irányító szervi támogatás</t>
  </si>
  <si>
    <t>2016. évi terv</t>
  </si>
  <si>
    <t>kiadás összesen</t>
  </si>
  <si>
    <t>bér összesen</t>
  </si>
  <si>
    <t>dologi</t>
  </si>
  <si>
    <t>kiadás összesen: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</si>
</sst>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E]#,##0\ &quot;Ft&quot;"/>
    <numFmt numFmtId="184" formatCode="[$-1040E]#,##0;\-#,##0"/>
    <numFmt numFmtId="185" formatCode="#,##0\ &quot;Ft&quot;"/>
  </numFmts>
  <fonts count="42">
    <font>
      <sz val="10"/>
      <name val="Arial"/>
      <family val="0"/>
    </font>
    <font>
      <sz val="7"/>
      <color indexed="8"/>
      <name val="Verdana"/>
      <family val="0"/>
    </font>
    <font>
      <b/>
      <sz val="10"/>
      <color indexed="8"/>
      <name val="Verdana"/>
      <family val="0"/>
    </font>
    <font>
      <b/>
      <sz val="7"/>
      <color indexed="8"/>
      <name val="Verdana"/>
      <family val="0"/>
    </font>
    <font>
      <b/>
      <i/>
      <sz val="7"/>
      <color indexed="8"/>
      <name val="Verdana"/>
      <family val="0"/>
    </font>
    <font>
      <b/>
      <sz val="6"/>
      <color indexed="8"/>
      <name val="Verdana"/>
      <family val="2"/>
    </font>
    <font>
      <sz val="6"/>
      <name val="Arial"/>
      <family val="2"/>
    </font>
    <font>
      <b/>
      <i/>
      <sz val="6"/>
      <color indexed="8"/>
      <name val="Verdan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1" fillId="0" borderId="0" xfId="0" applyNumberFormat="1" applyFont="1" applyAlignment="1" applyProtection="1">
      <alignment horizontal="right" vertical="center" wrapText="1" readingOrder="1"/>
      <protection locked="0"/>
    </xf>
    <xf numFmtId="185" fontId="0" fillId="0" borderId="11" xfId="0" applyNumberFormat="1" applyBorder="1" applyAlignment="1" applyProtection="1">
      <alignment vertical="top" wrapText="1"/>
      <protection locked="0"/>
    </xf>
    <xf numFmtId="185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5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185" fontId="0" fillId="0" borderId="12" xfId="0" applyNumberFormat="1" applyBorder="1" applyAlignment="1" applyProtection="1">
      <alignment vertical="top" wrapText="1"/>
      <protection locked="0"/>
    </xf>
    <xf numFmtId="183" fontId="5" fillId="34" borderId="13" xfId="0" applyNumberFormat="1" applyFont="1" applyFill="1" applyBorder="1" applyAlignment="1" applyProtection="1">
      <alignment horizontal="right" vertical="center" wrapText="1" readingOrder="1"/>
      <protection locked="0"/>
    </xf>
    <xf numFmtId="185" fontId="0" fillId="0" borderId="14" xfId="0" applyNumberForma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183" fontId="7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185" fontId="0" fillId="0" borderId="0" xfId="0" applyNumberForma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183" fontId="7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185" fontId="0" fillId="0" borderId="15" xfId="0" applyNumberFormat="1" applyBorder="1" applyAlignment="1" applyProtection="1">
      <alignment vertical="top" wrapText="1"/>
      <protection locked="0"/>
    </xf>
    <xf numFmtId="183" fontId="7" fillId="0" borderId="16" xfId="0" applyNumberFormat="1" applyFont="1" applyBorder="1" applyAlignment="1" applyProtection="1">
      <alignment horizontal="right" vertical="center" wrapText="1" readingOrder="1"/>
      <protection locked="0"/>
    </xf>
    <xf numFmtId="185" fontId="0" fillId="0" borderId="17" xfId="0" applyNumberFormat="1" applyBorder="1" applyAlignment="1" applyProtection="1">
      <alignment vertical="top" wrapText="1"/>
      <protection locked="0"/>
    </xf>
    <xf numFmtId="183" fontId="4" fillId="0" borderId="18" xfId="0" applyNumberFormat="1" applyFont="1" applyBorder="1" applyAlignment="1" applyProtection="1">
      <alignment horizontal="right" vertical="center" wrapText="1" readingOrder="1"/>
      <protection locked="0"/>
    </xf>
    <xf numFmtId="183" fontId="4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9" xfId="0" applyFont="1" applyBorder="1" applyAlignment="1" applyProtection="1">
      <alignment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183" fontId="4" fillId="0" borderId="19" xfId="0" applyNumberFormat="1" applyFont="1" applyBorder="1" applyAlignment="1" applyProtection="1">
      <alignment horizontal="right" vertical="center" wrapText="1" readingOrder="1"/>
      <protection locked="0"/>
    </xf>
    <xf numFmtId="185" fontId="0" fillId="0" borderId="19" xfId="0" applyNumberForma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wrapText="1" readingOrder="1"/>
      <protection locked="0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34" borderId="10" xfId="0" applyFont="1" applyFill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83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183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185" fontId="1" fillId="0" borderId="0" xfId="0" applyNumberFormat="1" applyFont="1" applyAlignment="1" applyProtection="1">
      <alignment horizontal="right" vertical="center" wrapText="1" readingOrder="1"/>
      <protection locked="0"/>
    </xf>
    <xf numFmtId="185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83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183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8" xfId="0" applyFont="1" applyBorder="1" applyAlignment="1" applyProtection="1">
      <alignment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183" fontId="4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3" fillId="34" borderId="13" xfId="0" applyFont="1" applyFill="1" applyBorder="1" applyAlignment="1" applyProtection="1">
      <alignment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183" fontId="7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183" fontId="5" fillId="34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183" fontId="5" fillId="34" borderId="10" xfId="0" applyNumberFormat="1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6"/>
  <sheetViews>
    <sheetView showGridLines="0" tabSelected="1" zoomScale="150" zoomScaleNormal="150" zoomScalePageLayoutView="0" workbookViewId="0" topLeftCell="A1">
      <pane ySplit="8" topLeftCell="A9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1.1484375" style="0" customWidth="1"/>
    <col min="2" max="2" width="8.421875" style="0" customWidth="1"/>
    <col min="3" max="3" width="19.421875" style="0" customWidth="1"/>
    <col min="4" max="4" width="10.00390625" style="0" customWidth="1"/>
    <col min="5" max="5" width="0.5625" style="0" customWidth="1"/>
    <col min="6" max="6" width="1.57421875" style="0" customWidth="1"/>
    <col min="7" max="7" width="9.00390625" style="0" customWidth="1"/>
    <col min="8" max="8" width="12.7109375" style="0" customWidth="1"/>
    <col min="9" max="9" width="18.421875" style="7" customWidth="1"/>
    <col min="10" max="10" width="12.7109375" style="0" bestFit="1" customWidth="1"/>
  </cols>
  <sheetData>
    <row r="1" ht="7.5" customHeight="1"/>
    <row r="2" spans="2:9" ht="9" customHeight="1">
      <c r="B2" s="39" t="s">
        <v>0</v>
      </c>
      <c r="C2" s="38"/>
      <c r="D2" s="38"/>
      <c r="G2" s="37"/>
      <c r="H2" s="38"/>
      <c r="I2" s="38"/>
    </row>
    <row r="3" spans="7:9" ht="12.75">
      <c r="G3" s="38"/>
      <c r="I3"/>
    </row>
    <row r="4" spans="2:9" ht="9" customHeight="1">
      <c r="B4" s="39" t="s">
        <v>1</v>
      </c>
      <c r="C4" s="38"/>
      <c r="D4" s="38"/>
      <c r="G4" s="38"/>
      <c r="I4" s="8"/>
    </row>
    <row r="5" ht="12.75">
      <c r="G5" s="38"/>
    </row>
    <row r="6" spans="7:9" ht="12.75">
      <c r="G6" s="38"/>
      <c r="I6" s="51"/>
    </row>
    <row r="7" ht="12.75">
      <c r="I7" s="52"/>
    </row>
    <row r="8" ht="0" customHeight="1" hidden="1"/>
    <row r="9" spans="1:9" ht="12.75">
      <c r="A9" s="40" t="s">
        <v>22</v>
      </c>
      <c r="B9" s="38"/>
      <c r="C9" s="38"/>
      <c r="D9" s="38"/>
      <c r="E9" s="38"/>
      <c r="F9" s="38"/>
      <c r="G9" s="38"/>
      <c r="H9" s="38"/>
      <c r="I9" s="38"/>
    </row>
    <row r="10" spans="1:9" ht="21" customHeight="1">
      <c r="A10" s="41" t="s">
        <v>2</v>
      </c>
      <c r="B10" s="42"/>
      <c r="C10" s="1" t="s">
        <v>3</v>
      </c>
      <c r="D10" s="41" t="s">
        <v>4</v>
      </c>
      <c r="E10" s="42"/>
      <c r="F10" s="41" t="s">
        <v>5</v>
      </c>
      <c r="G10" s="42"/>
      <c r="H10" s="1" t="s">
        <v>6</v>
      </c>
      <c r="I10" s="9" t="s">
        <v>106</v>
      </c>
    </row>
    <row r="11" spans="1:9" ht="12.75">
      <c r="A11" s="44" t="s">
        <v>23</v>
      </c>
      <c r="B11" s="43"/>
      <c r="C11" s="43"/>
      <c r="D11" s="43"/>
      <c r="E11" s="43"/>
      <c r="F11" s="43"/>
      <c r="G11" s="43"/>
      <c r="H11" s="43"/>
      <c r="I11" s="43"/>
    </row>
    <row r="12" spans="1:9" ht="21">
      <c r="A12" s="45" t="s">
        <v>24</v>
      </c>
      <c r="B12" s="42"/>
      <c r="C12" s="2" t="s">
        <v>25</v>
      </c>
      <c r="D12" s="46">
        <v>12150000</v>
      </c>
      <c r="E12" s="42"/>
      <c r="F12" s="46">
        <v>12219300</v>
      </c>
      <c r="G12" s="42"/>
      <c r="H12" s="3">
        <v>0</v>
      </c>
      <c r="I12" s="10">
        <v>12704588</v>
      </c>
    </row>
    <row r="13" spans="1:9" ht="31.5">
      <c r="A13" s="45" t="s">
        <v>26</v>
      </c>
      <c r="B13" s="42"/>
      <c r="C13" s="2" t="s">
        <v>27</v>
      </c>
      <c r="D13" s="46">
        <v>0</v>
      </c>
      <c r="E13" s="42"/>
      <c r="F13" s="46">
        <v>0</v>
      </c>
      <c r="G13" s="42"/>
      <c r="H13" s="3">
        <v>0</v>
      </c>
      <c r="I13" s="10">
        <v>0</v>
      </c>
    </row>
    <row r="14" spans="1:9" ht="21">
      <c r="A14" s="45" t="s">
        <v>28</v>
      </c>
      <c r="B14" s="42"/>
      <c r="C14" s="2" t="s">
        <v>29</v>
      </c>
      <c r="D14" s="46">
        <v>0</v>
      </c>
      <c r="E14" s="42"/>
      <c r="F14" s="46">
        <v>0</v>
      </c>
      <c r="G14" s="42"/>
      <c r="H14" s="3">
        <v>12219300</v>
      </c>
      <c r="I14" s="10">
        <v>0</v>
      </c>
    </row>
    <row r="15" spans="1:9" ht="12.75">
      <c r="A15" s="45" t="s">
        <v>30</v>
      </c>
      <c r="B15" s="42"/>
      <c r="C15" s="2" t="s">
        <v>31</v>
      </c>
      <c r="D15" s="46">
        <v>712800</v>
      </c>
      <c r="E15" s="42"/>
      <c r="F15" s="46">
        <v>712800</v>
      </c>
      <c r="G15" s="42"/>
      <c r="H15" s="3">
        <v>712722</v>
      </c>
      <c r="I15" s="10">
        <v>0</v>
      </c>
    </row>
    <row r="16" spans="1:9" ht="12.75">
      <c r="A16" s="45" t="s">
        <v>32</v>
      </c>
      <c r="B16" s="42"/>
      <c r="C16" s="2" t="s">
        <v>33</v>
      </c>
      <c r="D16" s="46">
        <v>480000</v>
      </c>
      <c r="E16" s="42"/>
      <c r="F16" s="46">
        <v>480000</v>
      </c>
      <c r="G16" s="42"/>
      <c r="H16" s="3">
        <v>480000</v>
      </c>
      <c r="I16" s="10">
        <v>480000</v>
      </c>
    </row>
    <row r="17" spans="1:9" ht="21">
      <c r="A17" s="45" t="s">
        <v>34</v>
      </c>
      <c r="B17" s="42"/>
      <c r="C17" s="2" t="s">
        <v>35</v>
      </c>
      <c r="D17" s="46">
        <v>170400</v>
      </c>
      <c r="E17" s="42"/>
      <c r="F17" s="46">
        <v>99380</v>
      </c>
      <c r="G17" s="42"/>
      <c r="H17" s="3">
        <v>99380</v>
      </c>
      <c r="I17" s="10">
        <v>0</v>
      </c>
    </row>
    <row r="18" spans="1:9" ht="12.75">
      <c r="A18" s="55" t="s">
        <v>110</v>
      </c>
      <c r="B18" s="43"/>
      <c r="C18" s="42"/>
      <c r="D18" s="56">
        <v>13513200</v>
      </c>
      <c r="E18" s="57"/>
      <c r="F18" s="56">
        <v>13511480</v>
      </c>
      <c r="G18" s="57"/>
      <c r="H18" s="11">
        <v>13511402</v>
      </c>
      <c r="I18" s="10">
        <f>SUM(I12:I17)</f>
        <v>13184588</v>
      </c>
    </row>
    <row r="19" spans="1:10" ht="12.75">
      <c r="A19" s="49" t="s">
        <v>36</v>
      </c>
      <c r="B19" s="43"/>
      <c r="C19" s="42"/>
      <c r="D19" s="58">
        <v>13513200</v>
      </c>
      <c r="E19" s="57"/>
      <c r="F19" s="58">
        <v>13511480</v>
      </c>
      <c r="G19" s="57"/>
      <c r="H19" s="12">
        <v>13511402</v>
      </c>
      <c r="I19" s="10">
        <f>+I18</f>
        <v>13184588</v>
      </c>
      <c r="J19" s="6">
        <f>+I19</f>
        <v>13184588</v>
      </c>
    </row>
    <row r="20" spans="1:9" ht="12.75">
      <c r="A20" s="44" t="s">
        <v>37</v>
      </c>
      <c r="B20" s="43"/>
      <c r="C20" s="43"/>
      <c r="D20" s="43"/>
      <c r="E20" s="43"/>
      <c r="F20" s="43"/>
      <c r="G20" s="43"/>
      <c r="H20" s="43"/>
      <c r="I20" s="43"/>
    </row>
    <row r="21" spans="1:9" ht="21">
      <c r="A21" s="45" t="s">
        <v>38</v>
      </c>
      <c r="B21" s="42"/>
      <c r="C21" s="2" t="s">
        <v>39</v>
      </c>
      <c r="D21" s="46">
        <v>3472956</v>
      </c>
      <c r="E21" s="42"/>
      <c r="F21" s="46">
        <v>3491646</v>
      </c>
      <c r="G21" s="42"/>
      <c r="H21" s="3">
        <v>3491646</v>
      </c>
      <c r="I21" s="9">
        <v>3430239</v>
      </c>
    </row>
    <row r="22" spans="1:9" ht="12.75">
      <c r="A22" s="47" t="s">
        <v>10</v>
      </c>
      <c r="B22" s="43"/>
      <c r="C22" s="42"/>
      <c r="D22" s="48">
        <v>3472956</v>
      </c>
      <c r="E22" s="42"/>
      <c r="F22" s="48">
        <v>3491646</v>
      </c>
      <c r="G22" s="42"/>
      <c r="H22" s="4">
        <v>3491646</v>
      </c>
      <c r="I22" s="9">
        <f>SUM(I21)</f>
        <v>3430239</v>
      </c>
    </row>
    <row r="23" spans="1:10" ht="12.75">
      <c r="A23" s="49" t="s">
        <v>40</v>
      </c>
      <c r="B23" s="43"/>
      <c r="C23" s="42"/>
      <c r="D23" s="50">
        <v>3472956</v>
      </c>
      <c r="E23" s="42"/>
      <c r="F23" s="50">
        <v>3491646</v>
      </c>
      <c r="G23" s="42"/>
      <c r="H23" s="5">
        <v>3491646</v>
      </c>
      <c r="I23" s="9">
        <f>+I22</f>
        <v>3430239</v>
      </c>
      <c r="J23" s="7">
        <f>+I23</f>
        <v>3430239</v>
      </c>
    </row>
    <row r="24" spans="1:9" ht="12.75">
      <c r="A24" s="44" t="s">
        <v>41</v>
      </c>
      <c r="B24" s="43"/>
      <c r="C24" s="43"/>
      <c r="D24" s="43"/>
      <c r="E24" s="43"/>
      <c r="F24" s="43"/>
      <c r="G24" s="43"/>
      <c r="H24" s="43"/>
      <c r="I24" s="43"/>
    </row>
    <row r="25" spans="1:9" ht="21">
      <c r="A25" s="45" t="s">
        <v>42</v>
      </c>
      <c r="B25" s="42"/>
      <c r="C25" s="2" t="s">
        <v>43</v>
      </c>
      <c r="D25" s="46">
        <v>91680</v>
      </c>
      <c r="E25" s="42"/>
      <c r="F25" s="46">
        <v>79970</v>
      </c>
      <c r="G25" s="42"/>
      <c r="H25" s="3">
        <v>79970</v>
      </c>
      <c r="I25" s="9">
        <v>79968</v>
      </c>
    </row>
    <row r="26" spans="1:9" ht="12.75">
      <c r="A26" s="47" t="s">
        <v>10</v>
      </c>
      <c r="B26" s="43"/>
      <c r="C26" s="42"/>
      <c r="D26" s="48">
        <v>91680</v>
      </c>
      <c r="E26" s="42"/>
      <c r="F26" s="48">
        <v>79970</v>
      </c>
      <c r="G26" s="42"/>
      <c r="H26" s="4">
        <v>79970</v>
      </c>
      <c r="I26" s="9">
        <f>SUM(I25)</f>
        <v>79968</v>
      </c>
    </row>
    <row r="27" spans="1:10" ht="12.75">
      <c r="A27" s="49" t="s">
        <v>44</v>
      </c>
      <c r="B27" s="43"/>
      <c r="C27" s="42"/>
      <c r="D27" s="50">
        <v>91680</v>
      </c>
      <c r="E27" s="42"/>
      <c r="F27" s="50">
        <v>79970</v>
      </c>
      <c r="G27" s="42"/>
      <c r="H27" s="5">
        <v>79970</v>
      </c>
      <c r="I27" s="9">
        <f>SUM(I26)</f>
        <v>79968</v>
      </c>
      <c r="J27" s="7">
        <f>+I27</f>
        <v>79968</v>
      </c>
    </row>
    <row r="28" spans="1:9" ht="12.75">
      <c r="A28" s="44" t="s">
        <v>45</v>
      </c>
      <c r="B28" s="43"/>
      <c r="C28" s="43"/>
      <c r="D28" s="43"/>
      <c r="E28" s="43"/>
      <c r="F28" s="43"/>
      <c r="G28" s="43"/>
      <c r="H28" s="43"/>
      <c r="I28" s="43"/>
    </row>
    <row r="29" spans="1:9" ht="12.75">
      <c r="A29" s="45" t="s">
        <v>46</v>
      </c>
      <c r="B29" s="42"/>
      <c r="C29" s="2" t="s">
        <v>47</v>
      </c>
      <c r="D29" s="46">
        <v>98636</v>
      </c>
      <c r="E29" s="42"/>
      <c r="F29" s="46">
        <v>91390</v>
      </c>
      <c r="G29" s="42"/>
      <c r="H29" s="3">
        <v>91390</v>
      </c>
      <c r="I29" s="9">
        <v>85680</v>
      </c>
    </row>
    <row r="30" spans="1:9" ht="12.75">
      <c r="A30" s="47" t="s">
        <v>10</v>
      </c>
      <c r="B30" s="43"/>
      <c r="C30" s="42"/>
      <c r="D30" s="48">
        <v>98636</v>
      </c>
      <c r="E30" s="42"/>
      <c r="F30" s="48">
        <v>91390</v>
      </c>
      <c r="G30" s="42"/>
      <c r="H30" s="4">
        <v>91390</v>
      </c>
      <c r="I30" s="9">
        <f>SUM(I29)</f>
        <v>85680</v>
      </c>
    </row>
    <row r="31" spans="1:10" ht="12.75">
      <c r="A31" s="49" t="s">
        <v>48</v>
      </c>
      <c r="B31" s="43"/>
      <c r="C31" s="42"/>
      <c r="D31" s="50">
        <v>98636</v>
      </c>
      <c r="E31" s="42"/>
      <c r="F31" s="50">
        <v>91390</v>
      </c>
      <c r="G31" s="42"/>
      <c r="H31" s="5">
        <v>91390</v>
      </c>
      <c r="I31" s="9">
        <f>SUM(I30)</f>
        <v>85680</v>
      </c>
      <c r="J31" s="7">
        <f>+I31</f>
        <v>85680</v>
      </c>
    </row>
    <row r="32" spans="1:9" ht="12.75">
      <c r="A32" s="44" t="s">
        <v>49</v>
      </c>
      <c r="B32" s="43"/>
      <c r="C32" s="43"/>
      <c r="D32" s="43"/>
      <c r="E32" s="43"/>
      <c r="F32" s="43"/>
      <c r="G32" s="43"/>
      <c r="H32" s="43"/>
      <c r="I32" s="43"/>
    </row>
    <row r="33" spans="1:9" ht="21">
      <c r="A33" s="45" t="s">
        <v>50</v>
      </c>
      <c r="B33" s="42"/>
      <c r="C33" s="2" t="s">
        <v>51</v>
      </c>
      <c r="D33" s="46">
        <v>25000</v>
      </c>
      <c r="E33" s="42"/>
      <c r="F33" s="46">
        <v>0</v>
      </c>
      <c r="G33" s="42"/>
      <c r="H33" s="3">
        <v>0</v>
      </c>
      <c r="I33" s="9">
        <v>25000</v>
      </c>
    </row>
    <row r="34" spans="1:9" ht="12.75">
      <c r="A34" s="45" t="s">
        <v>52</v>
      </c>
      <c r="B34" s="42"/>
      <c r="C34" s="2" t="s">
        <v>53</v>
      </c>
      <c r="D34" s="46">
        <v>30000</v>
      </c>
      <c r="E34" s="42"/>
      <c r="F34" s="46">
        <v>48000</v>
      </c>
      <c r="G34" s="42"/>
      <c r="H34" s="3">
        <v>47546</v>
      </c>
      <c r="I34" s="9">
        <v>50000</v>
      </c>
    </row>
    <row r="35" spans="1:9" ht="12.75">
      <c r="A35" s="45" t="s">
        <v>54</v>
      </c>
      <c r="B35" s="42"/>
      <c r="C35" s="2" t="s">
        <v>55</v>
      </c>
      <c r="D35" s="46">
        <v>50000</v>
      </c>
      <c r="E35" s="42"/>
      <c r="F35" s="46">
        <v>7000</v>
      </c>
      <c r="G35" s="42"/>
      <c r="H35" s="3">
        <v>7074</v>
      </c>
      <c r="I35" s="9">
        <v>10000</v>
      </c>
    </row>
    <row r="36" spans="1:9" ht="31.5">
      <c r="A36" s="45" t="s">
        <v>56</v>
      </c>
      <c r="B36" s="42"/>
      <c r="C36" s="2" t="s">
        <v>57</v>
      </c>
      <c r="D36" s="46">
        <v>1100000</v>
      </c>
      <c r="E36" s="42"/>
      <c r="F36" s="46">
        <v>1900000</v>
      </c>
      <c r="G36" s="42"/>
      <c r="H36" s="3">
        <v>1890346</v>
      </c>
      <c r="I36" s="9">
        <f>1200000+1011811</f>
        <v>2211811</v>
      </c>
    </row>
    <row r="37" spans="1:10" ht="12.75">
      <c r="A37" s="47" t="s">
        <v>10</v>
      </c>
      <c r="B37" s="43"/>
      <c r="C37" s="42"/>
      <c r="D37" s="48">
        <v>1205000</v>
      </c>
      <c r="E37" s="42"/>
      <c r="F37" s="48">
        <v>1955000</v>
      </c>
      <c r="G37" s="42"/>
      <c r="H37" s="4">
        <v>1944966</v>
      </c>
      <c r="I37" s="9">
        <f>SUM(I33:I36)</f>
        <v>2296811</v>
      </c>
      <c r="J37" s="7"/>
    </row>
    <row r="38" spans="1:10" ht="12.75">
      <c r="A38" s="49" t="s">
        <v>58</v>
      </c>
      <c r="B38" s="43"/>
      <c r="C38" s="42"/>
      <c r="D38" s="50">
        <v>1205000</v>
      </c>
      <c r="E38" s="42"/>
      <c r="F38" s="50">
        <v>1955000</v>
      </c>
      <c r="G38" s="42"/>
      <c r="H38" s="5">
        <v>1944966</v>
      </c>
      <c r="I38" s="9">
        <f>+I37</f>
        <v>2296811</v>
      </c>
      <c r="J38" s="7">
        <f>+I38</f>
        <v>2296811</v>
      </c>
    </row>
    <row r="39" spans="1:9" ht="12.75">
      <c r="A39" s="44" t="s">
        <v>59</v>
      </c>
      <c r="B39" s="43"/>
      <c r="C39" s="43"/>
      <c r="D39" s="43"/>
      <c r="E39" s="43"/>
      <c r="F39" s="43"/>
      <c r="G39" s="43"/>
      <c r="H39" s="43"/>
      <c r="I39" s="43"/>
    </row>
    <row r="40" spans="1:9" ht="12.75">
      <c r="A40" s="45" t="s">
        <v>60</v>
      </c>
      <c r="B40" s="42"/>
      <c r="C40" s="2" t="s">
        <v>61</v>
      </c>
      <c r="D40" s="46">
        <v>80000</v>
      </c>
      <c r="E40" s="42"/>
      <c r="F40" s="46">
        <v>74000</v>
      </c>
      <c r="G40" s="42"/>
      <c r="H40" s="3">
        <v>73211</v>
      </c>
      <c r="I40" s="9">
        <v>74000</v>
      </c>
    </row>
    <row r="41" spans="1:9" ht="21">
      <c r="A41" s="45" t="s">
        <v>62</v>
      </c>
      <c r="B41" s="42"/>
      <c r="C41" s="2" t="s">
        <v>63</v>
      </c>
      <c r="D41" s="46">
        <v>80000</v>
      </c>
      <c r="E41" s="42"/>
      <c r="F41" s="46">
        <v>70000</v>
      </c>
      <c r="G41" s="42"/>
      <c r="H41" s="3">
        <v>68764</v>
      </c>
      <c r="I41" s="9">
        <v>70000</v>
      </c>
    </row>
    <row r="42" spans="1:9" ht="12.75">
      <c r="A42" s="47" t="s">
        <v>10</v>
      </c>
      <c r="B42" s="43"/>
      <c r="C42" s="42"/>
      <c r="D42" s="48">
        <v>160000</v>
      </c>
      <c r="E42" s="42"/>
      <c r="F42" s="48">
        <v>144000</v>
      </c>
      <c r="G42" s="42"/>
      <c r="H42" s="4">
        <v>141975</v>
      </c>
      <c r="I42" s="9">
        <f>SUM(I40:I41)</f>
        <v>144000</v>
      </c>
    </row>
    <row r="43" spans="1:10" ht="12.75">
      <c r="A43" s="49" t="s">
        <v>64</v>
      </c>
      <c r="B43" s="43"/>
      <c r="C43" s="42"/>
      <c r="D43" s="50">
        <v>160000</v>
      </c>
      <c r="E43" s="42"/>
      <c r="F43" s="50">
        <v>144000</v>
      </c>
      <c r="G43" s="42"/>
      <c r="H43" s="5">
        <v>141975</v>
      </c>
      <c r="I43" s="9">
        <f>+I42</f>
        <v>144000</v>
      </c>
      <c r="J43" s="7">
        <f>+I43</f>
        <v>144000</v>
      </c>
    </row>
    <row r="44" spans="1:9" ht="12.75">
      <c r="A44" s="44" t="s">
        <v>7</v>
      </c>
      <c r="B44" s="43"/>
      <c r="C44" s="43"/>
      <c r="D44" s="43"/>
      <c r="E44" s="43"/>
      <c r="F44" s="43"/>
      <c r="G44" s="43"/>
      <c r="H44" s="43"/>
      <c r="I44" s="43"/>
    </row>
    <row r="45" spans="1:9" ht="12.75">
      <c r="A45" s="45" t="s">
        <v>65</v>
      </c>
      <c r="B45" s="42"/>
      <c r="C45" s="2" t="s">
        <v>8</v>
      </c>
      <c r="D45" s="46">
        <v>30000</v>
      </c>
      <c r="E45" s="42"/>
      <c r="F45" s="46">
        <v>22000</v>
      </c>
      <c r="G45" s="42"/>
      <c r="H45" s="3">
        <v>21790</v>
      </c>
      <c r="I45" s="9">
        <v>25000</v>
      </c>
    </row>
    <row r="46" spans="1:9" ht="12.75">
      <c r="A46" s="45" t="s">
        <v>66</v>
      </c>
      <c r="B46" s="42"/>
      <c r="C46" s="2" t="s">
        <v>67</v>
      </c>
      <c r="D46" s="46">
        <v>200000</v>
      </c>
      <c r="E46" s="42"/>
      <c r="F46" s="46">
        <v>233000</v>
      </c>
      <c r="G46" s="42"/>
      <c r="H46" s="3">
        <v>233066</v>
      </c>
      <c r="I46" s="9">
        <v>240000</v>
      </c>
    </row>
    <row r="47" spans="1:9" ht="12.75">
      <c r="A47" s="45" t="s">
        <v>68</v>
      </c>
      <c r="B47" s="42"/>
      <c r="C47" s="2" t="s">
        <v>9</v>
      </c>
      <c r="D47" s="46">
        <v>50000</v>
      </c>
      <c r="E47" s="42"/>
      <c r="F47" s="46">
        <v>172000</v>
      </c>
      <c r="G47" s="42"/>
      <c r="H47" s="3">
        <v>171757</v>
      </c>
      <c r="I47" s="9">
        <v>175000</v>
      </c>
    </row>
    <row r="48" spans="1:9" ht="12.75">
      <c r="A48" s="45" t="s">
        <v>69</v>
      </c>
      <c r="B48" s="42"/>
      <c r="C48" s="2" t="s">
        <v>70</v>
      </c>
      <c r="D48" s="46">
        <v>0</v>
      </c>
      <c r="E48" s="42"/>
      <c r="F48" s="46">
        <v>561840</v>
      </c>
      <c r="G48" s="42"/>
      <c r="H48" s="3">
        <v>0</v>
      </c>
      <c r="I48" s="9"/>
    </row>
    <row r="49" spans="1:9" ht="21">
      <c r="A49" s="45" t="s">
        <v>71</v>
      </c>
      <c r="B49" s="42"/>
      <c r="C49" s="2" t="s">
        <v>72</v>
      </c>
      <c r="D49" s="46">
        <v>50000</v>
      </c>
      <c r="E49" s="42"/>
      <c r="F49" s="46">
        <v>0</v>
      </c>
      <c r="G49" s="42"/>
      <c r="H49" s="3">
        <v>0</v>
      </c>
      <c r="I49" s="9">
        <v>200000</v>
      </c>
    </row>
    <row r="50" spans="1:9" ht="21">
      <c r="A50" s="45" t="s">
        <v>73</v>
      </c>
      <c r="B50" s="42"/>
      <c r="C50" s="2" t="s">
        <v>74</v>
      </c>
      <c r="D50" s="46">
        <v>0</v>
      </c>
      <c r="E50" s="42"/>
      <c r="F50" s="46">
        <v>0</v>
      </c>
      <c r="G50" s="42"/>
      <c r="H50" s="3">
        <v>7086</v>
      </c>
      <c r="I50" s="9">
        <v>10000</v>
      </c>
    </row>
    <row r="51" spans="1:9" ht="21">
      <c r="A51" s="45" t="s">
        <v>75</v>
      </c>
      <c r="B51" s="42"/>
      <c r="C51" s="2" t="s">
        <v>76</v>
      </c>
      <c r="D51" s="46">
        <v>0</v>
      </c>
      <c r="E51" s="42"/>
      <c r="F51" s="46">
        <v>8000</v>
      </c>
      <c r="G51" s="42"/>
      <c r="H51" s="3">
        <v>0</v>
      </c>
      <c r="I51" s="9"/>
    </row>
    <row r="52" spans="1:9" ht="12.75">
      <c r="A52" s="45" t="s">
        <v>77</v>
      </c>
      <c r="B52" s="42"/>
      <c r="C52" s="2" t="s">
        <v>78</v>
      </c>
      <c r="D52" s="46">
        <v>380907</v>
      </c>
      <c r="E52" s="42"/>
      <c r="F52" s="46">
        <v>60000</v>
      </c>
      <c r="G52" s="42"/>
      <c r="H52" s="3">
        <v>64367</v>
      </c>
      <c r="I52" s="9">
        <v>65000</v>
      </c>
    </row>
    <row r="53" spans="1:9" ht="12.75">
      <c r="A53" s="45" t="s">
        <v>79</v>
      </c>
      <c r="B53" s="42"/>
      <c r="C53" s="2" t="s">
        <v>80</v>
      </c>
      <c r="D53" s="46">
        <v>5000</v>
      </c>
      <c r="E53" s="42"/>
      <c r="F53" s="46">
        <v>5000</v>
      </c>
      <c r="G53" s="42"/>
      <c r="H53" s="3">
        <v>0</v>
      </c>
      <c r="I53" s="9">
        <v>5000</v>
      </c>
    </row>
    <row r="54" spans="1:9" ht="21">
      <c r="A54" s="45" t="s">
        <v>81</v>
      </c>
      <c r="B54" s="42"/>
      <c r="C54" s="2" t="s">
        <v>82</v>
      </c>
      <c r="D54" s="46">
        <v>5000</v>
      </c>
      <c r="E54" s="42"/>
      <c r="F54" s="46">
        <v>5000</v>
      </c>
      <c r="G54" s="42"/>
      <c r="H54" s="3">
        <v>6000</v>
      </c>
      <c r="I54" s="9">
        <v>6000</v>
      </c>
    </row>
    <row r="55" spans="1:9" ht="21">
      <c r="A55" s="45" t="s">
        <v>83</v>
      </c>
      <c r="B55" s="42"/>
      <c r="C55" s="2" t="s">
        <v>84</v>
      </c>
      <c r="D55" s="46">
        <v>930000</v>
      </c>
      <c r="E55" s="42"/>
      <c r="F55" s="46">
        <v>1253000</v>
      </c>
      <c r="G55" s="42"/>
      <c r="H55" s="3">
        <v>1252695</v>
      </c>
      <c r="I55" s="9">
        <f>+(1350000+151668)</f>
        <v>1501668</v>
      </c>
    </row>
    <row r="56" spans="1:9" ht="12.75">
      <c r="A56" s="47" t="s">
        <v>10</v>
      </c>
      <c r="B56" s="43"/>
      <c r="C56" s="42"/>
      <c r="D56" s="48">
        <v>1650907</v>
      </c>
      <c r="E56" s="42"/>
      <c r="F56" s="48">
        <v>2319840</v>
      </c>
      <c r="G56" s="42"/>
      <c r="H56" s="4">
        <v>1756761</v>
      </c>
      <c r="I56" s="9">
        <f>SUM(I45:I55)</f>
        <v>2227668</v>
      </c>
    </row>
    <row r="57" spans="1:10" ht="12.75">
      <c r="A57" s="49" t="s">
        <v>11</v>
      </c>
      <c r="B57" s="43"/>
      <c r="C57" s="42"/>
      <c r="D57" s="50">
        <v>1650907</v>
      </c>
      <c r="E57" s="42"/>
      <c r="F57" s="50">
        <v>2319840</v>
      </c>
      <c r="G57" s="42"/>
      <c r="H57" s="5">
        <v>1756761</v>
      </c>
      <c r="I57" s="9">
        <f>+I56</f>
        <v>2227668</v>
      </c>
      <c r="J57" s="7">
        <f>+I57</f>
        <v>2227668</v>
      </c>
    </row>
    <row r="58" spans="1:9" ht="12.75">
      <c r="A58" s="44" t="s">
        <v>85</v>
      </c>
      <c r="B58" s="43"/>
      <c r="C58" s="43"/>
      <c r="D58" s="43"/>
      <c r="E58" s="43"/>
      <c r="F58" s="43"/>
      <c r="G58" s="43"/>
      <c r="H58" s="43"/>
      <c r="I58" s="43"/>
    </row>
    <row r="59" spans="1:9" ht="12.75">
      <c r="A59" s="45" t="s">
        <v>86</v>
      </c>
      <c r="B59" s="42"/>
      <c r="C59" s="2" t="s">
        <v>87</v>
      </c>
      <c r="D59" s="46">
        <v>70000</v>
      </c>
      <c r="E59" s="42"/>
      <c r="F59" s="46">
        <v>112000</v>
      </c>
      <c r="G59" s="42"/>
      <c r="H59" s="3">
        <v>111980</v>
      </c>
      <c r="I59" s="9">
        <v>120000</v>
      </c>
    </row>
    <row r="60" spans="1:9" ht="12.75">
      <c r="A60" s="47" t="s">
        <v>10</v>
      </c>
      <c r="B60" s="43"/>
      <c r="C60" s="42"/>
      <c r="D60" s="48">
        <v>70000</v>
      </c>
      <c r="E60" s="42"/>
      <c r="F60" s="48">
        <v>112000</v>
      </c>
      <c r="G60" s="42"/>
      <c r="H60" s="4">
        <v>111980</v>
      </c>
      <c r="I60" s="9">
        <f>+I59</f>
        <v>120000</v>
      </c>
    </row>
    <row r="61" spans="1:10" ht="12.75">
      <c r="A61" s="49" t="s">
        <v>88</v>
      </c>
      <c r="B61" s="43"/>
      <c r="C61" s="42"/>
      <c r="D61" s="50">
        <v>70000</v>
      </c>
      <c r="E61" s="42"/>
      <c r="F61" s="50">
        <v>112000</v>
      </c>
      <c r="G61" s="42"/>
      <c r="H61" s="5">
        <v>111980</v>
      </c>
      <c r="I61" s="9">
        <f>+I60</f>
        <v>120000</v>
      </c>
      <c r="J61" s="7">
        <f>+I61</f>
        <v>120000</v>
      </c>
    </row>
    <row r="62" spans="1:9" ht="12.75">
      <c r="A62" s="44" t="s">
        <v>12</v>
      </c>
      <c r="B62" s="43"/>
      <c r="C62" s="43"/>
      <c r="D62" s="43"/>
      <c r="E62" s="43"/>
      <c r="F62" s="43"/>
      <c r="G62" s="43"/>
      <c r="H62" s="43"/>
      <c r="I62" s="43"/>
    </row>
    <row r="63" spans="1:9" ht="31.5">
      <c r="A63" s="45" t="s">
        <v>89</v>
      </c>
      <c r="B63" s="42"/>
      <c r="C63" s="2" t="s">
        <v>13</v>
      </c>
      <c r="D63" s="46">
        <v>814295</v>
      </c>
      <c r="E63" s="42"/>
      <c r="F63" s="46">
        <v>851698</v>
      </c>
      <c r="G63" s="42"/>
      <c r="H63" s="3">
        <v>699245</v>
      </c>
      <c r="I63" s="9">
        <f>+(I57+I43+I38)*0.27</f>
        <v>1260489.33</v>
      </c>
    </row>
    <row r="64" spans="1:9" ht="21">
      <c r="A64" s="45" t="s">
        <v>90</v>
      </c>
      <c r="B64" s="42"/>
      <c r="C64" s="2" t="s">
        <v>91</v>
      </c>
      <c r="D64" s="46">
        <v>0</v>
      </c>
      <c r="E64" s="42"/>
      <c r="F64" s="46">
        <v>0</v>
      </c>
      <c r="G64" s="42"/>
      <c r="H64" s="3">
        <v>-42</v>
      </c>
      <c r="I64" s="9">
        <v>0</v>
      </c>
    </row>
    <row r="65" spans="1:9" ht="31.5">
      <c r="A65" s="45" t="s">
        <v>92</v>
      </c>
      <c r="B65" s="42"/>
      <c r="C65" s="2" t="s">
        <v>93</v>
      </c>
      <c r="D65" s="46">
        <v>80000</v>
      </c>
      <c r="E65" s="42"/>
      <c r="F65" s="46">
        <v>0</v>
      </c>
      <c r="G65" s="42"/>
      <c r="H65" s="3">
        <v>0</v>
      </c>
      <c r="I65" s="9">
        <v>0</v>
      </c>
    </row>
    <row r="66" spans="1:9" ht="12.75">
      <c r="A66" s="47" t="s">
        <v>10</v>
      </c>
      <c r="B66" s="43"/>
      <c r="C66" s="42"/>
      <c r="D66" s="48">
        <v>894295</v>
      </c>
      <c r="E66" s="42"/>
      <c r="F66" s="48">
        <v>851698</v>
      </c>
      <c r="G66" s="42"/>
      <c r="H66" s="4">
        <v>699203</v>
      </c>
      <c r="I66" s="9">
        <f>SUM(I63:I65)</f>
        <v>1260489.33</v>
      </c>
    </row>
    <row r="67" spans="1:10" ht="12.75">
      <c r="A67" s="49" t="s">
        <v>14</v>
      </c>
      <c r="B67" s="43"/>
      <c r="C67" s="42"/>
      <c r="D67" s="50">
        <v>894295</v>
      </c>
      <c r="E67" s="42"/>
      <c r="F67" s="50">
        <v>851698</v>
      </c>
      <c r="G67" s="42"/>
      <c r="H67" s="5">
        <v>699203</v>
      </c>
      <c r="I67" s="9">
        <f>+I66</f>
        <v>1260489.33</v>
      </c>
      <c r="J67" s="7">
        <f>+I67</f>
        <v>1260489.33</v>
      </c>
    </row>
    <row r="68" spans="1:9" ht="12.75">
      <c r="A68" s="44" t="s">
        <v>94</v>
      </c>
      <c r="B68" s="43"/>
      <c r="C68" s="43"/>
      <c r="D68" s="43"/>
      <c r="E68" s="43"/>
      <c r="F68" s="43"/>
      <c r="G68" s="43"/>
      <c r="H68" s="43"/>
      <c r="I68" s="43"/>
    </row>
    <row r="69" spans="1:9" ht="21">
      <c r="A69" s="45" t="s">
        <v>95</v>
      </c>
      <c r="B69" s="42"/>
      <c r="C69" s="2" t="s">
        <v>96</v>
      </c>
      <c r="D69" s="46">
        <v>0</v>
      </c>
      <c r="E69" s="42"/>
      <c r="F69" s="46">
        <v>613278</v>
      </c>
      <c r="G69" s="42"/>
      <c r="H69" s="3">
        <v>613278</v>
      </c>
      <c r="I69" s="9">
        <v>150000</v>
      </c>
    </row>
    <row r="70" spans="1:9" ht="12.75">
      <c r="A70" s="47" t="s">
        <v>10</v>
      </c>
      <c r="B70" s="43"/>
      <c r="C70" s="42"/>
      <c r="D70" s="48">
        <v>0</v>
      </c>
      <c r="E70" s="42"/>
      <c r="F70" s="48">
        <v>613278</v>
      </c>
      <c r="G70" s="42"/>
      <c r="H70" s="4">
        <v>613278</v>
      </c>
      <c r="I70" s="9">
        <f>SUM(I69)</f>
        <v>150000</v>
      </c>
    </row>
    <row r="71" spans="1:10" ht="12.75">
      <c r="A71" s="49" t="s">
        <v>97</v>
      </c>
      <c r="B71" s="43"/>
      <c r="C71" s="42"/>
      <c r="D71" s="50">
        <v>0</v>
      </c>
      <c r="E71" s="42"/>
      <c r="F71" s="50">
        <v>613278</v>
      </c>
      <c r="G71" s="42"/>
      <c r="H71" s="5">
        <v>613278</v>
      </c>
      <c r="I71" s="9">
        <f>+I70</f>
        <v>150000</v>
      </c>
      <c r="J71" s="7">
        <f>+I71</f>
        <v>150000</v>
      </c>
    </row>
    <row r="72" spans="1:9" ht="12.75">
      <c r="A72" s="44" t="s">
        <v>98</v>
      </c>
      <c r="B72" s="43"/>
      <c r="C72" s="43"/>
      <c r="D72" s="43"/>
      <c r="E72" s="43"/>
      <c r="F72" s="43"/>
      <c r="G72" s="43"/>
      <c r="H72" s="43"/>
      <c r="I72" s="43"/>
    </row>
    <row r="73" spans="1:9" ht="31.5">
      <c r="A73" s="45" t="s">
        <v>99</v>
      </c>
      <c r="B73" s="42"/>
      <c r="C73" s="2" t="s">
        <v>100</v>
      </c>
      <c r="D73" s="46">
        <v>0</v>
      </c>
      <c r="E73" s="42"/>
      <c r="F73" s="46">
        <v>165586</v>
      </c>
      <c r="G73" s="42"/>
      <c r="H73" s="3">
        <v>165586</v>
      </c>
      <c r="I73" s="9">
        <f>+I71*0.27</f>
        <v>40500</v>
      </c>
    </row>
    <row r="74" spans="1:9" ht="12.75">
      <c r="A74" s="47" t="s">
        <v>10</v>
      </c>
      <c r="B74" s="43"/>
      <c r="C74" s="42"/>
      <c r="D74" s="48">
        <v>0</v>
      </c>
      <c r="E74" s="42"/>
      <c r="F74" s="48">
        <v>165586</v>
      </c>
      <c r="G74" s="42"/>
      <c r="H74" s="4">
        <v>165586</v>
      </c>
      <c r="I74" s="9">
        <f>+I73</f>
        <v>40500</v>
      </c>
    </row>
    <row r="75" spans="1:10" ht="12.75">
      <c r="A75" s="59" t="s">
        <v>101</v>
      </c>
      <c r="B75" s="60"/>
      <c r="C75" s="61"/>
      <c r="D75" s="62">
        <v>0</v>
      </c>
      <c r="E75" s="61"/>
      <c r="F75" s="62">
        <v>165586</v>
      </c>
      <c r="G75" s="61"/>
      <c r="H75" s="29">
        <v>165586</v>
      </c>
      <c r="I75" s="14">
        <f>+I74</f>
        <v>40500</v>
      </c>
      <c r="J75" s="7">
        <f>+I75</f>
        <v>40500</v>
      </c>
    </row>
    <row r="76" spans="1:10" ht="12.75">
      <c r="A76" s="31"/>
      <c r="B76" s="32"/>
      <c r="C76" s="32"/>
      <c r="D76" s="33"/>
      <c r="E76" s="32"/>
      <c r="F76" s="33"/>
      <c r="G76" s="32"/>
      <c r="H76" s="33"/>
      <c r="I76" s="34"/>
      <c r="J76" s="7"/>
    </row>
    <row r="77" spans="1:10" ht="21" customHeight="1">
      <c r="A77" s="17"/>
      <c r="B77" s="53" t="s">
        <v>107</v>
      </c>
      <c r="C77" s="53"/>
      <c r="D77" s="30"/>
      <c r="E77" s="18"/>
      <c r="F77" s="30"/>
      <c r="G77" s="18"/>
      <c r="H77" s="30"/>
      <c r="I77" s="21"/>
      <c r="J77" s="7">
        <f>SUM(J19:J76)</f>
        <v>23019943.33</v>
      </c>
    </row>
    <row r="78" spans="1:10" ht="6" customHeight="1">
      <c r="A78" s="17"/>
      <c r="B78" s="18"/>
      <c r="C78" s="18"/>
      <c r="D78" s="30"/>
      <c r="E78" s="18"/>
      <c r="F78" s="30"/>
      <c r="G78" s="18"/>
      <c r="H78" s="30"/>
      <c r="I78" s="21"/>
      <c r="J78" s="7"/>
    </row>
    <row r="79" spans="1:9" ht="12.75">
      <c r="A79" s="63" t="s">
        <v>15</v>
      </c>
      <c r="B79" s="64"/>
      <c r="C79" s="64"/>
      <c r="D79" s="64"/>
      <c r="E79" s="64"/>
      <c r="F79" s="64"/>
      <c r="G79" s="64"/>
      <c r="H79" s="64"/>
      <c r="I79" s="64"/>
    </row>
    <row r="80" spans="1:9" ht="12.75">
      <c r="A80" s="45" t="s">
        <v>102</v>
      </c>
      <c r="B80" s="42"/>
      <c r="C80" s="2" t="s">
        <v>103</v>
      </c>
      <c r="D80" s="46">
        <v>7500</v>
      </c>
      <c r="E80" s="42"/>
      <c r="F80" s="46">
        <v>7500</v>
      </c>
      <c r="G80" s="42"/>
      <c r="H80" s="3">
        <v>3705</v>
      </c>
      <c r="I80" s="9">
        <v>0</v>
      </c>
    </row>
    <row r="81" spans="1:9" ht="12.75">
      <c r="A81" s="47" t="s">
        <v>16</v>
      </c>
      <c r="B81" s="43"/>
      <c r="C81" s="42"/>
      <c r="D81" s="48">
        <v>7500</v>
      </c>
      <c r="E81" s="42"/>
      <c r="F81" s="48">
        <v>7500</v>
      </c>
      <c r="G81" s="42"/>
      <c r="H81" s="4">
        <v>3705</v>
      </c>
      <c r="I81" s="9">
        <f>SUM(I80)</f>
        <v>0</v>
      </c>
    </row>
    <row r="82" spans="1:10" ht="12.75">
      <c r="A82" s="59" t="s">
        <v>17</v>
      </c>
      <c r="B82" s="60"/>
      <c r="C82" s="61"/>
      <c r="D82" s="62">
        <v>7500</v>
      </c>
      <c r="E82" s="61"/>
      <c r="F82" s="62">
        <v>7500</v>
      </c>
      <c r="G82" s="61"/>
      <c r="H82" s="29">
        <v>3705</v>
      </c>
      <c r="I82" s="14">
        <f>+I81</f>
        <v>0</v>
      </c>
      <c r="J82" s="7">
        <f>+I82</f>
        <v>0</v>
      </c>
    </row>
    <row r="83" spans="1:9" ht="12.75">
      <c r="A83" s="31"/>
      <c r="B83" s="32"/>
      <c r="C83" s="32"/>
      <c r="D83" s="33"/>
      <c r="E83" s="32"/>
      <c r="F83" s="33"/>
      <c r="G83" s="32"/>
      <c r="H83" s="33"/>
      <c r="I83" s="34"/>
    </row>
    <row r="84" spans="1:9" ht="12.75">
      <c r="A84" s="17"/>
      <c r="B84" s="18"/>
      <c r="C84" s="18"/>
      <c r="D84" s="30"/>
      <c r="E84" s="18"/>
      <c r="F84" s="30"/>
      <c r="G84" s="18"/>
      <c r="H84" s="30"/>
      <c r="I84" s="21"/>
    </row>
    <row r="85" spans="1:9" ht="12.75">
      <c r="A85" s="63" t="s">
        <v>18</v>
      </c>
      <c r="B85" s="64"/>
      <c r="C85" s="64"/>
      <c r="D85" s="64"/>
      <c r="E85" s="64"/>
      <c r="F85" s="64"/>
      <c r="G85" s="64"/>
      <c r="H85" s="64"/>
      <c r="I85" s="64"/>
    </row>
    <row r="86" spans="1:9" ht="31.5">
      <c r="A86" s="45" t="s">
        <v>19</v>
      </c>
      <c r="B86" s="42"/>
      <c r="C86" s="2" t="s">
        <v>20</v>
      </c>
      <c r="D86" s="46">
        <v>166407</v>
      </c>
      <c r="E86" s="42"/>
      <c r="F86" s="46">
        <v>0</v>
      </c>
      <c r="G86" s="42"/>
      <c r="H86" s="3">
        <v>0</v>
      </c>
      <c r="I86" s="9"/>
    </row>
    <row r="87" spans="1:9" ht="21">
      <c r="A87" s="45" t="s">
        <v>104</v>
      </c>
      <c r="B87" s="42"/>
      <c r="C87" s="2" t="s">
        <v>105</v>
      </c>
      <c r="D87" s="46">
        <v>24093012</v>
      </c>
      <c r="E87" s="42"/>
      <c r="F87" s="46">
        <v>26295260</v>
      </c>
      <c r="G87" s="42"/>
      <c r="H87" s="3">
        <v>26295260</v>
      </c>
      <c r="I87" s="9">
        <v>23019943</v>
      </c>
    </row>
    <row r="88" spans="1:9" ht="12.75">
      <c r="A88" s="47" t="s">
        <v>16</v>
      </c>
      <c r="B88" s="43"/>
      <c r="C88" s="42"/>
      <c r="D88" s="56">
        <v>24259419</v>
      </c>
      <c r="E88" s="57"/>
      <c r="F88" s="56">
        <v>26295260</v>
      </c>
      <c r="G88" s="57"/>
      <c r="H88" s="11">
        <v>26295260</v>
      </c>
      <c r="I88" s="9">
        <f>SUM(I86:I87)</f>
        <v>23019943</v>
      </c>
    </row>
    <row r="89" spans="1:10" ht="12.75">
      <c r="A89" s="65" t="s">
        <v>21</v>
      </c>
      <c r="B89" s="66"/>
      <c r="C89" s="67"/>
      <c r="D89" s="68">
        <v>24259419</v>
      </c>
      <c r="E89" s="69"/>
      <c r="F89" s="68">
        <v>26295260</v>
      </c>
      <c r="G89" s="69"/>
      <c r="H89" s="27">
        <v>26295260</v>
      </c>
      <c r="I89" s="28">
        <f>+I88</f>
        <v>23019943</v>
      </c>
      <c r="J89" s="7">
        <f>+I89</f>
        <v>23019943</v>
      </c>
    </row>
    <row r="90" spans="1:10" ht="12.75">
      <c r="A90" s="17"/>
      <c r="B90" s="18"/>
      <c r="C90" s="18"/>
      <c r="D90" s="19"/>
      <c r="E90" s="20"/>
      <c r="F90" s="19"/>
      <c r="G90" s="20"/>
      <c r="H90" s="19"/>
      <c r="I90" s="21"/>
      <c r="J90" s="7"/>
    </row>
    <row r="91" spans="1:10" ht="23.25" customHeight="1">
      <c r="A91" s="17"/>
      <c r="B91" s="54" t="s">
        <v>108</v>
      </c>
      <c r="C91" s="54"/>
      <c r="D91" s="19"/>
      <c r="E91" s="20"/>
      <c r="F91" s="19"/>
      <c r="G91" s="20"/>
      <c r="H91" s="19"/>
      <c r="I91" s="21">
        <f>+J19+J23+J27+J31</f>
        <v>16780475</v>
      </c>
      <c r="J91" s="7"/>
    </row>
    <row r="92" spans="1:10" ht="23.25" customHeight="1">
      <c r="A92" s="17"/>
      <c r="B92" s="36" t="s">
        <v>109</v>
      </c>
      <c r="C92" s="35"/>
      <c r="D92" s="19"/>
      <c r="E92" s="20"/>
      <c r="F92" s="19"/>
      <c r="G92" s="20"/>
      <c r="H92" s="19"/>
      <c r="I92" s="21">
        <f>+I94-I91</f>
        <v>6239468</v>
      </c>
      <c r="J92" s="7"/>
    </row>
    <row r="93" spans="1:10" ht="12.75">
      <c r="A93" s="22"/>
      <c r="B93" s="23"/>
      <c r="C93" s="23"/>
      <c r="D93" s="24"/>
      <c r="E93" s="25"/>
      <c r="F93" s="24"/>
      <c r="G93" s="25"/>
      <c r="H93" s="24"/>
      <c r="I93" s="26"/>
      <c r="J93" s="7"/>
    </row>
    <row r="94" spans="1:10" ht="12.75">
      <c r="A94" s="63" t="s">
        <v>16</v>
      </c>
      <c r="B94" s="64"/>
      <c r="C94" s="70"/>
      <c r="D94" s="71">
        <v>24266919</v>
      </c>
      <c r="E94" s="72"/>
      <c r="F94" s="71">
        <v>26302760</v>
      </c>
      <c r="G94" s="72"/>
      <c r="H94" s="15">
        <v>26298965</v>
      </c>
      <c r="I94" s="16">
        <f>+J89</f>
        <v>23019943</v>
      </c>
      <c r="J94" s="7"/>
    </row>
    <row r="95" spans="1:9" ht="12.75">
      <c r="A95" s="44" t="s">
        <v>10</v>
      </c>
      <c r="B95" s="43"/>
      <c r="C95" s="42"/>
      <c r="D95" s="73">
        <v>21156674</v>
      </c>
      <c r="E95" s="57"/>
      <c r="F95" s="73">
        <v>23335888</v>
      </c>
      <c r="G95" s="57"/>
      <c r="H95" s="13">
        <v>22608157</v>
      </c>
      <c r="I95" s="9">
        <f>+J77</f>
        <v>23019943.33</v>
      </c>
    </row>
    <row r="96" ht="12.75">
      <c r="I96" s="7">
        <f>+I94-I95</f>
        <v>-0.32999999821186066</v>
      </c>
    </row>
  </sheetData>
  <sheetProtection/>
  <mergeCells count="213">
    <mergeCell ref="A95:C95"/>
    <mergeCell ref="D95:E95"/>
    <mergeCell ref="F95:G95"/>
    <mergeCell ref="A89:C89"/>
    <mergeCell ref="D89:E89"/>
    <mergeCell ref="F89:G89"/>
    <mergeCell ref="A94:C94"/>
    <mergeCell ref="D94:E94"/>
    <mergeCell ref="F94:G94"/>
    <mergeCell ref="A87:B87"/>
    <mergeCell ref="D87:E87"/>
    <mergeCell ref="F87:G87"/>
    <mergeCell ref="A88:C88"/>
    <mergeCell ref="D88:E88"/>
    <mergeCell ref="F88:G88"/>
    <mergeCell ref="A82:C82"/>
    <mergeCell ref="D82:E82"/>
    <mergeCell ref="F82:G82"/>
    <mergeCell ref="A85:I85"/>
    <mergeCell ref="A86:B86"/>
    <mergeCell ref="D86:E86"/>
    <mergeCell ref="F86:G86"/>
    <mergeCell ref="A79:I79"/>
    <mergeCell ref="A80:B80"/>
    <mergeCell ref="D80:E80"/>
    <mergeCell ref="F80:G80"/>
    <mergeCell ref="A81:C81"/>
    <mergeCell ref="D81:E81"/>
    <mergeCell ref="F81:G81"/>
    <mergeCell ref="A74:C74"/>
    <mergeCell ref="D74:E74"/>
    <mergeCell ref="F74:G74"/>
    <mergeCell ref="A75:C75"/>
    <mergeCell ref="D75:E75"/>
    <mergeCell ref="F75:G75"/>
    <mergeCell ref="A71:C71"/>
    <mergeCell ref="D71:E71"/>
    <mergeCell ref="F71:G71"/>
    <mergeCell ref="A72:I72"/>
    <mergeCell ref="A73:B73"/>
    <mergeCell ref="D73:E73"/>
    <mergeCell ref="F73:G73"/>
    <mergeCell ref="A68:I68"/>
    <mergeCell ref="A69:B69"/>
    <mergeCell ref="D69:E69"/>
    <mergeCell ref="F69:G69"/>
    <mergeCell ref="A70:C70"/>
    <mergeCell ref="D70:E70"/>
    <mergeCell ref="F70:G70"/>
    <mergeCell ref="A66:C66"/>
    <mergeCell ref="D66:E66"/>
    <mergeCell ref="F66:G66"/>
    <mergeCell ref="A67:C67"/>
    <mergeCell ref="D67:E67"/>
    <mergeCell ref="F67:G67"/>
    <mergeCell ref="A64:B64"/>
    <mergeCell ref="D64:E64"/>
    <mergeCell ref="F64:G64"/>
    <mergeCell ref="A65:B65"/>
    <mergeCell ref="D65:E65"/>
    <mergeCell ref="F65:G65"/>
    <mergeCell ref="A61:C61"/>
    <mergeCell ref="D61:E61"/>
    <mergeCell ref="F61:G61"/>
    <mergeCell ref="A62:I62"/>
    <mergeCell ref="A63:B63"/>
    <mergeCell ref="D63:E63"/>
    <mergeCell ref="F63:G63"/>
    <mergeCell ref="A58:I58"/>
    <mergeCell ref="A59:B59"/>
    <mergeCell ref="D59:E59"/>
    <mergeCell ref="F59:G59"/>
    <mergeCell ref="A60:C60"/>
    <mergeCell ref="D60:E60"/>
    <mergeCell ref="F60:G60"/>
    <mergeCell ref="A56:C56"/>
    <mergeCell ref="D56:E56"/>
    <mergeCell ref="F56:G56"/>
    <mergeCell ref="A57:C57"/>
    <mergeCell ref="D57:E57"/>
    <mergeCell ref="F57:G57"/>
    <mergeCell ref="A54:B54"/>
    <mergeCell ref="D54:E54"/>
    <mergeCell ref="F54:G54"/>
    <mergeCell ref="A55:B55"/>
    <mergeCell ref="D55:E55"/>
    <mergeCell ref="F55:G55"/>
    <mergeCell ref="A52:B52"/>
    <mergeCell ref="D52:E52"/>
    <mergeCell ref="F52:G52"/>
    <mergeCell ref="A53:B53"/>
    <mergeCell ref="D53:E53"/>
    <mergeCell ref="F53:G53"/>
    <mergeCell ref="A50:B50"/>
    <mergeCell ref="D50:E50"/>
    <mergeCell ref="F50:G50"/>
    <mergeCell ref="A51:B51"/>
    <mergeCell ref="D51:E51"/>
    <mergeCell ref="F51:G51"/>
    <mergeCell ref="A48:B48"/>
    <mergeCell ref="D48:E48"/>
    <mergeCell ref="F48:G48"/>
    <mergeCell ref="A49:B49"/>
    <mergeCell ref="D49:E49"/>
    <mergeCell ref="F49:G49"/>
    <mergeCell ref="A46:B46"/>
    <mergeCell ref="D46:E46"/>
    <mergeCell ref="F46:G46"/>
    <mergeCell ref="A47:B47"/>
    <mergeCell ref="D47:E47"/>
    <mergeCell ref="F47:G47"/>
    <mergeCell ref="A43:C43"/>
    <mergeCell ref="D43:E43"/>
    <mergeCell ref="F43:G43"/>
    <mergeCell ref="A44:I44"/>
    <mergeCell ref="A45:B45"/>
    <mergeCell ref="D45:E45"/>
    <mergeCell ref="F45:G45"/>
    <mergeCell ref="A41:B41"/>
    <mergeCell ref="D41:E41"/>
    <mergeCell ref="F41:G41"/>
    <mergeCell ref="A42:C42"/>
    <mergeCell ref="D42:E42"/>
    <mergeCell ref="F42:G42"/>
    <mergeCell ref="A38:C38"/>
    <mergeCell ref="D38:E38"/>
    <mergeCell ref="F38:G38"/>
    <mergeCell ref="A39:I39"/>
    <mergeCell ref="A40:B40"/>
    <mergeCell ref="D40:E40"/>
    <mergeCell ref="F40:G40"/>
    <mergeCell ref="A36:B36"/>
    <mergeCell ref="D36:E36"/>
    <mergeCell ref="F36:G36"/>
    <mergeCell ref="A37:C37"/>
    <mergeCell ref="D37:E37"/>
    <mergeCell ref="F37:G37"/>
    <mergeCell ref="A34:B34"/>
    <mergeCell ref="D34:E34"/>
    <mergeCell ref="F34:G34"/>
    <mergeCell ref="A35:B35"/>
    <mergeCell ref="D35:E35"/>
    <mergeCell ref="F35:G35"/>
    <mergeCell ref="A31:C31"/>
    <mergeCell ref="D31:E31"/>
    <mergeCell ref="F31:G31"/>
    <mergeCell ref="A32:I32"/>
    <mergeCell ref="A33:B33"/>
    <mergeCell ref="D33:E33"/>
    <mergeCell ref="F33:G33"/>
    <mergeCell ref="A28:I28"/>
    <mergeCell ref="A29:B29"/>
    <mergeCell ref="D29:E29"/>
    <mergeCell ref="F29:G29"/>
    <mergeCell ref="A30:C30"/>
    <mergeCell ref="D30:E30"/>
    <mergeCell ref="F30:G30"/>
    <mergeCell ref="A26:C26"/>
    <mergeCell ref="D26:E26"/>
    <mergeCell ref="F26:G26"/>
    <mergeCell ref="A27:C27"/>
    <mergeCell ref="D27:E27"/>
    <mergeCell ref="F27:G27"/>
    <mergeCell ref="A23:C23"/>
    <mergeCell ref="D23:E23"/>
    <mergeCell ref="F23:G23"/>
    <mergeCell ref="A24:I24"/>
    <mergeCell ref="A25:B25"/>
    <mergeCell ref="D25:E25"/>
    <mergeCell ref="F25:G25"/>
    <mergeCell ref="A20:I20"/>
    <mergeCell ref="A21:B21"/>
    <mergeCell ref="D21:E21"/>
    <mergeCell ref="F21:G21"/>
    <mergeCell ref="A22:C22"/>
    <mergeCell ref="D22:E22"/>
    <mergeCell ref="F22:G22"/>
    <mergeCell ref="A18:C18"/>
    <mergeCell ref="D18:E18"/>
    <mergeCell ref="F18:G18"/>
    <mergeCell ref="A19:C19"/>
    <mergeCell ref="D19:E19"/>
    <mergeCell ref="F19:G19"/>
    <mergeCell ref="A16:B16"/>
    <mergeCell ref="D16:E16"/>
    <mergeCell ref="F16:G16"/>
    <mergeCell ref="A17:B17"/>
    <mergeCell ref="D17:E17"/>
    <mergeCell ref="F17:G17"/>
    <mergeCell ref="D13:E13"/>
    <mergeCell ref="F13:G13"/>
    <mergeCell ref="A14:B14"/>
    <mergeCell ref="D14:E14"/>
    <mergeCell ref="F14:G14"/>
    <mergeCell ref="A15:B15"/>
    <mergeCell ref="D15:E15"/>
    <mergeCell ref="F15:G15"/>
    <mergeCell ref="A10:B10"/>
    <mergeCell ref="D10:E10"/>
    <mergeCell ref="F10:G10"/>
    <mergeCell ref="B77:C77"/>
    <mergeCell ref="B91:C91"/>
    <mergeCell ref="A11:I11"/>
    <mergeCell ref="A12:B12"/>
    <mergeCell ref="D12:E12"/>
    <mergeCell ref="F12:G12"/>
    <mergeCell ref="A13:B13"/>
    <mergeCell ref="B2:D2"/>
    <mergeCell ref="G2:G6"/>
    <mergeCell ref="H2:I2"/>
    <mergeCell ref="B4:D4"/>
    <mergeCell ref="I6:I7"/>
    <mergeCell ref="A9:I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2016-01-26T10:24:51Z</dcterms:created>
  <dcterms:modified xsi:type="dcterms:W3CDTF">2016-02-29T10:04:58Z</dcterms:modified>
  <cp:category/>
  <cp:version/>
  <cp:contentType/>
  <cp:contentStatus/>
</cp:coreProperties>
</file>