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05" activeTab="8"/>
  </bookViews>
  <sheets>
    <sheet name="1. melléklet" sheetId="1" r:id="rId1"/>
    <sheet name="1.1. melléklet" sheetId="6" r:id="rId2"/>
    <sheet name="2. melléklet" sheetId="2" r:id="rId3"/>
    <sheet name="3. melléklet" sheetId="3" r:id="rId4"/>
    <sheet name="4. melléklet" sheetId="4" r:id="rId5"/>
    <sheet name="4.4. melléklet" sheetId="5" r:id="rId6"/>
    <sheet name="7. melléklet" sheetId="11" r:id="rId7"/>
    <sheet name="5. melléklet" sheetId="12" r:id="rId8"/>
    <sheet name="6. melléklet" sheetId="16" r:id="rId9"/>
  </sheets>
  <calcPr calcId="162913"/>
</workbook>
</file>

<file path=xl/calcChain.xml><?xml version="1.0" encoding="utf-8"?>
<calcChain xmlns="http://schemas.openxmlformats.org/spreadsheetml/2006/main">
  <c r="D26" i="16" l="1"/>
  <c r="C26" i="16"/>
  <c r="D41" i="16"/>
  <c r="C41" i="16"/>
  <c r="D26" i="12" l="1"/>
  <c r="D11" i="12"/>
  <c r="D28" i="12" s="1"/>
  <c r="D25" i="11"/>
  <c r="C26" i="12" l="1"/>
  <c r="C17" i="12"/>
  <c r="C11" i="12"/>
  <c r="C25" i="11"/>
  <c r="D20" i="11"/>
  <c r="C20" i="11"/>
  <c r="C28" i="12" l="1"/>
  <c r="D27" i="11"/>
  <c r="C27" i="11"/>
  <c r="AE24" i="5"/>
  <c r="AB29" i="5"/>
  <c r="AE18" i="5"/>
  <c r="AB18" i="5"/>
  <c r="AB15" i="5"/>
  <c r="AB10" i="5"/>
  <c r="AJ86" i="6"/>
  <c r="AG86" i="6"/>
  <c r="AJ81" i="6"/>
  <c r="AG81" i="6"/>
  <c r="AJ73" i="6"/>
  <c r="AG73" i="6"/>
  <c r="AJ60" i="6"/>
  <c r="AG60" i="6"/>
  <c r="AJ50" i="6"/>
  <c r="AG50" i="6"/>
  <c r="AJ44" i="6"/>
  <c r="AG44" i="6"/>
  <c r="AJ41" i="6"/>
  <c r="AG41" i="6"/>
  <c r="AJ33" i="6"/>
  <c r="AG33" i="6"/>
  <c r="AJ30" i="6"/>
  <c r="AG30" i="6"/>
  <c r="AJ24" i="6"/>
  <c r="AG24" i="6"/>
  <c r="AJ20" i="6"/>
  <c r="AG20" i="6"/>
  <c r="AB24" i="5" l="1"/>
  <c r="AB31" i="5" s="1"/>
  <c r="AE31" i="5"/>
  <c r="AG51" i="6"/>
  <c r="AJ51" i="6"/>
  <c r="AG25" i="6"/>
  <c r="AJ25" i="6"/>
  <c r="AB29" i="4"/>
  <c r="AF18" i="4"/>
  <c r="AF24" i="4" s="1"/>
  <c r="AF31" i="4" s="1"/>
  <c r="AB18" i="4"/>
  <c r="AB15" i="4"/>
  <c r="AB10" i="4"/>
  <c r="AB24" i="4" s="1"/>
  <c r="AB31" i="4" s="1"/>
  <c r="AJ96" i="6" l="1"/>
  <c r="AG96" i="6"/>
  <c r="AJ10" i="3"/>
  <c r="AJ22" i="3" s="1"/>
  <c r="AJ29" i="3" s="1"/>
  <c r="AG10" i="3"/>
  <c r="AG22" i="3" s="1"/>
  <c r="AG29" i="3" s="1"/>
  <c r="AH25" i="2" l="1"/>
  <c r="AF13" i="2"/>
  <c r="AH13" i="2"/>
  <c r="AH19" i="2" s="1"/>
  <c r="AH65" i="2" s="1"/>
  <c r="AF19" i="2"/>
  <c r="AF37" i="2"/>
  <c r="AF39" i="2" s="1"/>
  <c r="AH37" i="2"/>
  <c r="AH39" i="2" s="1"/>
  <c r="AF50" i="2"/>
  <c r="AH50" i="2"/>
  <c r="AF60" i="2"/>
  <c r="AH60" i="2"/>
  <c r="AF65" i="2" l="1"/>
  <c r="AJ86" i="1"/>
  <c r="AG86" i="1"/>
  <c r="AJ81" i="1"/>
  <c r="AG81" i="1"/>
  <c r="AJ73" i="1"/>
  <c r="AG73" i="1"/>
  <c r="AJ60" i="1"/>
  <c r="AG60" i="1"/>
  <c r="AJ50" i="1"/>
  <c r="AG50" i="1"/>
  <c r="AJ44" i="1"/>
  <c r="AG44" i="1"/>
  <c r="AJ41" i="1"/>
  <c r="AG41" i="1"/>
  <c r="AJ33" i="1"/>
  <c r="AG33" i="1"/>
  <c r="AJ30" i="1"/>
  <c r="AG30" i="1"/>
  <c r="AJ24" i="1"/>
  <c r="AG24" i="1"/>
  <c r="AJ20" i="1"/>
  <c r="AG20" i="1"/>
  <c r="AG25" i="1" l="1"/>
  <c r="AJ51" i="1"/>
  <c r="AJ25" i="1"/>
  <c r="AG51" i="1"/>
  <c r="AG96" i="1" s="1"/>
  <c r="AJ96" i="1" l="1"/>
</calcChain>
</file>

<file path=xl/sharedStrings.xml><?xml version="1.0" encoding="utf-8"?>
<sst xmlns="http://schemas.openxmlformats.org/spreadsheetml/2006/main" count="1157" uniqueCount="616">
  <si>
    <t>Csősz Község Önkormányzat</t>
  </si>
  <si>
    <t>Sor-
szám</t>
  </si>
  <si>
    <t>Rovat megnevezése</t>
  </si>
  <si>
    <t>Rovat
száma</t>
  </si>
  <si>
    <t>Eredeti   előirányzat</t>
  </si>
  <si>
    <t>Módosított  előirányzat</t>
  </si>
  <si>
    <t>1.</t>
  </si>
  <si>
    <t>2.</t>
  </si>
  <si>
    <t>3.</t>
  </si>
  <si>
    <t>4.</t>
  </si>
  <si>
    <t>5.</t>
  </si>
  <si>
    <t>6.</t>
  </si>
  <si>
    <t>7.</t>
  </si>
  <si>
    <t>01</t>
  </si>
  <si>
    <t>Törvény szerinti illetmények,munkabérek(alkalmazottak,közcélú fogl.)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</si>
  <si>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</si>
  <si>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</si>
  <si>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</si>
  <si>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</si>
  <si>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</si>
  <si>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</si>
  <si>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</si>
  <si>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</si>
  <si>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</si>
  <si>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</si>
  <si>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</si>
  <si>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</si>
  <si>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</si>
  <si>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</si>
  <si>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</si>
  <si>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</si>
  <si>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</si>
  <si>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(Cafet.-PM, '14. dec.-i jutalom…)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</si>
  <si>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</si>
  <si>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</si>
  <si>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</si>
  <si>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</si>
  <si>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</si>
  <si>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</si>
  <si>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</si>
  <si>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</si>
  <si>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</si>
  <si>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</si>
  <si>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</si>
  <si>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</si>
  <si>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</si>
  <si>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</si>
  <si>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</si>
  <si>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</si>
  <si>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</si>
  <si>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</si>
  <si>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</si>
  <si>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</si>
  <si>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</si>
  <si>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</si>
  <si>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</si>
  <si>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juttatásai(PMktsgált.Alpolg.ktsgált.-elmaradt ktsgált-PM)</t>
  </si>
  <si>
    <t>K1212</t>
  </si>
  <si>
    <t>16</t>
  </si>
  <si>
    <t>Munkavégzésre irányuló egyéb jogviszonyban nem saját foglalkoztatottnak fizetett juttatások</t>
  </si>
  <si>
    <t>K122</t>
  </si>
  <si>
    <t>17</t>
  </si>
  <si>
    <t>Egyéb külső személyi jutt. ( Könyvtáros megbízási díja)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</si>
  <si>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</si>
  <si>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</si>
  <si>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</si>
  <si>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</si>
  <si>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</si>
  <si>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</si>
  <si>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</si>
  <si>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</si>
  <si>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r>
      <t>Munkaadót terh.jár. és szoc. hj. adó</t>
    </r>
    <r>
      <rPr>
        <sz val="10"/>
        <color rgb="FF000000"/>
        <rFont val="Arial"/>
        <family val="2"/>
        <charset val="238"/>
      </rPr>
      <t>(Cafet-EHO,alapill.+külsős,+ktsgált. jár.)</t>
    </r>
  </si>
  <si>
    <t>K2</t>
  </si>
  <si>
    <t>21</t>
  </si>
  <si>
    <t>Szakmai anyagok beszerzése (könyv,)</t>
  </si>
  <si>
    <t>K311</t>
  </si>
  <si>
    <t>22</t>
  </si>
  <si>
    <t>Üzemel.any.beszerz.(irodasz.tisztítósz.benzin,festék,damil,alkatr.tábla,kavics,újság)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</si>
  <si>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</si>
  <si>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</si>
  <si>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</si>
  <si>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</si>
  <si>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</si>
  <si>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</si>
  <si>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</si>
  <si>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</si>
  <si>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 (internet)</t>
  </si>
  <si>
    <t>K321</t>
  </si>
  <si>
    <t>26</t>
  </si>
  <si>
    <t>Egyéb kommunikációs szolgáltatások ( telefon )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</si>
  <si>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</si>
  <si>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</si>
  <si>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</si>
  <si>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</si>
  <si>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</si>
  <si>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</si>
  <si>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</si>
  <si>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</si>
  <si>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</si>
  <si>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</si>
  <si>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</si>
  <si>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</t>
  </si>
  <si>
    <t>K333</t>
  </si>
  <si>
    <t>31</t>
  </si>
  <si>
    <t>Karbant., kisjav. szolgált.</t>
  </si>
  <si>
    <t>K334</t>
  </si>
  <si>
    <t>32</t>
  </si>
  <si>
    <t>Közvetített szolgáltatások</t>
  </si>
  <si>
    <t>K335</t>
  </si>
  <si>
    <t>33</t>
  </si>
  <si>
    <t>Szakmai tevék.segítő szolg.</t>
  </si>
  <si>
    <t>K336</t>
  </si>
  <si>
    <t>34</t>
  </si>
  <si>
    <t>Egyéb szolg.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</si>
  <si>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</si>
  <si>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</si>
  <si>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</si>
  <si>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</si>
  <si>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</si>
  <si>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</si>
  <si>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</si>
  <si>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</si>
  <si>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</si>
  <si>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</si>
  <si>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</si>
  <si>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</si>
  <si>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</si>
  <si>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</si>
  <si>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</si>
  <si>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</si>
  <si>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</si>
  <si>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</si>
  <si>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</si>
  <si>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</si>
  <si>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</si>
  <si>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</si>
  <si>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</si>
  <si>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</si>
  <si>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</si>
  <si>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</si>
  <si>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</si>
  <si>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</si>
  <si>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</si>
  <si>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</si>
  <si>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</si>
  <si>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</si>
  <si>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</si>
  <si>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</si>
  <si>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</si>
  <si>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</si>
  <si>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</si>
  <si>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</si>
  <si>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</si>
  <si>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</si>
  <si>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</si>
  <si>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</si>
  <si>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</si>
  <si>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</si>
  <si>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kapcs. (nem társadalombiztosítási) ellátások(közgyógy)</t>
  </si>
  <si>
    <t>K44</t>
  </si>
  <si>
    <t>50</t>
  </si>
  <si>
    <t>Foglalkoztatással, munkanélküliséggel kapcsolatos ellátások (FHT)</t>
  </si>
  <si>
    <t>K45</t>
  </si>
  <si>
    <t>51</t>
  </si>
  <si>
    <t>Lakhatással kapcsolatos ellátások ( Lakásfenntartási támogatás )</t>
  </si>
  <si>
    <t>K46</t>
  </si>
  <si>
    <t>52</t>
  </si>
  <si>
    <t>Intézményi ellátottak pénzb. juttatásai (50%-os, ingyenes étkeztetés önkorm. Önr.)</t>
  </si>
  <si>
    <t>K47</t>
  </si>
  <si>
    <t>53</t>
  </si>
  <si>
    <t>Egyéb nem intézményi ellátások ( RSZ,átmeneti-,temetési segély 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</si>
  <si>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</si>
  <si>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</si>
  <si>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</si>
  <si>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</si>
  <si>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</si>
  <si>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</si>
  <si>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</si>
  <si>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</si>
  <si>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</si>
  <si>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</si>
  <si>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</si>
  <si>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</si>
  <si>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</si>
  <si>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</si>
  <si>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</si>
  <si>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</si>
  <si>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</si>
  <si>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</si>
  <si>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</si>
  <si>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</si>
  <si>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tám. államháztartáson belülre ( TKT, Bursa )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</si>
  <si>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</si>
  <si>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</si>
  <si>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</si>
  <si>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</si>
  <si>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</si>
  <si>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</si>
  <si>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</si>
  <si>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</si>
  <si>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</si>
  <si>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</si>
  <si>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</si>
  <si>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</si>
  <si>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</si>
  <si>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</si>
  <si>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műk. célú tám. államháztartáson kívülre</t>
  </si>
  <si>
    <t>K512</t>
  </si>
  <si>
    <t>66</t>
  </si>
  <si>
    <t>Tartalékok</t>
  </si>
  <si>
    <t>K513</t>
  </si>
  <si>
    <t>67</t>
  </si>
  <si>
    <t>Egyéb működési célú kiadások (=55+…+66)</t>
  </si>
  <si>
    <t>K5</t>
  </si>
  <si>
    <t>68</t>
  </si>
  <si>
    <t>Immat.javak besz.,létes.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</si>
  <si>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</si>
  <si>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</si>
  <si>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</si>
  <si>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</si>
  <si>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</si>
  <si>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</si>
  <si>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</si>
  <si>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</si>
  <si>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</si>
  <si>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</si>
  <si>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</si>
  <si>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</si>
  <si>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</si>
  <si>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</si>
  <si>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</si>
  <si>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</si>
  <si>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</si>
  <si>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</si>
  <si>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</si>
  <si>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</si>
  <si>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</si>
  <si>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</si>
  <si>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</si>
  <si>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</si>
  <si>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</si>
  <si>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</si>
  <si>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</si>
  <si>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</si>
  <si>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</si>
  <si>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>Egyéb tárgyi eszközök felújítása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</si>
  <si>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</si>
  <si>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</si>
  <si>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</si>
  <si>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</si>
  <si>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</si>
  <si>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</si>
  <si>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</si>
  <si>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</si>
  <si>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</si>
  <si>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</si>
  <si>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</si>
  <si>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</si>
  <si>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</si>
  <si>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</si>
  <si>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</si>
  <si>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</si>
  <si>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</si>
  <si>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</si>
  <si>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</si>
  <si>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</si>
  <si>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</si>
  <si>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</si>
  <si>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</si>
  <si>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</si>
  <si>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</si>
  <si>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</si>
  <si>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</si>
  <si>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</si>
  <si>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</si>
  <si>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>Egyéb felhalmozási célú támogatások államháztartáson kívülre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</si>
  <si>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</si>
  <si>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</si>
  <si>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</si>
  <si>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</si>
  <si>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</si>
  <si>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</si>
  <si>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</si>
  <si>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Eredeti előirányzat
előirányzat összesen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</si>
  <si>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</si>
  <si>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</si>
  <si>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</si>
  <si>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</si>
  <si>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</si>
  <si>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</si>
  <si>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</si>
  <si>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   (könyvtári tám.)</t>
  </si>
  <si>
    <t>B114</t>
  </si>
  <si>
    <t>B115</t>
  </si>
  <si>
    <t>B116</t>
  </si>
  <si>
    <t xml:space="preserve">Önkormányzatok működési támogatásai (=01+…+06)                   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</si>
  <si>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</si>
  <si>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</si>
  <si>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</si>
  <si>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</si>
  <si>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</si>
  <si>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</si>
  <si>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</si>
  <si>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</si>
  <si>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</si>
  <si>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</si>
  <si>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</si>
  <si>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</si>
  <si>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</si>
  <si>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</si>
  <si>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</si>
  <si>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</si>
  <si>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</si>
  <si>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</si>
  <si>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</si>
  <si>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</si>
  <si>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</si>
  <si>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</si>
  <si>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</si>
  <si>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</si>
  <si>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</si>
  <si>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</si>
  <si>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</si>
  <si>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</si>
  <si>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</si>
  <si>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</si>
  <si>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</si>
  <si>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</si>
  <si>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</si>
  <si>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</si>
  <si>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 (Kommunális adó)</t>
  </si>
  <si>
    <t>B34</t>
  </si>
  <si>
    <t>Értékesítési és forgalmi adók ( Iparűzési adó )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</si>
  <si>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</si>
  <si>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</si>
  <si>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</si>
  <si>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</si>
  <si>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</si>
  <si>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 (40%)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</si>
  <si>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</si>
  <si>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</si>
  <si>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</si>
  <si>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</si>
  <si>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</si>
  <si>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</si>
  <si>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</si>
  <si>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</si>
  <si>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</si>
  <si>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</si>
  <si>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</si>
  <si>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</si>
  <si>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</si>
  <si>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</si>
  <si>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</si>
  <si>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 ( Lakbérek, bérleti díjak )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</si>
  <si>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</si>
  <si>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</si>
  <si>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</si>
  <si>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</si>
  <si>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</si>
  <si>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</si>
  <si>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</si>
  <si>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</si>
  <si>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</si>
  <si>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</si>
  <si>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</si>
  <si>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 xml:space="preserve">Egyéb működési bevételek </t>
  </si>
  <si>
    <t>B411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</si>
  <si>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</si>
  <si>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</si>
  <si>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</si>
  <si>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</si>
  <si>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</si>
  <si>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</si>
  <si>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</si>
  <si>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</si>
  <si>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</si>
  <si>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</si>
  <si>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</si>
  <si>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</si>
  <si>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</si>
  <si>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</si>
  <si>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</si>
  <si>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</si>
  <si>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</si>
  <si>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</si>
  <si>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 ( VKT-tól, lakosságtól )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</si>
  <si>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</si>
  <si>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</si>
  <si>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</si>
  <si>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</si>
  <si>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</si>
  <si>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</si>
  <si>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</si>
  <si>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</si>
  <si>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</si>
  <si>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</si>
  <si>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</si>
  <si>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</si>
  <si>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Egyéb műk.célú tám.államháztart. Belülről-,KözcélúTám.,Integr.II.</t>
  </si>
  <si>
    <r>
      <t xml:space="preserve">Helyi önkormányzatok kiegészítő támogatásai </t>
    </r>
    <r>
      <rPr>
        <sz val="10"/>
        <rFont val="Arial"/>
        <family val="2"/>
        <charset val="238"/>
      </rPr>
      <t xml:space="preserve">(Bérkompenzáció)    </t>
    </r>
  </si>
  <si>
    <t xml:space="preserve">Működési célú központosított előirányzatok </t>
  </si>
  <si>
    <t>B65</t>
  </si>
  <si>
    <t>Eredeti
előirányzat</t>
  </si>
  <si>
    <t>módosított előirányzat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</si>
  <si>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</si>
  <si>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</si>
  <si>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</si>
  <si>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</si>
  <si>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</si>
  <si>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</si>
  <si>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</si>
  <si>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</si>
  <si>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</si>
  <si>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</si>
  <si>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</si>
  <si>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</si>
  <si>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</si>
  <si>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</si>
  <si>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</si>
  <si>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</si>
  <si>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</si>
  <si>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</si>
  <si>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</si>
  <si>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</si>
  <si>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</si>
  <si>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</si>
  <si>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 (óvodának támogatás)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</si>
  <si>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</si>
  <si>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</si>
  <si>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</si>
  <si>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</si>
  <si>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</si>
  <si>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</si>
  <si>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</si>
  <si>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</si>
  <si>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</si>
  <si>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</si>
  <si>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</si>
  <si>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</si>
  <si>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</si>
  <si>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</si>
  <si>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</si>
  <si>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</si>
  <si>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</si>
  <si>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</si>
  <si>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</si>
  <si>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</si>
  <si>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</si>
  <si>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</si>
  <si>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</si>
  <si>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>CsőszKözség Önkormányzat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</si>
  <si>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</si>
  <si>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</si>
  <si>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</si>
  <si>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</si>
  <si>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</si>
  <si>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</si>
  <si>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</si>
  <si>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</si>
  <si>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</si>
  <si>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</si>
  <si>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</si>
  <si>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</si>
  <si>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</si>
  <si>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</si>
  <si>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</si>
  <si>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</si>
  <si>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</si>
  <si>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</si>
  <si>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 (2016.dec.-i pénzkészlet)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</si>
  <si>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</si>
  <si>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</si>
  <si>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</si>
  <si>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</si>
  <si>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</si>
  <si>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</si>
  <si>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</si>
  <si>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</si>
  <si>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</si>
  <si>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</si>
  <si>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</si>
  <si>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</si>
  <si>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</si>
  <si>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</si>
  <si>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</si>
  <si>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</si>
  <si>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</si>
  <si>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</si>
  <si>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</si>
  <si>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</si>
  <si>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</si>
  <si>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</si>
  <si>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</si>
  <si>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</si>
  <si>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</si>
  <si>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</si>
  <si>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</si>
  <si>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kapcs.bev.</t>
  </si>
  <si>
    <t>B83</t>
  </si>
  <si>
    <t>Finanszírozási bevételek (=18+23+24)</t>
  </si>
  <si>
    <t>B8</t>
  </si>
  <si>
    <t>Csőszi Vadvirág Óvoda</t>
  </si>
  <si>
    <t>Foglalkoztatással, munkanélküliséggel kapcsolatos ellátások</t>
  </si>
  <si>
    <t>Lakhatással kapcsolatos ellátások</t>
  </si>
  <si>
    <t xml:space="preserve">Csősz Község Önkormányzat </t>
  </si>
  <si>
    <t>megnevezés</t>
  </si>
  <si>
    <t>Egészségház</t>
  </si>
  <si>
    <t>Petőfi u. 12 ház törlesztő részlet</t>
  </si>
  <si>
    <t>Sportpálya vizesblokk</t>
  </si>
  <si>
    <t>Traktor önrész</t>
  </si>
  <si>
    <t>Rendezési terv előleg</t>
  </si>
  <si>
    <t>alapítvány alaptőke emelés</t>
  </si>
  <si>
    <t>Óvoda átalakítási terv</t>
  </si>
  <si>
    <t>8.</t>
  </si>
  <si>
    <t>játszótér</t>
  </si>
  <si>
    <t>Beruházás össz:                        K6</t>
  </si>
  <si>
    <t>9.</t>
  </si>
  <si>
    <t>Útfelújítás pályázat</t>
  </si>
  <si>
    <t>Felújítási kiadás össz:             K7</t>
  </si>
  <si>
    <t>Felhalmozási kiadások összesen:</t>
  </si>
  <si>
    <t>eredeti ei</t>
  </si>
  <si>
    <t>módosított ei</t>
  </si>
  <si>
    <t>beruházás áfa</t>
  </si>
  <si>
    <t>felújítás áfa</t>
  </si>
  <si>
    <t>Önkormányzat által folyósított szociális ellátások</t>
  </si>
  <si>
    <t>adatok  Ft</t>
  </si>
  <si>
    <t>JUTTATÁS JOGCÍME</t>
  </si>
  <si>
    <t>rendszeres gyermekvédelmi kedvezményben részesülők pénzbeli támogatása</t>
  </si>
  <si>
    <t xml:space="preserve"> </t>
  </si>
  <si>
    <t>kiegészítő gyermekvédelmi támogatás és a kiegészítő gyermekvédelmi támogatás pótléka</t>
  </si>
  <si>
    <t xml:space="preserve">Családi támogatások </t>
  </si>
  <si>
    <t>közgyógyellátás</t>
  </si>
  <si>
    <t>betegséggel és fogyatékossággal kapcsolatos nem társadalombiztosítási ellátássok (ápolási díj, közgyógy)</t>
  </si>
  <si>
    <t xml:space="preserve">Foglalkoztatást helyettesítő támogatás </t>
  </si>
  <si>
    <t>Lakásfenntartási támogatás normatív alapon</t>
  </si>
  <si>
    <t>10.</t>
  </si>
  <si>
    <t>11.</t>
  </si>
  <si>
    <t xml:space="preserve">Rendszeres szociális segély </t>
  </si>
  <si>
    <t>12.</t>
  </si>
  <si>
    <t>Rendkívüli gyermekvédelmi támogatás (babakelengye)</t>
  </si>
  <si>
    <t>13.</t>
  </si>
  <si>
    <t>Köztemetés</t>
  </si>
  <si>
    <t>14.</t>
  </si>
  <si>
    <t>Bursa (3 fő)</t>
  </si>
  <si>
    <t>15.</t>
  </si>
  <si>
    <t>átmeneti segély</t>
  </si>
  <si>
    <t>16.</t>
  </si>
  <si>
    <t>17.</t>
  </si>
  <si>
    <t>temetési segély</t>
  </si>
  <si>
    <t>18.</t>
  </si>
  <si>
    <t>Önkormányzati segély (átmeneti, temetési, Bursa)</t>
  </si>
  <si>
    <t>19.</t>
  </si>
  <si>
    <t>Egyéb, nem intézményi ellátások</t>
  </si>
  <si>
    <t>összesen:</t>
  </si>
  <si>
    <t>eredeti ei.</t>
  </si>
  <si>
    <t>módosított ei.</t>
  </si>
  <si>
    <t>A</t>
  </si>
  <si>
    <t>B</t>
  </si>
  <si>
    <t>C</t>
  </si>
  <si>
    <t>településarculati kézikönyv</t>
  </si>
  <si>
    <t>vízmű fejlesztés</t>
  </si>
  <si>
    <t>erősítő, hangfal</t>
  </si>
  <si>
    <t>Egészségház TOP pályázat</t>
  </si>
  <si>
    <t>vis maior útra</t>
  </si>
  <si>
    <t>sor-szám</t>
  </si>
  <si>
    <t>egyéb pénzbeli, természetbeni gyermekvédelmi támogatás (Erzsébet utalvány)</t>
  </si>
  <si>
    <t>természetben nyújtott étkeztetés</t>
  </si>
  <si>
    <t>természetben nyújtott szociális tüzifa</t>
  </si>
  <si>
    <t>20.</t>
  </si>
  <si>
    <t>Közvetlen támogatások         forintban</t>
  </si>
  <si>
    <t>Támogatott cél</t>
  </si>
  <si>
    <t>Katasztrófa alap</t>
  </si>
  <si>
    <t>KDV Hulladékgazd.alap</t>
  </si>
  <si>
    <t>TÖOSZ</t>
  </si>
  <si>
    <t>MÖSZ</t>
  </si>
  <si>
    <t>Pénzügyi alap</t>
  </si>
  <si>
    <t>Városkörnyéki alap</t>
  </si>
  <si>
    <t>Állati hulladék szállítás</t>
  </si>
  <si>
    <t>Sárvíz vízitársulás</t>
  </si>
  <si>
    <t>Orvosi ügyelet</t>
  </si>
  <si>
    <t>Polgári védelem</t>
  </si>
  <si>
    <t>Iskola kirándulás</t>
  </si>
  <si>
    <t>Óvoda kirándulás</t>
  </si>
  <si>
    <t>Óvoda működési támogatás</t>
  </si>
  <si>
    <t>Képviselői alap</t>
  </si>
  <si>
    <t>Működési kiadás:</t>
  </si>
  <si>
    <t>Önként vállalt civil szervezetek támogatásai        Ft-ban</t>
  </si>
  <si>
    <t>Fogathajtó</t>
  </si>
  <si>
    <t>Kolbász és pálinka fesztivál</t>
  </si>
  <si>
    <t>Polgárőrség</t>
  </si>
  <si>
    <t>Húsvéti locsolkodás</t>
  </si>
  <si>
    <t>Árpádházi fesztivál</t>
  </si>
  <si>
    <t>Falunap</t>
  </si>
  <si>
    <t>Alapítvány támogatás</t>
  </si>
  <si>
    <t>Civil szervezet támogatás</t>
  </si>
  <si>
    <t>gyereknap támogatás</t>
  </si>
  <si>
    <t xml:space="preserve">szüreti felvonulás </t>
  </si>
  <si>
    <t>mentők támogatás</t>
  </si>
  <si>
    <t>ovisoknak egységes póló</t>
  </si>
  <si>
    <t>Bursa</t>
  </si>
  <si>
    <t>2017. évi  költségvetésének módosított  kiadásai    Ft-ban</t>
  </si>
  <si>
    <t>2017. évi  költségvetés módosított bevételei    ft-ban</t>
  </si>
  <si>
    <t>2017. évi költségvetés módosított finanszírozási kiadásai      Ft-ban</t>
  </si>
  <si>
    <t>2017. évi költségvetés  módosított finanszírozási bevételei    Ft-ban</t>
  </si>
  <si>
    <t xml:space="preserve">                                               módosított  felhalmozási kiadásai                 Ft-ban</t>
  </si>
  <si>
    <t>Csősz  Községi Önkormányzat 2017. évi  módosított működési  támogatásai</t>
  </si>
  <si>
    <t>6. melléklet a 3/2018.(V. 31.) önk. rendelethez</t>
  </si>
  <si>
    <t>1.  melléklet a 3/2018.(V.31.) önk. rendelethez</t>
  </si>
  <si>
    <t>1.1. sz. melléklet a 3/2018.(V.31.) önk. Rendelethez</t>
  </si>
  <si>
    <t>2. sz. melléklet a 3/2018.(V.31.) önk. Rendelethez</t>
  </si>
  <si>
    <t>3. sz. melléklet a 3/2018.(V.31.) önk. Rendelethez</t>
  </si>
  <si>
    <t>4. sz. melléklet a 3/2018.(V.31.) önk. Rendelethez</t>
  </si>
  <si>
    <t>4.4. sz. melléklet a 3/2018.(V.31.) önk. Rendelethez</t>
  </si>
  <si>
    <t>7. sz.  melléklet  a 3/2018.(V.31.) önk. Rendelethez</t>
  </si>
  <si>
    <t>5. sz. melléklet a 3/2018.(V.31.)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</si>
</sst>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 ##########"/>
    <numFmt numFmtId="166" formatCode="0__"/>
    <numFmt numFmtId="167" formatCode="&quot; &quot;#,##0&quot;    &quot;;&quot;-&quot;#,##0&quot;    &quot;;&quot; -    &quot;;&quot; &quot;@&quot; &quot;"/>
  </numFmts>
  <fonts count="2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theme="0"/>
        <bgColor rgb="FFFFFF99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Border="0" applyProtection="0"/>
    <xf numFmtId="0" fontId="19" fillId="0" borderId="0" applyNumberFormat="0" applyBorder="0" applyProtection="0"/>
  </cellStyleXfs>
  <cellXfs count="259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3" fontId="0" fillId="0" borderId="1" xfId="0" applyNumberForma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3" fontId="0" fillId="0" borderId="16" xfId="0" applyNumberFormat="1" applyBorder="1"/>
    <xf numFmtId="3" fontId="8" fillId="0" borderId="10" xfId="0" applyNumberFormat="1" applyFont="1" applyBorder="1"/>
    <xf numFmtId="3" fontId="0" fillId="0" borderId="14" xfId="0" applyNumberFormat="1" applyBorder="1"/>
    <xf numFmtId="3" fontId="0" fillId="0" borderId="10" xfId="0" applyNumberFormat="1" applyBorder="1"/>
    <xf numFmtId="3" fontId="0" fillId="0" borderId="20" xfId="0" applyNumberFormat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6" xfId="0" quotePrefix="1" applyFont="1" applyFill="1" applyBorder="1" applyAlignment="1">
      <alignment horizontal="center" vertical="center"/>
    </xf>
    <xf numFmtId="0" fontId="11" fillId="0" borderId="15" xfId="0" quotePrefix="1" applyFont="1" applyFill="1" applyBorder="1" applyAlignment="1">
      <alignment horizontal="center" vertical="center"/>
    </xf>
    <xf numFmtId="0" fontId="9" fillId="0" borderId="8" xfId="0" quotePrefix="1" applyFont="1" applyFill="1" applyBorder="1" applyAlignment="1">
      <alignment horizontal="center" vertical="center"/>
    </xf>
    <xf numFmtId="0" fontId="11" fillId="0" borderId="13" xfId="0" quotePrefix="1" applyFont="1" applyFill="1" applyBorder="1" applyAlignment="1">
      <alignment horizontal="center" vertical="center"/>
    </xf>
    <xf numFmtId="0" fontId="11" fillId="0" borderId="19" xfId="0" quotePrefix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9" fillId="0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 wrapText="1"/>
    </xf>
    <xf numFmtId="0" fontId="9" fillId="0" borderId="1" xfId="0" applyFont="1" applyBorder="1" applyAlignment="1">
      <alignment horizontal="center" wrapText="1"/>
    </xf>
    <xf numFmtId="1" fontId="11" fillId="0" borderId="2" xfId="0" applyNumberFormat="1" applyFont="1" applyFill="1" applyBorder="1" applyAlignment="1">
      <alignment horizontal="centerContinuous" vertical="center"/>
    </xf>
    <xf numFmtId="1" fontId="11" fillId="0" borderId="11" xfId="0" applyNumberFormat="1" applyFont="1" applyFill="1" applyBorder="1" applyAlignment="1">
      <alignment horizontal="centerContinuous"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12" xfId="0" applyFont="1" applyFill="1" applyBorder="1" applyAlignment="1">
      <alignment horizontal="centerContinuous" vertical="center"/>
    </xf>
    <xf numFmtId="0" fontId="11" fillId="0" borderId="11" xfId="0" applyFont="1" applyFill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11" fillId="0" borderId="2" xfId="0" quotePrefix="1" applyFont="1" applyFill="1" applyBorder="1" applyAlignment="1">
      <alignment horizontal="centerContinuous" vertical="center"/>
    </xf>
    <xf numFmtId="0" fontId="11" fillId="0" borderId="11" xfId="0" quotePrefix="1" applyFont="1" applyFill="1" applyBorder="1" applyAlignment="1">
      <alignment horizontal="centerContinuous" vertical="center"/>
    </xf>
    <xf numFmtId="3" fontId="9" fillId="0" borderId="1" xfId="0" applyNumberFormat="1" applyFont="1" applyFill="1" applyBorder="1" applyAlignment="1">
      <alignment horizontal="centerContinuous" vertical="center"/>
    </xf>
    <xf numFmtId="0" fontId="9" fillId="0" borderId="2" xfId="0" quotePrefix="1" applyFont="1" applyFill="1" applyBorder="1" applyAlignment="1">
      <alignment horizontal="centerContinuous" vertical="center"/>
    </xf>
    <xf numFmtId="0" fontId="9" fillId="0" borderId="11" xfId="0" quotePrefix="1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3" fontId="12" fillId="0" borderId="1" xfId="0" applyNumberFormat="1" applyFont="1" applyBorder="1"/>
    <xf numFmtId="0" fontId="7" fillId="0" borderId="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centerContinuous" vertical="center"/>
    </xf>
    <xf numFmtId="3" fontId="9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3" fontId="8" fillId="0" borderId="1" xfId="0" applyNumberFormat="1" applyFont="1" applyBorder="1"/>
    <xf numFmtId="164" fontId="9" fillId="0" borderId="1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3" fillId="0" borderId="1" xfId="0" applyNumberFormat="1" applyFont="1" applyBorder="1" applyAlignment="1"/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32" xfId="0" applyNumberFormat="1" applyBorder="1"/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2" xfId="0" applyBorder="1" applyAlignment="1">
      <alignment horizontal="center"/>
    </xf>
    <xf numFmtId="0" fontId="17" fillId="0" borderId="32" xfId="0" applyFont="1" applyBorder="1"/>
    <xf numFmtId="3" fontId="17" fillId="0" borderId="32" xfId="0" applyNumberFormat="1" applyFont="1" applyBorder="1"/>
    <xf numFmtId="0" fontId="18" fillId="0" borderId="0" xfId="0" applyFont="1"/>
    <xf numFmtId="0" fontId="18" fillId="0" borderId="32" xfId="2" applyFont="1" applyFill="1" applyBorder="1" applyAlignment="1">
      <alignment horizontal="center" vertical="top" textRotation="90" wrapText="1"/>
    </xf>
    <xf numFmtId="0" fontId="16" fillId="0" borderId="32" xfId="2" applyFont="1" applyFill="1" applyBorder="1" applyAlignment="1">
      <alignment horizontal="center" vertical="center"/>
    </xf>
    <xf numFmtId="0" fontId="18" fillId="0" borderId="37" xfId="2" applyFont="1" applyFill="1" applyBorder="1" applyAlignment="1"/>
    <xf numFmtId="0" fontId="18" fillId="0" borderId="37" xfId="0" applyFont="1" applyBorder="1" applyAlignment="1">
      <alignment horizontal="justify"/>
    </xf>
    <xf numFmtId="0" fontId="18" fillId="0" borderId="32" xfId="2" applyFont="1" applyFill="1" applyBorder="1" applyAlignment="1"/>
    <xf numFmtId="0" fontId="18" fillId="0" borderId="32" xfId="0" applyFont="1" applyBorder="1" applyAlignment="1">
      <alignment horizontal="justify"/>
    </xf>
    <xf numFmtId="0" fontId="18" fillId="0" borderId="32" xfId="0" applyFont="1" applyBorder="1"/>
    <xf numFmtId="0" fontId="16" fillId="0" borderId="32" xfId="2" applyFont="1" applyFill="1" applyBorder="1" applyAlignment="1">
      <alignment horizontal="justify"/>
    </xf>
    <xf numFmtId="0" fontId="18" fillId="0" borderId="32" xfId="2" applyFont="1" applyFill="1" applyBorder="1" applyAlignment="1">
      <alignment horizontal="justify"/>
    </xf>
    <xf numFmtId="0" fontId="18" fillId="0" borderId="34" xfId="2" applyFont="1" applyFill="1" applyBorder="1" applyAlignment="1"/>
    <xf numFmtId="0" fontId="18" fillId="0" borderId="34" xfId="2" applyFont="1" applyFill="1" applyBorder="1" applyAlignment="1">
      <alignment horizontal="justify"/>
    </xf>
    <xf numFmtId="0" fontId="16" fillId="0" borderId="34" xfId="2" applyFont="1" applyFill="1" applyBorder="1" applyAlignment="1">
      <alignment horizontal="justify"/>
    </xf>
    <xf numFmtId="167" fontId="16" fillId="0" borderId="33" xfId="2" applyNumberFormat="1" applyFont="1" applyFill="1" applyBorder="1" applyAlignment="1">
      <alignment horizontal="center" vertical="center" wrapText="1"/>
    </xf>
    <xf numFmtId="3" fontId="18" fillId="0" borderId="36" xfId="0" applyNumberFormat="1" applyFont="1" applyBorder="1"/>
    <xf numFmtId="3" fontId="18" fillId="0" borderId="33" xfId="0" applyNumberFormat="1" applyFont="1" applyBorder="1"/>
    <xf numFmtId="3" fontId="16" fillId="0" borderId="33" xfId="2" applyNumberFormat="1" applyFont="1" applyFill="1" applyBorder="1" applyAlignment="1"/>
    <xf numFmtId="3" fontId="18" fillId="0" borderId="33" xfId="2" applyNumberFormat="1" applyFont="1" applyFill="1" applyBorder="1" applyAlignment="1"/>
    <xf numFmtId="3" fontId="18" fillId="0" borderId="35" xfId="2" applyNumberFormat="1" applyFont="1" applyFill="1" applyBorder="1" applyAlignment="1"/>
    <xf numFmtId="3" fontId="16" fillId="0" borderId="35" xfId="2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8" fillId="0" borderId="1" xfId="0" applyFont="1" applyBorder="1" applyAlignment="1">
      <alignment vertical="center"/>
    </xf>
    <xf numFmtId="0" fontId="18" fillId="0" borderId="32" xfId="0" applyFont="1" applyBorder="1" applyAlignment="1">
      <alignment wrapText="1"/>
    </xf>
    <xf numFmtId="0" fontId="18" fillId="0" borderId="35" xfId="2" applyFont="1" applyFill="1" applyBorder="1" applyAlignment="1">
      <alignment horizontal="justify"/>
    </xf>
    <xf numFmtId="3" fontId="16" fillId="0" borderId="38" xfId="2" applyNumberFormat="1" applyFont="1" applyFill="1" applyBorder="1" applyAlignment="1"/>
    <xf numFmtId="3" fontId="18" fillId="0" borderId="39" xfId="2" applyNumberFormat="1" applyFont="1" applyFill="1" applyBorder="1" applyAlignment="1"/>
    <xf numFmtId="3" fontId="0" fillId="0" borderId="39" xfId="0" applyNumberFormat="1" applyBorder="1"/>
    <xf numFmtId="0" fontId="8" fillId="0" borderId="40" xfId="0" applyFont="1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wrapText="1"/>
    </xf>
    <xf numFmtId="0" fontId="0" fillId="0" borderId="40" xfId="0" applyBorder="1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3" fontId="11" fillId="0" borderId="27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2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center"/>
    </xf>
  </cellXfs>
  <cellStyles count="3">
    <cellStyle name="Normál" xfId="0" builtinId="0"/>
    <cellStyle name="Normál 5" xfId="1"/>
    <cellStyle name="Normál_2.sz.mellékl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"/>
  <sheetViews>
    <sheetView workbookViewId="0">
      <selection sqref="A1:AJ1"/>
    </sheetView>
  </sheetViews>
  <sheetFormatPr defaultRowHeight="15" x14ac:dyDescent="0.25"/>
  <cols>
    <col min="1" max="1" width="8.7109375" customWidth="1"/>
    <col min="2" max="2" width="0.85546875" hidden="1" customWidth="1"/>
    <col min="12" max="12" width="4.140625" hidden="1" customWidth="1"/>
    <col min="13" max="15" width="9.140625" hidden="1" customWidth="1"/>
    <col min="16" max="16" width="0.85546875" hidden="1" customWidth="1"/>
    <col min="17" max="28" width="9.140625" hidden="1" customWidth="1"/>
    <col min="29" max="29" width="9" customWidth="1"/>
    <col min="30" max="30" width="2.7109375" hidden="1" customWidth="1"/>
    <col min="31" max="32" width="9.140625" hidden="1" customWidth="1"/>
    <col min="33" max="33" width="12.85546875" customWidth="1"/>
    <col min="34" max="35" width="9.140625" hidden="1" customWidth="1"/>
    <col min="36" max="36" width="11.42578125" customWidth="1"/>
  </cols>
  <sheetData>
    <row r="1" spans="1:36" x14ac:dyDescent="0.25">
      <c r="A1" s="114" t="s">
        <v>608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6" x14ac:dyDescent="0.25">
      <c r="A3" s="115" t="s">
        <v>601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</row>
    <row r="4" spans="1:36" ht="15.75" thickBot="1" x14ac:dyDescent="0.3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4"/>
      <c r="AE4" s="4"/>
      <c r="AF4" s="4"/>
      <c r="AG4" s="6"/>
      <c r="AH4" s="7"/>
      <c r="AI4" s="7"/>
      <c r="AJ4" s="8"/>
    </row>
    <row r="5" spans="1:36" ht="23.25" x14ac:dyDescent="0.25">
      <c r="A5" s="116" t="s">
        <v>1</v>
      </c>
      <c r="B5" s="116"/>
      <c r="C5" s="117" t="s">
        <v>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8" t="s">
        <v>3</v>
      </c>
      <c r="AD5" s="118"/>
      <c r="AE5" s="118"/>
      <c r="AF5" s="118"/>
      <c r="AG5" s="119" t="s">
        <v>4</v>
      </c>
      <c r="AH5" s="119"/>
      <c r="AI5" s="120"/>
      <c r="AJ5" s="9" t="s">
        <v>5</v>
      </c>
    </row>
    <row r="6" spans="1:36" x14ac:dyDescent="0.25">
      <c r="A6" s="126" t="s">
        <v>6</v>
      </c>
      <c r="B6" s="126"/>
      <c r="C6" s="127" t="s">
        <v>7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 t="s">
        <v>8</v>
      </c>
      <c r="AD6" s="127"/>
      <c r="AE6" s="127"/>
      <c r="AF6" s="127"/>
      <c r="AG6" s="128" t="s">
        <v>9</v>
      </c>
      <c r="AH6" s="128"/>
      <c r="AI6" s="129"/>
      <c r="AJ6" s="10" t="s">
        <v>10</v>
      </c>
    </row>
    <row r="7" spans="1:36" x14ac:dyDescent="0.25">
      <c r="A7" s="121" t="s">
        <v>13</v>
      </c>
      <c r="B7" s="121"/>
      <c r="C7" s="122" t="s">
        <v>14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 t="s">
        <v>15</v>
      </c>
      <c r="AD7" s="122"/>
      <c r="AE7" s="122"/>
      <c r="AF7" s="122"/>
      <c r="AG7" s="124">
        <v>5104258</v>
      </c>
      <c r="AH7" s="124"/>
      <c r="AI7" s="125"/>
      <c r="AJ7" s="11">
        <v>16329145</v>
      </c>
    </row>
    <row r="8" spans="1:36" x14ac:dyDescent="0.25">
      <c r="A8" s="121" t="s">
        <v>16</v>
      </c>
      <c r="B8" s="121"/>
      <c r="C8" s="122" t="s">
        <v>17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3" t="s">
        <v>18</v>
      </c>
      <c r="AD8" s="123"/>
      <c r="AE8" s="123"/>
      <c r="AF8" s="123"/>
      <c r="AG8" s="124">
        <v>0</v>
      </c>
      <c r="AH8" s="124"/>
      <c r="AI8" s="125"/>
      <c r="AJ8" s="11"/>
    </row>
    <row r="9" spans="1:36" x14ac:dyDescent="0.25">
      <c r="A9" s="121" t="s">
        <v>19</v>
      </c>
      <c r="B9" s="121"/>
      <c r="C9" s="122" t="s">
        <v>20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3" t="s">
        <v>21</v>
      </c>
      <c r="AD9" s="123"/>
      <c r="AE9" s="123"/>
      <c r="AF9" s="123"/>
      <c r="AG9" s="124">
        <v>0</v>
      </c>
      <c r="AH9" s="124"/>
      <c r="AI9" s="125"/>
      <c r="AJ9" s="11"/>
    </row>
    <row r="10" spans="1:36" x14ac:dyDescent="0.25">
      <c r="A10" s="121" t="s">
        <v>22</v>
      </c>
      <c r="B10" s="121"/>
      <c r="C10" s="130" t="s">
        <v>23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23" t="s">
        <v>24</v>
      </c>
      <c r="AD10" s="123"/>
      <c r="AE10" s="123"/>
      <c r="AF10" s="123"/>
      <c r="AG10" s="124">
        <v>0</v>
      </c>
      <c r="AH10" s="124"/>
      <c r="AI10" s="125"/>
      <c r="AJ10" s="11"/>
    </row>
    <row r="11" spans="1:36" x14ac:dyDescent="0.25">
      <c r="A11" s="121" t="s">
        <v>25</v>
      </c>
      <c r="B11" s="121"/>
      <c r="C11" s="130" t="s">
        <v>26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23" t="s">
        <v>27</v>
      </c>
      <c r="AD11" s="123"/>
      <c r="AE11" s="123"/>
      <c r="AF11" s="123"/>
      <c r="AG11" s="124">
        <v>0</v>
      </c>
      <c r="AH11" s="124"/>
      <c r="AI11" s="125"/>
      <c r="AJ11" s="11"/>
    </row>
    <row r="12" spans="1:36" x14ac:dyDescent="0.25">
      <c r="A12" s="121" t="s">
        <v>28</v>
      </c>
      <c r="B12" s="121"/>
      <c r="C12" s="130" t="s">
        <v>29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23" t="s">
        <v>30</v>
      </c>
      <c r="AD12" s="123"/>
      <c r="AE12" s="123"/>
      <c r="AF12" s="123"/>
      <c r="AG12" s="124">
        <v>0</v>
      </c>
      <c r="AH12" s="124"/>
      <c r="AI12" s="125"/>
      <c r="AJ12" s="11"/>
    </row>
    <row r="13" spans="1:36" x14ac:dyDescent="0.25">
      <c r="A13" s="121" t="s">
        <v>31</v>
      </c>
      <c r="B13" s="121"/>
      <c r="C13" s="130" t="s">
        <v>32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23" t="s">
        <v>33</v>
      </c>
      <c r="AD13" s="123"/>
      <c r="AE13" s="123"/>
      <c r="AF13" s="123"/>
      <c r="AG13" s="124">
        <v>0</v>
      </c>
      <c r="AH13" s="124"/>
      <c r="AI13" s="125"/>
      <c r="AJ13" s="11"/>
    </row>
    <row r="14" spans="1:36" x14ac:dyDescent="0.25">
      <c r="A14" s="121" t="s">
        <v>34</v>
      </c>
      <c r="B14" s="121"/>
      <c r="C14" s="130" t="s">
        <v>35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23" t="s">
        <v>36</v>
      </c>
      <c r="AD14" s="123"/>
      <c r="AE14" s="123"/>
      <c r="AF14" s="123"/>
      <c r="AG14" s="124">
        <v>0</v>
      </c>
      <c r="AH14" s="124"/>
      <c r="AI14" s="125"/>
      <c r="AJ14" s="11"/>
    </row>
    <row r="15" spans="1:36" x14ac:dyDescent="0.25">
      <c r="A15" s="121" t="s">
        <v>37</v>
      </c>
      <c r="B15" s="121"/>
      <c r="C15" s="131" t="s">
        <v>38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23" t="s">
        <v>39</v>
      </c>
      <c r="AD15" s="123"/>
      <c r="AE15" s="123"/>
      <c r="AF15" s="123"/>
      <c r="AG15" s="124">
        <v>0</v>
      </c>
      <c r="AH15" s="124"/>
      <c r="AI15" s="125"/>
      <c r="AJ15" s="11"/>
    </row>
    <row r="16" spans="1:36" x14ac:dyDescent="0.25">
      <c r="A16" s="121" t="s">
        <v>40</v>
      </c>
      <c r="B16" s="121"/>
      <c r="C16" s="131" t="s">
        <v>41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23" t="s">
        <v>42</v>
      </c>
      <c r="AD16" s="123"/>
      <c r="AE16" s="123"/>
      <c r="AF16" s="123"/>
      <c r="AG16" s="124">
        <v>0</v>
      </c>
      <c r="AH16" s="124"/>
      <c r="AI16" s="125"/>
      <c r="AJ16" s="11"/>
    </row>
    <row r="17" spans="1:36" x14ac:dyDescent="0.25">
      <c r="A17" s="121" t="s">
        <v>43</v>
      </c>
      <c r="B17" s="121"/>
      <c r="C17" s="131" t="s">
        <v>44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23" t="s">
        <v>45</v>
      </c>
      <c r="AD17" s="123"/>
      <c r="AE17" s="123"/>
      <c r="AF17" s="123"/>
      <c r="AG17" s="124">
        <v>0</v>
      </c>
      <c r="AH17" s="124"/>
      <c r="AI17" s="125"/>
      <c r="AJ17" s="11"/>
    </row>
    <row r="18" spans="1:36" x14ac:dyDescent="0.25">
      <c r="A18" s="121" t="s">
        <v>46</v>
      </c>
      <c r="B18" s="121"/>
      <c r="C18" s="131" t="s">
        <v>47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23" t="s">
        <v>48</v>
      </c>
      <c r="AD18" s="123"/>
      <c r="AE18" s="123"/>
      <c r="AF18" s="123"/>
      <c r="AG18" s="124">
        <v>0</v>
      </c>
      <c r="AH18" s="124"/>
      <c r="AI18" s="125"/>
      <c r="AJ18" s="11"/>
    </row>
    <row r="19" spans="1:36" x14ac:dyDescent="0.25">
      <c r="A19" s="121" t="s">
        <v>49</v>
      </c>
      <c r="B19" s="121"/>
      <c r="C19" s="131" t="s">
        <v>50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23" t="s">
        <v>51</v>
      </c>
      <c r="AD19" s="123"/>
      <c r="AE19" s="123"/>
      <c r="AF19" s="123"/>
      <c r="AG19" s="124">
        <v>0</v>
      </c>
      <c r="AH19" s="124"/>
      <c r="AI19" s="125"/>
      <c r="AJ19" s="11">
        <v>493479</v>
      </c>
    </row>
    <row r="20" spans="1:36" x14ac:dyDescent="0.25">
      <c r="A20" s="132" t="s">
        <v>52</v>
      </c>
      <c r="B20" s="132"/>
      <c r="C20" s="133" t="s">
        <v>53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4" t="s">
        <v>54</v>
      </c>
      <c r="AD20" s="134"/>
      <c r="AE20" s="134"/>
      <c r="AF20" s="134"/>
      <c r="AG20" s="135">
        <f>SUM(AG7:AG19)</f>
        <v>5104258</v>
      </c>
      <c r="AH20" s="135"/>
      <c r="AI20" s="136"/>
      <c r="AJ20" s="12">
        <f>SUM(AJ7:AJ19)</f>
        <v>16822624</v>
      </c>
    </row>
    <row r="21" spans="1:36" x14ac:dyDescent="0.25">
      <c r="A21" s="121" t="s">
        <v>55</v>
      </c>
      <c r="B21" s="121"/>
      <c r="C21" s="131" t="s">
        <v>56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23" t="s">
        <v>57</v>
      </c>
      <c r="AD21" s="123"/>
      <c r="AE21" s="123"/>
      <c r="AF21" s="123"/>
      <c r="AG21" s="124">
        <v>8141400</v>
      </c>
      <c r="AH21" s="124"/>
      <c r="AI21" s="125"/>
      <c r="AJ21" s="11">
        <v>7447914</v>
      </c>
    </row>
    <row r="22" spans="1:36" x14ac:dyDescent="0.25">
      <c r="A22" s="121" t="s">
        <v>58</v>
      </c>
      <c r="B22" s="121"/>
      <c r="C22" s="131" t="s">
        <v>59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23" t="s">
        <v>60</v>
      </c>
      <c r="AD22" s="123"/>
      <c r="AE22" s="123"/>
      <c r="AF22" s="123"/>
      <c r="AG22" s="124">
        <v>480000</v>
      </c>
      <c r="AH22" s="124"/>
      <c r="AI22" s="125"/>
      <c r="AJ22" s="11">
        <v>1130000</v>
      </c>
    </row>
    <row r="23" spans="1:36" x14ac:dyDescent="0.25">
      <c r="A23" s="121" t="s">
        <v>61</v>
      </c>
      <c r="B23" s="121"/>
      <c r="C23" s="138" t="s">
        <v>62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23" t="s">
        <v>63</v>
      </c>
      <c r="AD23" s="123"/>
      <c r="AE23" s="123"/>
      <c r="AF23" s="123"/>
      <c r="AG23" s="124"/>
      <c r="AH23" s="124"/>
      <c r="AI23" s="125"/>
      <c r="AJ23" s="11"/>
    </row>
    <row r="24" spans="1:36" x14ac:dyDescent="0.25">
      <c r="A24" s="132" t="s">
        <v>64</v>
      </c>
      <c r="B24" s="132"/>
      <c r="C24" s="137" t="s">
        <v>65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4" t="s">
        <v>66</v>
      </c>
      <c r="AD24" s="134"/>
      <c r="AE24" s="134"/>
      <c r="AF24" s="134"/>
      <c r="AG24" s="135">
        <f>SUM(AG21:AG23)</f>
        <v>8621400</v>
      </c>
      <c r="AH24" s="135"/>
      <c r="AI24" s="136"/>
      <c r="AJ24" s="12">
        <f>SUM(AJ21:AJ23)</f>
        <v>8577914</v>
      </c>
    </row>
    <row r="25" spans="1:36" x14ac:dyDescent="0.25">
      <c r="A25" s="132" t="s">
        <v>67</v>
      </c>
      <c r="B25" s="132"/>
      <c r="C25" s="133" t="s">
        <v>68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4" t="s">
        <v>69</v>
      </c>
      <c r="AD25" s="134"/>
      <c r="AE25" s="134"/>
      <c r="AF25" s="134"/>
      <c r="AG25" s="135">
        <f>SUM(AG24:AG24,AG20:AG20)</f>
        <v>13725658</v>
      </c>
      <c r="AH25" s="135"/>
      <c r="AI25" s="136"/>
      <c r="AJ25" s="12">
        <f>SUM(AJ24:AJ24,AJ20:AJ20)</f>
        <v>25400538</v>
      </c>
    </row>
    <row r="26" spans="1:36" x14ac:dyDescent="0.25">
      <c r="A26" s="132" t="s">
        <v>70</v>
      </c>
      <c r="B26" s="132"/>
      <c r="C26" s="137" t="s">
        <v>71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4" t="s">
        <v>72</v>
      </c>
      <c r="AD26" s="134"/>
      <c r="AE26" s="134"/>
      <c r="AF26" s="134"/>
      <c r="AG26" s="135">
        <v>2543271</v>
      </c>
      <c r="AH26" s="135"/>
      <c r="AI26" s="136"/>
      <c r="AJ26" s="13">
        <v>3764179</v>
      </c>
    </row>
    <row r="27" spans="1:36" x14ac:dyDescent="0.25">
      <c r="A27" s="121" t="s">
        <v>73</v>
      </c>
      <c r="B27" s="121"/>
      <c r="C27" s="131" t="s">
        <v>74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23" t="s">
        <v>75</v>
      </c>
      <c r="AD27" s="123"/>
      <c r="AE27" s="123"/>
      <c r="AF27" s="123"/>
      <c r="AG27" s="124">
        <v>320000</v>
      </c>
      <c r="AH27" s="124"/>
      <c r="AI27" s="125"/>
      <c r="AJ27" s="11">
        <v>306000</v>
      </c>
    </row>
    <row r="28" spans="1:36" x14ac:dyDescent="0.25">
      <c r="A28" s="121" t="s">
        <v>76</v>
      </c>
      <c r="B28" s="121"/>
      <c r="C28" s="131" t="s">
        <v>77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23" t="s">
        <v>78</v>
      </c>
      <c r="AD28" s="123"/>
      <c r="AE28" s="123"/>
      <c r="AF28" s="123"/>
      <c r="AG28" s="124">
        <v>5368580</v>
      </c>
      <c r="AH28" s="124"/>
      <c r="AI28" s="125"/>
      <c r="AJ28" s="11">
        <v>3262580</v>
      </c>
    </row>
    <row r="29" spans="1:36" x14ac:dyDescent="0.25">
      <c r="A29" s="121" t="s">
        <v>79</v>
      </c>
      <c r="B29" s="121"/>
      <c r="C29" s="131" t="s">
        <v>80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23" t="s">
        <v>81</v>
      </c>
      <c r="AD29" s="123"/>
      <c r="AE29" s="123"/>
      <c r="AF29" s="123"/>
      <c r="AG29" s="124"/>
      <c r="AH29" s="124"/>
      <c r="AI29" s="125"/>
      <c r="AJ29" s="11"/>
    </row>
    <row r="30" spans="1:36" x14ac:dyDescent="0.25">
      <c r="A30" s="132" t="s">
        <v>82</v>
      </c>
      <c r="B30" s="132"/>
      <c r="C30" s="137" t="s">
        <v>83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4" t="s">
        <v>84</v>
      </c>
      <c r="AD30" s="134"/>
      <c r="AE30" s="134"/>
      <c r="AF30" s="134"/>
      <c r="AG30" s="135">
        <f>SUM(AG27:AG29)</f>
        <v>5688580</v>
      </c>
      <c r="AH30" s="135"/>
      <c r="AI30" s="136"/>
      <c r="AJ30" s="12">
        <f>SUM(AJ27:AJ29)</f>
        <v>3568580</v>
      </c>
    </row>
    <row r="31" spans="1:36" x14ac:dyDescent="0.25">
      <c r="A31" s="121" t="s">
        <v>85</v>
      </c>
      <c r="B31" s="121"/>
      <c r="C31" s="131" t="s">
        <v>86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23" t="s">
        <v>87</v>
      </c>
      <c r="AD31" s="123"/>
      <c r="AE31" s="123"/>
      <c r="AF31" s="123"/>
      <c r="AG31" s="124">
        <v>140000</v>
      </c>
      <c r="AH31" s="124"/>
      <c r="AI31" s="125"/>
      <c r="AJ31" s="11">
        <v>140000</v>
      </c>
    </row>
    <row r="32" spans="1:36" x14ac:dyDescent="0.25">
      <c r="A32" s="121" t="s">
        <v>88</v>
      </c>
      <c r="B32" s="121"/>
      <c r="C32" s="131" t="s">
        <v>89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23" t="s">
        <v>90</v>
      </c>
      <c r="AD32" s="123"/>
      <c r="AE32" s="123"/>
      <c r="AF32" s="123"/>
      <c r="AG32" s="124">
        <v>300000</v>
      </c>
      <c r="AH32" s="124"/>
      <c r="AI32" s="125"/>
      <c r="AJ32" s="11">
        <v>300000</v>
      </c>
    </row>
    <row r="33" spans="1:36" x14ac:dyDescent="0.25">
      <c r="A33" s="132" t="s">
        <v>91</v>
      </c>
      <c r="B33" s="132"/>
      <c r="C33" s="137" t="s">
        <v>92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4" t="s">
        <v>93</v>
      </c>
      <c r="AD33" s="134"/>
      <c r="AE33" s="134"/>
      <c r="AF33" s="134"/>
      <c r="AG33" s="135">
        <f>SUM(AG31:AG32)</f>
        <v>440000</v>
      </c>
      <c r="AH33" s="135"/>
      <c r="AI33" s="136"/>
      <c r="AJ33" s="12">
        <f>SUM(AJ31:AJ32)</f>
        <v>440000</v>
      </c>
    </row>
    <row r="34" spans="1:36" x14ac:dyDescent="0.25">
      <c r="A34" s="121" t="s">
        <v>94</v>
      </c>
      <c r="B34" s="121"/>
      <c r="C34" s="131" t="s">
        <v>95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23" t="s">
        <v>96</v>
      </c>
      <c r="AD34" s="123"/>
      <c r="AE34" s="123"/>
      <c r="AF34" s="123"/>
      <c r="AG34" s="124">
        <v>3660000</v>
      </c>
      <c r="AH34" s="124"/>
      <c r="AI34" s="125"/>
      <c r="AJ34" s="11">
        <v>4280285</v>
      </c>
    </row>
    <row r="35" spans="1:36" x14ac:dyDescent="0.25">
      <c r="A35" s="121" t="s">
        <v>97</v>
      </c>
      <c r="B35" s="121"/>
      <c r="C35" s="131" t="s">
        <v>98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23" t="s">
        <v>99</v>
      </c>
      <c r="AD35" s="123"/>
      <c r="AE35" s="123"/>
      <c r="AF35" s="123"/>
      <c r="AG35" s="124">
        <v>4100000</v>
      </c>
      <c r="AH35" s="124"/>
      <c r="AI35" s="125"/>
      <c r="AJ35" s="11">
        <v>4590000</v>
      </c>
    </row>
    <row r="36" spans="1:36" x14ac:dyDescent="0.25">
      <c r="A36" s="121" t="s">
        <v>100</v>
      </c>
      <c r="B36" s="121"/>
      <c r="C36" s="131" t="s">
        <v>101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23" t="s">
        <v>102</v>
      </c>
      <c r="AD36" s="123"/>
      <c r="AE36" s="123"/>
      <c r="AF36" s="123"/>
      <c r="AG36" s="124"/>
      <c r="AH36" s="124"/>
      <c r="AI36" s="125"/>
      <c r="AJ36" s="11"/>
    </row>
    <row r="37" spans="1:36" x14ac:dyDescent="0.25">
      <c r="A37" s="121" t="s">
        <v>103</v>
      </c>
      <c r="B37" s="121"/>
      <c r="C37" s="131" t="s">
        <v>104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23" t="s">
        <v>105</v>
      </c>
      <c r="AD37" s="123"/>
      <c r="AE37" s="123"/>
      <c r="AF37" s="123"/>
      <c r="AG37" s="124">
        <v>300000</v>
      </c>
      <c r="AH37" s="124"/>
      <c r="AI37" s="125"/>
      <c r="AJ37" s="11">
        <v>300000</v>
      </c>
    </row>
    <row r="38" spans="1:36" x14ac:dyDescent="0.25">
      <c r="A38" s="121" t="s">
        <v>106</v>
      </c>
      <c r="B38" s="121"/>
      <c r="C38" s="139" t="s">
        <v>107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23" t="s">
        <v>108</v>
      </c>
      <c r="AD38" s="123"/>
      <c r="AE38" s="123"/>
      <c r="AF38" s="123"/>
      <c r="AG38" s="124"/>
      <c r="AH38" s="124"/>
      <c r="AI38" s="125"/>
      <c r="AJ38" s="11"/>
    </row>
    <row r="39" spans="1:36" x14ac:dyDescent="0.25">
      <c r="A39" s="121" t="s">
        <v>109</v>
      </c>
      <c r="B39" s="121"/>
      <c r="C39" s="140" t="s">
        <v>110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23" t="s">
        <v>111</v>
      </c>
      <c r="AD39" s="123"/>
      <c r="AE39" s="123"/>
      <c r="AF39" s="123"/>
      <c r="AG39" s="124">
        <v>1095000</v>
      </c>
      <c r="AH39" s="124"/>
      <c r="AI39" s="125"/>
      <c r="AJ39" s="11">
        <v>1095000</v>
      </c>
    </row>
    <row r="40" spans="1:36" x14ac:dyDescent="0.25">
      <c r="A40" s="121" t="s">
        <v>112</v>
      </c>
      <c r="B40" s="121"/>
      <c r="C40" s="131" t="s">
        <v>113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23" t="s">
        <v>114</v>
      </c>
      <c r="AD40" s="123"/>
      <c r="AE40" s="123"/>
      <c r="AF40" s="123"/>
      <c r="AG40" s="124">
        <v>700000</v>
      </c>
      <c r="AH40" s="124"/>
      <c r="AI40" s="125"/>
      <c r="AJ40" s="11">
        <v>1481000</v>
      </c>
    </row>
    <row r="41" spans="1:36" x14ac:dyDescent="0.25">
      <c r="A41" s="132" t="s">
        <v>115</v>
      </c>
      <c r="B41" s="132"/>
      <c r="C41" s="137" t="s">
        <v>116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4" t="s">
        <v>117</v>
      </c>
      <c r="AD41" s="134"/>
      <c r="AE41" s="134"/>
      <c r="AF41" s="134"/>
      <c r="AG41" s="135">
        <f>SUM(AG34:AG40)</f>
        <v>9855000</v>
      </c>
      <c r="AH41" s="135"/>
      <c r="AI41" s="136"/>
      <c r="AJ41" s="12">
        <f>SUM(AJ34:AJ40)</f>
        <v>11746285</v>
      </c>
    </row>
    <row r="42" spans="1:36" x14ac:dyDescent="0.25">
      <c r="A42" s="121" t="s">
        <v>118</v>
      </c>
      <c r="B42" s="121"/>
      <c r="C42" s="131" t="s">
        <v>119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23" t="s">
        <v>120</v>
      </c>
      <c r="AD42" s="123"/>
      <c r="AE42" s="123"/>
      <c r="AF42" s="123"/>
      <c r="AG42" s="124"/>
      <c r="AH42" s="124"/>
      <c r="AI42" s="125"/>
      <c r="AJ42" s="11"/>
    </row>
    <row r="43" spans="1:36" x14ac:dyDescent="0.25">
      <c r="A43" s="121" t="s">
        <v>121</v>
      </c>
      <c r="B43" s="121"/>
      <c r="C43" s="131" t="s">
        <v>122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23" t="s">
        <v>123</v>
      </c>
      <c r="AD43" s="123"/>
      <c r="AE43" s="123"/>
      <c r="AF43" s="123"/>
      <c r="AG43" s="124">
        <v>40000</v>
      </c>
      <c r="AH43" s="124"/>
      <c r="AI43" s="125"/>
      <c r="AJ43" s="11">
        <v>40000</v>
      </c>
    </row>
    <row r="44" spans="1:36" x14ac:dyDescent="0.25">
      <c r="A44" s="132" t="s">
        <v>124</v>
      </c>
      <c r="B44" s="132"/>
      <c r="C44" s="137" t="s">
        <v>125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4" t="s">
        <v>126</v>
      </c>
      <c r="AD44" s="134"/>
      <c r="AE44" s="134"/>
      <c r="AF44" s="134"/>
      <c r="AG44" s="135">
        <f>SUM(AG42:AG43)</f>
        <v>40000</v>
      </c>
      <c r="AH44" s="135"/>
      <c r="AI44" s="136"/>
      <c r="AJ44" s="12">
        <f>SUM(AJ42:AJ43)</f>
        <v>40000</v>
      </c>
    </row>
    <row r="45" spans="1:36" x14ac:dyDescent="0.25">
      <c r="A45" s="121" t="s">
        <v>127</v>
      </c>
      <c r="B45" s="121"/>
      <c r="C45" s="131" t="s">
        <v>128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23" t="s">
        <v>129</v>
      </c>
      <c r="AD45" s="123"/>
      <c r="AE45" s="123"/>
      <c r="AF45" s="123"/>
      <c r="AG45" s="124">
        <v>5321118</v>
      </c>
      <c r="AH45" s="124"/>
      <c r="AI45" s="125"/>
      <c r="AJ45" s="11">
        <v>5267118</v>
      </c>
    </row>
    <row r="46" spans="1:36" x14ac:dyDescent="0.25">
      <c r="A46" s="121" t="s">
        <v>130</v>
      </c>
      <c r="B46" s="121"/>
      <c r="C46" s="131" t="s">
        <v>131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23" t="s">
        <v>132</v>
      </c>
      <c r="AD46" s="123"/>
      <c r="AE46" s="123"/>
      <c r="AF46" s="123"/>
      <c r="AG46" s="124">
        <v>350000</v>
      </c>
      <c r="AH46" s="124"/>
      <c r="AI46" s="125"/>
      <c r="AJ46" s="11">
        <v>441000</v>
      </c>
    </row>
    <row r="47" spans="1:36" x14ac:dyDescent="0.25">
      <c r="A47" s="121" t="s">
        <v>133</v>
      </c>
      <c r="B47" s="121"/>
      <c r="C47" s="131" t="s">
        <v>134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23" t="s">
        <v>135</v>
      </c>
      <c r="AD47" s="123"/>
      <c r="AE47" s="123"/>
      <c r="AF47" s="123"/>
      <c r="AG47" s="124"/>
      <c r="AH47" s="124"/>
      <c r="AI47" s="125"/>
      <c r="AJ47" s="11"/>
    </row>
    <row r="48" spans="1:36" x14ac:dyDescent="0.25">
      <c r="A48" s="121" t="s">
        <v>136</v>
      </c>
      <c r="B48" s="121"/>
      <c r="C48" s="131" t="s">
        <v>137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23" t="s">
        <v>138</v>
      </c>
      <c r="AD48" s="123"/>
      <c r="AE48" s="123"/>
      <c r="AF48" s="123"/>
      <c r="AG48" s="124"/>
      <c r="AH48" s="124"/>
      <c r="AI48" s="125"/>
      <c r="AJ48" s="11"/>
    </row>
    <row r="49" spans="1:36" x14ac:dyDescent="0.25">
      <c r="A49" s="121" t="s">
        <v>139</v>
      </c>
      <c r="B49" s="121"/>
      <c r="C49" s="131" t="s">
        <v>140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23" t="s">
        <v>141</v>
      </c>
      <c r="AD49" s="123"/>
      <c r="AE49" s="123"/>
      <c r="AF49" s="123"/>
      <c r="AG49" s="124">
        <v>1000000</v>
      </c>
      <c r="AH49" s="124"/>
      <c r="AI49" s="125"/>
      <c r="AJ49" s="11">
        <v>557895</v>
      </c>
    </row>
    <row r="50" spans="1:36" x14ac:dyDescent="0.25">
      <c r="A50" s="132" t="s">
        <v>142</v>
      </c>
      <c r="B50" s="132"/>
      <c r="C50" s="137" t="s">
        <v>143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4" t="s">
        <v>144</v>
      </c>
      <c r="AD50" s="134"/>
      <c r="AE50" s="134"/>
      <c r="AF50" s="134"/>
      <c r="AG50" s="135">
        <f>SUM(AG45:AG49)</f>
        <v>6671118</v>
      </c>
      <c r="AH50" s="135"/>
      <c r="AI50" s="136"/>
      <c r="AJ50" s="12">
        <f>SUM(AJ45:AJ49)</f>
        <v>6266013</v>
      </c>
    </row>
    <row r="51" spans="1:36" x14ac:dyDescent="0.25">
      <c r="A51" s="132" t="s">
        <v>145</v>
      </c>
      <c r="B51" s="132"/>
      <c r="C51" s="137" t="s">
        <v>146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4" t="s">
        <v>147</v>
      </c>
      <c r="AD51" s="134"/>
      <c r="AE51" s="134"/>
      <c r="AF51" s="134"/>
      <c r="AG51" s="135">
        <f>SUM(AG30,AG33,AG41,,AG44,AG50)</f>
        <v>22694698</v>
      </c>
      <c r="AH51" s="135"/>
      <c r="AI51" s="136"/>
      <c r="AJ51" s="12">
        <f>SUM(AJ30,AJ33,AJ41,,AJ44,AJ50)</f>
        <v>22060878</v>
      </c>
    </row>
    <row r="52" spans="1:36" x14ac:dyDescent="0.25">
      <c r="A52" s="121" t="s">
        <v>148</v>
      </c>
      <c r="B52" s="121"/>
      <c r="C52" s="141" t="s">
        <v>149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23" t="s">
        <v>150</v>
      </c>
      <c r="AD52" s="123"/>
      <c r="AE52" s="123"/>
      <c r="AF52" s="123"/>
      <c r="AG52" s="124"/>
      <c r="AH52" s="124"/>
      <c r="AI52" s="125"/>
      <c r="AJ52" s="11"/>
    </row>
    <row r="53" spans="1:36" x14ac:dyDescent="0.25">
      <c r="A53" s="121" t="s">
        <v>151</v>
      </c>
      <c r="B53" s="121"/>
      <c r="C53" s="141" t="s">
        <v>152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23" t="s">
        <v>153</v>
      </c>
      <c r="AD53" s="123"/>
      <c r="AE53" s="123"/>
      <c r="AF53" s="123"/>
      <c r="AG53" s="124"/>
      <c r="AH53" s="124"/>
      <c r="AI53" s="125"/>
      <c r="AJ53" s="11">
        <v>620000</v>
      </c>
    </row>
    <row r="54" spans="1:36" x14ac:dyDescent="0.25">
      <c r="A54" s="121" t="s">
        <v>154</v>
      </c>
      <c r="B54" s="121"/>
      <c r="C54" s="142" t="s">
        <v>155</v>
      </c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23" t="s">
        <v>156</v>
      </c>
      <c r="AD54" s="123"/>
      <c r="AE54" s="123"/>
      <c r="AF54" s="123"/>
      <c r="AG54" s="124"/>
      <c r="AH54" s="124"/>
      <c r="AI54" s="125"/>
      <c r="AJ54" s="11"/>
    </row>
    <row r="55" spans="1:36" x14ac:dyDescent="0.25">
      <c r="A55" s="121" t="s">
        <v>157</v>
      </c>
      <c r="B55" s="121"/>
      <c r="C55" s="142" t="s">
        <v>158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23" t="s">
        <v>159</v>
      </c>
      <c r="AD55" s="123"/>
      <c r="AE55" s="123"/>
      <c r="AF55" s="123"/>
      <c r="AG55" s="124"/>
      <c r="AH55" s="124"/>
      <c r="AI55" s="125"/>
      <c r="AJ55" s="11"/>
    </row>
    <row r="56" spans="1:36" x14ac:dyDescent="0.25">
      <c r="A56" s="121" t="s">
        <v>160</v>
      </c>
      <c r="B56" s="121"/>
      <c r="C56" s="142" t="s">
        <v>161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23" t="s">
        <v>162</v>
      </c>
      <c r="AD56" s="123"/>
      <c r="AE56" s="123"/>
      <c r="AF56" s="123"/>
      <c r="AG56" s="124"/>
      <c r="AH56" s="124"/>
      <c r="AI56" s="125"/>
      <c r="AJ56" s="11"/>
    </row>
    <row r="57" spans="1:36" x14ac:dyDescent="0.25">
      <c r="A57" s="121" t="s">
        <v>163</v>
      </c>
      <c r="B57" s="121"/>
      <c r="C57" s="141" t="s">
        <v>164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23" t="s">
        <v>165</v>
      </c>
      <c r="AD57" s="123"/>
      <c r="AE57" s="123"/>
      <c r="AF57" s="123"/>
      <c r="AG57" s="124"/>
      <c r="AH57" s="124"/>
      <c r="AI57" s="125"/>
      <c r="AJ57" s="11"/>
    </row>
    <row r="58" spans="1:36" x14ac:dyDescent="0.25">
      <c r="A58" s="121" t="s">
        <v>166</v>
      </c>
      <c r="B58" s="121"/>
      <c r="C58" s="141" t="s">
        <v>167</v>
      </c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23" t="s">
        <v>168</v>
      </c>
      <c r="AD58" s="123"/>
      <c r="AE58" s="123"/>
      <c r="AF58" s="123"/>
      <c r="AG58" s="124">
        <v>150000</v>
      </c>
      <c r="AH58" s="124"/>
      <c r="AI58" s="125"/>
      <c r="AJ58" s="11"/>
    </row>
    <row r="59" spans="1:36" x14ac:dyDescent="0.25">
      <c r="A59" s="121" t="s">
        <v>169</v>
      </c>
      <c r="B59" s="121"/>
      <c r="C59" s="141" t="s">
        <v>170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23" t="s">
        <v>171</v>
      </c>
      <c r="AD59" s="123"/>
      <c r="AE59" s="123"/>
      <c r="AF59" s="123"/>
      <c r="AG59" s="124">
        <v>1300000</v>
      </c>
      <c r="AH59" s="124"/>
      <c r="AI59" s="125"/>
      <c r="AJ59" s="11">
        <v>2384580</v>
      </c>
    </row>
    <row r="60" spans="1:36" x14ac:dyDescent="0.25">
      <c r="A60" s="132" t="s">
        <v>172</v>
      </c>
      <c r="B60" s="132"/>
      <c r="C60" s="143" t="s">
        <v>173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34" t="s">
        <v>174</v>
      </c>
      <c r="AD60" s="134"/>
      <c r="AE60" s="134"/>
      <c r="AF60" s="134"/>
      <c r="AG60" s="135">
        <f>SUM(AG52:AG59)</f>
        <v>1450000</v>
      </c>
      <c r="AH60" s="135"/>
      <c r="AI60" s="136"/>
      <c r="AJ60" s="12">
        <f>SUM(AJ52:AJ59)</f>
        <v>3004580</v>
      </c>
    </row>
    <row r="61" spans="1:36" x14ac:dyDescent="0.25">
      <c r="A61" s="121" t="s">
        <v>175</v>
      </c>
      <c r="B61" s="121"/>
      <c r="C61" s="144" t="s">
        <v>176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23" t="s">
        <v>177</v>
      </c>
      <c r="AD61" s="123"/>
      <c r="AE61" s="123"/>
      <c r="AF61" s="123"/>
      <c r="AG61" s="124"/>
      <c r="AH61" s="124"/>
      <c r="AI61" s="125"/>
      <c r="AJ61" s="11"/>
    </row>
    <row r="62" spans="1:36" x14ac:dyDescent="0.25">
      <c r="A62" s="121" t="s">
        <v>178</v>
      </c>
      <c r="B62" s="121"/>
      <c r="C62" s="144" t="s">
        <v>179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23" t="s">
        <v>180</v>
      </c>
      <c r="AD62" s="123"/>
      <c r="AE62" s="123"/>
      <c r="AF62" s="123"/>
      <c r="AG62" s="124"/>
      <c r="AH62" s="124"/>
      <c r="AI62" s="125"/>
      <c r="AJ62" s="11"/>
    </row>
    <row r="63" spans="1:36" x14ac:dyDescent="0.25">
      <c r="A63" s="121" t="s">
        <v>181</v>
      </c>
      <c r="B63" s="121"/>
      <c r="C63" s="144" t="s">
        <v>182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23" t="s">
        <v>183</v>
      </c>
      <c r="AD63" s="123"/>
      <c r="AE63" s="123"/>
      <c r="AF63" s="123"/>
      <c r="AG63" s="124"/>
      <c r="AH63" s="124"/>
      <c r="AI63" s="125"/>
      <c r="AJ63" s="11"/>
    </row>
    <row r="64" spans="1:36" x14ac:dyDescent="0.25">
      <c r="A64" s="121" t="s">
        <v>184</v>
      </c>
      <c r="B64" s="121"/>
      <c r="C64" s="144" t="s">
        <v>185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23" t="s">
        <v>186</v>
      </c>
      <c r="AD64" s="123"/>
      <c r="AE64" s="123"/>
      <c r="AF64" s="123"/>
      <c r="AG64" s="124"/>
      <c r="AH64" s="124"/>
      <c r="AI64" s="125"/>
      <c r="AJ64" s="11"/>
    </row>
    <row r="65" spans="1:36" x14ac:dyDescent="0.25">
      <c r="A65" s="121" t="s">
        <v>187</v>
      </c>
      <c r="B65" s="121"/>
      <c r="C65" s="144" t="s">
        <v>188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23" t="s">
        <v>189</v>
      </c>
      <c r="AD65" s="123"/>
      <c r="AE65" s="123"/>
      <c r="AF65" s="123"/>
      <c r="AG65" s="124"/>
      <c r="AH65" s="124"/>
      <c r="AI65" s="125"/>
      <c r="AJ65" s="11"/>
    </row>
    <row r="66" spans="1:36" x14ac:dyDescent="0.25">
      <c r="A66" s="121" t="s">
        <v>190</v>
      </c>
      <c r="B66" s="121"/>
      <c r="C66" s="144" t="s">
        <v>191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23" t="s">
        <v>192</v>
      </c>
      <c r="AD66" s="123"/>
      <c r="AE66" s="123"/>
      <c r="AF66" s="123"/>
      <c r="AG66" s="124">
        <v>2932460</v>
      </c>
      <c r="AH66" s="124"/>
      <c r="AI66" s="125"/>
      <c r="AJ66" s="11">
        <v>4532460</v>
      </c>
    </row>
    <row r="67" spans="1:36" x14ac:dyDescent="0.25">
      <c r="A67" s="121" t="s">
        <v>193</v>
      </c>
      <c r="B67" s="121"/>
      <c r="C67" s="144" t="s">
        <v>194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23" t="s">
        <v>195</v>
      </c>
      <c r="AD67" s="123"/>
      <c r="AE67" s="123"/>
      <c r="AF67" s="123"/>
      <c r="AG67" s="124"/>
      <c r="AH67" s="124"/>
      <c r="AI67" s="125"/>
      <c r="AJ67" s="11"/>
    </row>
    <row r="68" spans="1:36" x14ac:dyDescent="0.25">
      <c r="A68" s="121" t="s">
        <v>196</v>
      </c>
      <c r="B68" s="121"/>
      <c r="C68" s="144" t="s">
        <v>197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23" t="s">
        <v>198</v>
      </c>
      <c r="AD68" s="123"/>
      <c r="AE68" s="123"/>
      <c r="AF68" s="123"/>
      <c r="AG68" s="124"/>
      <c r="AH68" s="124"/>
      <c r="AI68" s="125"/>
      <c r="AJ68" s="11"/>
    </row>
    <row r="69" spans="1:36" x14ac:dyDescent="0.25">
      <c r="A69" s="121" t="s">
        <v>199</v>
      </c>
      <c r="B69" s="121"/>
      <c r="C69" s="144" t="s">
        <v>200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23" t="s">
        <v>201</v>
      </c>
      <c r="AD69" s="123"/>
      <c r="AE69" s="123"/>
      <c r="AF69" s="123"/>
      <c r="AG69" s="124"/>
      <c r="AH69" s="124"/>
      <c r="AI69" s="125"/>
      <c r="AJ69" s="11"/>
    </row>
    <row r="70" spans="1:36" x14ac:dyDescent="0.25">
      <c r="A70" s="121" t="s">
        <v>202</v>
      </c>
      <c r="B70" s="121"/>
      <c r="C70" s="147" t="s">
        <v>203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23" t="s">
        <v>204</v>
      </c>
      <c r="AD70" s="123"/>
      <c r="AE70" s="123"/>
      <c r="AF70" s="123"/>
      <c r="AG70" s="124"/>
      <c r="AH70" s="124"/>
      <c r="AI70" s="125"/>
      <c r="AJ70" s="11"/>
    </row>
    <row r="71" spans="1:36" x14ac:dyDescent="0.25">
      <c r="A71" s="121" t="s">
        <v>205</v>
      </c>
      <c r="B71" s="121"/>
      <c r="C71" s="144" t="s">
        <v>206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23" t="s">
        <v>207</v>
      </c>
      <c r="AD71" s="123"/>
      <c r="AE71" s="123"/>
      <c r="AF71" s="123"/>
      <c r="AG71" s="124">
        <v>1300000</v>
      </c>
      <c r="AH71" s="124"/>
      <c r="AI71" s="125"/>
      <c r="AJ71" s="11">
        <v>1300000</v>
      </c>
    </row>
    <row r="72" spans="1:36" x14ac:dyDescent="0.25">
      <c r="A72" s="121" t="s">
        <v>208</v>
      </c>
      <c r="B72" s="121"/>
      <c r="C72" s="145" t="s">
        <v>209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6" t="s">
        <v>210</v>
      </c>
      <c r="AD72" s="146"/>
      <c r="AE72" s="146"/>
      <c r="AF72" s="146"/>
      <c r="AG72" s="124"/>
      <c r="AH72" s="124"/>
      <c r="AI72" s="125"/>
      <c r="AJ72" s="11"/>
    </row>
    <row r="73" spans="1:36" x14ac:dyDescent="0.25">
      <c r="A73" s="132" t="s">
        <v>211</v>
      </c>
      <c r="B73" s="132"/>
      <c r="C73" s="143" t="s">
        <v>212</v>
      </c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34" t="s">
        <v>213</v>
      </c>
      <c r="AD73" s="134"/>
      <c r="AE73" s="134"/>
      <c r="AF73" s="134"/>
      <c r="AG73" s="135">
        <f>SUM(AG61:AG72)</f>
        <v>4232460</v>
      </c>
      <c r="AH73" s="135"/>
      <c r="AI73" s="136"/>
      <c r="AJ73" s="12">
        <f>SUM(AJ61:AJ72)</f>
        <v>5832460</v>
      </c>
    </row>
    <row r="74" spans="1:36" x14ac:dyDescent="0.25">
      <c r="A74" s="121" t="s">
        <v>214</v>
      </c>
      <c r="B74" s="121"/>
      <c r="C74" s="148" t="s">
        <v>215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23" t="s">
        <v>216</v>
      </c>
      <c r="AD74" s="123"/>
      <c r="AE74" s="123"/>
      <c r="AF74" s="123"/>
      <c r="AG74" s="124">
        <v>1823000</v>
      </c>
      <c r="AH74" s="124"/>
      <c r="AI74" s="125"/>
      <c r="AJ74" s="11">
        <v>4373000</v>
      </c>
    </row>
    <row r="75" spans="1:36" x14ac:dyDescent="0.25">
      <c r="A75" s="121" t="s">
        <v>217</v>
      </c>
      <c r="B75" s="121"/>
      <c r="C75" s="149" t="s">
        <v>218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23" t="s">
        <v>219</v>
      </c>
      <c r="AD75" s="123"/>
      <c r="AE75" s="123"/>
      <c r="AF75" s="123"/>
      <c r="AG75" s="124">
        <v>17007060</v>
      </c>
      <c r="AH75" s="124"/>
      <c r="AI75" s="125"/>
      <c r="AJ75" s="11">
        <v>67794360</v>
      </c>
    </row>
    <row r="76" spans="1:36" x14ac:dyDescent="0.25">
      <c r="A76" s="121" t="s">
        <v>220</v>
      </c>
      <c r="B76" s="121"/>
      <c r="C76" s="148" t="s">
        <v>221</v>
      </c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23" t="s">
        <v>222</v>
      </c>
      <c r="AD76" s="123"/>
      <c r="AE76" s="123"/>
      <c r="AF76" s="123"/>
      <c r="AG76" s="124"/>
      <c r="AH76" s="124"/>
      <c r="AI76" s="125"/>
      <c r="AJ76" s="11"/>
    </row>
    <row r="77" spans="1:36" x14ac:dyDescent="0.25">
      <c r="A77" s="121" t="s">
        <v>223</v>
      </c>
      <c r="B77" s="121"/>
      <c r="C77" s="149" t="s">
        <v>224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23" t="s">
        <v>225</v>
      </c>
      <c r="AD77" s="123"/>
      <c r="AE77" s="123"/>
      <c r="AF77" s="123"/>
      <c r="AG77" s="124">
        <v>1866455</v>
      </c>
      <c r="AH77" s="124"/>
      <c r="AI77" s="125"/>
      <c r="AJ77" s="11">
        <v>1866455</v>
      </c>
    </row>
    <row r="78" spans="1:36" x14ac:dyDescent="0.25">
      <c r="A78" s="121" t="s">
        <v>226</v>
      </c>
      <c r="B78" s="121"/>
      <c r="C78" s="138" t="s">
        <v>227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23" t="s">
        <v>228</v>
      </c>
      <c r="AD78" s="123"/>
      <c r="AE78" s="123"/>
      <c r="AF78" s="123"/>
      <c r="AG78" s="124"/>
      <c r="AH78" s="124"/>
      <c r="AI78" s="125"/>
      <c r="AJ78" s="11"/>
    </row>
    <row r="79" spans="1:36" x14ac:dyDescent="0.25">
      <c r="A79" s="121" t="s">
        <v>229</v>
      </c>
      <c r="B79" s="121"/>
      <c r="C79" s="138" t="s">
        <v>230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23" t="s">
        <v>231</v>
      </c>
      <c r="AD79" s="123"/>
      <c r="AE79" s="123"/>
      <c r="AF79" s="123"/>
      <c r="AG79" s="124"/>
      <c r="AH79" s="124"/>
      <c r="AI79" s="125"/>
      <c r="AJ79" s="11"/>
    </row>
    <row r="80" spans="1:36" x14ac:dyDescent="0.25">
      <c r="A80" s="121" t="s">
        <v>232</v>
      </c>
      <c r="B80" s="121"/>
      <c r="C80" s="138" t="s">
        <v>233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23" t="s">
        <v>234</v>
      </c>
      <c r="AD80" s="123"/>
      <c r="AE80" s="123"/>
      <c r="AF80" s="123"/>
      <c r="AG80" s="124">
        <v>4402940</v>
      </c>
      <c r="AH80" s="124"/>
      <c r="AI80" s="125"/>
      <c r="AJ80" s="11">
        <v>18115640</v>
      </c>
    </row>
    <row r="81" spans="1:36" x14ac:dyDescent="0.25">
      <c r="A81" s="132" t="s">
        <v>235</v>
      </c>
      <c r="B81" s="132"/>
      <c r="C81" s="150" t="s">
        <v>236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34" t="s">
        <v>237</v>
      </c>
      <c r="AD81" s="134"/>
      <c r="AE81" s="134"/>
      <c r="AF81" s="134"/>
      <c r="AG81" s="135">
        <f>SUM(AG74:AG80)</f>
        <v>25099455</v>
      </c>
      <c r="AH81" s="135"/>
      <c r="AI81" s="136"/>
      <c r="AJ81" s="12">
        <f>SUM(AJ74:AJ80)</f>
        <v>92149455</v>
      </c>
    </row>
    <row r="82" spans="1:36" x14ac:dyDescent="0.25">
      <c r="A82" s="121" t="s">
        <v>238</v>
      </c>
      <c r="B82" s="121"/>
      <c r="C82" s="141" t="s">
        <v>239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23" t="s">
        <v>240</v>
      </c>
      <c r="AD82" s="123"/>
      <c r="AE82" s="123"/>
      <c r="AF82" s="123"/>
      <c r="AG82" s="124">
        <v>15748000</v>
      </c>
      <c r="AH82" s="124"/>
      <c r="AI82" s="125"/>
      <c r="AJ82" s="11">
        <v>16577000</v>
      </c>
    </row>
    <row r="83" spans="1:36" x14ac:dyDescent="0.25">
      <c r="A83" s="121" t="s">
        <v>241</v>
      </c>
      <c r="B83" s="121"/>
      <c r="C83" s="141" t="s">
        <v>242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23" t="s">
        <v>243</v>
      </c>
      <c r="AD83" s="123"/>
      <c r="AE83" s="123"/>
      <c r="AF83" s="123"/>
      <c r="AG83" s="124"/>
      <c r="AH83" s="124"/>
      <c r="AI83" s="125"/>
      <c r="AJ83" s="11"/>
    </row>
    <row r="84" spans="1:36" x14ac:dyDescent="0.25">
      <c r="A84" s="121" t="s">
        <v>244</v>
      </c>
      <c r="B84" s="121"/>
      <c r="C84" s="141" t="s">
        <v>245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23" t="s">
        <v>246</v>
      </c>
      <c r="AD84" s="123"/>
      <c r="AE84" s="123"/>
      <c r="AF84" s="123"/>
      <c r="AG84" s="124"/>
      <c r="AH84" s="124"/>
      <c r="AI84" s="125"/>
      <c r="AJ84" s="11"/>
    </row>
    <row r="85" spans="1:36" x14ac:dyDescent="0.25">
      <c r="A85" s="121" t="s">
        <v>247</v>
      </c>
      <c r="B85" s="121"/>
      <c r="C85" s="141" t="s">
        <v>248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23" t="s">
        <v>249</v>
      </c>
      <c r="AD85" s="123"/>
      <c r="AE85" s="123"/>
      <c r="AF85" s="123"/>
      <c r="AG85" s="124">
        <v>4252000</v>
      </c>
      <c r="AH85" s="124"/>
      <c r="AI85" s="125"/>
      <c r="AJ85" s="11">
        <v>4476000</v>
      </c>
    </row>
    <row r="86" spans="1:36" x14ac:dyDescent="0.25">
      <c r="A86" s="132" t="s">
        <v>250</v>
      </c>
      <c r="B86" s="132"/>
      <c r="C86" s="143" t="s">
        <v>251</v>
      </c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34" t="s">
        <v>252</v>
      </c>
      <c r="AD86" s="134"/>
      <c r="AE86" s="134"/>
      <c r="AF86" s="134"/>
      <c r="AG86" s="135">
        <f>SUM(AG82:AI85)</f>
        <v>20000000</v>
      </c>
      <c r="AH86" s="135"/>
      <c r="AI86" s="136"/>
      <c r="AJ86" s="12">
        <f>SUM(AJ82:AJ85)</f>
        <v>21053000</v>
      </c>
    </row>
    <row r="87" spans="1:36" x14ac:dyDescent="0.25">
      <c r="A87" s="121" t="s">
        <v>253</v>
      </c>
      <c r="B87" s="121"/>
      <c r="C87" s="141" t="s">
        <v>254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23" t="s">
        <v>255</v>
      </c>
      <c r="AD87" s="123"/>
      <c r="AE87" s="123"/>
      <c r="AF87" s="123"/>
      <c r="AG87" s="124"/>
      <c r="AH87" s="124"/>
      <c r="AI87" s="125"/>
      <c r="AJ87" s="11"/>
    </row>
    <row r="88" spans="1:36" x14ac:dyDescent="0.25">
      <c r="A88" s="121" t="s">
        <v>256</v>
      </c>
      <c r="B88" s="121"/>
      <c r="C88" s="141" t="s">
        <v>257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23" t="s">
        <v>258</v>
      </c>
      <c r="AD88" s="123"/>
      <c r="AE88" s="123"/>
      <c r="AF88" s="123"/>
      <c r="AG88" s="124"/>
      <c r="AH88" s="124"/>
      <c r="AI88" s="125"/>
      <c r="AJ88" s="11"/>
    </row>
    <row r="89" spans="1:36" x14ac:dyDescent="0.25">
      <c r="A89" s="121" t="s">
        <v>259</v>
      </c>
      <c r="B89" s="121"/>
      <c r="C89" s="141" t="s">
        <v>260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23" t="s">
        <v>261</v>
      </c>
      <c r="AD89" s="123"/>
      <c r="AE89" s="123"/>
      <c r="AF89" s="123"/>
      <c r="AG89" s="124"/>
      <c r="AH89" s="124"/>
      <c r="AI89" s="125"/>
      <c r="AJ89" s="11"/>
    </row>
    <row r="90" spans="1:36" x14ac:dyDescent="0.25">
      <c r="A90" s="121" t="s">
        <v>262</v>
      </c>
      <c r="B90" s="121"/>
      <c r="C90" s="141" t="s">
        <v>263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23" t="s">
        <v>264</v>
      </c>
      <c r="AD90" s="123"/>
      <c r="AE90" s="123"/>
      <c r="AF90" s="123"/>
      <c r="AG90" s="124"/>
      <c r="AH90" s="124"/>
      <c r="AI90" s="125"/>
      <c r="AJ90" s="11"/>
    </row>
    <row r="91" spans="1:36" x14ac:dyDescent="0.25">
      <c r="A91" s="121" t="s">
        <v>265</v>
      </c>
      <c r="B91" s="121"/>
      <c r="C91" s="141" t="s">
        <v>266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23" t="s">
        <v>267</v>
      </c>
      <c r="AD91" s="123"/>
      <c r="AE91" s="123"/>
      <c r="AF91" s="123"/>
      <c r="AG91" s="124"/>
      <c r="AH91" s="124"/>
      <c r="AI91" s="125"/>
      <c r="AJ91" s="11"/>
    </row>
    <row r="92" spans="1:36" x14ac:dyDescent="0.25">
      <c r="A92" s="121" t="s">
        <v>268</v>
      </c>
      <c r="B92" s="121"/>
      <c r="C92" s="141" t="s">
        <v>269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23" t="s">
        <v>270</v>
      </c>
      <c r="AD92" s="123"/>
      <c r="AE92" s="123"/>
      <c r="AF92" s="123"/>
      <c r="AG92" s="124"/>
      <c r="AH92" s="124"/>
      <c r="AI92" s="125"/>
      <c r="AJ92" s="11"/>
    </row>
    <row r="93" spans="1:36" x14ac:dyDescent="0.25">
      <c r="A93" s="121" t="s">
        <v>271</v>
      </c>
      <c r="B93" s="121"/>
      <c r="C93" s="141" t="s">
        <v>272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23" t="s">
        <v>273</v>
      </c>
      <c r="AD93" s="123"/>
      <c r="AE93" s="123"/>
      <c r="AF93" s="123"/>
      <c r="AG93" s="124"/>
      <c r="AH93" s="124"/>
      <c r="AI93" s="125"/>
      <c r="AJ93" s="11"/>
    </row>
    <row r="94" spans="1:36" x14ac:dyDescent="0.25">
      <c r="A94" s="121" t="s">
        <v>274</v>
      </c>
      <c r="B94" s="121"/>
      <c r="C94" s="141" t="s">
        <v>275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23" t="s">
        <v>276</v>
      </c>
      <c r="AD94" s="123"/>
      <c r="AE94" s="123"/>
      <c r="AF94" s="123"/>
      <c r="AG94" s="124"/>
      <c r="AH94" s="124"/>
      <c r="AI94" s="125"/>
      <c r="AJ94" s="11"/>
    </row>
    <row r="95" spans="1:36" x14ac:dyDescent="0.25">
      <c r="A95" s="132" t="s">
        <v>277</v>
      </c>
      <c r="B95" s="132"/>
      <c r="C95" s="143" t="s">
        <v>278</v>
      </c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34" t="s">
        <v>279</v>
      </c>
      <c r="AD95" s="134"/>
      <c r="AE95" s="134"/>
      <c r="AF95" s="134"/>
      <c r="AG95" s="124"/>
      <c r="AH95" s="124"/>
      <c r="AI95" s="125"/>
      <c r="AJ95" s="11"/>
    </row>
    <row r="96" spans="1:36" x14ac:dyDescent="0.25">
      <c r="A96" s="132" t="s">
        <v>280</v>
      </c>
      <c r="B96" s="132"/>
      <c r="C96" s="150" t="s">
        <v>281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34" t="s">
        <v>282</v>
      </c>
      <c r="AD96" s="134"/>
      <c r="AE96" s="134"/>
      <c r="AF96" s="134"/>
      <c r="AG96" s="135">
        <f>SUM(AG25,AG26,AG51,AG60,AG73,AG81,AG86)</f>
        <v>89745542</v>
      </c>
      <c r="AH96" s="135"/>
      <c r="AI96" s="136"/>
      <c r="AJ96" s="12">
        <f>SUM(AJ25,AJ26,AJ51,AJ60,AJ73,AJ81,AJ86)</f>
        <v>173265090</v>
      </c>
    </row>
  </sheetData>
  <mergeCells count="371">
    <mergeCell ref="A96:B96"/>
    <mergeCell ref="C96:AB96"/>
    <mergeCell ref="AC96:AF96"/>
    <mergeCell ref="AG96:AI96"/>
    <mergeCell ref="A94:B94"/>
    <mergeCell ref="C94:AB94"/>
    <mergeCell ref="AC94:AF94"/>
    <mergeCell ref="AG94:AI94"/>
    <mergeCell ref="A95:B95"/>
    <mergeCell ref="C95:AB95"/>
    <mergeCell ref="AC95:AF95"/>
    <mergeCell ref="AG95:AI95"/>
    <mergeCell ref="A92:B92"/>
    <mergeCell ref="C92:AB92"/>
    <mergeCell ref="AC92:AF92"/>
    <mergeCell ref="AG92:AI92"/>
    <mergeCell ref="A93:B93"/>
    <mergeCell ref="C93:AB93"/>
    <mergeCell ref="AC93:AF93"/>
    <mergeCell ref="AG93:AI93"/>
    <mergeCell ref="A90:B90"/>
    <mergeCell ref="C90:AB90"/>
    <mergeCell ref="AC90:AF90"/>
    <mergeCell ref="AG90:AI90"/>
    <mergeCell ref="A91:B91"/>
    <mergeCell ref="C91:AB91"/>
    <mergeCell ref="AC91:AF91"/>
    <mergeCell ref="AG91:AI91"/>
    <mergeCell ref="A88:B88"/>
    <mergeCell ref="C88:AB88"/>
    <mergeCell ref="AC88:AF88"/>
    <mergeCell ref="AG88:AI88"/>
    <mergeCell ref="A89:B89"/>
    <mergeCell ref="C89:AB89"/>
    <mergeCell ref="AC89:AF89"/>
    <mergeCell ref="AG89:AI89"/>
    <mergeCell ref="A86:B86"/>
    <mergeCell ref="C86:AB86"/>
    <mergeCell ref="AC86:AF86"/>
    <mergeCell ref="AG86:AI86"/>
    <mergeCell ref="A87:B87"/>
    <mergeCell ref="C87:AB87"/>
    <mergeCell ref="AC87:AF87"/>
    <mergeCell ref="AG87:AI87"/>
    <mergeCell ref="A84:B84"/>
    <mergeCell ref="C84:AB84"/>
    <mergeCell ref="AC84:AF84"/>
    <mergeCell ref="AG84:AI84"/>
    <mergeCell ref="A85:B85"/>
    <mergeCell ref="C85:AB85"/>
    <mergeCell ref="AC85:AF85"/>
    <mergeCell ref="AG85:AI85"/>
    <mergeCell ref="A82:B82"/>
    <mergeCell ref="C82:AB82"/>
    <mergeCell ref="AC82:AF82"/>
    <mergeCell ref="AG82:AI82"/>
    <mergeCell ref="A83:B83"/>
    <mergeCell ref="C83:AB83"/>
    <mergeCell ref="AC83:AF83"/>
    <mergeCell ref="AG83:AI83"/>
    <mergeCell ref="A80:B80"/>
    <mergeCell ref="C80:AB80"/>
    <mergeCell ref="AC80:AF80"/>
    <mergeCell ref="AG80:AI80"/>
    <mergeCell ref="A81:B81"/>
    <mergeCell ref="C81:AB81"/>
    <mergeCell ref="AC81:AF81"/>
    <mergeCell ref="AG81:AI81"/>
    <mergeCell ref="A78:B78"/>
    <mergeCell ref="C78:AB78"/>
    <mergeCell ref="AC78:AF78"/>
    <mergeCell ref="AG78:AI78"/>
    <mergeCell ref="A79:B79"/>
    <mergeCell ref="C79:AB79"/>
    <mergeCell ref="AC79:AF79"/>
    <mergeCell ref="AG79:AI79"/>
    <mergeCell ref="A76:B76"/>
    <mergeCell ref="C76:AB76"/>
    <mergeCell ref="AC76:AF76"/>
    <mergeCell ref="AG76:AI76"/>
    <mergeCell ref="A77:B77"/>
    <mergeCell ref="C77:AB77"/>
    <mergeCell ref="AC77:AF77"/>
    <mergeCell ref="AG77:AI77"/>
    <mergeCell ref="A74:B74"/>
    <mergeCell ref="C74:AB74"/>
    <mergeCell ref="AC74:AF74"/>
    <mergeCell ref="AG74:AI74"/>
    <mergeCell ref="A75:B75"/>
    <mergeCell ref="C75:AB75"/>
    <mergeCell ref="AC75:AF75"/>
    <mergeCell ref="AG75:AI75"/>
    <mergeCell ref="A72:B72"/>
    <mergeCell ref="C72:AB72"/>
    <mergeCell ref="AC72:AF72"/>
    <mergeCell ref="AG72:AI72"/>
    <mergeCell ref="A73:B73"/>
    <mergeCell ref="C73:AB73"/>
    <mergeCell ref="AC73:AF73"/>
    <mergeCell ref="AG73:AI73"/>
    <mergeCell ref="A70:B70"/>
    <mergeCell ref="C70:AB70"/>
    <mergeCell ref="AC70:AF70"/>
    <mergeCell ref="AG70:AI70"/>
    <mergeCell ref="A71:B71"/>
    <mergeCell ref="C71:AB71"/>
    <mergeCell ref="AC71:AF71"/>
    <mergeCell ref="AG71:AI71"/>
    <mergeCell ref="A68:B68"/>
    <mergeCell ref="C68:AB68"/>
    <mergeCell ref="AC68:AF68"/>
    <mergeCell ref="AG68:AI68"/>
    <mergeCell ref="A69:B69"/>
    <mergeCell ref="C69:AB69"/>
    <mergeCell ref="AC69:AF69"/>
    <mergeCell ref="AG69:AI69"/>
    <mergeCell ref="A66:B66"/>
    <mergeCell ref="C66:AB66"/>
    <mergeCell ref="AC66:AF66"/>
    <mergeCell ref="AG66:AI66"/>
    <mergeCell ref="A67:B67"/>
    <mergeCell ref="C67:AB67"/>
    <mergeCell ref="AC67:AF67"/>
    <mergeCell ref="AG67:AI67"/>
    <mergeCell ref="A64:B64"/>
    <mergeCell ref="C64:AB64"/>
    <mergeCell ref="AC64:AF64"/>
    <mergeCell ref="AG64:AI64"/>
    <mergeCell ref="A65:B65"/>
    <mergeCell ref="C65:AB65"/>
    <mergeCell ref="AC65:AF65"/>
    <mergeCell ref="AG65:AI65"/>
    <mergeCell ref="A62:B62"/>
    <mergeCell ref="C62:AB62"/>
    <mergeCell ref="AC62:AF62"/>
    <mergeCell ref="AG62:AI62"/>
    <mergeCell ref="A63:B63"/>
    <mergeCell ref="C63:AB63"/>
    <mergeCell ref="AC63:AF63"/>
    <mergeCell ref="AG63:AI63"/>
    <mergeCell ref="A60:B60"/>
    <mergeCell ref="C60:AB60"/>
    <mergeCell ref="AC60:AF60"/>
    <mergeCell ref="AG60:AI60"/>
    <mergeCell ref="A61:B61"/>
    <mergeCell ref="C61:AB61"/>
    <mergeCell ref="AC61:AF61"/>
    <mergeCell ref="AG61:AI61"/>
    <mergeCell ref="A58:B58"/>
    <mergeCell ref="C58:AB58"/>
    <mergeCell ref="AC58:AF58"/>
    <mergeCell ref="AG58:AI58"/>
    <mergeCell ref="A59:B59"/>
    <mergeCell ref="C59:AB59"/>
    <mergeCell ref="AC59:AF59"/>
    <mergeCell ref="AG59:AI59"/>
    <mergeCell ref="A56:B56"/>
    <mergeCell ref="C56:AB56"/>
    <mergeCell ref="AC56:AF56"/>
    <mergeCell ref="AG56:AI56"/>
    <mergeCell ref="A57:B57"/>
    <mergeCell ref="C57:AB57"/>
    <mergeCell ref="AC57:AF57"/>
    <mergeCell ref="AG57:AI57"/>
    <mergeCell ref="A54:B54"/>
    <mergeCell ref="C54:AB54"/>
    <mergeCell ref="AC54:AF54"/>
    <mergeCell ref="AG54:AI54"/>
    <mergeCell ref="A55:B55"/>
    <mergeCell ref="C55:AB55"/>
    <mergeCell ref="AC55:AF55"/>
    <mergeCell ref="AG55:AI55"/>
    <mergeCell ref="A52:B52"/>
    <mergeCell ref="C52:AB52"/>
    <mergeCell ref="AC52:AF52"/>
    <mergeCell ref="AG52:AI52"/>
    <mergeCell ref="A53:B53"/>
    <mergeCell ref="C53:AB53"/>
    <mergeCell ref="AC53:AF53"/>
    <mergeCell ref="AG53:AI53"/>
    <mergeCell ref="A50:B50"/>
    <mergeCell ref="C50:AB50"/>
    <mergeCell ref="AC50:AF50"/>
    <mergeCell ref="AG50:AI50"/>
    <mergeCell ref="A51:B51"/>
    <mergeCell ref="C51:AB51"/>
    <mergeCell ref="AC51:AF51"/>
    <mergeCell ref="AG51:AI51"/>
    <mergeCell ref="A48:B48"/>
    <mergeCell ref="C48:AB48"/>
    <mergeCell ref="AC48:AF48"/>
    <mergeCell ref="AG48:AI48"/>
    <mergeCell ref="A49:B49"/>
    <mergeCell ref="C49:AB49"/>
    <mergeCell ref="AC49:AF49"/>
    <mergeCell ref="AG49:AI49"/>
    <mergeCell ref="A46:B46"/>
    <mergeCell ref="C46:AB46"/>
    <mergeCell ref="AC46:AF46"/>
    <mergeCell ref="AG46:AI46"/>
    <mergeCell ref="A47:B47"/>
    <mergeCell ref="C47:AB47"/>
    <mergeCell ref="AC47:AF47"/>
    <mergeCell ref="AG47:AI47"/>
    <mergeCell ref="A44:B44"/>
    <mergeCell ref="C44:AB44"/>
    <mergeCell ref="AC44:AF44"/>
    <mergeCell ref="AG44:AI44"/>
    <mergeCell ref="A45:B45"/>
    <mergeCell ref="C45:AB45"/>
    <mergeCell ref="AC45:AF45"/>
    <mergeCell ref="AG45:AI45"/>
    <mergeCell ref="A42:B42"/>
    <mergeCell ref="C42:AB42"/>
    <mergeCell ref="AC42:AF42"/>
    <mergeCell ref="AG42:AI42"/>
    <mergeCell ref="A43:B43"/>
    <mergeCell ref="C43:AB43"/>
    <mergeCell ref="AC43:AF43"/>
    <mergeCell ref="AG43:AI43"/>
    <mergeCell ref="A40:B40"/>
    <mergeCell ref="C40:AB40"/>
    <mergeCell ref="AC40:AF40"/>
    <mergeCell ref="AG40:AI40"/>
    <mergeCell ref="A41:B41"/>
    <mergeCell ref="C41:AB41"/>
    <mergeCell ref="AC41:AF41"/>
    <mergeCell ref="AG41:AI41"/>
    <mergeCell ref="A38:B38"/>
    <mergeCell ref="C38:AB38"/>
    <mergeCell ref="AC38:AF38"/>
    <mergeCell ref="AG38:AI38"/>
    <mergeCell ref="A39:B39"/>
    <mergeCell ref="C39:AB39"/>
    <mergeCell ref="AC39:AF39"/>
    <mergeCell ref="AG39:AI39"/>
    <mergeCell ref="A36:B36"/>
    <mergeCell ref="C36:AB36"/>
    <mergeCell ref="AC36:AF36"/>
    <mergeCell ref="AG36:AI36"/>
    <mergeCell ref="A37:B37"/>
    <mergeCell ref="C37:AB37"/>
    <mergeCell ref="AC37:AF37"/>
    <mergeCell ref="AG37:AI37"/>
    <mergeCell ref="A34:B34"/>
    <mergeCell ref="C34:AB34"/>
    <mergeCell ref="AC34:AF34"/>
    <mergeCell ref="AG34:AI34"/>
    <mergeCell ref="A35:B35"/>
    <mergeCell ref="C35:AB35"/>
    <mergeCell ref="AC35:AF35"/>
    <mergeCell ref="AG35:AI35"/>
    <mergeCell ref="A32:B32"/>
    <mergeCell ref="C32:AB32"/>
    <mergeCell ref="AC32:AF32"/>
    <mergeCell ref="AG32:AI32"/>
    <mergeCell ref="A33:B33"/>
    <mergeCell ref="C33:AB33"/>
    <mergeCell ref="AC33:AF33"/>
    <mergeCell ref="AG33:AI33"/>
    <mergeCell ref="A30:B30"/>
    <mergeCell ref="C30:AB30"/>
    <mergeCell ref="AC30:AF30"/>
    <mergeCell ref="AG30:AI30"/>
    <mergeCell ref="A31:B31"/>
    <mergeCell ref="C31:AB31"/>
    <mergeCell ref="AC31:AF31"/>
    <mergeCell ref="AG31:AI31"/>
    <mergeCell ref="A28:B28"/>
    <mergeCell ref="C28:AB28"/>
    <mergeCell ref="AC28:AF28"/>
    <mergeCell ref="AG28:AI28"/>
    <mergeCell ref="A29:B29"/>
    <mergeCell ref="C29:AB29"/>
    <mergeCell ref="AC29:AF29"/>
    <mergeCell ref="AG29:AI29"/>
    <mergeCell ref="A26:B26"/>
    <mergeCell ref="C26:AB26"/>
    <mergeCell ref="AC26:AF26"/>
    <mergeCell ref="AG26:AI26"/>
    <mergeCell ref="A27:B27"/>
    <mergeCell ref="C27:AB27"/>
    <mergeCell ref="AC27:AF27"/>
    <mergeCell ref="AG27:AI27"/>
    <mergeCell ref="A24:B24"/>
    <mergeCell ref="C24:AB24"/>
    <mergeCell ref="AC24:AF24"/>
    <mergeCell ref="AG24:AI24"/>
    <mergeCell ref="A25:B25"/>
    <mergeCell ref="C25:AB25"/>
    <mergeCell ref="AC25:AF25"/>
    <mergeCell ref="AG25:AI25"/>
    <mergeCell ref="A22:B22"/>
    <mergeCell ref="C22:AB22"/>
    <mergeCell ref="AC22:AF22"/>
    <mergeCell ref="AG22:AI22"/>
    <mergeCell ref="A23:B23"/>
    <mergeCell ref="C23:AB23"/>
    <mergeCell ref="AC23:AF23"/>
    <mergeCell ref="AG23:AI23"/>
    <mergeCell ref="A20:B20"/>
    <mergeCell ref="C20:AB20"/>
    <mergeCell ref="AC20:AF20"/>
    <mergeCell ref="AG20:AI20"/>
    <mergeCell ref="A21:B21"/>
    <mergeCell ref="C21:AB21"/>
    <mergeCell ref="AC21:AF21"/>
    <mergeCell ref="AG21:AI21"/>
    <mergeCell ref="A18:B18"/>
    <mergeCell ref="C18:AB18"/>
    <mergeCell ref="AC18:AF18"/>
    <mergeCell ref="AG18:AI18"/>
    <mergeCell ref="A19:B19"/>
    <mergeCell ref="C19:AB19"/>
    <mergeCell ref="AC19:AF19"/>
    <mergeCell ref="AG19:AI19"/>
    <mergeCell ref="A16:B16"/>
    <mergeCell ref="C16:AB16"/>
    <mergeCell ref="AC16:AF16"/>
    <mergeCell ref="AG16:AI16"/>
    <mergeCell ref="A17:B17"/>
    <mergeCell ref="C17:AB17"/>
    <mergeCell ref="AC17:AF17"/>
    <mergeCell ref="AG17:AI17"/>
    <mergeCell ref="A14:B14"/>
    <mergeCell ref="C14:AB14"/>
    <mergeCell ref="AC14:AF14"/>
    <mergeCell ref="AG14:AI14"/>
    <mergeCell ref="A15:B15"/>
    <mergeCell ref="C15:AB15"/>
    <mergeCell ref="AC15:AF15"/>
    <mergeCell ref="AG15:AI15"/>
    <mergeCell ref="A12:B12"/>
    <mergeCell ref="C12:AB12"/>
    <mergeCell ref="AC12:AF12"/>
    <mergeCell ref="AG12:AI12"/>
    <mergeCell ref="A13:B13"/>
    <mergeCell ref="C13:AB13"/>
    <mergeCell ref="AC13:AF13"/>
    <mergeCell ref="AG13:AI13"/>
    <mergeCell ref="A10:B10"/>
    <mergeCell ref="C10:AB10"/>
    <mergeCell ref="AC10:AF10"/>
    <mergeCell ref="AG10:AI10"/>
    <mergeCell ref="A11:B11"/>
    <mergeCell ref="C11:AB11"/>
    <mergeCell ref="AC11:AF11"/>
    <mergeCell ref="AG11:AI11"/>
    <mergeCell ref="A9:B9"/>
    <mergeCell ref="C9:AB9"/>
    <mergeCell ref="AC9:AF9"/>
    <mergeCell ref="AG9:AI9"/>
    <mergeCell ref="A6:B6"/>
    <mergeCell ref="C6:AB6"/>
    <mergeCell ref="AC6:AF6"/>
    <mergeCell ref="AG6:AI6"/>
    <mergeCell ref="A7:B7"/>
    <mergeCell ref="C7:AB7"/>
    <mergeCell ref="AC7:AF7"/>
    <mergeCell ref="AG7:AI7"/>
    <mergeCell ref="A1:AJ1"/>
    <mergeCell ref="A2:AJ2"/>
    <mergeCell ref="A3:AJ3"/>
    <mergeCell ref="A5:B5"/>
    <mergeCell ref="C5:AB5"/>
    <mergeCell ref="AC5:AF5"/>
    <mergeCell ref="AG5:AI5"/>
    <mergeCell ref="A8:B8"/>
    <mergeCell ref="C8:AB8"/>
    <mergeCell ref="AC8:AF8"/>
    <mergeCell ref="AG8:AI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"/>
  <sheetViews>
    <sheetView workbookViewId="0">
      <selection activeCell="A2" sqref="A2:AJ2"/>
    </sheetView>
  </sheetViews>
  <sheetFormatPr defaultRowHeight="15" x14ac:dyDescent="0.25"/>
  <cols>
    <col min="2" max="2" width="0.140625" customWidth="1"/>
    <col min="11" max="11" width="6.5703125" customWidth="1"/>
    <col min="12" max="28" width="9.140625" hidden="1" customWidth="1"/>
    <col min="30" max="30" width="1.28515625" customWidth="1"/>
    <col min="31" max="32" width="9.140625" hidden="1" customWidth="1"/>
    <col min="33" max="33" width="9.140625" customWidth="1"/>
    <col min="34" max="34" width="3.85546875" customWidth="1"/>
    <col min="35" max="35" width="9.140625" hidden="1" customWidth="1"/>
    <col min="36" max="36" width="10.85546875" customWidth="1"/>
  </cols>
  <sheetData>
    <row r="1" spans="1:36" x14ac:dyDescent="0.25">
      <c r="A1" s="114" t="s">
        <v>609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x14ac:dyDescent="0.25">
      <c r="A2" s="115" t="s">
        <v>502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6" x14ac:dyDescent="0.25">
      <c r="A3" s="115" t="s">
        <v>601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</row>
    <row r="4" spans="1:36" ht="15.75" thickBot="1" x14ac:dyDescent="0.3">
      <c r="A4" s="73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4"/>
      <c r="AE4" s="4"/>
      <c r="AF4" s="4"/>
      <c r="AG4" s="6"/>
      <c r="AH4" s="7"/>
      <c r="AI4" s="7"/>
      <c r="AJ4" s="8"/>
    </row>
    <row r="5" spans="1:36" ht="23.25" x14ac:dyDescent="0.25">
      <c r="A5" s="116" t="s">
        <v>1</v>
      </c>
      <c r="B5" s="116"/>
      <c r="C5" s="117" t="s">
        <v>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8" t="s">
        <v>3</v>
      </c>
      <c r="AD5" s="118"/>
      <c r="AE5" s="118"/>
      <c r="AF5" s="118"/>
      <c r="AG5" s="119" t="s">
        <v>4</v>
      </c>
      <c r="AH5" s="119"/>
      <c r="AI5" s="120"/>
      <c r="AJ5" s="9" t="s">
        <v>5</v>
      </c>
    </row>
    <row r="6" spans="1:36" x14ac:dyDescent="0.25">
      <c r="A6" s="126" t="s">
        <v>6</v>
      </c>
      <c r="B6" s="126"/>
      <c r="C6" s="127" t="s">
        <v>7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 t="s">
        <v>8</v>
      </c>
      <c r="AD6" s="127"/>
      <c r="AE6" s="127"/>
      <c r="AF6" s="127"/>
      <c r="AG6" s="128" t="s">
        <v>9</v>
      </c>
      <c r="AH6" s="128"/>
      <c r="AI6" s="129"/>
      <c r="AJ6" s="10" t="s">
        <v>10</v>
      </c>
    </row>
    <row r="7" spans="1:36" x14ac:dyDescent="0.25">
      <c r="A7" s="121" t="s">
        <v>13</v>
      </c>
      <c r="B7" s="121"/>
      <c r="C7" s="122" t="s">
        <v>14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 t="s">
        <v>15</v>
      </c>
      <c r="AD7" s="122"/>
      <c r="AE7" s="122"/>
      <c r="AF7" s="122"/>
      <c r="AG7" s="124">
        <v>0</v>
      </c>
      <c r="AH7" s="124"/>
      <c r="AI7" s="125"/>
      <c r="AJ7" s="11">
        <v>4589860</v>
      </c>
    </row>
    <row r="8" spans="1:36" x14ac:dyDescent="0.25">
      <c r="A8" s="121" t="s">
        <v>16</v>
      </c>
      <c r="B8" s="121"/>
      <c r="C8" s="122" t="s">
        <v>17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3" t="s">
        <v>18</v>
      </c>
      <c r="AD8" s="123"/>
      <c r="AE8" s="123"/>
      <c r="AF8" s="123"/>
      <c r="AG8" s="124">
        <v>0</v>
      </c>
      <c r="AH8" s="124"/>
      <c r="AI8" s="125"/>
      <c r="AJ8" s="11"/>
    </row>
    <row r="9" spans="1:36" x14ac:dyDescent="0.25">
      <c r="A9" s="121" t="s">
        <v>19</v>
      </c>
      <c r="B9" s="121"/>
      <c r="C9" s="122" t="s">
        <v>20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3" t="s">
        <v>21</v>
      </c>
      <c r="AD9" s="123"/>
      <c r="AE9" s="123"/>
      <c r="AF9" s="123"/>
      <c r="AG9" s="124">
        <v>0</v>
      </c>
      <c r="AH9" s="124"/>
      <c r="AI9" s="125"/>
      <c r="AJ9" s="11"/>
    </row>
    <row r="10" spans="1:36" x14ac:dyDescent="0.25">
      <c r="A10" s="121" t="s">
        <v>22</v>
      </c>
      <c r="B10" s="121"/>
      <c r="C10" s="130" t="s">
        <v>23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23" t="s">
        <v>24</v>
      </c>
      <c r="AD10" s="123"/>
      <c r="AE10" s="123"/>
      <c r="AF10" s="123"/>
      <c r="AG10" s="124">
        <v>0</v>
      </c>
      <c r="AH10" s="124"/>
      <c r="AI10" s="125"/>
      <c r="AJ10" s="11">
        <v>1255000</v>
      </c>
    </row>
    <row r="11" spans="1:36" x14ac:dyDescent="0.25">
      <c r="A11" s="121" t="s">
        <v>25</v>
      </c>
      <c r="B11" s="121"/>
      <c r="C11" s="130" t="s">
        <v>26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23" t="s">
        <v>27</v>
      </c>
      <c r="AD11" s="123"/>
      <c r="AE11" s="123"/>
      <c r="AF11" s="123"/>
      <c r="AG11" s="124">
        <v>0</v>
      </c>
      <c r="AH11" s="124"/>
      <c r="AI11" s="125"/>
      <c r="AJ11" s="11"/>
    </row>
    <row r="12" spans="1:36" x14ac:dyDescent="0.25">
      <c r="A12" s="121" t="s">
        <v>28</v>
      </c>
      <c r="B12" s="121"/>
      <c r="C12" s="130" t="s">
        <v>29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23" t="s">
        <v>30</v>
      </c>
      <c r="AD12" s="123"/>
      <c r="AE12" s="123"/>
      <c r="AF12" s="123"/>
      <c r="AG12" s="124">
        <v>0</v>
      </c>
      <c r="AH12" s="124"/>
      <c r="AI12" s="125"/>
      <c r="AJ12" s="11"/>
    </row>
    <row r="13" spans="1:36" x14ac:dyDescent="0.25">
      <c r="A13" s="121" t="s">
        <v>31</v>
      </c>
      <c r="B13" s="121"/>
      <c r="C13" s="130" t="s">
        <v>32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23" t="s">
        <v>33</v>
      </c>
      <c r="AD13" s="123"/>
      <c r="AE13" s="123"/>
      <c r="AF13" s="123"/>
      <c r="AG13" s="124">
        <v>0</v>
      </c>
      <c r="AH13" s="124"/>
      <c r="AI13" s="125"/>
      <c r="AJ13" s="11">
        <v>272000</v>
      </c>
    </row>
    <row r="14" spans="1:36" x14ac:dyDescent="0.25">
      <c r="A14" s="121" t="s">
        <v>34</v>
      </c>
      <c r="B14" s="121"/>
      <c r="C14" s="130" t="s">
        <v>35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23" t="s">
        <v>36</v>
      </c>
      <c r="AD14" s="123"/>
      <c r="AE14" s="123"/>
      <c r="AF14" s="123"/>
      <c r="AG14" s="124">
        <v>0</v>
      </c>
      <c r="AH14" s="124"/>
      <c r="AI14" s="125"/>
      <c r="AJ14" s="11"/>
    </row>
    <row r="15" spans="1:36" x14ac:dyDescent="0.25">
      <c r="A15" s="121" t="s">
        <v>37</v>
      </c>
      <c r="B15" s="121"/>
      <c r="C15" s="131" t="s">
        <v>38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23" t="s">
        <v>39</v>
      </c>
      <c r="AD15" s="123"/>
      <c r="AE15" s="123"/>
      <c r="AF15" s="123"/>
      <c r="AG15" s="124">
        <v>0</v>
      </c>
      <c r="AH15" s="124"/>
      <c r="AI15" s="125"/>
      <c r="AJ15" s="11">
        <v>104000</v>
      </c>
    </row>
    <row r="16" spans="1:36" x14ac:dyDescent="0.25">
      <c r="A16" s="121" t="s">
        <v>40</v>
      </c>
      <c r="B16" s="121"/>
      <c r="C16" s="131" t="s">
        <v>41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23" t="s">
        <v>42</v>
      </c>
      <c r="AD16" s="123"/>
      <c r="AE16" s="123"/>
      <c r="AF16" s="123"/>
      <c r="AG16" s="124">
        <v>0</v>
      </c>
      <c r="AH16" s="124"/>
      <c r="AI16" s="125"/>
      <c r="AJ16" s="11">
        <v>116000</v>
      </c>
    </row>
    <row r="17" spans="1:36" x14ac:dyDescent="0.25">
      <c r="A17" s="121" t="s">
        <v>43</v>
      </c>
      <c r="B17" s="121"/>
      <c r="C17" s="131" t="s">
        <v>44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23" t="s">
        <v>45</v>
      </c>
      <c r="AD17" s="123"/>
      <c r="AE17" s="123"/>
      <c r="AF17" s="123"/>
      <c r="AG17" s="124">
        <v>0</v>
      </c>
      <c r="AH17" s="124"/>
      <c r="AI17" s="125"/>
      <c r="AJ17" s="11"/>
    </row>
    <row r="18" spans="1:36" x14ac:dyDescent="0.25">
      <c r="A18" s="121" t="s">
        <v>46</v>
      </c>
      <c r="B18" s="121"/>
      <c r="C18" s="131" t="s">
        <v>47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23" t="s">
        <v>48</v>
      </c>
      <c r="AD18" s="123"/>
      <c r="AE18" s="123"/>
      <c r="AF18" s="123"/>
      <c r="AG18" s="124">
        <v>0</v>
      </c>
      <c r="AH18" s="124"/>
      <c r="AI18" s="125"/>
      <c r="AJ18" s="11"/>
    </row>
    <row r="19" spans="1:36" x14ac:dyDescent="0.25">
      <c r="A19" s="121" t="s">
        <v>49</v>
      </c>
      <c r="B19" s="121"/>
      <c r="C19" s="131" t="s">
        <v>50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23" t="s">
        <v>51</v>
      </c>
      <c r="AD19" s="123"/>
      <c r="AE19" s="123"/>
      <c r="AF19" s="123"/>
      <c r="AG19" s="124">
        <v>0</v>
      </c>
      <c r="AH19" s="124"/>
      <c r="AI19" s="125"/>
      <c r="AJ19" s="11">
        <v>404000</v>
      </c>
    </row>
    <row r="20" spans="1:36" x14ac:dyDescent="0.25">
      <c r="A20" s="132" t="s">
        <v>52</v>
      </c>
      <c r="B20" s="132"/>
      <c r="C20" s="133" t="s">
        <v>53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4" t="s">
        <v>54</v>
      </c>
      <c r="AD20" s="134"/>
      <c r="AE20" s="134"/>
      <c r="AF20" s="134"/>
      <c r="AG20" s="135">
        <f>SUM(AG7:AG19)</f>
        <v>0</v>
      </c>
      <c r="AH20" s="135"/>
      <c r="AI20" s="136"/>
      <c r="AJ20" s="12">
        <f>SUM(AJ7:AJ19)</f>
        <v>6740860</v>
      </c>
    </row>
    <row r="21" spans="1:36" x14ac:dyDescent="0.25">
      <c r="A21" s="121" t="s">
        <v>55</v>
      </c>
      <c r="B21" s="121"/>
      <c r="C21" s="131" t="s">
        <v>56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23" t="s">
        <v>57</v>
      </c>
      <c r="AD21" s="123"/>
      <c r="AE21" s="123"/>
      <c r="AF21" s="123"/>
      <c r="AG21" s="124"/>
      <c r="AH21" s="124"/>
      <c r="AI21" s="125"/>
      <c r="AJ21" s="11"/>
    </row>
    <row r="22" spans="1:36" x14ac:dyDescent="0.25">
      <c r="A22" s="121" t="s">
        <v>58</v>
      </c>
      <c r="B22" s="121"/>
      <c r="C22" s="131" t="s">
        <v>59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23" t="s">
        <v>60</v>
      </c>
      <c r="AD22" s="123"/>
      <c r="AE22" s="123"/>
      <c r="AF22" s="123"/>
      <c r="AG22" s="124"/>
      <c r="AH22" s="124"/>
      <c r="AI22" s="125"/>
      <c r="AJ22" s="11"/>
    </row>
    <row r="23" spans="1:36" x14ac:dyDescent="0.25">
      <c r="A23" s="121" t="s">
        <v>61</v>
      </c>
      <c r="B23" s="121"/>
      <c r="C23" s="138" t="s">
        <v>62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23" t="s">
        <v>63</v>
      </c>
      <c r="AD23" s="123"/>
      <c r="AE23" s="123"/>
      <c r="AF23" s="123"/>
      <c r="AG23" s="124"/>
      <c r="AH23" s="124"/>
      <c r="AI23" s="125"/>
      <c r="AJ23" s="11"/>
    </row>
    <row r="24" spans="1:36" x14ac:dyDescent="0.25">
      <c r="A24" s="132" t="s">
        <v>64</v>
      </c>
      <c r="B24" s="132"/>
      <c r="C24" s="137" t="s">
        <v>65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4" t="s">
        <v>66</v>
      </c>
      <c r="AD24" s="134"/>
      <c r="AE24" s="134"/>
      <c r="AF24" s="134"/>
      <c r="AG24" s="135">
        <f>SUM(AG21:AG23)</f>
        <v>0</v>
      </c>
      <c r="AH24" s="135"/>
      <c r="AI24" s="136"/>
      <c r="AJ24" s="12">
        <f>SUM(AJ21:AJ23)</f>
        <v>0</v>
      </c>
    </row>
    <row r="25" spans="1:36" x14ac:dyDescent="0.25">
      <c r="A25" s="132" t="s">
        <v>67</v>
      </c>
      <c r="B25" s="132"/>
      <c r="C25" s="133" t="s">
        <v>68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4" t="s">
        <v>69</v>
      </c>
      <c r="AD25" s="134"/>
      <c r="AE25" s="134"/>
      <c r="AF25" s="134"/>
      <c r="AG25" s="135">
        <f>SUM(AG24:AG24,AG20:AG20)</f>
        <v>0</v>
      </c>
      <c r="AH25" s="135"/>
      <c r="AI25" s="136"/>
      <c r="AJ25" s="12">
        <f>SUM(AJ24:AJ24,AJ20:AJ20)</f>
        <v>6740860</v>
      </c>
    </row>
    <row r="26" spans="1:36" x14ac:dyDescent="0.25">
      <c r="A26" s="132" t="s">
        <v>70</v>
      </c>
      <c r="B26" s="132"/>
      <c r="C26" s="137" t="s">
        <v>71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4" t="s">
        <v>72</v>
      </c>
      <c r="AD26" s="134"/>
      <c r="AE26" s="134"/>
      <c r="AF26" s="134"/>
      <c r="AG26" s="135">
        <v>0</v>
      </c>
      <c r="AH26" s="135"/>
      <c r="AI26" s="136"/>
      <c r="AJ26" s="13">
        <v>1286488</v>
      </c>
    </row>
    <row r="27" spans="1:36" x14ac:dyDescent="0.25">
      <c r="A27" s="121" t="s">
        <v>73</v>
      </c>
      <c r="B27" s="121"/>
      <c r="C27" s="131" t="s">
        <v>74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23" t="s">
        <v>75</v>
      </c>
      <c r="AD27" s="123"/>
      <c r="AE27" s="123"/>
      <c r="AF27" s="123"/>
      <c r="AG27" s="124"/>
      <c r="AH27" s="124"/>
      <c r="AI27" s="125"/>
      <c r="AJ27" s="11">
        <v>20000</v>
      </c>
    </row>
    <row r="28" spans="1:36" x14ac:dyDescent="0.25">
      <c r="A28" s="121" t="s">
        <v>76</v>
      </c>
      <c r="B28" s="121"/>
      <c r="C28" s="131" t="s">
        <v>77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23" t="s">
        <v>78</v>
      </c>
      <c r="AD28" s="123"/>
      <c r="AE28" s="123"/>
      <c r="AF28" s="123"/>
      <c r="AG28" s="124"/>
      <c r="AH28" s="124"/>
      <c r="AI28" s="125"/>
      <c r="AJ28" s="11">
        <v>205000</v>
      </c>
    </row>
    <row r="29" spans="1:36" x14ac:dyDescent="0.25">
      <c r="A29" s="121" t="s">
        <v>79</v>
      </c>
      <c r="B29" s="121"/>
      <c r="C29" s="131" t="s">
        <v>80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23" t="s">
        <v>81</v>
      </c>
      <c r="AD29" s="123"/>
      <c r="AE29" s="123"/>
      <c r="AF29" s="123"/>
      <c r="AG29" s="124"/>
      <c r="AH29" s="124"/>
      <c r="AI29" s="125"/>
      <c r="AJ29" s="11"/>
    </row>
    <row r="30" spans="1:36" x14ac:dyDescent="0.25">
      <c r="A30" s="132" t="s">
        <v>82</v>
      </c>
      <c r="B30" s="132"/>
      <c r="C30" s="137" t="s">
        <v>83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4" t="s">
        <v>84</v>
      </c>
      <c r="AD30" s="134"/>
      <c r="AE30" s="134"/>
      <c r="AF30" s="134"/>
      <c r="AG30" s="135">
        <f>SUM(AG27:AG29)</f>
        <v>0</v>
      </c>
      <c r="AH30" s="135"/>
      <c r="AI30" s="136"/>
      <c r="AJ30" s="12">
        <f>SUM(AJ27:AJ29)</f>
        <v>225000</v>
      </c>
    </row>
    <row r="31" spans="1:36" x14ac:dyDescent="0.25">
      <c r="A31" s="121" t="s">
        <v>85</v>
      </c>
      <c r="B31" s="121"/>
      <c r="C31" s="131" t="s">
        <v>86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23" t="s">
        <v>87</v>
      </c>
      <c r="AD31" s="123"/>
      <c r="AE31" s="123"/>
      <c r="AF31" s="123"/>
      <c r="AG31" s="124">
        <v>0</v>
      </c>
      <c r="AH31" s="124"/>
      <c r="AI31" s="125"/>
      <c r="AJ31" s="11">
        <v>43000</v>
      </c>
    </row>
    <row r="32" spans="1:36" x14ac:dyDescent="0.25">
      <c r="A32" s="121" t="s">
        <v>88</v>
      </c>
      <c r="B32" s="121"/>
      <c r="C32" s="131" t="s">
        <v>89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23" t="s">
        <v>90</v>
      </c>
      <c r="AD32" s="123"/>
      <c r="AE32" s="123"/>
      <c r="AF32" s="123"/>
      <c r="AG32" s="124">
        <v>0</v>
      </c>
      <c r="AH32" s="124"/>
      <c r="AI32" s="125"/>
      <c r="AJ32" s="11">
        <v>17000</v>
      </c>
    </row>
    <row r="33" spans="1:36" x14ac:dyDescent="0.25">
      <c r="A33" s="132" t="s">
        <v>91</v>
      </c>
      <c r="B33" s="132"/>
      <c r="C33" s="137" t="s">
        <v>92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4" t="s">
        <v>93</v>
      </c>
      <c r="AD33" s="134"/>
      <c r="AE33" s="134"/>
      <c r="AF33" s="134"/>
      <c r="AG33" s="135">
        <f>SUM(AG31:AG32)</f>
        <v>0</v>
      </c>
      <c r="AH33" s="135"/>
      <c r="AI33" s="136"/>
      <c r="AJ33" s="12">
        <f>SUM(AJ31:AJ32)</f>
        <v>60000</v>
      </c>
    </row>
    <row r="34" spans="1:36" x14ac:dyDescent="0.25">
      <c r="A34" s="121" t="s">
        <v>94</v>
      </c>
      <c r="B34" s="121"/>
      <c r="C34" s="131" t="s">
        <v>95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23" t="s">
        <v>96</v>
      </c>
      <c r="AD34" s="123"/>
      <c r="AE34" s="123"/>
      <c r="AF34" s="123"/>
      <c r="AG34" s="124">
        <v>0</v>
      </c>
      <c r="AH34" s="124"/>
      <c r="AI34" s="125"/>
      <c r="AJ34" s="11">
        <v>200000</v>
      </c>
    </row>
    <row r="35" spans="1:36" x14ac:dyDescent="0.25">
      <c r="A35" s="121" t="s">
        <v>97</v>
      </c>
      <c r="B35" s="121"/>
      <c r="C35" s="131" t="s">
        <v>98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23" t="s">
        <v>99</v>
      </c>
      <c r="AD35" s="123"/>
      <c r="AE35" s="123"/>
      <c r="AF35" s="123"/>
      <c r="AG35" s="124"/>
      <c r="AH35" s="124"/>
      <c r="AI35" s="125"/>
      <c r="AJ35" s="11"/>
    </row>
    <row r="36" spans="1:36" x14ac:dyDescent="0.25">
      <c r="A36" s="121" t="s">
        <v>100</v>
      </c>
      <c r="B36" s="121"/>
      <c r="C36" s="131" t="s">
        <v>101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23" t="s">
        <v>102</v>
      </c>
      <c r="AD36" s="123"/>
      <c r="AE36" s="123"/>
      <c r="AF36" s="123"/>
      <c r="AG36" s="124"/>
      <c r="AH36" s="124"/>
      <c r="AI36" s="125"/>
      <c r="AJ36" s="11"/>
    </row>
    <row r="37" spans="1:36" x14ac:dyDescent="0.25">
      <c r="A37" s="121" t="s">
        <v>103</v>
      </c>
      <c r="B37" s="121"/>
      <c r="C37" s="131" t="s">
        <v>104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23" t="s">
        <v>105</v>
      </c>
      <c r="AD37" s="123"/>
      <c r="AE37" s="123"/>
      <c r="AF37" s="123"/>
      <c r="AG37" s="124"/>
      <c r="AH37" s="124"/>
      <c r="AI37" s="125"/>
      <c r="AJ37" s="11">
        <v>80000</v>
      </c>
    </row>
    <row r="38" spans="1:36" x14ac:dyDescent="0.25">
      <c r="A38" s="121" t="s">
        <v>106</v>
      </c>
      <c r="B38" s="121"/>
      <c r="C38" s="139" t="s">
        <v>107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23" t="s">
        <v>108</v>
      </c>
      <c r="AD38" s="123"/>
      <c r="AE38" s="123"/>
      <c r="AF38" s="123"/>
      <c r="AG38" s="124"/>
      <c r="AH38" s="124"/>
      <c r="AI38" s="125"/>
      <c r="AJ38" s="11"/>
    </row>
    <row r="39" spans="1:36" x14ac:dyDescent="0.25">
      <c r="A39" s="121" t="s">
        <v>109</v>
      </c>
      <c r="B39" s="121"/>
      <c r="C39" s="140" t="s">
        <v>110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23" t="s">
        <v>111</v>
      </c>
      <c r="AD39" s="123"/>
      <c r="AE39" s="123"/>
      <c r="AF39" s="123"/>
      <c r="AG39" s="124"/>
      <c r="AH39" s="124"/>
      <c r="AI39" s="125"/>
      <c r="AJ39" s="11"/>
    </row>
    <row r="40" spans="1:36" x14ac:dyDescent="0.25">
      <c r="A40" s="121" t="s">
        <v>112</v>
      </c>
      <c r="B40" s="121"/>
      <c r="C40" s="131" t="s">
        <v>113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23" t="s">
        <v>114</v>
      </c>
      <c r="AD40" s="123"/>
      <c r="AE40" s="123"/>
      <c r="AF40" s="123"/>
      <c r="AG40" s="124"/>
      <c r="AH40" s="124"/>
      <c r="AI40" s="125"/>
      <c r="AJ40" s="11">
        <v>200000</v>
      </c>
    </row>
    <row r="41" spans="1:36" x14ac:dyDescent="0.25">
      <c r="A41" s="132" t="s">
        <v>115</v>
      </c>
      <c r="B41" s="132"/>
      <c r="C41" s="137" t="s">
        <v>116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4" t="s">
        <v>117</v>
      </c>
      <c r="AD41" s="134"/>
      <c r="AE41" s="134"/>
      <c r="AF41" s="134"/>
      <c r="AG41" s="135">
        <f>SUM(AG34:AG40)</f>
        <v>0</v>
      </c>
      <c r="AH41" s="135"/>
      <c r="AI41" s="136"/>
      <c r="AJ41" s="12">
        <f>SUM(AJ34:AJ40)</f>
        <v>480000</v>
      </c>
    </row>
    <row r="42" spans="1:36" x14ac:dyDescent="0.25">
      <c r="A42" s="121" t="s">
        <v>118</v>
      </c>
      <c r="B42" s="121"/>
      <c r="C42" s="131" t="s">
        <v>119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23" t="s">
        <v>120</v>
      </c>
      <c r="AD42" s="123"/>
      <c r="AE42" s="123"/>
      <c r="AF42" s="123"/>
      <c r="AG42" s="124"/>
      <c r="AH42" s="124"/>
      <c r="AI42" s="125"/>
      <c r="AJ42" s="11">
        <v>25000</v>
      </c>
    </row>
    <row r="43" spans="1:36" x14ac:dyDescent="0.25">
      <c r="A43" s="121" t="s">
        <v>121</v>
      </c>
      <c r="B43" s="121"/>
      <c r="C43" s="131" t="s">
        <v>122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23" t="s">
        <v>123</v>
      </c>
      <c r="AD43" s="123"/>
      <c r="AE43" s="123"/>
      <c r="AF43" s="123"/>
      <c r="AG43" s="124"/>
      <c r="AH43" s="124"/>
      <c r="AI43" s="125"/>
      <c r="AJ43" s="11"/>
    </row>
    <row r="44" spans="1:36" x14ac:dyDescent="0.25">
      <c r="A44" s="132" t="s">
        <v>124</v>
      </c>
      <c r="B44" s="132"/>
      <c r="C44" s="137" t="s">
        <v>125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4" t="s">
        <v>126</v>
      </c>
      <c r="AD44" s="134"/>
      <c r="AE44" s="134"/>
      <c r="AF44" s="134"/>
      <c r="AG44" s="135">
        <f>SUM(AG42:AG43)</f>
        <v>0</v>
      </c>
      <c r="AH44" s="135"/>
      <c r="AI44" s="136"/>
      <c r="AJ44" s="12">
        <f>SUM(AJ42:AJ43)</f>
        <v>25000</v>
      </c>
    </row>
    <row r="45" spans="1:36" x14ac:dyDescent="0.25">
      <c r="A45" s="121" t="s">
        <v>127</v>
      </c>
      <c r="B45" s="121"/>
      <c r="C45" s="131" t="s">
        <v>128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23" t="s">
        <v>129</v>
      </c>
      <c r="AD45" s="123"/>
      <c r="AE45" s="123"/>
      <c r="AF45" s="123"/>
      <c r="AG45" s="124">
        <v>0</v>
      </c>
      <c r="AH45" s="124"/>
      <c r="AI45" s="125"/>
      <c r="AJ45" s="11">
        <v>253800</v>
      </c>
    </row>
    <row r="46" spans="1:36" x14ac:dyDescent="0.25">
      <c r="A46" s="121" t="s">
        <v>130</v>
      </c>
      <c r="B46" s="121"/>
      <c r="C46" s="131" t="s">
        <v>131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23" t="s">
        <v>132</v>
      </c>
      <c r="AD46" s="123"/>
      <c r="AE46" s="123"/>
      <c r="AF46" s="123"/>
      <c r="AG46" s="124"/>
      <c r="AH46" s="124"/>
      <c r="AI46" s="125"/>
      <c r="AJ46" s="11"/>
    </row>
    <row r="47" spans="1:36" x14ac:dyDescent="0.25">
      <c r="A47" s="121" t="s">
        <v>133</v>
      </c>
      <c r="B47" s="121"/>
      <c r="C47" s="131" t="s">
        <v>134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23" t="s">
        <v>135</v>
      </c>
      <c r="AD47" s="123"/>
      <c r="AE47" s="123"/>
      <c r="AF47" s="123"/>
      <c r="AG47" s="124"/>
      <c r="AH47" s="124"/>
      <c r="AI47" s="125"/>
      <c r="AJ47" s="11"/>
    </row>
    <row r="48" spans="1:36" x14ac:dyDescent="0.25">
      <c r="A48" s="121" t="s">
        <v>136</v>
      </c>
      <c r="B48" s="121"/>
      <c r="C48" s="131" t="s">
        <v>137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23" t="s">
        <v>138</v>
      </c>
      <c r="AD48" s="123"/>
      <c r="AE48" s="123"/>
      <c r="AF48" s="123"/>
      <c r="AG48" s="124"/>
      <c r="AH48" s="124"/>
      <c r="AI48" s="125"/>
      <c r="AJ48" s="11"/>
    </row>
    <row r="49" spans="1:36" x14ac:dyDescent="0.25">
      <c r="A49" s="121" t="s">
        <v>139</v>
      </c>
      <c r="B49" s="121"/>
      <c r="C49" s="131" t="s">
        <v>140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23" t="s">
        <v>141</v>
      </c>
      <c r="AD49" s="123"/>
      <c r="AE49" s="123"/>
      <c r="AF49" s="123"/>
      <c r="AG49" s="124">
        <v>0</v>
      </c>
      <c r="AH49" s="124"/>
      <c r="AI49" s="125"/>
      <c r="AJ49" s="11">
        <v>150000</v>
      </c>
    </row>
    <row r="50" spans="1:36" x14ac:dyDescent="0.25">
      <c r="A50" s="132" t="s">
        <v>142</v>
      </c>
      <c r="B50" s="132"/>
      <c r="C50" s="137" t="s">
        <v>143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4" t="s">
        <v>144</v>
      </c>
      <c r="AD50" s="134"/>
      <c r="AE50" s="134"/>
      <c r="AF50" s="134"/>
      <c r="AG50" s="135">
        <f>SUM(AG45:AG49)</f>
        <v>0</v>
      </c>
      <c r="AH50" s="135"/>
      <c r="AI50" s="136"/>
      <c r="AJ50" s="12">
        <f>SUM(AJ45:AJ49)</f>
        <v>403800</v>
      </c>
    </row>
    <row r="51" spans="1:36" x14ac:dyDescent="0.25">
      <c r="A51" s="132" t="s">
        <v>145</v>
      </c>
      <c r="B51" s="132"/>
      <c r="C51" s="137" t="s">
        <v>146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4" t="s">
        <v>147</v>
      </c>
      <c r="AD51" s="134"/>
      <c r="AE51" s="134"/>
      <c r="AF51" s="134"/>
      <c r="AG51" s="135">
        <f>SUM(AG30,AG33,AG41,,AG44,AG50)</f>
        <v>0</v>
      </c>
      <c r="AH51" s="135"/>
      <c r="AI51" s="136"/>
      <c r="AJ51" s="12">
        <f>SUM(AJ30,AJ33,AJ41,,AJ44,AJ50)</f>
        <v>1193800</v>
      </c>
    </row>
    <row r="52" spans="1:36" x14ac:dyDescent="0.25">
      <c r="A52" s="121" t="s">
        <v>148</v>
      </c>
      <c r="B52" s="121"/>
      <c r="C52" s="141" t="s">
        <v>149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23" t="s">
        <v>150</v>
      </c>
      <c r="AD52" s="123"/>
      <c r="AE52" s="123"/>
      <c r="AF52" s="123"/>
      <c r="AG52" s="124"/>
      <c r="AH52" s="124"/>
      <c r="AI52" s="125"/>
      <c r="AJ52" s="11"/>
    </row>
    <row r="53" spans="1:36" x14ac:dyDescent="0.25">
      <c r="A53" s="121" t="s">
        <v>151</v>
      </c>
      <c r="B53" s="121"/>
      <c r="C53" s="141" t="s">
        <v>152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23" t="s">
        <v>153</v>
      </c>
      <c r="AD53" s="123"/>
      <c r="AE53" s="123"/>
      <c r="AF53" s="123"/>
      <c r="AG53" s="124"/>
      <c r="AH53" s="124"/>
      <c r="AI53" s="125"/>
      <c r="AJ53" s="11"/>
    </row>
    <row r="54" spans="1:36" x14ac:dyDescent="0.25">
      <c r="A54" s="121" t="s">
        <v>154</v>
      </c>
      <c r="B54" s="121"/>
      <c r="C54" s="142" t="s">
        <v>155</v>
      </c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23" t="s">
        <v>156</v>
      </c>
      <c r="AD54" s="123"/>
      <c r="AE54" s="123"/>
      <c r="AF54" s="123"/>
      <c r="AG54" s="124"/>
      <c r="AH54" s="124"/>
      <c r="AI54" s="125"/>
      <c r="AJ54" s="11"/>
    </row>
    <row r="55" spans="1:36" x14ac:dyDescent="0.25">
      <c r="A55" s="121" t="s">
        <v>157</v>
      </c>
      <c r="B55" s="121"/>
      <c r="C55" s="142" t="s">
        <v>158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23" t="s">
        <v>159</v>
      </c>
      <c r="AD55" s="123"/>
      <c r="AE55" s="123"/>
      <c r="AF55" s="123"/>
      <c r="AG55" s="124"/>
      <c r="AH55" s="124"/>
      <c r="AI55" s="125"/>
      <c r="AJ55" s="11"/>
    </row>
    <row r="56" spans="1:36" x14ac:dyDescent="0.25">
      <c r="A56" s="121" t="s">
        <v>160</v>
      </c>
      <c r="B56" s="121"/>
      <c r="C56" s="142" t="s">
        <v>161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23" t="s">
        <v>162</v>
      </c>
      <c r="AD56" s="123"/>
      <c r="AE56" s="123"/>
      <c r="AF56" s="123"/>
      <c r="AG56" s="124"/>
      <c r="AH56" s="124"/>
      <c r="AI56" s="125"/>
      <c r="AJ56" s="11"/>
    </row>
    <row r="57" spans="1:36" x14ac:dyDescent="0.25">
      <c r="A57" s="121" t="s">
        <v>163</v>
      </c>
      <c r="B57" s="121"/>
      <c r="C57" s="141" t="s">
        <v>164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23" t="s">
        <v>165</v>
      </c>
      <c r="AD57" s="123"/>
      <c r="AE57" s="123"/>
      <c r="AF57" s="123"/>
      <c r="AG57" s="124"/>
      <c r="AH57" s="124"/>
      <c r="AI57" s="125"/>
      <c r="AJ57" s="11"/>
    </row>
    <row r="58" spans="1:36" x14ac:dyDescent="0.25">
      <c r="A58" s="121" t="s">
        <v>166</v>
      </c>
      <c r="B58" s="121"/>
      <c r="C58" s="141" t="s">
        <v>167</v>
      </c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23" t="s">
        <v>168</v>
      </c>
      <c r="AD58" s="123"/>
      <c r="AE58" s="123"/>
      <c r="AF58" s="123"/>
      <c r="AG58" s="124"/>
      <c r="AH58" s="124"/>
      <c r="AI58" s="125"/>
      <c r="AJ58" s="11"/>
    </row>
    <row r="59" spans="1:36" x14ac:dyDescent="0.25">
      <c r="A59" s="121" t="s">
        <v>169</v>
      </c>
      <c r="B59" s="121"/>
      <c r="C59" s="141" t="s">
        <v>170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23" t="s">
        <v>171</v>
      </c>
      <c r="AD59" s="123"/>
      <c r="AE59" s="123"/>
      <c r="AF59" s="123"/>
      <c r="AG59" s="124"/>
      <c r="AH59" s="124"/>
      <c r="AI59" s="125"/>
      <c r="AJ59" s="11"/>
    </row>
    <row r="60" spans="1:36" x14ac:dyDescent="0.25">
      <c r="A60" s="132" t="s">
        <v>172</v>
      </c>
      <c r="B60" s="132"/>
      <c r="C60" s="143" t="s">
        <v>173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34" t="s">
        <v>174</v>
      </c>
      <c r="AD60" s="134"/>
      <c r="AE60" s="134"/>
      <c r="AF60" s="134"/>
      <c r="AG60" s="135">
        <f>SUM(AG52:AG59)</f>
        <v>0</v>
      </c>
      <c r="AH60" s="135"/>
      <c r="AI60" s="136"/>
      <c r="AJ60" s="12">
        <f>SUM(AJ52:AJ59)</f>
        <v>0</v>
      </c>
    </row>
    <row r="61" spans="1:36" x14ac:dyDescent="0.25">
      <c r="A61" s="121" t="s">
        <v>175</v>
      </c>
      <c r="B61" s="121"/>
      <c r="C61" s="144" t="s">
        <v>176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23" t="s">
        <v>177</v>
      </c>
      <c r="AD61" s="123"/>
      <c r="AE61" s="123"/>
      <c r="AF61" s="123"/>
      <c r="AG61" s="124"/>
      <c r="AH61" s="124"/>
      <c r="AI61" s="125"/>
      <c r="AJ61" s="11"/>
    </row>
    <row r="62" spans="1:36" x14ac:dyDescent="0.25">
      <c r="A62" s="121" t="s">
        <v>178</v>
      </c>
      <c r="B62" s="121"/>
      <c r="C62" s="144" t="s">
        <v>179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23" t="s">
        <v>180</v>
      </c>
      <c r="AD62" s="123"/>
      <c r="AE62" s="123"/>
      <c r="AF62" s="123"/>
      <c r="AG62" s="124"/>
      <c r="AH62" s="124"/>
      <c r="AI62" s="125"/>
      <c r="AJ62" s="11"/>
    </row>
    <row r="63" spans="1:36" x14ac:dyDescent="0.25">
      <c r="A63" s="121" t="s">
        <v>181</v>
      </c>
      <c r="B63" s="121"/>
      <c r="C63" s="144" t="s">
        <v>182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23" t="s">
        <v>183</v>
      </c>
      <c r="AD63" s="123"/>
      <c r="AE63" s="123"/>
      <c r="AF63" s="123"/>
      <c r="AG63" s="124"/>
      <c r="AH63" s="124"/>
      <c r="AI63" s="125"/>
      <c r="AJ63" s="11"/>
    </row>
    <row r="64" spans="1:36" x14ac:dyDescent="0.25">
      <c r="A64" s="121" t="s">
        <v>184</v>
      </c>
      <c r="B64" s="121"/>
      <c r="C64" s="144" t="s">
        <v>185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23" t="s">
        <v>186</v>
      </c>
      <c r="AD64" s="123"/>
      <c r="AE64" s="123"/>
      <c r="AF64" s="123"/>
      <c r="AG64" s="124"/>
      <c r="AH64" s="124"/>
      <c r="AI64" s="125"/>
      <c r="AJ64" s="11"/>
    </row>
    <row r="65" spans="1:36" x14ac:dyDescent="0.25">
      <c r="A65" s="121" t="s">
        <v>187</v>
      </c>
      <c r="B65" s="121"/>
      <c r="C65" s="144" t="s">
        <v>188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23" t="s">
        <v>189</v>
      </c>
      <c r="AD65" s="123"/>
      <c r="AE65" s="123"/>
      <c r="AF65" s="123"/>
      <c r="AG65" s="124"/>
      <c r="AH65" s="124"/>
      <c r="AI65" s="125"/>
      <c r="AJ65" s="11"/>
    </row>
    <row r="66" spans="1:36" x14ac:dyDescent="0.25">
      <c r="A66" s="121" t="s">
        <v>190</v>
      </c>
      <c r="B66" s="121"/>
      <c r="C66" s="144" t="s">
        <v>191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23" t="s">
        <v>192</v>
      </c>
      <c r="AD66" s="123"/>
      <c r="AE66" s="123"/>
      <c r="AF66" s="123"/>
      <c r="AG66" s="124"/>
      <c r="AH66" s="124"/>
      <c r="AI66" s="125"/>
      <c r="AJ66" s="11"/>
    </row>
    <row r="67" spans="1:36" x14ac:dyDescent="0.25">
      <c r="A67" s="121" t="s">
        <v>193</v>
      </c>
      <c r="B67" s="121"/>
      <c r="C67" s="144" t="s">
        <v>194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23" t="s">
        <v>195</v>
      </c>
      <c r="AD67" s="123"/>
      <c r="AE67" s="123"/>
      <c r="AF67" s="123"/>
      <c r="AG67" s="124"/>
      <c r="AH67" s="124"/>
      <c r="AI67" s="125"/>
      <c r="AJ67" s="11"/>
    </row>
    <row r="68" spans="1:36" x14ac:dyDescent="0.25">
      <c r="A68" s="121" t="s">
        <v>196</v>
      </c>
      <c r="B68" s="121"/>
      <c r="C68" s="144" t="s">
        <v>197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23" t="s">
        <v>198</v>
      </c>
      <c r="AD68" s="123"/>
      <c r="AE68" s="123"/>
      <c r="AF68" s="123"/>
      <c r="AG68" s="124"/>
      <c r="AH68" s="124"/>
      <c r="AI68" s="125"/>
      <c r="AJ68" s="11"/>
    </row>
    <row r="69" spans="1:36" x14ac:dyDescent="0.25">
      <c r="A69" s="121" t="s">
        <v>199</v>
      </c>
      <c r="B69" s="121"/>
      <c r="C69" s="144" t="s">
        <v>200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23" t="s">
        <v>201</v>
      </c>
      <c r="AD69" s="123"/>
      <c r="AE69" s="123"/>
      <c r="AF69" s="123"/>
      <c r="AG69" s="124"/>
      <c r="AH69" s="124"/>
      <c r="AI69" s="125"/>
      <c r="AJ69" s="11"/>
    </row>
    <row r="70" spans="1:36" x14ac:dyDescent="0.25">
      <c r="A70" s="121" t="s">
        <v>202</v>
      </c>
      <c r="B70" s="121"/>
      <c r="C70" s="147" t="s">
        <v>203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23" t="s">
        <v>204</v>
      </c>
      <c r="AD70" s="123"/>
      <c r="AE70" s="123"/>
      <c r="AF70" s="123"/>
      <c r="AG70" s="124"/>
      <c r="AH70" s="124"/>
      <c r="AI70" s="125"/>
      <c r="AJ70" s="11"/>
    </row>
    <row r="71" spans="1:36" x14ac:dyDescent="0.25">
      <c r="A71" s="121" t="s">
        <v>205</v>
      </c>
      <c r="B71" s="121"/>
      <c r="C71" s="144" t="s">
        <v>206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23" t="s">
        <v>207</v>
      </c>
      <c r="AD71" s="123"/>
      <c r="AE71" s="123"/>
      <c r="AF71" s="123"/>
      <c r="AG71" s="124"/>
      <c r="AH71" s="124"/>
      <c r="AI71" s="125"/>
      <c r="AJ71" s="11"/>
    </row>
    <row r="72" spans="1:36" x14ac:dyDescent="0.25">
      <c r="A72" s="121" t="s">
        <v>208</v>
      </c>
      <c r="B72" s="121"/>
      <c r="C72" s="145" t="s">
        <v>209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6" t="s">
        <v>210</v>
      </c>
      <c r="AD72" s="146"/>
      <c r="AE72" s="146"/>
      <c r="AF72" s="146"/>
      <c r="AG72" s="124"/>
      <c r="AH72" s="124"/>
      <c r="AI72" s="125"/>
      <c r="AJ72" s="11"/>
    </row>
    <row r="73" spans="1:36" x14ac:dyDescent="0.25">
      <c r="A73" s="132" t="s">
        <v>211</v>
      </c>
      <c r="B73" s="132"/>
      <c r="C73" s="143" t="s">
        <v>212</v>
      </c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34" t="s">
        <v>213</v>
      </c>
      <c r="AD73" s="134"/>
      <c r="AE73" s="134"/>
      <c r="AF73" s="134"/>
      <c r="AG73" s="135">
        <f>SUM(AG61:AG72)</f>
        <v>0</v>
      </c>
      <c r="AH73" s="135"/>
      <c r="AI73" s="136"/>
      <c r="AJ73" s="12">
        <f>SUM(AJ61:AJ72)</f>
        <v>0</v>
      </c>
    </row>
    <row r="74" spans="1:36" x14ac:dyDescent="0.25">
      <c r="A74" s="121" t="s">
        <v>214</v>
      </c>
      <c r="B74" s="121"/>
      <c r="C74" s="148" t="s">
        <v>215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23" t="s">
        <v>216</v>
      </c>
      <c r="AD74" s="123"/>
      <c r="AE74" s="123"/>
      <c r="AF74" s="123"/>
      <c r="AG74" s="124"/>
      <c r="AH74" s="124"/>
      <c r="AI74" s="125"/>
      <c r="AJ74" s="11"/>
    </row>
    <row r="75" spans="1:36" x14ac:dyDescent="0.25">
      <c r="A75" s="121" t="s">
        <v>217</v>
      </c>
      <c r="B75" s="121"/>
      <c r="C75" s="149" t="s">
        <v>218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23" t="s">
        <v>219</v>
      </c>
      <c r="AD75" s="123"/>
      <c r="AE75" s="123"/>
      <c r="AF75" s="123"/>
      <c r="AG75" s="124"/>
      <c r="AH75" s="124"/>
      <c r="AI75" s="125"/>
      <c r="AJ75" s="11"/>
    </row>
    <row r="76" spans="1:36" x14ac:dyDescent="0.25">
      <c r="A76" s="121" t="s">
        <v>220</v>
      </c>
      <c r="B76" s="121"/>
      <c r="C76" s="148" t="s">
        <v>221</v>
      </c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23" t="s">
        <v>222</v>
      </c>
      <c r="AD76" s="123"/>
      <c r="AE76" s="123"/>
      <c r="AF76" s="123"/>
      <c r="AG76" s="124"/>
      <c r="AH76" s="124"/>
      <c r="AI76" s="125"/>
      <c r="AJ76" s="11"/>
    </row>
    <row r="77" spans="1:36" x14ac:dyDescent="0.25">
      <c r="A77" s="121" t="s">
        <v>223</v>
      </c>
      <c r="B77" s="121"/>
      <c r="C77" s="149" t="s">
        <v>224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23" t="s">
        <v>225</v>
      </c>
      <c r="AD77" s="123"/>
      <c r="AE77" s="123"/>
      <c r="AF77" s="123"/>
      <c r="AG77" s="124"/>
      <c r="AH77" s="124"/>
      <c r="AI77" s="125"/>
      <c r="AJ77" s="11"/>
    </row>
    <row r="78" spans="1:36" x14ac:dyDescent="0.25">
      <c r="A78" s="121" t="s">
        <v>226</v>
      </c>
      <c r="B78" s="121"/>
      <c r="C78" s="138" t="s">
        <v>227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23" t="s">
        <v>228</v>
      </c>
      <c r="AD78" s="123"/>
      <c r="AE78" s="123"/>
      <c r="AF78" s="123"/>
      <c r="AG78" s="124"/>
      <c r="AH78" s="124"/>
      <c r="AI78" s="125"/>
      <c r="AJ78" s="11"/>
    </row>
    <row r="79" spans="1:36" x14ac:dyDescent="0.25">
      <c r="A79" s="121" t="s">
        <v>229</v>
      </c>
      <c r="B79" s="121"/>
      <c r="C79" s="138" t="s">
        <v>230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23" t="s">
        <v>231</v>
      </c>
      <c r="AD79" s="123"/>
      <c r="AE79" s="123"/>
      <c r="AF79" s="123"/>
      <c r="AG79" s="124"/>
      <c r="AH79" s="124"/>
      <c r="AI79" s="125"/>
      <c r="AJ79" s="11"/>
    </row>
    <row r="80" spans="1:36" x14ac:dyDescent="0.25">
      <c r="A80" s="121" t="s">
        <v>232</v>
      </c>
      <c r="B80" s="121"/>
      <c r="C80" s="138" t="s">
        <v>233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23" t="s">
        <v>234</v>
      </c>
      <c r="AD80" s="123"/>
      <c r="AE80" s="123"/>
      <c r="AF80" s="123"/>
      <c r="AG80" s="124"/>
      <c r="AH80" s="124"/>
      <c r="AI80" s="125"/>
      <c r="AJ80" s="11"/>
    </row>
    <row r="81" spans="1:36" x14ac:dyDescent="0.25">
      <c r="A81" s="132" t="s">
        <v>235</v>
      </c>
      <c r="B81" s="132"/>
      <c r="C81" s="150" t="s">
        <v>236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34" t="s">
        <v>237</v>
      </c>
      <c r="AD81" s="134"/>
      <c r="AE81" s="134"/>
      <c r="AF81" s="134"/>
      <c r="AG81" s="135">
        <f>SUM(AG74:AG80)</f>
        <v>0</v>
      </c>
      <c r="AH81" s="135"/>
      <c r="AI81" s="136"/>
      <c r="AJ81" s="12">
        <f>SUM(AJ74:AJ80)</f>
        <v>0</v>
      </c>
    </row>
    <row r="82" spans="1:36" x14ac:dyDescent="0.25">
      <c r="A82" s="121" t="s">
        <v>238</v>
      </c>
      <c r="B82" s="121"/>
      <c r="C82" s="141" t="s">
        <v>239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23" t="s">
        <v>240</v>
      </c>
      <c r="AD82" s="123"/>
      <c r="AE82" s="123"/>
      <c r="AF82" s="123"/>
      <c r="AG82" s="124"/>
      <c r="AH82" s="124"/>
      <c r="AI82" s="125"/>
      <c r="AJ82" s="11"/>
    </row>
    <row r="83" spans="1:36" x14ac:dyDescent="0.25">
      <c r="A83" s="121" t="s">
        <v>241</v>
      </c>
      <c r="B83" s="121"/>
      <c r="C83" s="141" t="s">
        <v>242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23" t="s">
        <v>243</v>
      </c>
      <c r="AD83" s="123"/>
      <c r="AE83" s="123"/>
      <c r="AF83" s="123"/>
      <c r="AG83" s="124"/>
      <c r="AH83" s="124"/>
      <c r="AI83" s="125"/>
      <c r="AJ83" s="11"/>
    </row>
    <row r="84" spans="1:36" x14ac:dyDescent="0.25">
      <c r="A84" s="121" t="s">
        <v>244</v>
      </c>
      <c r="B84" s="121"/>
      <c r="C84" s="141" t="s">
        <v>245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23" t="s">
        <v>246</v>
      </c>
      <c r="AD84" s="123"/>
      <c r="AE84" s="123"/>
      <c r="AF84" s="123"/>
      <c r="AG84" s="124"/>
      <c r="AH84" s="124"/>
      <c r="AI84" s="125"/>
      <c r="AJ84" s="11"/>
    </row>
    <row r="85" spans="1:36" x14ac:dyDescent="0.25">
      <c r="A85" s="121" t="s">
        <v>247</v>
      </c>
      <c r="B85" s="121"/>
      <c r="C85" s="141" t="s">
        <v>248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23" t="s">
        <v>249</v>
      </c>
      <c r="AD85" s="123"/>
      <c r="AE85" s="123"/>
      <c r="AF85" s="123"/>
      <c r="AG85" s="124"/>
      <c r="AH85" s="124"/>
      <c r="AI85" s="125"/>
      <c r="AJ85" s="11"/>
    </row>
    <row r="86" spans="1:36" x14ac:dyDescent="0.25">
      <c r="A86" s="132" t="s">
        <v>250</v>
      </c>
      <c r="B86" s="132"/>
      <c r="C86" s="143" t="s">
        <v>251</v>
      </c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34" t="s">
        <v>252</v>
      </c>
      <c r="AD86" s="134"/>
      <c r="AE86" s="134"/>
      <c r="AF86" s="134"/>
      <c r="AG86" s="135">
        <f>SUM(AG82:AI85)</f>
        <v>0</v>
      </c>
      <c r="AH86" s="135"/>
      <c r="AI86" s="136"/>
      <c r="AJ86" s="12">
        <f>SUM(AJ82:AJ85)</f>
        <v>0</v>
      </c>
    </row>
    <row r="87" spans="1:36" x14ac:dyDescent="0.25">
      <c r="A87" s="121" t="s">
        <v>253</v>
      </c>
      <c r="B87" s="121"/>
      <c r="C87" s="141" t="s">
        <v>254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23" t="s">
        <v>255</v>
      </c>
      <c r="AD87" s="123"/>
      <c r="AE87" s="123"/>
      <c r="AF87" s="123"/>
      <c r="AG87" s="124"/>
      <c r="AH87" s="124"/>
      <c r="AI87" s="125"/>
      <c r="AJ87" s="11"/>
    </row>
    <row r="88" spans="1:36" x14ac:dyDescent="0.25">
      <c r="A88" s="121" t="s">
        <v>256</v>
      </c>
      <c r="B88" s="121"/>
      <c r="C88" s="141" t="s">
        <v>257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23" t="s">
        <v>258</v>
      </c>
      <c r="AD88" s="123"/>
      <c r="AE88" s="123"/>
      <c r="AF88" s="123"/>
      <c r="AG88" s="124"/>
      <c r="AH88" s="124"/>
      <c r="AI88" s="125"/>
      <c r="AJ88" s="11"/>
    </row>
    <row r="89" spans="1:36" x14ac:dyDescent="0.25">
      <c r="A89" s="121" t="s">
        <v>259</v>
      </c>
      <c r="B89" s="121"/>
      <c r="C89" s="141" t="s">
        <v>260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23" t="s">
        <v>261</v>
      </c>
      <c r="AD89" s="123"/>
      <c r="AE89" s="123"/>
      <c r="AF89" s="123"/>
      <c r="AG89" s="124"/>
      <c r="AH89" s="124"/>
      <c r="AI89" s="125"/>
      <c r="AJ89" s="11"/>
    </row>
    <row r="90" spans="1:36" x14ac:dyDescent="0.25">
      <c r="A90" s="121" t="s">
        <v>262</v>
      </c>
      <c r="B90" s="121"/>
      <c r="C90" s="141" t="s">
        <v>263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23" t="s">
        <v>264</v>
      </c>
      <c r="AD90" s="123"/>
      <c r="AE90" s="123"/>
      <c r="AF90" s="123"/>
      <c r="AG90" s="124"/>
      <c r="AH90" s="124"/>
      <c r="AI90" s="125"/>
      <c r="AJ90" s="11"/>
    </row>
    <row r="91" spans="1:36" x14ac:dyDescent="0.25">
      <c r="A91" s="121" t="s">
        <v>265</v>
      </c>
      <c r="B91" s="121"/>
      <c r="C91" s="141" t="s">
        <v>266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23" t="s">
        <v>267</v>
      </c>
      <c r="AD91" s="123"/>
      <c r="AE91" s="123"/>
      <c r="AF91" s="123"/>
      <c r="AG91" s="124"/>
      <c r="AH91" s="124"/>
      <c r="AI91" s="125"/>
      <c r="AJ91" s="11"/>
    </row>
    <row r="92" spans="1:36" x14ac:dyDescent="0.25">
      <c r="A92" s="121" t="s">
        <v>268</v>
      </c>
      <c r="B92" s="121"/>
      <c r="C92" s="141" t="s">
        <v>269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23" t="s">
        <v>270</v>
      </c>
      <c r="AD92" s="123"/>
      <c r="AE92" s="123"/>
      <c r="AF92" s="123"/>
      <c r="AG92" s="124"/>
      <c r="AH92" s="124"/>
      <c r="AI92" s="125"/>
      <c r="AJ92" s="11"/>
    </row>
    <row r="93" spans="1:36" x14ac:dyDescent="0.25">
      <c r="A93" s="121" t="s">
        <v>271</v>
      </c>
      <c r="B93" s="121"/>
      <c r="C93" s="141" t="s">
        <v>272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23" t="s">
        <v>273</v>
      </c>
      <c r="AD93" s="123"/>
      <c r="AE93" s="123"/>
      <c r="AF93" s="123"/>
      <c r="AG93" s="124"/>
      <c r="AH93" s="124"/>
      <c r="AI93" s="125"/>
      <c r="AJ93" s="11"/>
    </row>
    <row r="94" spans="1:36" x14ac:dyDescent="0.25">
      <c r="A94" s="121" t="s">
        <v>274</v>
      </c>
      <c r="B94" s="121"/>
      <c r="C94" s="141" t="s">
        <v>275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23" t="s">
        <v>276</v>
      </c>
      <c r="AD94" s="123"/>
      <c r="AE94" s="123"/>
      <c r="AF94" s="123"/>
      <c r="AG94" s="124"/>
      <c r="AH94" s="124"/>
      <c r="AI94" s="125"/>
      <c r="AJ94" s="11"/>
    </row>
    <row r="95" spans="1:36" x14ac:dyDescent="0.25">
      <c r="A95" s="132" t="s">
        <v>277</v>
      </c>
      <c r="B95" s="132"/>
      <c r="C95" s="143" t="s">
        <v>278</v>
      </c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34" t="s">
        <v>279</v>
      </c>
      <c r="AD95" s="134"/>
      <c r="AE95" s="134"/>
      <c r="AF95" s="134"/>
      <c r="AG95" s="124"/>
      <c r="AH95" s="124"/>
      <c r="AI95" s="125"/>
      <c r="AJ95" s="11"/>
    </row>
    <row r="96" spans="1:36" x14ac:dyDescent="0.25">
      <c r="A96" s="132" t="s">
        <v>280</v>
      </c>
      <c r="B96" s="132"/>
      <c r="C96" s="150" t="s">
        <v>281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34" t="s">
        <v>282</v>
      </c>
      <c r="AD96" s="134"/>
      <c r="AE96" s="134"/>
      <c r="AF96" s="134"/>
      <c r="AG96" s="135">
        <f>SUM(AG25,AG26,AG51,AG60,AG73,AG81,AG86)</f>
        <v>0</v>
      </c>
      <c r="AH96" s="135"/>
      <c r="AI96" s="136"/>
      <c r="AJ96" s="12">
        <f>SUM(AJ25,AJ26,AJ51,AJ60,AJ73,AJ81,AJ86)</f>
        <v>9221148</v>
      </c>
    </row>
  </sheetData>
  <mergeCells count="371">
    <mergeCell ref="A1:AJ1"/>
    <mergeCell ref="A2:AJ2"/>
    <mergeCell ref="A3:AJ3"/>
    <mergeCell ref="A5:B5"/>
    <mergeCell ref="C5:AB5"/>
    <mergeCell ref="AC5:AF5"/>
    <mergeCell ref="AG5:AI5"/>
    <mergeCell ref="A8:B8"/>
    <mergeCell ref="C8:AB8"/>
    <mergeCell ref="AC8:AF8"/>
    <mergeCell ref="AG8:AI8"/>
    <mergeCell ref="A9:B9"/>
    <mergeCell ref="C9:AB9"/>
    <mergeCell ref="AC9:AF9"/>
    <mergeCell ref="AG9:AI9"/>
    <mergeCell ref="A6:B6"/>
    <mergeCell ref="C6:AB6"/>
    <mergeCell ref="AC6:AF6"/>
    <mergeCell ref="AG6:AI6"/>
    <mergeCell ref="A7:B7"/>
    <mergeCell ref="C7:AB7"/>
    <mergeCell ref="AC7:AF7"/>
    <mergeCell ref="AG7:AI7"/>
    <mergeCell ref="A12:B12"/>
    <mergeCell ref="C12:AB12"/>
    <mergeCell ref="AC12:AF12"/>
    <mergeCell ref="AG12:AI12"/>
    <mergeCell ref="A13:B13"/>
    <mergeCell ref="C13:AB13"/>
    <mergeCell ref="AC13:AF13"/>
    <mergeCell ref="AG13:AI13"/>
    <mergeCell ref="A10:B10"/>
    <mergeCell ref="C10:AB10"/>
    <mergeCell ref="AC10:AF10"/>
    <mergeCell ref="AG10:AI10"/>
    <mergeCell ref="A11:B11"/>
    <mergeCell ref="C11:AB11"/>
    <mergeCell ref="AC11:AF11"/>
    <mergeCell ref="AG11:AI11"/>
    <mergeCell ref="A16:B16"/>
    <mergeCell ref="C16:AB16"/>
    <mergeCell ref="AC16:AF16"/>
    <mergeCell ref="AG16:AI16"/>
    <mergeCell ref="A17:B17"/>
    <mergeCell ref="C17:AB17"/>
    <mergeCell ref="AC17:AF17"/>
    <mergeCell ref="AG17:AI17"/>
    <mergeCell ref="A14:B14"/>
    <mergeCell ref="C14:AB14"/>
    <mergeCell ref="AC14:AF14"/>
    <mergeCell ref="AG14:AI14"/>
    <mergeCell ref="A15:B15"/>
    <mergeCell ref="C15:AB15"/>
    <mergeCell ref="AC15:AF15"/>
    <mergeCell ref="AG15:AI15"/>
    <mergeCell ref="A20:B20"/>
    <mergeCell ref="C20:AB20"/>
    <mergeCell ref="AC20:AF20"/>
    <mergeCell ref="AG20:AI20"/>
    <mergeCell ref="A21:B21"/>
    <mergeCell ref="C21:AB21"/>
    <mergeCell ref="AC21:AF21"/>
    <mergeCell ref="AG21:AI21"/>
    <mergeCell ref="A18:B18"/>
    <mergeCell ref="C18:AB18"/>
    <mergeCell ref="AC18:AF18"/>
    <mergeCell ref="AG18:AI18"/>
    <mergeCell ref="A19:B19"/>
    <mergeCell ref="C19:AB19"/>
    <mergeCell ref="AC19:AF19"/>
    <mergeCell ref="AG19:AI19"/>
    <mergeCell ref="A24:B24"/>
    <mergeCell ref="C24:AB24"/>
    <mergeCell ref="AC24:AF24"/>
    <mergeCell ref="AG24:AI24"/>
    <mergeCell ref="A25:B25"/>
    <mergeCell ref="C25:AB25"/>
    <mergeCell ref="AC25:AF25"/>
    <mergeCell ref="AG25:AI25"/>
    <mergeCell ref="A22:B22"/>
    <mergeCell ref="C22:AB22"/>
    <mergeCell ref="AC22:AF22"/>
    <mergeCell ref="AG22:AI22"/>
    <mergeCell ref="A23:B23"/>
    <mergeCell ref="C23:AB23"/>
    <mergeCell ref="AC23:AF23"/>
    <mergeCell ref="AG23:AI23"/>
    <mergeCell ref="A28:B28"/>
    <mergeCell ref="C28:AB28"/>
    <mergeCell ref="AC28:AF28"/>
    <mergeCell ref="AG28:AI28"/>
    <mergeCell ref="A29:B29"/>
    <mergeCell ref="C29:AB29"/>
    <mergeCell ref="AC29:AF29"/>
    <mergeCell ref="AG29:AI29"/>
    <mergeCell ref="A26:B26"/>
    <mergeCell ref="C26:AB26"/>
    <mergeCell ref="AC26:AF26"/>
    <mergeCell ref="AG26:AI26"/>
    <mergeCell ref="A27:B27"/>
    <mergeCell ref="C27:AB27"/>
    <mergeCell ref="AC27:AF27"/>
    <mergeCell ref="AG27:AI27"/>
    <mergeCell ref="A32:B32"/>
    <mergeCell ref="C32:AB32"/>
    <mergeCell ref="AC32:AF32"/>
    <mergeCell ref="AG32:AI32"/>
    <mergeCell ref="A33:B33"/>
    <mergeCell ref="C33:AB33"/>
    <mergeCell ref="AC33:AF33"/>
    <mergeCell ref="AG33:AI33"/>
    <mergeCell ref="A30:B30"/>
    <mergeCell ref="C30:AB30"/>
    <mergeCell ref="AC30:AF30"/>
    <mergeCell ref="AG30:AI30"/>
    <mergeCell ref="A31:B31"/>
    <mergeCell ref="C31:AB31"/>
    <mergeCell ref="AC31:AF31"/>
    <mergeCell ref="AG31:AI31"/>
    <mergeCell ref="A36:B36"/>
    <mergeCell ref="C36:AB36"/>
    <mergeCell ref="AC36:AF36"/>
    <mergeCell ref="AG36:AI36"/>
    <mergeCell ref="A37:B37"/>
    <mergeCell ref="C37:AB37"/>
    <mergeCell ref="AC37:AF37"/>
    <mergeCell ref="AG37:AI37"/>
    <mergeCell ref="A34:B34"/>
    <mergeCell ref="C34:AB34"/>
    <mergeCell ref="AC34:AF34"/>
    <mergeCell ref="AG34:AI34"/>
    <mergeCell ref="A35:B35"/>
    <mergeCell ref="C35:AB35"/>
    <mergeCell ref="AC35:AF35"/>
    <mergeCell ref="AG35:AI35"/>
    <mergeCell ref="A40:B40"/>
    <mergeCell ref="C40:AB40"/>
    <mergeCell ref="AC40:AF40"/>
    <mergeCell ref="AG40:AI40"/>
    <mergeCell ref="A41:B41"/>
    <mergeCell ref="C41:AB41"/>
    <mergeCell ref="AC41:AF41"/>
    <mergeCell ref="AG41:AI41"/>
    <mergeCell ref="A38:B38"/>
    <mergeCell ref="C38:AB38"/>
    <mergeCell ref="AC38:AF38"/>
    <mergeCell ref="AG38:AI38"/>
    <mergeCell ref="A39:B39"/>
    <mergeCell ref="C39:AB39"/>
    <mergeCell ref="AC39:AF39"/>
    <mergeCell ref="AG39:AI39"/>
    <mergeCell ref="A44:B44"/>
    <mergeCell ref="C44:AB44"/>
    <mergeCell ref="AC44:AF44"/>
    <mergeCell ref="AG44:AI44"/>
    <mergeCell ref="A45:B45"/>
    <mergeCell ref="C45:AB45"/>
    <mergeCell ref="AC45:AF45"/>
    <mergeCell ref="AG45:AI45"/>
    <mergeCell ref="A42:B42"/>
    <mergeCell ref="C42:AB42"/>
    <mergeCell ref="AC42:AF42"/>
    <mergeCell ref="AG42:AI42"/>
    <mergeCell ref="A43:B43"/>
    <mergeCell ref="C43:AB43"/>
    <mergeCell ref="AC43:AF43"/>
    <mergeCell ref="AG43:AI43"/>
    <mergeCell ref="A48:B48"/>
    <mergeCell ref="C48:AB48"/>
    <mergeCell ref="AC48:AF48"/>
    <mergeCell ref="AG48:AI48"/>
    <mergeCell ref="A49:B49"/>
    <mergeCell ref="C49:AB49"/>
    <mergeCell ref="AC49:AF49"/>
    <mergeCell ref="AG49:AI49"/>
    <mergeCell ref="A46:B46"/>
    <mergeCell ref="C46:AB46"/>
    <mergeCell ref="AC46:AF46"/>
    <mergeCell ref="AG46:AI46"/>
    <mergeCell ref="A47:B47"/>
    <mergeCell ref="C47:AB47"/>
    <mergeCell ref="AC47:AF47"/>
    <mergeCell ref="AG47:AI47"/>
    <mergeCell ref="A52:B52"/>
    <mergeCell ref="C52:AB52"/>
    <mergeCell ref="AC52:AF52"/>
    <mergeCell ref="AG52:AI52"/>
    <mergeCell ref="A53:B53"/>
    <mergeCell ref="C53:AB53"/>
    <mergeCell ref="AC53:AF53"/>
    <mergeCell ref="AG53:AI53"/>
    <mergeCell ref="A50:B50"/>
    <mergeCell ref="C50:AB50"/>
    <mergeCell ref="AC50:AF50"/>
    <mergeCell ref="AG50:AI50"/>
    <mergeCell ref="A51:B51"/>
    <mergeCell ref="C51:AB51"/>
    <mergeCell ref="AC51:AF51"/>
    <mergeCell ref="AG51:AI51"/>
    <mergeCell ref="A56:B56"/>
    <mergeCell ref="C56:AB56"/>
    <mergeCell ref="AC56:AF56"/>
    <mergeCell ref="AG56:AI56"/>
    <mergeCell ref="A57:B57"/>
    <mergeCell ref="C57:AB57"/>
    <mergeCell ref="AC57:AF57"/>
    <mergeCell ref="AG57:AI57"/>
    <mergeCell ref="A54:B54"/>
    <mergeCell ref="C54:AB54"/>
    <mergeCell ref="AC54:AF54"/>
    <mergeCell ref="AG54:AI54"/>
    <mergeCell ref="A55:B55"/>
    <mergeCell ref="C55:AB55"/>
    <mergeCell ref="AC55:AF55"/>
    <mergeCell ref="AG55:AI55"/>
    <mergeCell ref="A60:B60"/>
    <mergeCell ref="C60:AB60"/>
    <mergeCell ref="AC60:AF60"/>
    <mergeCell ref="AG60:AI60"/>
    <mergeCell ref="A61:B61"/>
    <mergeCell ref="C61:AB61"/>
    <mergeCell ref="AC61:AF61"/>
    <mergeCell ref="AG61:AI61"/>
    <mergeCell ref="A58:B58"/>
    <mergeCell ref="C58:AB58"/>
    <mergeCell ref="AC58:AF58"/>
    <mergeCell ref="AG58:AI58"/>
    <mergeCell ref="A59:B59"/>
    <mergeCell ref="C59:AB59"/>
    <mergeCell ref="AC59:AF59"/>
    <mergeCell ref="AG59:AI59"/>
    <mergeCell ref="A64:B64"/>
    <mergeCell ref="C64:AB64"/>
    <mergeCell ref="AC64:AF64"/>
    <mergeCell ref="AG64:AI64"/>
    <mergeCell ref="A65:B65"/>
    <mergeCell ref="C65:AB65"/>
    <mergeCell ref="AC65:AF65"/>
    <mergeCell ref="AG65:AI65"/>
    <mergeCell ref="A62:B62"/>
    <mergeCell ref="C62:AB62"/>
    <mergeCell ref="AC62:AF62"/>
    <mergeCell ref="AG62:AI62"/>
    <mergeCell ref="A63:B63"/>
    <mergeCell ref="C63:AB63"/>
    <mergeCell ref="AC63:AF63"/>
    <mergeCell ref="AG63:AI63"/>
    <mergeCell ref="A68:B68"/>
    <mergeCell ref="C68:AB68"/>
    <mergeCell ref="AC68:AF68"/>
    <mergeCell ref="AG68:AI68"/>
    <mergeCell ref="A69:B69"/>
    <mergeCell ref="C69:AB69"/>
    <mergeCell ref="AC69:AF69"/>
    <mergeCell ref="AG69:AI69"/>
    <mergeCell ref="A66:B66"/>
    <mergeCell ref="C66:AB66"/>
    <mergeCell ref="AC66:AF66"/>
    <mergeCell ref="AG66:AI66"/>
    <mergeCell ref="A67:B67"/>
    <mergeCell ref="C67:AB67"/>
    <mergeCell ref="AC67:AF67"/>
    <mergeCell ref="AG67:AI67"/>
    <mergeCell ref="A72:B72"/>
    <mergeCell ref="C72:AB72"/>
    <mergeCell ref="AC72:AF72"/>
    <mergeCell ref="AG72:AI72"/>
    <mergeCell ref="A73:B73"/>
    <mergeCell ref="C73:AB73"/>
    <mergeCell ref="AC73:AF73"/>
    <mergeCell ref="AG73:AI73"/>
    <mergeCell ref="A70:B70"/>
    <mergeCell ref="C70:AB70"/>
    <mergeCell ref="AC70:AF70"/>
    <mergeCell ref="AG70:AI70"/>
    <mergeCell ref="A71:B71"/>
    <mergeCell ref="C71:AB71"/>
    <mergeCell ref="AC71:AF71"/>
    <mergeCell ref="AG71:AI71"/>
    <mergeCell ref="A76:B76"/>
    <mergeCell ref="C76:AB76"/>
    <mergeCell ref="AC76:AF76"/>
    <mergeCell ref="AG76:AI76"/>
    <mergeCell ref="A77:B77"/>
    <mergeCell ref="C77:AB77"/>
    <mergeCell ref="AC77:AF77"/>
    <mergeCell ref="AG77:AI77"/>
    <mergeCell ref="A74:B74"/>
    <mergeCell ref="C74:AB74"/>
    <mergeCell ref="AC74:AF74"/>
    <mergeCell ref="AG74:AI74"/>
    <mergeCell ref="A75:B75"/>
    <mergeCell ref="C75:AB75"/>
    <mergeCell ref="AC75:AF75"/>
    <mergeCell ref="AG75:AI75"/>
    <mergeCell ref="A80:B80"/>
    <mergeCell ref="C80:AB80"/>
    <mergeCell ref="AC80:AF80"/>
    <mergeCell ref="AG80:AI80"/>
    <mergeCell ref="A81:B81"/>
    <mergeCell ref="C81:AB81"/>
    <mergeCell ref="AC81:AF81"/>
    <mergeCell ref="AG81:AI81"/>
    <mergeCell ref="A78:B78"/>
    <mergeCell ref="C78:AB78"/>
    <mergeCell ref="AC78:AF78"/>
    <mergeCell ref="AG78:AI78"/>
    <mergeCell ref="A79:B79"/>
    <mergeCell ref="C79:AB79"/>
    <mergeCell ref="AC79:AF79"/>
    <mergeCell ref="AG79:AI79"/>
    <mergeCell ref="A84:B84"/>
    <mergeCell ref="C84:AB84"/>
    <mergeCell ref="AC84:AF84"/>
    <mergeCell ref="AG84:AI84"/>
    <mergeCell ref="A85:B85"/>
    <mergeCell ref="C85:AB85"/>
    <mergeCell ref="AC85:AF85"/>
    <mergeCell ref="AG85:AI85"/>
    <mergeCell ref="A82:B82"/>
    <mergeCell ref="C82:AB82"/>
    <mergeCell ref="AC82:AF82"/>
    <mergeCell ref="AG82:AI82"/>
    <mergeCell ref="A83:B83"/>
    <mergeCell ref="C83:AB83"/>
    <mergeCell ref="AC83:AF83"/>
    <mergeCell ref="AG83:AI83"/>
    <mergeCell ref="A88:B88"/>
    <mergeCell ref="C88:AB88"/>
    <mergeCell ref="AC88:AF88"/>
    <mergeCell ref="AG88:AI88"/>
    <mergeCell ref="A89:B89"/>
    <mergeCell ref="C89:AB89"/>
    <mergeCell ref="AC89:AF89"/>
    <mergeCell ref="AG89:AI89"/>
    <mergeCell ref="A86:B86"/>
    <mergeCell ref="C86:AB86"/>
    <mergeCell ref="AC86:AF86"/>
    <mergeCell ref="AG86:AI86"/>
    <mergeCell ref="A87:B87"/>
    <mergeCell ref="C87:AB87"/>
    <mergeCell ref="AC87:AF87"/>
    <mergeCell ref="AG87:AI87"/>
    <mergeCell ref="A92:B92"/>
    <mergeCell ref="C92:AB92"/>
    <mergeCell ref="AC92:AF92"/>
    <mergeCell ref="AG92:AI92"/>
    <mergeCell ref="A93:B93"/>
    <mergeCell ref="C93:AB93"/>
    <mergeCell ref="AC93:AF93"/>
    <mergeCell ref="AG93:AI93"/>
    <mergeCell ref="A90:B90"/>
    <mergeCell ref="C90:AB90"/>
    <mergeCell ref="AC90:AF90"/>
    <mergeCell ref="AG90:AI90"/>
    <mergeCell ref="A91:B91"/>
    <mergeCell ref="C91:AB91"/>
    <mergeCell ref="AC91:AF91"/>
    <mergeCell ref="AG91:AI91"/>
    <mergeCell ref="A96:B96"/>
    <mergeCell ref="C96:AB96"/>
    <mergeCell ref="AC96:AF96"/>
    <mergeCell ref="AG96:AI96"/>
    <mergeCell ref="A94:B94"/>
    <mergeCell ref="C94:AB94"/>
    <mergeCell ref="AC94:AF94"/>
    <mergeCell ref="AG94:AI94"/>
    <mergeCell ref="A95:B95"/>
    <mergeCell ref="C95:AB95"/>
    <mergeCell ref="AC95:AF95"/>
    <mergeCell ref="AG95:AI9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workbookViewId="0">
      <selection activeCell="A2" sqref="A2:AH2"/>
    </sheetView>
  </sheetViews>
  <sheetFormatPr defaultRowHeight="15" x14ac:dyDescent="0.25"/>
  <cols>
    <col min="2" max="2" width="86.85546875" customWidth="1"/>
    <col min="3" max="4" width="9.140625" hidden="1" customWidth="1"/>
    <col min="5" max="5" width="4" hidden="1" customWidth="1"/>
    <col min="6" max="16" width="9.140625" hidden="1" customWidth="1"/>
    <col min="17" max="17" width="3.42578125" hidden="1" customWidth="1"/>
    <col min="18" max="27" width="9.140625" hidden="1" customWidth="1"/>
    <col min="28" max="28" width="9.140625" customWidth="1"/>
    <col min="29" max="29" width="0.28515625" customWidth="1"/>
    <col min="30" max="31" width="9.140625" hidden="1" customWidth="1"/>
    <col min="32" max="32" width="11.85546875" customWidth="1"/>
    <col min="33" max="33" width="9.140625" hidden="1" customWidth="1"/>
    <col min="34" max="34" width="11.85546875" customWidth="1"/>
  </cols>
  <sheetData>
    <row r="1" spans="1:34" x14ac:dyDescent="0.25">
      <c r="A1" s="114" t="s">
        <v>610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</row>
    <row r="2" spans="1:34" x14ac:dyDescent="0.25">
      <c r="A2" s="220" t="s">
        <v>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</row>
    <row r="3" spans="1:34" x14ac:dyDescent="0.25">
      <c r="A3" s="220" t="s">
        <v>602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</row>
    <row r="4" spans="1:34" ht="15.75" thickBot="1" x14ac:dyDescent="0.3"/>
    <row r="5" spans="1:34" ht="57" customHeight="1" thickBot="1" x14ac:dyDescent="0.3">
      <c r="A5" s="26" t="s">
        <v>1</v>
      </c>
      <c r="B5" s="221" t="s">
        <v>2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3"/>
      <c r="AB5" s="224" t="s">
        <v>3</v>
      </c>
      <c r="AC5" s="225"/>
      <c r="AD5" s="225"/>
      <c r="AE5" s="226"/>
      <c r="AF5" s="227" t="s">
        <v>283</v>
      </c>
      <c r="AG5" s="228"/>
      <c r="AH5" s="14" t="s">
        <v>284</v>
      </c>
    </row>
    <row r="6" spans="1:34" x14ac:dyDescent="0.25">
      <c r="A6" s="27" t="s">
        <v>6</v>
      </c>
      <c r="B6" s="211" t="s">
        <v>7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3"/>
      <c r="AB6" s="211" t="s">
        <v>8</v>
      </c>
      <c r="AC6" s="212"/>
      <c r="AD6" s="212"/>
      <c r="AE6" s="214"/>
      <c r="AF6" s="215" t="s">
        <v>9</v>
      </c>
      <c r="AG6" s="216"/>
      <c r="AH6" s="15" t="s">
        <v>10</v>
      </c>
    </row>
    <row r="7" spans="1:34" x14ac:dyDescent="0.25">
      <c r="A7" s="28" t="s">
        <v>13</v>
      </c>
      <c r="B7" s="217" t="s">
        <v>285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9"/>
      <c r="AB7" s="165" t="s">
        <v>286</v>
      </c>
      <c r="AC7" s="166"/>
      <c r="AD7" s="166"/>
      <c r="AE7" s="167"/>
      <c r="AF7" s="191">
        <v>19219302</v>
      </c>
      <c r="AG7" s="192"/>
      <c r="AH7" s="16">
        <v>20230986</v>
      </c>
    </row>
    <row r="8" spans="1:34" x14ac:dyDescent="0.25">
      <c r="A8" s="28" t="s">
        <v>16</v>
      </c>
      <c r="B8" s="162" t="s">
        <v>287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4"/>
      <c r="AB8" s="165" t="s">
        <v>288</v>
      </c>
      <c r="AC8" s="166"/>
      <c r="AD8" s="166"/>
      <c r="AE8" s="167"/>
      <c r="AF8" s="191"/>
      <c r="AG8" s="192"/>
      <c r="AH8" s="16">
        <v>8727852</v>
      </c>
    </row>
    <row r="9" spans="1:34" x14ac:dyDescent="0.25">
      <c r="A9" s="28" t="s">
        <v>19</v>
      </c>
      <c r="B9" s="162" t="s">
        <v>289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4"/>
      <c r="AB9" s="165" t="s">
        <v>290</v>
      </c>
      <c r="AC9" s="166"/>
      <c r="AD9" s="166"/>
      <c r="AE9" s="167"/>
      <c r="AF9" s="209">
        <v>9299020</v>
      </c>
      <c r="AG9" s="210"/>
      <c r="AH9" s="16">
        <v>11308256</v>
      </c>
    </row>
    <row r="10" spans="1:34" x14ac:dyDescent="0.25">
      <c r="A10" s="28" t="s">
        <v>22</v>
      </c>
      <c r="B10" s="162" t="s">
        <v>291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4"/>
      <c r="AB10" s="165" t="s">
        <v>292</v>
      </c>
      <c r="AC10" s="166"/>
      <c r="AD10" s="166"/>
      <c r="AE10" s="167"/>
      <c r="AF10" s="191">
        <v>1209540</v>
      </c>
      <c r="AG10" s="192"/>
      <c r="AH10" s="16">
        <v>1209540</v>
      </c>
    </row>
    <row r="11" spans="1:34" x14ac:dyDescent="0.25">
      <c r="A11" s="28" t="s">
        <v>25</v>
      </c>
      <c r="B11" s="162" t="s">
        <v>401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4"/>
      <c r="AB11" s="165" t="s">
        <v>293</v>
      </c>
      <c r="AC11" s="166"/>
      <c r="AD11" s="166"/>
      <c r="AE11" s="167"/>
      <c r="AF11" s="191"/>
      <c r="AG11" s="192"/>
      <c r="AH11" s="16">
        <v>2402299</v>
      </c>
    </row>
    <row r="12" spans="1:34" ht="15.75" thickBot="1" x14ac:dyDescent="0.3">
      <c r="A12" s="29" t="s">
        <v>28</v>
      </c>
      <c r="B12" s="201" t="s">
        <v>400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3"/>
      <c r="AB12" s="173" t="s">
        <v>294</v>
      </c>
      <c r="AC12" s="174"/>
      <c r="AD12" s="174"/>
      <c r="AE12" s="175"/>
      <c r="AF12" s="193"/>
      <c r="AG12" s="194"/>
      <c r="AH12" s="19">
        <v>80940</v>
      </c>
    </row>
    <row r="13" spans="1:34" ht="15.75" thickBot="1" x14ac:dyDescent="0.3">
      <c r="A13" s="30" t="s">
        <v>31</v>
      </c>
      <c r="B13" s="151" t="s">
        <v>295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3"/>
      <c r="AB13" s="154" t="s">
        <v>296</v>
      </c>
      <c r="AC13" s="155"/>
      <c r="AD13" s="155"/>
      <c r="AE13" s="156"/>
      <c r="AF13" s="157">
        <f>SUM(AF7:AG12)</f>
        <v>29727862</v>
      </c>
      <c r="AG13" s="158"/>
      <c r="AH13" s="20">
        <f>SUM(AH7:AH12)</f>
        <v>43959873</v>
      </c>
    </row>
    <row r="14" spans="1:34" x14ac:dyDescent="0.25">
      <c r="A14" s="31" t="s">
        <v>34</v>
      </c>
      <c r="B14" s="204" t="s">
        <v>297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6"/>
      <c r="AB14" s="181" t="s">
        <v>298</v>
      </c>
      <c r="AC14" s="182"/>
      <c r="AD14" s="182"/>
      <c r="AE14" s="183"/>
      <c r="AF14" s="184"/>
      <c r="AG14" s="185"/>
      <c r="AH14" s="21"/>
    </row>
    <row r="15" spans="1:34" x14ac:dyDescent="0.25">
      <c r="A15" s="28" t="s">
        <v>37</v>
      </c>
      <c r="B15" s="162" t="s">
        <v>299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4"/>
      <c r="AB15" s="165" t="s">
        <v>300</v>
      </c>
      <c r="AC15" s="166"/>
      <c r="AD15" s="166"/>
      <c r="AE15" s="167"/>
      <c r="AF15" s="168"/>
      <c r="AG15" s="169"/>
      <c r="AH15" s="16"/>
    </row>
    <row r="16" spans="1:34" x14ac:dyDescent="0.25">
      <c r="A16" s="28" t="s">
        <v>40</v>
      </c>
      <c r="B16" s="162" t="s">
        <v>301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4"/>
      <c r="AB16" s="165" t="s">
        <v>302</v>
      </c>
      <c r="AC16" s="166"/>
      <c r="AD16" s="166"/>
      <c r="AE16" s="167"/>
      <c r="AF16" s="168"/>
      <c r="AG16" s="169"/>
      <c r="AH16" s="16"/>
    </row>
    <row r="17" spans="1:34" x14ac:dyDescent="0.25">
      <c r="A17" s="28" t="s">
        <v>43</v>
      </c>
      <c r="B17" s="162" t="s">
        <v>303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4"/>
      <c r="AB17" s="165" t="s">
        <v>304</v>
      </c>
      <c r="AC17" s="166"/>
      <c r="AD17" s="166"/>
      <c r="AE17" s="167"/>
      <c r="AF17" s="168"/>
      <c r="AG17" s="169"/>
      <c r="AH17" s="16"/>
    </row>
    <row r="18" spans="1:34" ht="15.75" thickBot="1" x14ac:dyDescent="0.3">
      <c r="A18" s="29" t="s">
        <v>46</v>
      </c>
      <c r="B18" s="201" t="s">
        <v>399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3"/>
      <c r="AB18" s="173" t="s">
        <v>305</v>
      </c>
      <c r="AC18" s="174"/>
      <c r="AD18" s="174"/>
      <c r="AE18" s="175"/>
      <c r="AF18" s="176">
        <v>3600513</v>
      </c>
      <c r="AG18" s="177"/>
      <c r="AH18" s="19">
        <v>14582498</v>
      </c>
    </row>
    <row r="19" spans="1:34" ht="15.75" thickBot="1" x14ac:dyDescent="0.3">
      <c r="A19" s="30" t="s">
        <v>49</v>
      </c>
      <c r="B19" s="151" t="s">
        <v>306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3"/>
      <c r="AB19" s="154" t="s">
        <v>307</v>
      </c>
      <c r="AC19" s="155"/>
      <c r="AD19" s="155"/>
      <c r="AE19" s="156"/>
      <c r="AF19" s="157">
        <f>SUM(AF13,AF14:AG18)</f>
        <v>33328375</v>
      </c>
      <c r="AG19" s="158"/>
      <c r="AH19" s="20">
        <f>SUM(AH13,AH14:AH18)</f>
        <v>58542371</v>
      </c>
    </row>
    <row r="20" spans="1:34" x14ac:dyDescent="0.25">
      <c r="A20" s="31" t="s">
        <v>52</v>
      </c>
      <c r="B20" s="204" t="s">
        <v>308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6"/>
      <c r="AB20" s="181" t="s">
        <v>309</v>
      </c>
      <c r="AC20" s="182"/>
      <c r="AD20" s="182"/>
      <c r="AE20" s="183"/>
      <c r="AF20" s="184"/>
      <c r="AG20" s="185"/>
      <c r="AH20" s="21">
        <v>1600000</v>
      </c>
    </row>
    <row r="21" spans="1:34" ht="15" customHeight="1" x14ac:dyDescent="0.25">
      <c r="A21" s="28" t="s">
        <v>55</v>
      </c>
      <c r="B21" s="162" t="s">
        <v>310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4"/>
      <c r="AB21" s="165" t="s">
        <v>311</v>
      </c>
      <c r="AC21" s="166"/>
      <c r="AD21" s="166"/>
      <c r="AE21" s="167"/>
      <c r="AF21" s="168"/>
      <c r="AG21" s="169"/>
      <c r="AH21" s="16"/>
    </row>
    <row r="22" spans="1:34" x14ac:dyDescent="0.25">
      <c r="A22" s="28" t="s">
        <v>58</v>
      </c>
      <c r="B22" s="162" t="s">
        <v>312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4"/>
      <c r="AB22" s="165" t="s">
        <v>313</v>
      </c>
      <c r="AC22" s="166"/>
      <c r="AD22" s="166"/>
      <c r="AE22" s="167"/>
      <c r="AF22" s="168"/>
      <c r="AG22" s="169"/>
      <c r="AH22" s="16"/>
    </row>
    <row r="23" spans="1:34" x14ac:dyDescent="0.25">
      <c r="A23" s="28" t="s">
        <v>61</v>
      </c>
      <c r="B23" s="162" t="s">
        <v>314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4"/>
      <c r="AB23" s="165" t="s">
        <v>315</v>
      </c>
      <c r="AC23" s="166"/>
      <c r="AD23" s="166"/>
      <c r="AE23" s="167"/>
      <c r="AF23" s="168"/>
      <c r="AG23" s="169"/>
      <c r="AH23" s="16"/>
    </row>
    <row r="24" spans="1:34" ht="15.75" thickBot="1" x14ac:dyDescent="0.3">
      <c r="A24" s="29" t="s">
        <v>64</v>
      </c>
      <c r="B24" s="201" t="s">
        <v>316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3"/>
      <c r="AB24" s="173" t="s">
        <v>317</v>
      </c>
      <c r="AC24" s="174"/>
      <c r="AD24" s="174"/>
      <c r="AE24" s="175"/>
      <c r="AF24" s="176"/>
      <c r="AG24" s="177"/>
      <c r="AH24" s="19">
        <v>64500000</v>
      </c>
    </row>
    <row r="25" spans="1:34" ht="15.75" thickBot="1" x14ac:dyDescent="0.3">
      <c r="A25" s="30" t="s">
        <v>67</v>
      </c>
      <c r="B25" s="151" t="s">
        <v>318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3"/>
      <c r="AB25" s="154" t="s">
        <v>319</v>
      </c>
      <c r="AC25" s="155"/>
      <c r="AD25" s="155"/>
      <c r="AE25" s="156"/>
      <c r="AF25" s="157"/>
      <c r="AG25" s="158"/>
      <c r="AH25" s="22">
        <f>SUM(AH20:AH24)</f>
        <v>66100000</v>
      </c>
    </row>
    <row r="26" spans="1:34" x14ac:dyDescent="0.25">
      <c r="A26" s="31" t="s">
        <v>70</v>
      </c>
      <c r="B26" s="204" t="s">
        <v>320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6"/>
      <c r="AB26" s="181" t="s">
        <v>321</v>
      </c>
      <c r="AC26" s="182"/>
      <c r="AD26" s="182"/>
      <c r="AE26" s="183"/>
      <c r="AF26" s="184"/>
      <c r="AG26" s="185"/>
      <c r="AH26" s="21"/>
    </row>
    <row r="27" spans="1:34" ht="15.75" thickBot="1" x14ac:dyDescent="0.3">
      <c r="A27" s="29" t="s">
        <v>73</v>
      </c>
      <c r="B27" s="201" t="s">
        <v>322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3"/>
      <c r="AB27" s="173" t="s">
        <v>323</v>
      </c>
      <c r="AC27" s="174"/>
      <c r="AD27" s="174"/>
      <c r="AE27" s="175"/>
      <c r="AF27" s="176"/>
      <c r="AG27" s="177"/>
      <c r="AH27" s="19"/>
    </row>
    <row r="28" spans="1:34" ht="15.75" thickBot="1" x14ac:dyDescent="0.3">
      <c r="A28" s="30" t="s">
        <v>76</v>
      </c>
      <c r="B28" s="151" t="s">
        <v>324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3"/>
      <c r="AB28" s="154" t="s">
        <v>325</v>
      </c>
      <c r="AC28" s="155"/>
      <c r="AD28" s="155"/>
      <c r="AE28" s="156"/>
      <c r="AF28" s="186"/>
      <c r="AG28" s="187"/>
      <c r="AH28" s="22"/>
    </row>
    <row r="29" spans="1:34" x14ac:dyDescent="0.25">
      <c r="A29" s="31" t="s">
        <v>79</v>
      </c>
      <c r="B29" s="204" t="s">
        <v>326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6"/>
      <c r="AB29" s="181" t="s">
        <v>327</v>
      </c>
      <c r="AC29" s="182"/>
      <c r="AD29" s="182"/>
      <c r="AE29" s="183"/>
      <c r="AF29" s="207"/>
      <c r="AG29" s="208"/>
      <c r="AH29" s="21"/>
    </row>
    <row r="30" spans="1:34" x14ac:dyDescent="0.25">
      <c r="A30" s="28" t="s">
        <v>82</v>
      </c>
      <c r="B30" s="162" t="s">
        <v>328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4"/>
      <c r="AB30" s="165" t="s">
        <v>329</v>
      </c>
      <c r="AC30" s="166"/>
      <c r="AD30" s="166"/>
      <c r="AE30" s="167"/>
      <c r="AF30" s="191"/>
      <c r="AG30" s="192"/>
      <c r="AH30" s="16"/>
    </row>
    <row r="31" spans="1:34" x14ac:dyDescent="0.25">
      <c r="A31" s="28" t="s">
        <v>85</v>
      </c>
      <c r="B31" s="162" t="s">
        <v>330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4"/>
      <c r="AB31" s="165" t="s">
        <v>331</v>
      </c>
      <c r="AC31" s="166"/>
      <c r="AD31" s="166"/>
      <c r="AE31" s="167"/>
      <c r="AF31" s="191"/>
      <c r="AG31" s="192"/>
      <c r="AH31" s="16"/>
    </row>
    <row r="32" spans="1:34" x14ac:dyDescent="0.25">
      <c r="A32" s="28" t="s">
        <v>88</v>
      </c>
      <c r="B32" s="162" t="s">
        <v>332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4"/>
      <c r="AB32" s="165" t="s">
        <v>333</v>
      </c>
      <c r="AC32" s="166"/>
      <c r="AD32" s="166"/>
      <c r="AE32" s="167"/>
      <c r="AF32" s="168">
        <v>5000000</v>
      </c>
      <c r="AG32" s="169"/>
      <c r="AH32" s="16">
        <v>7605143</v>
      </c>
    </row>
    <row r="33" spans="1:34" x14ac:dyDescent="0.25">
      <c r="A33" s="28" t="s">
        <v>91</v>
      </c>
      <c r="B33" s="162" t="s">
        <v>334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4"/>
      <c r="AB33" s="165" t="s">
        <v>335</v>
      </c>
      <c r="AC33" s="166"/>
      <c r="AD33" s="166"/>
      <c r="AE33" s="167"/>
      <c r="AF33" s="168"/>
      <c r="AG33" s="169"/>
      <c r="AH33" s="16"/>
    </row>
    <row r="34" spans="1:34" x14ac:dyDescent="0.25">
      <c r="A34" s="28" t="s">
        <v>94</v>
      </c>
      <c r="B34" s="162" t="s">
        <v>336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4"/>
      <c r="AB34" s="165" t="s">
        <v>337</v>
      </c>
      <c r="AC34" s="166"/>
      <c r="AD34" s="166"/>
      <c r="AE34" s="167"/>
      <c r="AF34" s="168"/>
      <c r="AG34" s="169"/>
      <c r="AH34" s="16"/>
    </row>
    <row r="35" spans="1:34" x14ac:dyDescent="0.25">
      <c r="A35" s="28" t="s">
        <v>97</v>
      </c>
      <c r="B35" s="162" t="s">
        <v>338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4"/>
      <c r="AB35" s="165" t="s">
        <v>339</v>
      </c>
      <c r="AC35" s="166"/>
      <c r="AD35" s="166"/>
      <c r="AE35" s="167"/>
      <c r="AF35" s="168">
        <v>1200000</v>
      </c>
      <c r="AG35" s="169"/>
      <c r="AH35" s="16">
        <v>1200000</v>
      </c>
    </row>
    <row r="36" spans="1:34" ht="15.75" thickBot="1" x14ac:dyDescent="0.3">
      <c r="A36" s="29" t="s">
        <v>100</v>
      </c>
      <c r="B36" s="201" t="s">
        <v>340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3"/>
      <c r="AB36" s="173" t="s">
        <v>341</v>
      </c>
      <c r="AC36" s="174"/>
      <c r="AD36" s="174"/>
      <c r="AE36" s="175"/>
      <c r="AF36" s="193"/>
      <c r="AG36" s="194"/>
      <c r="AH36" s="19"/>
    </row>
    <row r="37" spans="1:34" ht="15.75" thickBot="1" x14ac:dyDescent="0.3">
      <c r="A37" s="30" t="s">
        <v>103</v>
      </c>
      <c r="B37" s="151" t="s">
        <v>342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3"/>
      <c r="AB37" s="154" t="s">
        <v>343</v>
      </c>
      <c r="AC37" s="155"/>
      <c r="AD37" s="155"/>
      <c r="AE37" s="156"/>
      <c r="AF37" s="157">
        <f>SUM(AF29:AG36)</f>
        <v>6200000</v>
      </c>
      <c r="AG37" s="158"/>
      <c r="AH37" s="20">
        <f>SUM(AH29:AH36)</f>
        <v>8805143</v>
      </c>
    </row>
    <row r="38" spans="1:34" ht="15.75" thickBot="1" x14ac:dyDescent="0.3">
      <c r="A38" s="32" t="s">
        <v>106</v>
      </c>
      <c r="B38" s="195" t="s">
        <v>344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7"/>
      <c r="AB38" s="198" t="s">
        <v>345</v>
      </c>
      <c r="AC38" s="199"/>
      <c r="AD38" s="199"/>
      <c r="AE38" s="200"/>
      <c r="AF38" s="157"/>
      <c r="AG38" s="158"/>
      <c r="AH38" s="23"/>
    </row>
    <row r="39" spans="1:34" ht="15.75" thickBot="1" x14ac:dyDescent="0.3">
      <c r="A39" s="30" t="s">
        <v>109</v>
      </c>
      <c r="B39" s="151" t="s">
        <v>346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3"/>
      <c r="AB39" s="154" t="s">
        <v>347</v>
      </c>
      <c r="AC39" s="155"/>
      <c r="AD39" s="155"/>
      <c r="AE39" s="156"/>
      <c r="AF39" s="157">
        <f>SUM(AF28,AF37)</f>
        <v>6200000</v>
      </c>
      <c r="AG39" s="158"/>
      <c r="AH39" s="20">
        <f>SUM(AH37:AH38)</f>
        <v>8805143</v>
      </c>
    </row>
    <row r="40" spans="1:34" x14ac:dyDescent="0.25">
      <c r="A40" s="31" t="s">
        <v>112</v>
      </c>
      <c r="B40" s="178" t="s">
        <v>348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80"/>
      <c r="AB40" s="181" t="s">
        <v>349</v>
      </c>
      <c r="AC40" s="182"/>
      <c r="AD40" s="182"/>
      <c r="AE40" s="183"/>
      <c r="AF40" s="184">
        <v>300000</v>
      </c>
      <c r="AG40" s="185"/>
      <c r="AH40" s="21">
        <v>1154400</v>
      </c>
    </row>
    <row r="41" spans="1:34" x14ac:dyDescent="0.25">
      <c r="A41" s="28" t="s">
        <v>115</v>
      </c>
      <c r="B41" s="188" t="s">
        <v>350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90"/>
      <c r="AB41" s="165" t="s">
        <v>351</v>
      </c>
      <c r="AC41" s="166"/>
      <c r="AD41" s="166"/>
      <c r="AE41" s="167"/>
      <c r="AF41" s="168">
        <v>5583080</v>
      </c>
      <c r="AG41" s="169"/>
      <c r="AH41" s="16">
        <v>5983080</v>
      </c>
    </row>
    <row r="42" spans="1:34" x14ac:dyDescent="0.25">
      <c r="A42" s="28" t="s">
        <v>118</v>
      </c>
      <c r="B42" s="188" t="s">
        <v>352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90"/>
      <c r="AB42" s="165" t="s">
        <v>353</v>
      </c>
      <c r="AC42" s="166"/>
      <c r="AD42" s="166"/>
      <c r="AE42" s="167"/>
      <c r="AF42" s="168"/>
      <c r="AG42" s="169"/>
      <c r="AH42" s="16"/>
    </row>
    <row r="43" spans="1:34" x14ac:dyDescent="0.25">
      <c r="A43" s="28" t="s">
        <v>121</v>
      </c>
      <c r="B43" s="188" t="s">
        <v>354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90"/>
      <c r="AB43" s="165" t="s">
        <v>355</v>
      </c>
      <c r="AC43" s="166"/>
      <c r="AD43" s="166"/>
      <c r="AE43" s="167"/>
      <c r="AF43" s="168"/>
      <c r="AG43" s="169"/>
      <c r="AH43" s="16"/>
    </row>
    <row r="44" spans="1:34" x14ac:dyDescent="0.25">
      <c r="A44" s="28" t="s">
        <v>124</v>
      </c>
      <c r="B44" s="188" t="s">
        <v>356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90"/>
      <c r="AB44" s="165" t="s">
        <v>357</v>
      </c>
      <c r="AC44" s="166"/>
      <c r="AD44" s="166"/>
      <c r="AE44" s="167"/>
      <c r="AF44" s="168">
        <v>500000</v>
      </c>
      <c r="AG44" s="169"/>
      <c r="AH44" s="16">
        <v>500000</v>
      </c>
    </row>
    <row r="45" spans="1:34" x14ac:dyDescent="0.25">
      <c r="A45" s="28" t="s">
        <v>127</v>
      </c>
      <c r="B45" s="188" t="s">
        <v>358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90"/>
      <c r="AB45" s="165" t="s">
        <v>359</v>
      </c>
      <c r="AC45" s="166"/>
      <c r="AD45" s="166"/>
      <c r="AE45" s="167"/>
      <c r="AF45" s="168">
        <v>300000</v>
      </c>
      <c r="AG45" s="169"/>
      <c r="AH45" s="16">
        <v>402000</v>
      </c>
    </row>
    <row r="46" spans="1:34" x14ac:dyDescent="0.25">
      <c r="A46" s="28" t="s">
        <v>130</v>
      </c>
      <c r="B46" s="188" t="s">
        <v>360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90"/>
      <c r="AB46" s="165" t="s">
        <v>361</v>
      </c>
      <c r="AC46" s="166"/>
      <c r="AD46" s="166"/>
      <c r="AE46" s="167"/>
      <c r="AF46" s="168"/>
      <c r="AG46" s="169"/>
      <c r="AH46" s="16"/>
    </row>
    <row r="47" spans="1:34" x14ac:dyDescent="0.25">
      <c r="A47" s="28" t="s">
        <v>133</v>
      </c>
      <c r="B47" s="188" t="s">
        <v>362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90"/>
      <c r="AB47" s="165" t="s">
        <v>363</v>
      </c>
      <c r="AC47" s="166"/>
      <c r="AD47" s="166"/>
      <c r="AE47" s="167"/>
      <c r="AF47" s="168">
        <v>0</v>
      </c>
      <c r="AG47" s="169"/>
      <c r="AH47" s="16"/>
    </row>
    <row r="48" spans="1:34" x14ac:dyDescent="0.25">
      <c r="A48" s="28" t="s">
        <v>136</v>
      </c>
      <c r="B48" s="188" t="s">
        <v>364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90"/>
      <c r="AB48" s="165" t="s">
        <v>365</v>
      </c>
      <c r="AC48" s="166"/>
      <c r="AD48" s="166"/>
      <c r="AE48" s="167"/>
      <c r="AF48" s="168"/>
      <c r="AG48" s="169"/>
      <c r="AH48" s="16"/>
    </row>
    <row r="49" spans="1:34" ht="15.75" thickBot="1" x14ac:dyDescent="0.3">
      <c r="A49" s="29" t="s">
        <v>139</v>
      </c>
      <c r="B49" s="170" t="s">
        <v>366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2"/>
      <c r="AB49" s="173" t="s">
        <v>367</v>
      </c>
      <c r="AC49" s="174"/>
      <c r="AD49" s="174"/>
      <c r="AE49" s="175"/>
      <c r="AF49" s="176">
        <v>0</v>
      </c>
      <c r="AG49" s="177"/>
      <c r="AH49" s="19">
        <v>0</v>
      </c>
    </row>
    <row r="50" spans="1:34" ht="15.75" thickBot="1" x14ac:dyDescent="0.3">
      <c r="A50" s="30" t="s">
        <v>142</v>
      </c>
      <c r="B50" s="159" t="s">
        <v>368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1"/>
      <c r="AB50" s="154" t="s">
        <v>369</v>
      </c>
      <c r="AC50" s="155"/>
      <c r="AD50" s="155"/>
      <c r="AE50" s="156"/>
      <c r="AF50" s="157">
        <f>SUM(AF40:AG49)</f>
        <v>6683080</v>
      </c>
      <c r="AG50" s="158"/>
      <c r="AH50" s="20">
        <f>SUM(AH40:AH49)</f>
        <v>8039480</v>
      </c>
    </row>
    <row r="51" spans="1:34" x14ac:dyDescent="0.25">
      <c r="A51" s="31">
        <v>45</v>
      </c>
      <c r="B51" s="178" t="s">
        <v>370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80"/>
      <c r="AB51" s="181" t="s">
        <v>371</v>
      </c>
      <c r="AC51" s="182"/>
      <c r="AD51" s="182"/>
      <c r="AE51" s="183"/>
      <c r="AF51" s="184"/>
      <c r="AG51" s="185"/>
      <c r="AH51" s="21"/>
    </row>
    <row r="52" spans="1:34" x14ac:dyDescent="0.25">
      <c r="A52" s="28">
        <v>46</v>
      </c>
      <c r="B52" s="188" t="s">
        <v>372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90"/>
      <c r="AB52" s="165" t="s">
        <v>373</v>
      </c>
      <c r="AC52" s="166"/>
      <c r="AD52" s="166"/>
      <c r="AE52" s="167"/>
      <c r="AF52" s="168"/>
      <c r="AG52" s="169"/>
      <c r="AH52" s="16"/>
    </row>
    <row r="53" spans="1:34" x14ac:dyDescent="0.25">
      <c r="A53" s="28">
        <v>47</v>
      </c>
      <c r="B53" s="188" t="s">
        <v>374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90"/>
      <c r="AB53" s="165" t="s">
        <v>375</v>
      </c>
      <c r="AC53" s="166"/>
      <c r="AD53" s="166"/>
      <c r="AE53" s="167"/>
      <c r="AF53" s="168"/>
      <c r="AG53" s="169"/>
      <c r="AH53" s="16"/>
    </row>
    <row r="54" spans="1:34" x14ac:dyDescent="0.25">
      <c r="A54" s="28">
        <v>48</v>
      </c>
      <c r="B54" s="188" t="s">
        <v>376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90"/>
      <c r="AB54" s="165" t="s">
        <v>377</v>
      </c>
      <c r="AC54" s="166"/>
      <c r="AD54" s="166"/>
      <c r="AE54" s="167"/>
      <c r="AF54" s="191"/>
      <c r="AG54" s="192"/>
      <c r="AH54" s="16"/>
    </row>
    <row r="55" spans="1:34" ht="15.75" thickBot="1" x14ac:dyDescent="0.3">
      <c r="A55" s="29">
        <v>49</v>
      </c>
      <c r="B55" s="170" t="s">
        <v>378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2"/>
      <c r="AB55" s="173" t="s">
        <v>379</v>
      </c>
      <c r="AC55" s="174"/>
      <c r="AD55" s="174"/>
      <c r="AE55" s="175"/>
      <c r="AF55" s="193"/>
      <c r="AG55" s="194"/>
      <c r="AH55" s="19"/>
    </row>
    <row r="56" spans="1:34" ht="15.75" thickBot="1" x14ac:dyDescent="0.3">
      <c r="A56" s="30">
        <v>50</v>
      </c>
      <c r="B56" s="151" t="s">
        <v>380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3"/>
      <c r="AB56" s="154" t="s">
        <v>381</v>
      </c>
      <c r="AC56" s="155"/>
      <c r="AD56" s="155"/>
      <c r="AE56" s="156"/>
      <c r="AF56" s="186"/>
      <c r="AG56" s="187"/>
      <c r="AH56" s="22"/>
    </row>
    <row r="57" spans="1:34" x14ac:dyDescent="0.25">
      <c r="A57" s="31">
        <v>51</v>
      </c>
      <c r="B57" s="178" t="s">
        <v>382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80"/>
      <c r="AB57" s="181" t="s">
        <v>383</v>
      </c>
      <c r="AC57" s="182"/>
      <c r="AD57" s="182"/>
      <c r="AE57" s="183"/>
      <c r="AF57" s="184"/>
      <c r="AG57" s="185"/>
      <c r="AH57" s="21"/>
    </row>
    <row r="58" spans="1:34" x14ac:dyDescent="0.25">
      <c r="A58" s="28">
        <v>52</v>
      </c>
      <c r="B58" s="162" t="s">
        <v>384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4"/>
      <c r="AB58" s="165" t="s">
        <v>385</v>
      </c>
      <c r="AC58" s="166"/>
      <c r="AD58" s="166"/>
      <c r="AE58" s="167"/>
      <c r="AF58" s="168"/>
      <c r="AG58" s="169"/>
      <c r="AH58" s="16"/>
    </row>
    <row r="59" spans="1:34" ht="15.75" thickBot="1" x14ac:dyDescent="0.3">
      <c r="A59" s="29">
        <v>53</v>
      </c>
      <c r="B59" s="170" t="s">
        <v>386</v>
      </c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2"/>
      <c r="AB59" s="173" t="s">
        <v>402</v>
      </c>
      <c r="AC59" s="174"/>
      <c r="AD59" s="174"/>
      <c r="AE59" s="175"/>
      <c r="AF59" s="176">
        <v>0</v>
      </c>
      <c r="AG59" s="177"/>
      <c r="AH59" s="19">
        <v>70300</v>
      </c>
    </row>
    <row r="60" spans="1:34" ht="15.75" thickBot="1" x14ac:dyDescent="0.3">
      <c r="A60" s="30">
        <v>54</v>
      </c>
      <c r="B60" s="151" t="s">
        <v>387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3"/>
      <c r="AB60" s="154" t="s">
        <v>388</v>
      </c>
      <c r="AC60" s="155"/>
      <c r="AD60" s="155"/>
      <c r="AE60" s="156"/>
      <c r="AF60" s="157">
        <f>SUM(AF57:AG59)</f>
        <v>0</v>
      </c>
      <c r="AG60" s="158"/>
      <c r="AH60" s="22">
        <f>SUM(AH57:AH59)</f>
        <v>70300</v>
      </c>
    </row>
    <row r="61" spans="1:34" ht="15" customHeight="1" x14ac:dyDescent="0.25">
      <c r="A61" s="31">
        <v>55</v>
      </c>
      <c r="B61" s="178" t="s">
        <v>389</v>
      </c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80"/>
      <c r="AB61" s="181" t="s">
        <v>390</v>
      </c>
      <c r="AC61" s="182"/>
      <c r="AD61" s="182"/>
      <c r="AE61" s="183"/>
      <c r="AF61" s="184"/>
      <c r="AG61" s="185"/>
      <c r="AH61" s="21"/>
    </row>
    <row r="62" spans="1:34" x14ac:dyDescent="0.25">
      <c r="A62" s="28">
        <v>56</v>
      </c>
      <c r="B62" s="162" t="s">
        <v>391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4"/>
      <c r="AB62" s="165" t="s">
        <v>392</v>
      </c>
      <c r="AC62" s="166"/>
      <c r="AD62" s="166"/>
      <c r="AE62" s="167"/>
      <c r="AF62" s="168"/>
      <c r="AG62" s="169"/>
      <c r="AH62" s="16"/>
    </row>
    <row r="63" spans="1:34" ht="15.75" thickBot="1" x14ac:dyDescent="0.3">
      <c r="A63" s="29">
        <v>57</v>
      </c>
      <c r="B63" s="170" t="s">
        <v>393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2"/>
      <c r="AB63" s="173" t="s">
        <v>394</v>
      </c>
      <c r="AC63" s="174"/>
      <c r="AD63" s="174"/>
      <c r="AE63" s="175"/>
      <c r="AF63" s="176"/>
      <c r="AG63" s="177"/>
      <c r="AH63" s="19"/>
    </row>
    <row r="64" spans="1:34" ht="15.75" thickBot="1" x14ac:dyDescent="0.3">
      <c r="A64" s="30">
        <v>58</v>
      </c>
      <c r="B64" s="151" t="s">
        <v>395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3"/>
      <c r="AB64" s="154" t="s">
        <v>396</v>
      </c>
      <c r="AC64" s="155"/>
      <c r="AD64" s="155"/>
      <c r="AE64" s="156"/>
      <c r="AF64" s="157"/>
      <c r="AG64" s="158"/>
      <c r="AH64" s="22"/>
    </row>
    <row r="65" spans="1:34" ht="15.75" thickBot="1" x14ac:dyDescent="0.3">
      <c r="A65" s="30">
        <v>59</v>
      </c>
      <c r="B65" s="159" t="s">
        <v>397</v>
      </c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1"/>
      <c r="AB65" s="154" t="s">
        <v>398</v>
      </c>
      <c r="AC65" s="155"/>
      <c r="AD65" s="155"/>
      <c r="AE65" s="156"/>
      <c r="AF65" s="157">
        <f>SUM(AF19,AF39,AF50)</f>
        <v>46211455</v>
      </c>
      <c r="AG65" s="158"/>
      <c r="AH65" s="20">
        <f>SUM(AH19,AH25,AH39,AH50,AH60)</f>
        <v>141557294</v>
      </c>
    </row>
  </sheetData>
  <mergeCells count="186">
    <mergeCell ref="A1:AH1"/>
    <mergeCell ref="A2:AH2"/>
    <mergeCell ref="A3:AH3"/>
    <mergeCell ref="B5:AA5"/>
    <mergeCell ref="AB5:AE5"/>
    <mergeCell ref="AF5:AG5"/>
    <mergeCell ref="B8:AA8"/>
    <mergeCell ref="AB8:AE8"/>
    <mergeCell ref="AF8:AG8"/>
    <mergeCell ref="B9:AA9"/>
    <mergeCell ref="AB9:AE9"/>
    <mergeCell ref="AF9:AG9"/>
    <mergeCell ref="B6:AA6"/>
    <mergeCell ref="AB6:AE6"/>
    <mergeCell ref="AF6:AG6"/>
    <mergeCell ref="B7:AA7"/>
    <mergeCell ref="AB7:AE7"/>
    <mergeCell ref="AF7:AG7"/>
    <mergeCell ref="B12:AA12"/>
    <mergeCell ref="AB12:AE12"/>
    <mergeCell ref="AF12:AG12"/>
    <mergeCell ref="B13:AA13"/>
    <mergeCell ref="AB13:AE13"/>
    <mergeCell ref="AF13:AG13"/>
    <mergeCell ref="B10:AA10"/>
    <mergeCell ref="AB10:AE10"/>
    <mergeCell ref="AF10:AG10"/>
    <mergeCell ref="B11:AA11"/>
    <mergeCell ref="AB11:AE11"/>
    <mergeCell ref="AF11:AG11"/>
    <mergeCell ref="B16:AA16"/>
    <mergeCell ref="AB16:AE16"/>
    <mergeCell ref="AF16:AG16"/>
    <mergeCell ref="B17:AA17"/>
    <mergeCell ref="AB17:AE17"/>
    <mergeCell ref="AF17:AG17"/>
    <mergeCell ref="B14:AA14"/>
    <mergeCell ref="AB14:AE14"/>
    <mergeCell ref="AF14:AG14"/>
    <mergeCell ref="B15:AA15"/>
    <mergeCell ref="AB15:AE15"/>
    <mergeCell ref="AF15:AG15"/>
    <mergeCell ref="B20:AA20"/>
    <mergeCell ref="AB20:AE20"/>
    <mergeCell ref="AF20:AG20"/>
    <mergeCell ref="B21:AA21"/>
    <mergeCell ref="AB21:AE21"/>
    <mergeCell ref="AF21:AG21"/>
    <mergeCell ref="B18:AA18"/>
    <mergeCell ref="AB18:AE18"/>
    <mergeCell ref="AF18:AG18"/>
    <mergeCell ref="B19:AA19"/>
    <mergeCell ref="AB19:AE19"/>
    <mergeCell ref="AF19:AG19"/>
    <mergeCell ref="B24:AA24"/>
    <mergeCell ref="AB24:AE24"/>
    <mergeCell ref="AF24:AG24"/>
    <mergeCell ref="B25:AA25"/>
    <mergeCell ref="AB25:AE25"/>
    <mergeCell ref="AF25:AG25"/>
    <mergeCell ref="B22:AA22"/>
    <mergeCell ref="AB22:AE22"/>
    <mergeCell ref="AF22:AG22"/>
    <mergeCell ref="B23:AA23"/>
    <mergeCell ref="AB23:AE23"/>
    <mergeCell ref="AF23:AG23"/>
    <mergeCell ref="B28:AA28"/>
    <mergeCell ref="AB28:AE28"/>
    <mergeCell ref="AF28:AG28"/>
    <mergeCell ref="B29:AA29"/>
    <mergeCell ref="AB29:AE29"/>
    <mergeCell ref="AF29:AG29"/>
    <mergeCell ref="B26:AA26"/>
    <mergeCell ref="AB26:AE26"/>
    <mergeCell ref="AF26:AG26"/>
    <mergeCell ref="B27:AA27"/>
    <mergeCell ref="AB27:AE27"/>
    <mergeCell ref="AF27:AG27"/>
    <mergeCell ref="B32:AA32"/>
    <mergeCell ref="AB32:AE32"/>
    <mergeCell ref="AF32:AG32"/>
    <mergeCell ref="B33:AA33"/>
    <mergeCell ref="AB33:AE33"/>
    <mergeCell ref="AF33:AG33"/>
    <mergeCell ref="B30:AA30"/>
    <mergeCell ref="AB30:AE30"/>
    <mergeCell ref="AF30:AG30"/>
    <mergeCell ref="B31:AA31"/>
    <mergeCell ref="AB31:AE31"/>
    <mergeCell ref="AF31:AG31"/>
    <mergeCell ref="B36:AA36"/>
    <mergeCell ref="AB36:AE36"/>
    <mergeCell ref="AF36:AG36"/>
    <mergeCell ref="B37:AA37"/>
    <mergeCell ref="AB37:AE37"/>
    <mergeCell ref="AF37:AG37"/>
    <mergeCell ref="B34:AA34"/>
    <mergeCell ref="AB34:AE34"/>
    <mergeCell ref="AF34:AG34"/>
    <mergeCell ref="B35:AA35"/>
    <mergeCell ref="AB35:AE35"/>
    <mergeCell ref="AF35:AG35"/>
    <mergeCell ref="B40:AA40"/>
    <mergeCell ref="AB40:AE40"/>
    <mergeCell ref="AF40:AG40"/>
    <mergeCell ref="B41:AA41"/>
    <mergeCell ref="AB41:AE41"/>
    <mergeCell ref="AF41:AG41"/>
    <mergeCell ref="B38:AA38"/>
    <mergeCell ref="AB38:AE38"/>
    <mergeCell ref="AF38:AG38"/>
    <mergeCell ref="B39:AA39"/>
    <mergeCell ref="AB39:AE39"/>
    <mergeCell ref="AF39:AG39"/>
    <mergeCell ref="B44:AA44"/>
    <mergeCell ref="AB44:AE44"/>
    <mergeCell ref="AF44:AG44"/>
    <mergeCell ref="B45:AA45"/>
    <mergeCell ref="AB45:AE45"/>
    <mergeCell ref="AF45:AG45"/>
    <mergeCell ref="B42:AA42"/>
    <mergeCell ref="AB42:AE42"/>
    <mergeCell ref="AF42:AG42"/>
    <mergeCell ref="B43:AA43"/>
    <mergeCell ref="AB43:AE43"/>
    <mergeCell ref="AF43:AG43"/>
    <mergeCell ref="B48:AA48"/>
    <mergeCell ref="AB48:AE48"/>
    <mergeCell ref="AF48:AG48"/>
    <mergeCell ref="B49:AA49"/>
    <mergeCell ref="AB49:AE49"/>
    <mergeCell ref="AF49:AG49"/>
    <mergeCell ref="B46:AA46"/>
    <mergeCell ref="AB46:AE46"/>
    <mergeCell ref="AF46:AG46"/>
    <mergeCell ref="B47:AA47"/>
    <mergeCell ref="AB47:AE47"/>
    <mergeCell ref="AF47:AG47"/>
    <mergeCell ref="B52:AA52"/>
    <mergeCell ref="AB52:AE52"/>
    <mergeCell ref="AF52:AG52"/>
    <mergeCell ref="B53:AA53"/>
    <mergeCell ref="AB53:AE53"/>
    <mergeCell ref="AF53:AG53"/>
    <mergeCell ref="B50:AA50"/>
    <mergeCell ref="AB50:AE50"/>
    <mergeCell ref="AF50:AG50"/>
    <mergeCell ref="B51:AA51"/>
    <mergeCell ref="AB51:AE51"/>
    <mergeCell ref="AF51:AG51"/>
    <mergeCell ref="B56:AA56"/>
    <mergeCell ref="AB56:AE56"/>
    <mergeCell ref="AF56:AG56"/>
    <mergeCell ref="B57:AA57"/>
    <mergeCell ref="AB57:AE57"/>
    <mergeCell ref="AF57:AG57"/>
    <mergeCell ref="B54:AA54"/>
    <mergeCell ref="AB54:AE54"/>
    <mergeCell ref="AF54:AG54"/>
    <mergeCell ref="B55:AA55"/>
    <mergeCell ref="AB55:AE55"/>
    <mergeCell ref="AF55:AG55"/>
    <mergeCell ref="B60:AA60"/>
    <mergeCell ref="AB60:AE60"/>
    <mergeCell ref="AF60:AG60"/>
    <mergeCell ref="B61:AA61"/>
    <mergeCell ref="AB61:AE61"/>
    <mergeCell ref="AF61:AG61"/>
    <mergeCell ref="B58:AA58"/>
    <mergeCell ref="AB58:AE58"/>
    <mergeCell ref="AF58:AG58"/>
    <mergeCell ref="B59:AA59"/>
    <mergeCell ref="AB59:AE59"/>
    <mergeCell ref="AF59:AG59"/>
    <mergeCell ref="B64:AA64"/>
    <mergeCell ref="AB64:AE64"/>
    <mergeCell ref="AF64:AG64"/>
    <mergeCell ref="B65:AA65"/>
    <mergeCell ref="AB65:AE65"/>
    <mergeCell ref="AF65:AG65"/>
    <mergeCell ref="B62:AA62"/>
    <mergeCell ref="AB62:AE62"/>
    <mergeCell ref="AF62:AG62"/>
    <mergeCell ref="B63:AA63"/>
    <mergeCell ref="AB63:AE63"/>
    <mergeCell ref="AF63:AG63"/>
  </mergeCells>
  <pageMargins left="0.25" right="0.25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selection activeCell="A2" sqref="A2:AJ2"/>
    </sheetView>
  </sheetViews>
  <sheetFormatPr defaultRowHeight="15" x14ac:dyDescent="0.25"/>
  <cols>
    <col min="2" max="2" width="9.140625" hidden="1" customWidth="1"/>
    <col min="10" max="10" width="0.140625" customWidth="1"/>
    <col min="11" max="12" width="9.140625" hidden="1" customWidth="1"/>
    <col min="13" max="13" width="3.42578125" hidden="1" customWidth="1"/>
    <col min="14" max="28" width="9.140625" hidden="1" customWidth="1"/>
    <col min="30" max="32" width="9.140625" hidden="1" customWidth="1"/>
    <col min="33" max="33" width="12.42578125" customWidth="1"/>
    <col min="34" max="35" width="9.140625" hidden="1" customWidth="1"/>
    <col min="36" max="36" width="12.7109375" customWidth="1"/>
  </cols>
  <sheetData>
    <row r="1" spans="1:36" x14ac:dyDescent="0.25">
      <c r="A1" s="114" t="s">
        <v>611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x14ac:dyDescent="0.25">
      <c r="A2" s="220" t="s">
        <v>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</row>
    <row r="3" spans="1:36" x14ac:dyDescent="0.25">
      <c r="A3" s="220" t="s">
        <v>603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</row>
    <row r="5" spans="1:36" ht="26.25" x14ac:dyDescent="0.25">
      <c r="A5" s="33" t="s">
        <v>1</v>
      </c>
      <c r="B5" s="34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 t="s">
        <v>3</v>
      </c>
      <c r="AD5" s="36"/>
      <c r="AE5" s="36"/>
      <c r="AF5" s="36"/>
      <c r="AG5" s="34" t="s">
        <v>403</v>
      </c>
      <c r="AH5" s="36"/>
      <c r="AI5" s="36"/>
      <c r="AJ5" s="38" t="s">
        <v>404</v>
      </c>
    </row>
    <row r="6" spans="1:36" x14ac:dyDescent="0.25">
      <c r="A6" s="39" t="s">
        <v>6</v>
      </c>
      <c r="B6" s="40"/>
      <c r="C6" s="41" t="s">
        <v>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1" t="s">
        <v>8</v>
      </c>
      <c r="AD6" s="42"/>
      <c r="AE6" s="42"/>
      <c r="AF6" s="43"/>
      <c r="AG6" s="41" t="s">
        <v>9</v>
      </c>
      <c r="AH6" s="42"/>
      <c r="AI6" s="43"/>
      <c r="AJ6" s="44" t="s">
        <v>10</v>
      </c>
    </row>
    <row r="7" spans="1:36" x14ac:dyDescent="0.25">
      <c r="A7" s="45" t="s">
        <v>13</v>
      </c>
      <c r="B7" s="46"/>
      <c r="C7" s="188" t="s">
        <v>405</v>
      </c>
      <c r="D7" s="189"/>
      <c r="E7" s="189"/>
      <c r="F7" s="189"/>
      <c r="G7" s="189"/>
      <c r="H7" s="189"/>
      <c r="I7" s="18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5"/>
      <c r="AC7" s="17" t="s">
        <v>406</v>
      </c>
      <c r="AD7" s="18"/>
      <c r="AE7" s="18"/>
      <c r="AF7" s="18"/>
      <c r="AG7" s="47"/>
      <c r="AH7" s="47"/>
      <c r="AI7" s="47"/>
      <c r="AJ7" s="16"/>
    </row>
    <row r="8" spans="1:36" x14ac:dyDescent="0.25">
      <c r="A8" s="45" t="s">
        <v>16</v>
      </c>
      <c r="B8" s="46"/>
      <c r="C8" s="188" t="s">
        <v>407</v>
      </c>
      <c r="D8" s="189"/>
      <c r="E8" s="189"/>
      <c r="F8" s="189"/>
      <c r="G8" s="189"/>
      <c r="H8" s="189"/>
      <c r="I8" s="18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  <c r="AC8" s="17" t="s">
        <v>408</v>
      </c>
      <c r="AD8" s="18"/>
      <c r="AE8" s="18"/>
      <c r="AF8" s="18"/>
      <c r="AG8" s="62"/>
      <c r="AH8" s="47"/>
      <c r="AI8" s="47"/>
      <c r="AJ8" s="16"/>
    </row>
    <row r="9" spans="1:36" x14ac:dyDescent="0.25">
      <c r="A9" s="45" t="s">
        <v>19</v>
      </c>
      <c r="B9" s="46"/>
      <c r="C9" s="188" t="s">
        <v>409</v>
      </c>
      <c r="D9" s="189"/>
      <c r="E9" s="189"/>
      <c r="F9" s="189"/>
      <c r="G9" s="189"/>
      <c r="H9" s="189"/>
      <c r="I9" s="189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17" t="s">
        <v>410</v>
      </c>
      <c r="AD9" s="18"/>
      <c r="AE9" s="18"/>
      <c r="AF9" s="18"/>
      <c r="AG9" s="62"/>
      <c r="AH9" s="47"/>
      <c r="AI9" s="47"/>
      <c r="AJ9" s="16"/>
    </row>
    <row r="10" spans="1:36" x14ac:dyDescent="0.25">
      <c r="A10" s="48" t="s">
        <v>22</v>
      </c>
      <c r="B10" s="49"/>
      <c r="C10" s="229" t="s">
        <v>411</v>
      </c>
      <c r="D10" s="230"/>
      <c r="E10" s="230"/>
      <c r="F10" s="230"/>
      <c r="G10" s="230"/>
      <c r="H10" s="230"/>
      <c r="I10" s="23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1"/>
      <c r="AC10" s="52" t="s">
        <v>412</v>
      </c>
      <c r="AD10" s="53"/>
      <c r="AE10" s="53"/>
      <c r="AF10" s="53"/>
      <c r="AG10" s="47">
        <f>SUM(AG7:AI9)</f>
        <v>0</v>
      </c>
      <c r="AH10" s="47"/>
      <c r="AI10" s="47"/>
      <c r="AJ10" s="54">
        <f>SUM(AJ7:AJ9)</f>
        <v>0</v>
      </c>
    </row>
    <row r="11" spans="1:36" x14ac:dyDescent="0.25">
      <c r="A11" s="45" t="s">
        <v>25</v>
      </c>
      <c r="B11" s="46"/>
      <c r="C11" s="55" t="s">
        <v>413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17" t="s">
        <v>414</v>
      </c>
      <c r="AD11" s="18"/>
      <c r="AE11" s="18"/>
      <c r="AF11" s="18"/>
      <c r="AG11" s="62"/>
      <c r="AH11" s="47"/>
      <c r="AI11" s="47"/>
      <c r="AJ11" s="16"/>
    </row>
    <row r="12" spans="1:36" x14ac:dyDescent="0.25">
      <c r="A12" s="45" t="s">
        <v>28</v>
      </c>
      <c r="B12" s="46"/>
      <c r="C12" s="55" t="s">
        <v>415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7"/>
      <c r="AC12" s="17" t="s">
        <v>416</v>
      </c>
      <c r="AD12" s="18"/>
      <c r="AE12" s="18"/>
      <c r="AF12" s="18"/>
      <c r="AG12" s="62"/>
      <c r="AH12" s="47"/>
      <c r="AI12" s="47"/>
      <c r="AJ12" s="16"/>
    </row>
    <row r="13" spans="1:36" x14ac:dyDescent="0.25">
      <c r="A13" s="45" t="s">
        <v>31</v>
      </c>
      <c r="B13" s="46"/>
      <c r="C13" s="188" t="s">
        <v>417</v>
      </c>
      <c r="D13" s="189"/>
      <c r="E13" s="189"/>
      <c r="F13" s="189"/>
      <c r="G13" s="189"/>
      <c r="H13" s="189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17" t="s">
        <v>418</v>
      </c>
      <c r="AD13" s="18"/>
      <c r="AE13" s="18"/>
      <c r="AF13" s="18"/>
      <c r="AG13" s="62"/>
      <c r="AH13" s="47"/>
      <c r="AI13" s="47"/>
      <c r="AJ13" s="16"/>
    </row>
    <row r="14" spans="1:36" x14ac:dyDescent="0.25">
      <c r="A14" s="45" t="s">
        <v>34</v>
      </c>
      <c r="B14" s="46"/>
      <c r="C14" s="188" t="s">
        <v>419</v>
      </c>
      <c r="D14" s="189"/>
      <c r="E14" s="189"/>
      <c r="F14" s="189"/>
      <c r="G14" s="189"/>
      <c r="H14" s="189"/>
      <c r="I14" s="189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17" t="s">
        <v>420</v>
      </c>
      <c r="AD14" s="18"/>
      <c r="AE14" s="18"/>
      <c r="AF14" s="18"/>
      <c r="AG14" s="62"/>
      <c r="AH14" s="47"/>
      <c r="AI14" s="47"/>
      <c r="AJ14" s="16"/>
    </row>
    <row r="15" spans="1:36" x14ac:dyDescent="0.25">
      <c r="A15" s="48" t="s">
        <v>37</v>
      </c>
      <c r="B15" s="49"/>
      <c r="C15" s="58" t="s">
        <v>421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60"/>
      <c r="AC15" s="52" t="s">
        <v>422</v>
      </c>
      <c r="AD15" s="53"/>
      <c r="AE15" s="53"/>
      <c r="AF15" s="53"/>
      <c r="AG15" s="62"/>
      <c r="AH15" s="47"/>
      <c r="AI15" s="47"/>
      <c r="AJ15" s="16"/>
    </row>
    <row r="16" spans="1:36" x14ac:dyDescent="0.25">
      <c r="A16" s="45" t="s">
        <v>40</v>
      </c>
      <c r="B16" s="46"/>
      <c r="C16" s="55" t="s">
        <v>423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17" t="s">
        <v>424</v>
      </c>
      <c r="AD16" s="18"/>
      <c r="AE16" s="18"/>
      <c r="AF16" s="18"/>
      <c r="AG16" s="62"/>
      <c r="AH16" s="47"/>
      <c r="AI16" s="47"/>
      <c r="AJ16" s="16"/>
    </row>
    <row r="17" spans="1:36" x14ac:dyDescent="0.25">
      <c r="A17" s="45" t="s">
        <v>43</v>
      </c>
      <c r="B17" s="46"/>
      <c r="C17" s="55" t="s">
        <v>425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17" t="s">
        <v>426</v>
      </c>
      <c r="AD17" s="18"/>
      <c r="AE17" s="18"/>
      <c r="AF17" s="18"/>
      <c r="AG17" s="62">
        <v>1189115</v>
      </c>
      <c r="AH17" s="47"/>
      <c r="AI17" s="47"/>
      <c r="AJ17" s="16">
        <v>1189115</v>
      </c>
    </row>
    <row r="18" spans="1:36" x14ac:dyDescent="0.25">
      <c r="A18" s="45" t="s">
        <v>46</v>
      </c>
      <c r="B18" s="46"/>
      <c r="C18" s="55" t="s">
        <v>427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7"/>
      <c r="AC18" s="17" t="s">
        <v>428</v>
      </c>
      <c r="AD18" s="18"/>
      <c r="AE18" s="18"/>
      <c r="AF18" s="18"/>
      <c r="AG18" s="63"/>
      <c r="AH18" s="61"/>
      <c r="AI18" s="61"/>
      <c r="AJ18" s="16">
        <v>9221148</v>
      </c>
    </row>
    <row r="19" spans="1:36" x14ac:dyDescent="0.25">
      <c r="A19" s="45" t="s">
        <v>49</v>
      </c>
      <c r="B19" s="46"/>
      <c r="C19" s="55" t="s">
        <v>429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7"/>
      <c r="AC19" s="17" t="s">
        <v>430</v>
      </c>
      <c r="AD19" s="18"/>
      <c r="AE19" s="18"/>
      <c r="AF19" s="18"/>
      <c r="AG19" s="62"/>
      <c r="AH19" s="47"/>
      <c r="AI19" s="47"/>
      <c r="AJ19" s="16"/>
    </row>
    <row r="20" spans="1:36" x14ac:dyDescent="0.25">
      <c r="A20" s="45" t="s">
        <v>52</v>
      </c>
      <c r="B20" s="46"/>
      <c r="C20" s="55" t="s">
        <v>431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7"/>
      <c r="AC20" s="17" t="s">
        <v>432</v>
      </c>
      <c r="AD20" s="18"/>
      <c r="AE20" s="18"/>
      <c r="AF20" s="18"/>
      <c r="AG20" s="62"/>
      <c r="AH20" s="47"/>
      <c r="AI20" s="47"/>
      <c r="AJ20" s="16"/>
    </row>
    <row r="21" spans="1:36" x14ac:dyDescent="0.25">
      <c r="A21" s="45" t="s">
        <v>55</v>
      </c>
      <c r="B21" s="46"/>
      <c r="C21" s="55" t="s">
        <v>433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17" t="s">
        <v>434</v>
      </c>
      <c r="AD21" s="18"/>
      <c r="AE21" s="18"/>
      <c r="AF21" s="18"/>
      <c r="AG21" s="62"/>
      <c r="AH21" s="47"/>
      <c r="AI21" s="47"/>
      <c r="AJ21" s="16"/>
    </row>
    <row r="22" spans="1:36" x14ac:dyDescent="0.25">
      <c r="A22" s="48" t="s">
        <v>58</v>
      </c>
      <c r="B22" s="49"/>
      <c r="C22" s="58" t="s">
        <v>435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60"/>
      <c r="AC22" s="52" t="s">
        <v>436</v>
      </c>
      <c r="AD22" s="53"/>
      <c r="AE22" s="53"/>
      <c r="AF22" s="53"/>
      <c r="AG22" s="47">
        <f>AG10+AG15+AG16+AG17+AG18+AG19+AG20+AG21</f>
        <v>1189115</v>
      </c>
      <c r="AH22" s="47"/>
      <c r="AI22" s="47"/>
      <c r="AJ22" s="54">
        <f>SUM(AJ10,AJ15,AJ11:AJ21)</f>
        <v>10410263</v>
      </c>
    </row>
    <row r="23" spans="1:36" x14ac:dyDescent="0.25">
      <c r="A23" s="45" t="s">
        <v>61</v>
      </c>
      <c r="B23" s="46"/>
      <c r="C23" s="55" t="s">
        <v>437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7"/>
      <c r="AC23" s="17" t="s">
        <v>438</v>
      </c>
      <c r="AD23" s="18"/>
      <c r="AE23" s="18"/>
      <c r="AF23" s="18"/>
      <c r="AG23" s="62"/>
      <c r="AH23" s="47"/>
      <c r="AI23" s="47"/>
      <c r="AJ23" s="16"/>
    </row>
    <row r="24" spans="1:36" x14ac:dyDescent="0.25">
      <c r="A24" s="45" t="s">
        <v>64</v>
      </c>
      <c r="B24" s="46"/>
      <c r="C24" s="188" t="s">
        <v>439</v>
      </c>
      <c r="D24" s="189"/>
      <c r="E24" s="189"/>
      <c r="F24" s="189"/>
      <c r="G24" s="189"/>
      <c r="H24" s="189"/>
      <c r="I24" s="189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  <c r="AC24" s="17" t="s">
        <v>440</v>
      </c>
      <c r="AD24" s="18"/>
      <c r="AE24" s="18"/>
      <c r="AF24" s="18"/>
      <c r="AG24" s="62"/>
      <c r="AH24" s="47"/>
      <c r="AI24" s="47"/>
      <c r="AJ24" s="16"/>
    </row>
    <row r="25" spans="1:36" x14ac:dyDescent="0.25">
      <c r="A25" s="45" t="s">
        <v>67</v>
      </c>
      <c r="B25" s="46"/>
      <c r="C25" s="55" t="s">
        <v>441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7"/>
      <c r="AC25" s="17" t="s">
        <v>442</v>
      </c>
      <c r="AD25" s="18"/>
      <c r="AE25" s="18"/>
      <c r="AF25" s="18"/>
      <c r="AG25" s="62"/>
      <c r="AH25" s="47"/>
      <c r="AI25" s="47"/>
      <c r="AJ25" s="16"/>
    </row>
    <row r="26" spans="1:36" x14ac:dyDescent="0.25">
      <c r="A26" s="45" t="s">
        <v>70</v>
      </c>
      <c r="B26" s="46"/>
      <c r="C26" s="55" t="s">
        <v>443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  <c r="AC26" s="17" t="s">
        <v>444</v>
      </c>
      <c r="AD26" s="18"/>
      <c r="AE26" s="18"/>
      <c r="AF26" s="18"/>
      <c r="AG26" s="62"/>
      <c r="AH26" s="47"/>
      <c r="AI26" s="47"/>
      <c r="AJ26" s="16"/>
    </row>
    <row r="27" spans="1:36" x14ac:dyDescent="0.25">
      <c r="A27" s="48" t="s">
        <v>73</v>
      </c>
      <c r="B27" s="49"/>
      <c r="C27" s="58" t="s">
        <v>445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60"/>
      <c r="AC27" s="52" t="s">
        <v>446</v>
      </c>
      <c r="AD27" s="53"/>
      <c r="AE27" s="53"/>
      <c r="AF27" s="53"/>
      <c r="AG27" s="62"/>
      <c r="AH27" s="47"/>
      <c r="AI27" s="47"/>
      <c r="AJ27" s="16"/>
    </row>
    <row r="28" spans="1:36" x14ac:dyDescent="0.25">
      <c r="A28" s="45" t="s">
        <v>76</v>
      </c>
      <c r="B28" s="46"/>
      <c r="C28" s="188" t="s">
        <v>447</v>
      </c>
      <c r="D28" s="189"/>
      <c r="E28" s="189"/>
      <c r="F28" s="189"/>
      <c r="G28" s="189"/>
      <c r="H28" s="189"/>
      <c r="I28" s="189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17" t="s">
        <v>448</v>
      </c>
      <c r="AD28" s="18"/>
      <c r="AE28" s="18"/>
      <c r="AF28" s="18"/>
      <c r="AG28" s="63"/>
      <c r="AH28" s="61"/>
      <c r="AI28" s="61"/>
      <c r="AJ28" s="16"/>
    </row>
    <row r="29" spans="1:36" x14ac:dyDescent="0.25">
      <c r="A29" s="48" t="s">
        <v>79</v>
      </c>
      <c r="B29" s="49"/>
      <c r="C29" s="58" t="s">
        <v>449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60"/>
      <c r="AC29" s="52" t="s">
        <v>450</v>
      </c>
      <c r="AD29" s="53"/>
      <c r="AE29" s="53"/>
      <c r="AF29" s="53"/>
      <c r="AG29" s="47">
        <f>AG22</f>
        <v>1189115</v>
      </c>
      <c r="AH29" s="47"/>
      <c r="AI29" s="47"/>
      <c r="AJ29" s="54">
        <f>SUM(AJ22:AJ28)</f>
        <v>10410263</v>
      </c>
    </row>
  </sheetData>
  <mergeCells count="11">
    <mergeCell ref="C28:I28"/>
    <mergeCell ref="C24:I24"/>
    <mergeCell ref="C14:I14"/>
    <mergeCell ref="C9:I9"/>
    <mergeCell ref="C10:I10"/>
    <mergeCell ref="C13:H13"/>
    <mergeCell ref="A1:AJ1"/>
    <mergeCell ref="A2:AJ2"/>
    <mergeCell ref="A3:AJ3"/>
    <mergeCell ref="C7:I7"/>
    <mergeCell ref="C8:I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A2" sqref="A2:AF2"/>
    </sheetView>
  </sheetViews>
  <sheetFormatPr defaultRowHeight="15" x14ac:dyDescent="0.25"/>
  <cols>
    <col min="2" max="2" width="64" customWidth="1"/>
    <col min="3" max="3" width="39.28515625" hidden="1" customWidth="1"/>
    <col min="4" max="7" width="9.140625" hidden="1" customWidth="1"/>
    <col min="8" max="8" width="7.28515625" hidden="1" customWidth="1"/>
    <col min="9" max="23" width="9.140625" hidden="1" customWidth="1"/>
    <col min="25" max="25" width="0.140625" customWidth="1"/>
    <col min="26" max="27" width="9.140625" hidden="1" customWidth="1"/>
    <col min="29" max="29" width="4.7109375" customWidth="1"/>
    <col min="30" max="31" width="9.140625" hidden="1" customWidth="1"/>
    <col min="32" max="32" width="11.140625" customWidth="1"/>
  </cols>
  <sheetData>
    <row r="1" spans="1:32" x14ac:dyDescent="0.25">
      <c r="A1" s="114" t="s">
        <v>612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</row>
    <row r="2" spans="1:32" x14ac:dyDescent="0.25">
      <c r="A2" s="220" t="s">
        <v>451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</row>
    <row r="3" spans="1:32" x14ac:dyDescent="0.25">
      <c r="A3" s="220" t="s">
        <v>604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</row>
    <row r="5" spans="1:32" ht="26.25" x14ac:dyDescent="0.25">
      <c r="A5" s="67" t="s">
        <v>1</v>
      </c>
      <c r="B5" s="250" t="s">
        <v>2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2" t="s">
        <v>3</v>
      </c>
      <c r="Y5" s="251"/>
      <c r="Z5" s="251"/>
      <c r="AA5" s="251"/>
      <c r="AB5" s="253" t="s">
        <v>403</v>
      </c>
      <c r="AC5" s="251"/>
      <c r="AD5" s="251"/>
      <c r="AE5" s="251"/>
      <c r="AF5" s="64" t="s">
        <v>284</v>
      </c>
    </row>
    <row r="6" spans="1:32" x14ac:dyDescent="0.25">
      <c r="A6" s="68" t="s">
        <v>6</v>
      </c>
      <c r="B6" s="211" t="s">
        <v>7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1" t="s">
        <v>8</v>
      </c>
      <c r="Y6" s="212"/>
      <c r="Z6" s="212"/>
      <c r="AA6" s="213"/>
      <c r="AB6" s="211" t="s">
        <v>9</v>
      </c>
      <c r="AC6" s="212"/>
      <c r="AD6" s="212"/>
      <c r="AE6" s="213"/>
      <c r="AF6" s="44" t="s">
        <v>10</v>
      </c>
    </row>
    <row r="7" spans="1:32" x14ac:dyDescent="0.25">
      <c r="A7" s="69" t="s">
        <v>13</v>
      </c>
      <c r="B7" s="242" t="s">
        <v>452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4"/>
      <c r="X7" s="162" t="s">
        <v>453</v>
      </c>
      <c r="Y7" s="163"/>
      <c r="Z7" s="163"/>
      <c r="AA7" s="163"/>
      <c r="AB7" s="231"/>
      <c r="AC7" s="232"/>
      <c r="AD7" s="232"/>
      <c r="AE7" s="233"/>
      <c r="AF7" s="16"/>
    </row>
    <row r="8" spans="1:32" x14ac:dyDescent="0.25">
      <c r="A8" s="69" t="s">
        <v>16</v>
      </c>
      <c r="B8" s="188" t="s">
        <v>454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90"/>
      <c r="X8" s="162" t="s">
        <v>455</v>
      </c>
      <c r="Y8" s="163"/>
      <c r="Z8" s="163"/>
      <c r="AA8" s="163"/>
      <c r="AB8" s="231"/>
      <c r="AC8" s="232"/>
      <c r="AD8" s="232"/>
      <c r="AE8" s="233"/>
      <c r="AF8" s="16"/>
    </row>
    <row r="9" spans="1:32" x14ac:dyDescent="0.25">
      <c r="A9" s="69" t="s">
        <v>19</v>
      </c>
      <c r="B9" s="242" t="s">
        <v>456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162" t="s">
        <v>457</v>
      </c>
      <c r="Y9" s="163"/>
      <c r="Z9" s="163"/>
      <c r="AA9" s="163"/>
      <c r="AB9" s="231"/>
      <c r="AC9" s="232"/>
      <c r="AD9" s="232"/>
      <c r="AE9" s="233"/>
      <c r="AF9" s="16"/>
    </row>
    <row r="10" spans="1:32" x14ac:dyDescent="0.25">
      <c r="A10" s="70" t="s">
        <v>22</v>
      </c>
      <c r="B10" s="229" t="s">
        <v>458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45"/>
      <c r="X10" s="237" t="s">
        <v>459</v>
      </c>
      <c r="Y10" s="238"/>
      <c r="Z10" s="238"/>
      <c r="AA10" s="238"/>
      <c r="AB10" s="231">
        <f>AB7+AB8+AB9</f>
        <v>0</v>
      </c>
      <c r="AC10" s="232"/>
      <c r="AD10" s="232"/>
      <c r="AE10" s="233"/>
      <c r="AF10" s="16">
        <v>0</v>
      </c>
    </row>
    <row r="11" spans="1:32" x14ac:dyDescent="0.25">
      <c r="A11" s="69" t="s">
        <v>25</v>
      </c>
      <c r="B11" s="188" t="s">
        <v>460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/>
      <c r="X11" s="162" t="s">
        <v>461</v>
      </c>
      <c r="Y11" s="163"/>
      <c r="Z11" s="163"/>
      <c r="AA11" s="163"/>
      <c r="AB11" s="231"/>
      <c r="AC11" s="232"/>
      <c r="AD11" s="232"/>
      <c r="AE11" s="233"/>
      <c r="AF11" s="16"/>
    </row>
    <row r="12" spans="1:32" x14ac:dyDescent="0.25">
      <c r="A12" s="69" t="s">
        <v>28</v>
      </c>
      <c r="B12" s="242" t="s">
        <v>462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  <c r="X12" s="162" t="s">
        <v>463</v>
      </c>
      <c r="Y12" s="163"/>
      <c r="Z12" s="163"/>
      <c r="AA12" s="163"/>
      <c r="AB12" s="231"/>
      <c r="AC12" s="232"/>
      <c r="AD12" s="232"/>
      <c r="AE12" s="233"/>
      <c r="AF12" s="16"/>
    </row>
    <row r="13" spans="1:32" x14ac:dyDescent="0.25">
      <c r="A13" s="69" t="s">
        <v>31</v>
      </c>
      <c r="B13" s="188" t="s">
        <v>464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  <c r="X13" s="162" t="s">
        <v>465</v>
      </c>
      <c r="Y13" s="163"/>
      <c r="Z13" s="163"/>
      <c r="AA13" s="163"/>
      <c r="AB13" s="231"/>
      <c r="AC13" s="232"/>
      <c r="AD13" s="232"/>
      <c r="AE13" s="233"/>
      <c r="AF13" s="16"/>
    </row>
    <row r="14" spans="1:32" x14ac:dyDescent="0.25">
      <c r="A14" s="69" t="s">
        <v>34</v>
      </c>
      <c r="B14" s="242" t="s">
        <v>466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4"/>
      <c r="X14" s="162" t="s">
        <v>467</v>
      </c>
      <c r="Y14" s="163"/>
      <c r="Z14" s="163"/>
      <c r="AA14" s="163"/>
      <c r="AB14" s="231"/>
      <c r="AC14" s="232"/>
      <c r="AD14" s="232"/>
      <c r="AE14" s="233"/>
      <c r="AF14" s="16"/>
    </row>
    <row r="15" spans="1:32" x14ac:dyDescent="0.25">
      <c r="A15" s="70" t="s">
        <v>37</v>
      </c>
      <c r="B15" s="234" t="s">
        <v>468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6"/>
      <c r="X15" s="237" t="s">
        <v>469</v>
      </c>
      <c r="Y15" s="238"/>
      <c r="Z15" s="238"/>
      <c r="AA15" s="238"/>
      <c r="AB15" s="231">
        <f>AB11+AB12+AB13+AB14</f>
        <v>0</v>
      </c>
      <c r="AC15" s="232"/>
      <c r="AD15" s="232"/>
      <c r="AE15" s="233"/>
      <c r="AF15" s="16">
        <v>0</v>
      </c>
    </row>
    <row r="16" spans="1:32" ht="32.25" customHeight="1" x14ac:dyDescent="0.25">
      <c r="A16" s="69" t="s">
        <v>40</v>
      </c>
      <c r="B16" s="162" t="s">
        <v>470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4"/>
      <c r="X16" s="162" t="s">
        <v>471</v>
      </c>
      <c r="Y16" s="163"/>
      <c r="Z16" s="163"/>
      <c r="AA16" s="163"/>
      <c r="AB16" s="231">
        <v>44723202</v>
      </c>
      <c r="AC16" s="232"/>
      <c r="AD16" s="232"/>
      <c r="AE16" s="233"/>
      <c r="AF16" s="71">
        <v>42118059</v>
      </c>
    </row>
    <row r="17" spans="1:32" x14ac:dyDescent="0.25">
      <c r="A17" s="69" t="s">
        <v>43</v>
      </c>
      <c r="B17" s="162" t="s">
        <v>472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4"/>
      <c r="X17" s="162" t="s">
        <v>473</v>
      </c>
      <c r="Y17" s="163"/>
      <c r="Z17" s="163"/>
      <c r="AA17" s="163"/>
      <c r="AB17" s="231"/>
      <c r="AC17" s="232"/>
      <c r="AD17" s="232"/>
      <c r="AE17" s="233"/>
      <c r="AF17" s="16"/>
    </row>
    <row r="18" spans="1:32" x14ac:dyDescent="0.25">
      <c r="A18" s="70" t="s">
        <v>46</v>
      </c>
      <c r="B18" s="237" t="s">
        <v>474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46"/>
      <c r="X18" s="237" t="s">
        <v>475</v>
      </c>
      <c r="Y18" s="238"/>
      <c r="Z18" s="238"/>
      <c r="AA18" s="238"/>
      <c r="AB18" s="247">
        <f>AB16+AB17</f>
        <v>44723202</v>
      </c>
      <c r="AC18" s="248"/>
      <c r="AD18" s="248"/>
      <c r="AE18" s="249"/>
      <c r="AF18" s="72">
        <f>SUM(AF16:AF17)</f>
        <v>42118059</v>
      </c>
    </row>
    <row r="19" spans="1:32" x14ac:dyDescent="0.25">
      <c r="A19" s="69" t="s">
        <v>49</v>
      </c>
      <c r="B19" s="242" t="s">
        <v>476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4"/>
      <c r="X19" s="162" t="s">
        <v>477</v>
      </c>
      <c r="Y19" s="163"/>
      <c r="Z19" s="163"/>
      <c r="AA19" s="163"/>
      <c r="AB19" s="231"/>
      <c r="AC19" s="232"/>
      <c r="AD19" s="232"/>
      <c r="AE19" s="233"/>
      <c r="AF19" s="16"/>
    </row>
    <row r="20" spans="1:32" x14ac:dyDescent="0.25">
      <c r="A20" s="69" t="s">
        <v>52</v>
      </c>
      <c r="B20" s="242" t="s">
        <v>478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4"/>
      <c r="X20" s="162" t="s">
        <v>479</v>
      </c>
      <c r="Y20" s="163"/>
      <c r="Z20" s="163"/>
      <c r="AA20" s="163"/>
      <c r="AB20" s="231"/>
      <c r="AC20" s="232"/>
      <c r="AD20" s="232"/>
      <c r="AE20" s="233"/>
      <c r="AF20" s="16"/>
    </row>
    <row r="21" spans="1:32" x14ac:dyDescent="0.25">
      <c r="A21" s="69" t="s">
        <v>55</v>
      </c>
      <c r="B21" s="242" t="s">
        <v>480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4"/>
      <c r="X21" s="162" t="s">
        <v>481</v>
      </c>
      <c r="Y21" s="163"/>
      <c r="Z21" s="163"/>
      <c r="AA21" s="163"/>
      <c r="AB21" s="231"/>
      <c r="AC21" s="232"/>
      <c r="AD21" s="232"/>
      <c r="AE21" s="233"/>
      <c r="AF21" s="16"/>
    </row>
    <row r="22" spans="1:32" x14ac:dyDescent="0.25">
      <c r="A22" s="69" t="s">
        <v>58</v>
      </c>
      <c r="B22" s="242" t="s">
        <v>482</v>
      </c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4"/>
      <c r="X22" s="162" t="s">
        <v>483</v>
      </c>
      <c r="Y22" s="163"/>
      <c r="Z22" s="163"/>
      <c r="AA22" s="163"/>
      <c r="AB22" s="231"/>
      <c r="AC22" s="232"/>
      <c r="AD22" s="232"/>
      <c r="AE22" s="233"/>
      <c r="AF22" s="16"/>
    </row>
    <row r="23" spans="1:32" x14ac:dyDescent="0.25">
      <c r="A23" s="69" t="s">
        <v>61</v>
      </c>
      <c r="B23" s="188" t="s">
        <v>484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90"/>
      <c r="X23" s="162" t="s">
        <v>485</v>
      </c>
      <c r="Y23" s="163"/>
      <c r="Z23" s="163"/>
      <c r="AA23" s="163"/>
      <c r="AB23" s="231"/>
      <c r="AC23" s="232"/>
      <c r="AD23" s="232"/>
      <c r="AE23" s="233"/>
      <c r="AF23" s="16"/>
    </row>
    <row r="24" spans="1:32" x14ac:dyDescent="0.25">
      <c r="A24" s="70" t="s">
        <v>64</v>
      </c>
      <c r="B24" s="229" t="s">
        <v>486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45"/>
      <c r="X24" s="237" t="s">
        <v>487</v>
      </c>
      <c r="Y24" s="238"/>
      <c r="Z24" s="238"/>
      <c r="AA24" s="238"/>
      <c r="AB24" s="239">
        <f>AB10+AB15+AB18+AB19+AB20+AB21+AB22+AB23</f>
        <v>44723202</v>
      </c>
      <c r="AC24" s="240"/>
      <c r="AD24" s="240"/>
      <c r="AE24" s="241"/>
      <c r="AF24" s="65">
        <f>SUM(AF10,AF15,AF18,AF23)</f>
        <v>42118059</v>
      </c>
    </row>
    <row r="25" spans="1:32" x14ac:dyDescent="0.25">
      <c r="A25" s="69" t="s">
        <v>67</v>
      </c>
      <c r="B25" s="188" t="s">
        <v>488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90"/>
      <c r="X25" s="162" t="s">
        <v>489</v>
      </c>
      <c r="Y25" s="163"/>
      <c r="Z25" s="163"/>
      <c r="AA25" s="163"/>
      <c r="AB25" s="231"/>
      <c r="AC25" s="232"/>
      <c r="AD25" s="232"/>
      <c r="AE25" s="233"/>
      <c r="AF25" s="16"/>
    </row>
    <row r="26" spans="1:32" x14ac:dyDescent="0.25">
      <c r="A26" s="69" t="s">
        <v>70</v>
      </c>
      <c r="B26" s="188" t="s">
        <v>490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90"/>
      <c r="X26" s="162" t="s">
        <v>491</v>
      </c>
      <c r="Y26" s="163"/>
      <c r="Z26" s="163"/>
      <c r="AA26" s="163"/>
      <c r="AB26" s="231"/>
      <c r="AC26" s="232"/>
      <c r="AD26" s="232"/>
      <c r="AE26" s="233"/>
      <c r="AF26" s="16"/>
    </row>
    <row r="27" spans="1:32" x14ac:dyDescent="0.25">
      <c r="A27" s="69" t="s">
        <v>73</v>
      </c>
      <c r="B27" s="242" t="s">
        <v>492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4"/>
      <c r="X27" s="162" t="s">
        <v>493</v>
      </c>
      <c r="Y27" s="163"/>
      <c r="Z27" s="163"/>
      <c r="AA27" s="163"/>
      <c r="AB27" s="231"/>
      <c r="AC27" s="232"/>
      <c r="AD27" s="232"/>
      <c r="AE27" s="233"/>
      <c r="AF27" s="16"/>
    </row>
    <row r="28" spans="1:32" x14ac:dyDescent="0.25">
      <c r="A28" s="69" t="s">
        <v>76</v>
      </c>
      <c r="B28" s="242" t="s">
        <v>494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4"/>
      <c r="X28" s="162" t="s">
        <v>495</v>
      </c>
      <c r="Y28" s="163"/>
      <c r="Z28" s="163"/>
      <c r="AA28" s="163"/>
      <c r="AB28" s="231"/>
      <c r="AC28" s="232"/>
      <c r="AD28" s="232"/>
      <c r="AE28" s="233"/>
      <c r="AF28" s="16"/>
    </row>
    <row r="29" spans="1:32" x14ac:dyDescent="0.25">
      <c r="A29" s="70" t="s">
        <v>79</v>
      </c>
      <c r="B29" s="234" t="s">
        <v>496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6"/>
      <c r="X29" s="237" t="s">
        <v>497</v>
      </c>
      <c r="Y29" s="238"/>
      <c r="Z29" s="238"/>
      <c r="AA29" s="238"/>
      <c r="AB29" s="231">
        <f>AB25+AB26+AB27+AB28</f>
        <v>0</v>
      </c>
      <c r="AC29" s="232"/>
      <c r="AD29" s="232"/>
      <c r="AE29" s="233"/>
      <c r="AF29" s="16">
        <v>0</v>
      </c>
    </row>
    <row r="30" spans="1:32" x14ac:dyDescent="0.25">
      <c r="A30" s="69" t="s">
        <v>82</v>
      </c>
      <c r="B30" s="188" t="s">
        <v>498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90"/>
      <c r="X30" s="162" t="s">
        <v>499</v>
      </c>
      <c r="Y30" s="163"/>
      <c r="Z30" s="163"/>
      <c r="AA30" s="163"/>
      <c r="AB30" s="231">
        <v>0</v>
      </c>
      <c r="AC30" s="232"/>
      <c r="AD30" s="232"/>
      <c r="AE30" s="233"/>
      <c r="AF30" s="16">
        <v>0</v>
      </c>
    </row>
    <row r="31" spans="1:32" x14ac:dyDescent="0.25">
      <c r="A31" s="70" t="s">
        <v>85</v>
      </c>
      <c r="B31" s="234" t="s">
        <v>500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6"/>
      <c r="X31" s="237" t="s">
        <v>501</v>
      </c>
      <c r="Y31" s="238"/>
      <c r="Z31" s="238"/>
      <c r="AA31" s="238"/>
      <c r="AB31" s="239">
        <f>AB24+AB29+AB30</f>
        <v>44723202</v>
      </c>
      <c r="AC31" s="240"/>
      <c r="AD31" s="240"/>
      <c r="AE31" s="241"/>
      <c r="AF31" s="66">
        <f>SUM(AF24:AF30)</f>
        <v>42118059</v>
      </c>
    </row>
  </sheetData>
  <mergeCells count="84">
    <mergeCell ref="A1:AF1"/>
    <mergeCell ref="A2:AF2"/>
    <mergeCell ref="A3:AF3"/>
    <mergeCell ref="B5:W5"/>
    <mergeCell ref="X5:AA5"/>
    <mergeCell ref="AB5:AE5"/>
    <mergeCell ref="B6:W6"/>
    <mergeCell ref="X6:AA6"/>
    <mergeCell ref="AB6:AE6"/>
    <mergeCell ref="B7:W7"/>
    <mergeCell ref="X7:AA7"/>
    <mergeCell ref="AB7:AE7"/>
    <mergeCell ref="B8:W8"/>
    <mergeCell ref="X8:AA8"/>
    <mergeCell ref="AB8:AE8"/>
    <mergeCell ref="B9:W9"/>
    <mergeCell ref="X9:AA9"/>
    <mergeCell ref="AB9:AE9"/>
    <mergeCell ref="B10:W10"/>
    <mergeCell ref="X10:AA10"/>
    <mergeCell ref="AB10:AE10"/>
    <mergeCell ref="B11:W11"/>
    <mergeCell ref="X11:AA11"/>
    <mergeCell ref="AB11:AE11"/>
    <mergeCell ref="B12:W12"/>
    <mergeCell ref="X12:AA12"/>
    <mergeCell ref="AB12:AE12"/>
    <mergeCell ref="B13:W13"/>
    <mergeCell ref="X13:AA13"/>
    <mergeCell ref="AB13:AE13"/>
    <mergeCell ref="B14:W14"/>
    <mergeCell ref="X14:AA14"/>
    <mergeCell ref="AB14:AE14"/>
    <mergeCell ref="B15:W15"/>
    <mergeCell ref="X15:AA15"/>
    <mergeCell ref="AB15:AE15"/>
    <mergeCell ref="B16:W16"/>
    <mergeCell ref="X16:AA16"/>
    <mergeCell ref="AB16:AE16"/>
    <mergeCell ref="B17:W17"/>
    <mergeCell ref="X17:AA17"/>
    <mergeCell ref="AB17:AE17"/>
    <mergeCell ref="B18:W18"/>
    <mergeCell ref="X18:AA18"/>
    <mergeCell ref="AB18:AE18"/>
    <mergeCell ref="B19:W19"/>
    <mergeCell ref="X19:AA19"/>
    <mergeCell ref="AB19:AE19"/>
    <mergeCell ref="B20:W20"/>
    <mergeCell ref="X20:AA20"/>
    <mergeCell ref="AB20:AE20"/>
    <mergeCell ref="B21:W21"/>
    <mergeCell ref="X21:AA21"/>
    <mergeCell ref="AB21:AE21"/>
    <mergeCell ref="B22:W22"/>
    <mergeCell ref="X22:AA22"/>
    <mergeCell ref="AB22:AE22"/>
    <mergeCell ref="B23:W23"/>
    <mergeCell ref="X23:AA23"/>
    <mergeCell ref="AB23:AE23"/>
    <mergeCell ref="B24:W24"/>
    <mergeCell ref="X24:AA24"/>
    <mergeCell ref="AB24:AE24"/>
    <mergeCell ref="B25:W25"/>
    <mergeCell ref="X25:AA25"/>
    <mergeCell ref="AB25:AE25"/>
    <mergeCell ref="B26:W26"/>
    <mergeCell ref="X26:AA26"/>
    <mergeCell ref="AB26:AE26"/>
    <mergeCell ref="B27:W27"/>
    <mergeCell ref="X27:AA27"/>
    <mergeCell ref="AB27:AE27"/>
    <mergeCell ref="B28:W28"/>
    <mergeCell ref="X28:AA28"/>
    <mergeCell ref="AB28:AE28"/>
    <mergeCell ref="B29:W29"/>
    <mergeCell ref="X29:AA29"/>
    <mergeCell ref="AB29:AE29"/>
    <mergeCell ref="B30:W30"/>
    <mergeCell ref="X30:AA30"/>
    <mergeCell ref="AB30:AE30"/>
    <mergeCell ref="B31:W31"/>
    <mergeCell ref="X31:AA31"/>
    <mergeCell ref="AB31:AE3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A2" sqref="A2:AE2"/>
    </sheetView>
  </sheetViews>
  <sheetFormatPr defaultRowHeight="15" x14ac:dyDescent="0.25"/>
  <cols>
    <col min="9" max="9" width="2.42578125" customWidth="1"/>
    <col min="10" max="23" width="9.140625" hidden="1" customWidth="1"/>
    <col min="25" max="25" width="1.5703125" hidden="1" customWidth="1"/>
    <col min="26" max="27" width="9.140625" hidden="1" customWidth="1"/>
    <col min="28" max="28" width="11.140625" customWidth="1"/>
    <col min="29" max="30" width="9.140625" hidden="1" customWidth="1"/>
    <col min="31" max="31" width="11.42578125" customWidth="1"/>
  </cols>
  <sheetData>
    <row r="1" spans="1:31" x14ac:dyDescent="0.25">
      <c r="A1" s="114" t="s">
        <v>613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1" x14ac:dyDescent="0.25">
      <c r="A2" s="220" t="s">
        <v>502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</row>
    <row r="3" spans="1:31" x14ac:dyDescent="0.25">
      <c r="A3" s="220" t="s">
        <v>604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</row>
    <row r="5" spans="1:31" ht="26.25" x14ac:dyDescent="0.25">
      <c r="A5" s="67" t="s">
        <v>1</v>
      </c>
      <c r="B5" s="250" t="s">
        <v>2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2" t="s">
        <v>3</v>
      </c>
      <c r="Y5" s="251"/>
      <c r="Z5" s="251"/>
      <c r="AA5" s="251"/>
      <c r="AB5" s="253" t="s">
        <v>403</v>
      </c>
      <c r="AC5" s="251"/>
      <c r="AD5" s="251"/>
      <c r="AE5" s="64" t="s">
        <v>284</v>
      </c>
    </row>
    <row r="6" spans="1:31" x14ac:dyDescent="0.25">
      <c r="A6" s="68" t="s">
        <v>6</v>
      </c>
      <c r="B6" s="211" t="s">
        <v>7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1" t="s">
        <v>8</v>
      </c>
      <c r="Y6" s="212"/>
      <c r="Z6" s="212"/>
      <c r="AA6" s="213"/>
      <c r="AB6" s="211" t="s">
        <v>9</v>
      </c>
      <c r="AC6" s="212"/>
      <c r="AD6" s="213"/>
      <c r="AE6" s="44" t="s">
        <v>10</v>
      </c>
    </row>
    <row r="7" spans="1:31" x14ac:dyDescent="0.25">
      <c r="A7" s="69" t="s">
        <v>13</v>
      </c>
      <c r="B7" s="242" t="s">
        <v>452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4"/>
      <c r="X7" s="162" t="s">
        <v>453</v>
      </c>
      <c r="Y7" s="163"/>
      <c r="Z7" s="163"/>
      <c r="AA7" s="163"/>
      <c r="AB7" s="231"/>
      <c r="AC7" s="232"/>
      <c r="AD7" s="233"/>
      <c r="AE7" s="16"/>
    </row>
    <row r="8" spans="1:31" x14ac:dyDescent="0.25">
      <c r="A8" s="69" t="s">
        <v>16</v>
      </c>
      <c r="B8" s="188" t="s">
        <v>454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90"/>
      <c r="X8" s="162" t="s">
        <v>455</v>
      </c>
      <c r="Y8" s="163"/>
      <c r="Z8" s="163"/>
      <c r="AA8" s="163"/>
      <c r="AB8" s="231"/>
      <c r="AC8" s="232"/>
      <c r="AD8" s="233"/>
      <c r="AE8" s="16"/>
    </row>
    <row r="9" spans="1:31" x14ac:dyDescent="0.25">
      <c r="A9" s="69" t="s">
        <v>19</v>
      </c>
      <c r="B9" s="242" t="s">
        <v>456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162" t="s">
        <v>457</v>
      </c>
      <c r="Y9" s="163"/>
      <c r="Z9" s="163"/>
      <c r="AA9" s="163"/>
      <c r="AB9" s="231"/>
      <c r="AC9" s="232"/>
      <c r="AD9" s="233"/>
      <c r="AE9" s="16"/>
    </row>
    <row r="10" spans="1:31" x14ac:dyDescent="0.25">
      <c r="A10" s="70" t="s">
        <v>22</v>
      </c>
      <c r="B10" s="229" t="s">
        <v>458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45"/>
      <c r="X10" s="237" t="s">
        <v>459</v>
      </c>
      <c r="Y10" s="238"/>
      <c r="Z10" s="238"/>
      <c r="AA10" s="238"/>
      <c r="AB10" s="231">
        <f>AB7+AB8+AB9</f>
        <v>0</v>
      </c>
      <c r="AC10" s="232"/>
      <c r="AD10" s="233"/>
      <c r="AE10" s="16">
        <v>0</v>
      </c>
    </row>
    <row r="11" spans="1:31" x14ac:dyDescent="0.25">
      <c r="A11" s="69" t="s">
        <v>25</v>
      </c>
      <c r="B11" s="188" t="s">
        <v>460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/>
      <c r="X11" s="162" t="s">
        <v>461</v>
      </c>
      <c r="Y11" s="163"/>
      <c r="Z11" s="163"/>
      <c r="AA11" s="163"/>
      <c r="AB11" s="231"/>
      <c r="AC11" s="232"/>
      <c r="AD11" s="233"/>
      <c r="AE11" s="16"/>
    </row>
    <row r="12" spans="1:31" x14ac:dyDescent="0.25">
      <c r="A12" s="69" t="s">
        <v>28</v>
      </c>
      <c r="B12" s="242" t="s">
        <v>462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  <c r="X12" s="162" t="s">
        <v>463</v>
      </c>
      <c r="Y12" s="163"/>
      <c r="Z12" s="163"/>
      <c r="AA12" s="163"/>
      <c r="AB12" s="231"/>
      <c r="AC12" s="232"/>
      <c r="AD12" s="233"/>
      <c r="AE12" s="16"/>
    </row>
    <row r="13" spans="1:31" x14ac:dyDescent="0.25">
      <c r="A13" s="69" t="s">
        <v>31</v>
      </c>
      <c r="B13" s="188" t="s">
        <v>464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  <c r="X13" s="162" t="s">
        <v>465</v>
      </c>
      <c r="Y13" s="163"/>
      <c r="Z13" s="163"/>
      <c r="AA13" s="163"/>
      <c r="AB13" s="231"/>
      <c r="AC13" s="232"/>
      <c r="AD13" s="233"/>
      <c r="AE13" s="16"/>
    </row>
    <row r="14" spans="1:31" x14ac:dyDescent="0.25">
      <c r="A14" s="69" t="s">
        <v>34</v>
      </c>
      <c r="B14" s="242" t="s">
        <v>466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4"/>
      <c r="X14" s="162" t="s">
        <v>467</v>
      </c>
      <c r="Y14" s="163"/>
      <c r="Z14" s="163"/>
      <c r="AA14" s="163"/>
      <c r="AB14" s="231"/>
      <c r="AC14" s="232"/>
      <c r="AD14" s="233"/>
      <c r="AE14" s="16"/>
    </row>
    <row r="15" spans="1:31" x14ac:dyDescent="0.25">
      <c r="A15" s="70" t="s">
        <v>37</v>
      </c>
      <c r="B15" s="234" t="s">
        <v>468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6"/>
      <c r="X15" s="237" t="s">
        <v>469</v>
      </c>
      <c r="Y15" s="238"/>
      <c r="Z15" s="238"/>
      <c r="AA15" s="238"/>
      <c r="AB15" s="231">
        <f>AB11+AB12+AB13+AB14</f>
        <v>0</v>
      </c>
      <c r="AC15" s="232"/>
      <c r="AD15" s="233"/>
      <c r="AE15" s="16">
        <v>0</v>
      </c>
    </row>
    <row r="16" spans="1:31" x14ac:dyDescent="0.25">
      <c r="A16" s="69" t="s">
        <v>40</v>
      </c>
      <c r="B16" s="162" t="s">
        <v>470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4"/>
      <c r="X16" s="162" t="s">
        <v>471</v>
      </c>
      <c r="Y16" s="163"/>
      <c r="Z16" s="163"/>
      <c r="AA16" s="163"/>
      <c r="AB16" s="231"/>
      <c r="AC16" s="232"/>
      <c r="AD16" s="233"/>
      <c r="AE16" s="71"/>
    </row>
    <row r="17" spans="1:31" x14ac:dyDescent="0.25">
      <c r="A17" s="69" t="s">
        <v>43</v>
      </c>
      <c r="B17" s="162" t="s">
        <v>472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4"/>
      <c r="X17" s="162" t="s">
        <v>473</v>
      </c>
      <c r="Y17" s="163"/>
      <c r="Z17" s="163"/>
      <c r="AA17" s="163"/>
      <c r="AB17" s="231"/>
      <c r="AC17" s="232"/>
      <c r="AD17" s="233"/>
      <c r="AE17" s="16"/>
    </row>
    <row r="18" spans="1:31" x14ac:dyDescent="0.25">
      <c r="A18" s="70" t="s">
        <v>46</v>
      </c>
      <c r="B18" s="237" t="s">
        <v>474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46"/>
      <c r="X18" s="237" t="s">
        <v>475</v>
      </c>
      <c r="Y18" s="238"/>
      <c r="Z18" s="238"/>
      <c r="AA18" s="238"/>
      <c r="AB18" s="247">
        <f>AB16+AB17</f>
        <v>0</v>
      </c>
      <c r="AC18" s="248"/>
      <c r="AD18" s="249"/>
      <c r="AE18" s="72">
        <f>SUM(AE16:AE17)</f>
        <v>0</v>
      </c>
    </row>
    <row r="19" spans="1:31" x14ac:dyDescent="0.25">
      <c r="A19" s="69" t="s">
        <v>49</v>
      </c>
      <c r="B19" s="242" t="s">
        <v>476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4"/>
      <c r="X19" s="162" t="s">
        <v>477</v>
      </c>
      <c r="Y19" s="163"/>
      <c r="Z19" s="163"/>
      <c r="AA19" s="163"/>
      <c r="AB19" s="231"/>
      <c r="AC19" s="232"/>
      <c r="AD19" s="233"/>
      <c r="AE19" s="16"/>
    </row>
    <row r="20" spans="1:31" x14ac:dyDescent="0.25">
      <c r="A20" s="69" t="s">
        <v>52</v>
      </c>
      <c r="B20" s="242" t="s">
        <v>478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4"/>
      <c r="X20" s="162" t="s">
        <v>479</v>
      </c>
      <c r="Y20" s="163"/>
      <c r="Z20" s="163"/>
      <c r="AA20" s="163"/>
      <c r="AB20" s="231"/>
      <c r="AC20" s="232"/>
      <c r="AD20" s="233"/>
      <c r="AE20" s="16"/>
    </row>
    <row r="21" spans="1:31" x14ac:dyDescent="0.25">
      <c r="A21" s="69" t="s">
        <v>55</v>
      </c>
      <c r="B21" s="242" t="s">
        <v>480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4"/>
      <c r="X21" s="162" t="s">
        <v>481</v>
      </c>
      <c r="Y21" s="163"/>
      <c r="Z21" s="163"/>
      <c r="AA21" s="163"/>
      <c r="AB21" s="231"/>
      <c r="AC21" s="232"/>
      <c r="AD21" s="233"/>
      <c r="AE21" s="16">
        <v>9221148</v>
      </c>
    </row>
    <row r="22" spans="1:31" x14ac:dyDescent="0.25">
      <c r="A22" s="69" t="s">
        <v>58</v>
      </c>
      <c r="B22" s="242" t="s">
        <v>482</v>
      </c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4"/>
      <c r="X22" s="162" t="s">
        <v>483</v>
      </c>
      <c r="Y22" s="163"/>
      <c r="Z22" s="163"/>
      <c r="AA22" s="163"/>
      <c r="AB22" s="231"/>
      <c r="AC22" s="232"/>
      <c r="AD22" s="233"/>
      <c r="AE22" s="16"/>
    </row>
    <row r="23" spans="1:31" x14ac:dyDescent="0.25">
      <c r="A23" s="69" t="s">
        <v>61</v>
      </c>
      <c r="B23" s="188" t="s">
        <v>484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90"/>
      <c r="X23" s="162" t="s">
        <v>485</v>
      </c>
      <c r="Y23" s="163"/>
      <c r="Z23" s="163"/>
      <c r="AA23" s="163"/>
      <c r="AB23" s="231"/>
      <c r="AC23" s="232"/>
      <c r="AD23" s="233"/>
      <c r="AE23" s="16"/>
    </row>
    <row r="24" spans="1:31" x14ac:dyDescent="0.25">
      <c r="A24" s="70" t="s">
        <v>64</v>
      </c>
      <c r="B24" s="229" t="s">
        <v>486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45"/>
      <c r="X24" s="237" t="s">
        <v>487</v>
      </c>
      <c r="Y24" s="238"/>
      <c r="Z24" s="238"/>
      <c r="AA24" s="238"/>
      <c r="AB24" s="239">
        <f>AB10+AB15+AB18+AB19+AB20+AB21+AB22+AB23</f>
        <v>0</v>
      </c>
      <c r="AC24" s="240"/>
      <c r="AD24" s="241"/>
      <c r="AE24" s="65">
        <f>SUM(AE10,AE15,AE18,AE19:AE23)</f>
        <v>9221148</v>
      </c>
    </row>
    <row r="25" spans="1:31" x14ac:dyDescent="0.25">
      <c r="A25" s="69" t="s">
        <v>67</v>
      </c>
      <c r="B25" s="188" t="s">
        <v>488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90"/>
      <c r="X25" s="162" t="s">
        <v>489</v>
      </c>
      <c r="Y25" s="163"/>
      <c r="Z25" s="163"/>
      <c r="AA25" s="163"/>
      <c r="AB25" s="231"/>
      <c r="AC25" s="232"/>
      <c r="AD25" s="233"/>
      <c r="AE25" s="16"/>
    </row>
    <row r="26" spans="1:31" x14ac:dyDescent="0.25">
      <c r="A26" s="69" t="s">
        <v>70</v>
      </c>
      <c r="B26" s="188" t="s">
        <v>490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90"/>
      <c r="X26" s="162" t="s">
        <v>491</v>
      </c>
      <c r="Y26" s="163"/>
      <c r="Z26" s="163"/>
      <c r="AA26" s="163"/>
      <c r="AB26" s="231"/>
      <c r="AC26" s="232"/>
      <c r="AD26" s="233"/>
      <c r="AE26" s="16"/>
    </row>
    <row r="27" spans="1:31" x14ac:dyDescent="0.25">
      <c r="A27" s="69" t="s">
        <v>73</v>
      </c>
      <c r="B27" s="242" t="s">
        <v>492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4"/>
      <c r="X27" s="162" t="s">
        <v>493</v>
      </c>
      <c r="Y27" s="163"/>
      <c r="Z27" s="163"/>
      <c r="AA27" s="163"/>
      <c r="AB27" s="231"/>
      <c r="AC27" s="232"/>
      <c r="AD27" s="233"/>
      <c r="AE27" s="16"/>
    </row>
    <row r="28" spans="1:31" x14ac:dyDescent="0.25">
      <c r="A28" s="69" t="s">
        <v>76</v>
      </c>
      <c r="B28" s="242" t="s">
        <v>494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4"/>
      <c r="X28" s="162" t="s">
        <v>495</v>
      </c>
      <c r="Y28" s="163"/>
      <c r="Z28" s="163"/>
      <c r="AA28" s="163"/>
      <c r="AB28" s="231"/>
      <c r="AC28" s="232"/>
      <c r="AD28" s="233"/>
      <c r="AE28" s="16"/>
    </row>
    <row r="29" spans="1:31" x14ac:dyDescent="0.25">
      <c r="A29" s="70" t="s">
        <v>79</v>
      </c>
      <c r="B29" s="234" t="s">
        <v>496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6"/>
      <c r="X29" s="237" t="s">
        <v>497</v>
      </c>
      <c r="Y29" s="238"/>
      <c r="Z29" s="238"/>
      <c r="AA29" s="238"/>
      <c r="AB29" s="231">
        <f>AB25+AB26+AB27+AB28</f>
        <v>0</v>
      </c>
      <c r="AC29" s="232"/>
      <c r="AD29" s="233"/>
      <c r="AE29" s="16">
        <v>0</v>
      </c>
    </row>
    <row r="30" spans="1:31" x14ac:dyDescent="0.25">
      <c r="A30" s="69" t="s">
        <v>82</v>
      </c>
      <c r="B30" s="188" t="s">
        <v>498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90"/>
      <c r="X30" s="162" t="s">
        <v>499</v>
      </c>
      <c r="Y30" s="163"/>
      <c r="Z30" s="163"/>
      <c r="AA30" s="163"/>
      <c r="AB30" s="231">
        <v>0</v>
      </c>
      <c r="AC30" s="232"/>
      <c r="AD30" s="233"/>
      <c r="AE30" s="16">
        <v>0</v>
      </c>
    </row>
    <row r="31" spans="1:31" x14ac:dyDescent="0.25">
      <c r="A31" s="70" t="s">
        <v>85</v>
      </c>
      <c r="B31" s="234" t="s">
        <v>500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6"/>
      <c r="X31" s="237" t="s">
        <v>501</v>
      </c>
      <c r="Y31" s="238"/>
      <c r="Z31" s="238"/>
      <c r="AA31" s="238"/>
      <c r="AB31" s="239">
        <f>AB24+AB29+AB30</f>
        <v>0</v>
      </c>
      <c r="AC31" s="240"/>
      <c r="AD31" s="241"/>
      <c r="AE31" s="66">
        <f>SUM(AE24:AE30)</f>
        <v>9221148</v>
      </c>
    </row>
  </sheetData>
  <mergeCells count="84">
    <mergeCell ref="A1:AE1"/>
    <mergeCell ref="A2:AE2"/>
    <mergeCell ref="A3:AE3"/>
    <mergeCell ref="B5:W5"/>
    <mergeCell ref="X5:AA5"/>
    <mergeCell ref="AB5:AD5"/>
    <mergeCell ref="B6:W6"/>
    <mergeCell ref="X6:AA6"/>
    <mergeCell ref="AB6:AD6"/>
    <mergeCell ref="B7:W7"/>
    <mergeCell ref="X7:AA7"/>
    <mergeCell ref="AB7:AD7"/>
    <mergeCell ref="B8:W8"/>
    <mergeCell ref="X8:AA8"/>
    <mergeCell ref="AB8:AD8"/>
    <mergeCell ref="B9:W9"/>
    <mergeCell ref="X9:AA9"/>
    <mergeCell ref="AB9:AD9"/>
    <mergeCell ref="B10:W10"/>
    <mergeCell ref="X10:AA10"/>
    <mergeCell ref="AB10:AD10"/>
    <mergeCell ref="B11:W11"/>
    <mergeCell ref="X11:AA11"/>
    <mergeCell ref="AB11:AD11"/>
    <mergeCell ref="B12:W12"/>
    <mergeCell ref="X12:AA12"/>
    <mergeCell ref="AB12:AD12"/>
    <mergeCell ref="B13:W13"/>
    <mergeCell ref="X13:AA13"/>
    <mergeCell ref="AB13:AD13"/>
    <mergeCell ref="B14:W14"/>
    <mergeCell ref="X14:AA14"/>
    <mergeCell ref="AB14:AD14"/>
    <mergeCell ref="B15:W15"/>
    <mergeCell ref="X15:AA15"/>
    <mergeCell ref="AB15:AD15"/>
    <mergeCell ref="B16:W16"/>
    <mergeCell ref="X16:AA16"/>
    <mergeCell ref="AB16:AD16"/>
    <mergeCell ref="B17:W17"/>
    <mergeCell ref="X17:AA17"/>
    <mergeCell ref="AB17:AD17"/>
    <mergeCell ref="B18:W18"/>
    <mergeCell ref="X18:AA18"/>
    <mergeCell ref="AB18:AD18"/>
    <mergeCell ref="B19:W19"/>
    <mergeCell ref="X19:AA19"/>
    <mergeCell ref="AB19:AD19"/>
    <mergeCell ref="B20:W20"/>
    <mergeCell ref="X20:AA20"/>
    <mergeCell ref="AB20:AD20"/>
    <mergeCell ref="B21:W21"/>
    <mergeCell ref="X21:AA21"/>
    <mergeCell ref="AB21:AD21"/>
    <mergeCell ref="B22:W22"/>
    <mergeCell ref="X22:AA22"/>
    <mergeCell ref="AB22:AD22"/>
    <mergeCell ref="B23:W23"/>
    <mergeCell ref="X23:AA23"/>
    <mergeCell ref="AB23:AD23"/>
    <mergeCell ref="B24:W24"/>
    <mergeCell ref="X24:AA24"/>
    <mergeCell ref="AB24:AD24"/>
    <mergeCell ref="B25:W25"/>
    <mergeCell ref="X25:AA25"/>
    <mergeCell ref="AB25:AD25"/>
    <mergeCell ref="B26:W26"/>
    <mergeCell ref="X26:AA26"/>
    <mergeCell ref="AB26:AD26"/>
    <mergeCell ref="B27:W27"/>
    <mergeCell ref="X27:AA27"/>
    <mergeCell ref="AB27:AD27"/>
    <mergeCell ref="B28:W28"/>
    <mergeCell ref="X28:AA28"/>
    <mergeCell ref="AB28:AD28"/>
    <mergeCell ref="B29:W29"/>
    <mergeCell ref="X29:AA29"/>
    <mergeCell ref="AB29:AD29"/>
    <mergeCell ref="B30:W30"/>
    <mergeCell ref="X30:AA30"/>
    <mergeCell ref="AB30:AD30"/>
    <mergeCell ref="B31:W31"/>
    <mergeCell ref="X31:AA31"/>
    <mergeCell ref="AB31:AD3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" sqref="B2"/>
    </sheetView>
  </sheetViews>
  <sheetFormatPr defaultRowHeight="15" x14ac:dyDescent="0.25"/>
  <cols>
    <col min="1" max="1" width="5.7109375" customWidth="1"/>
    <col min="2" max="2" width="33.28515625" customWidth="1"/>
    <col min="3" max="3" width="11.85546875" customWidth="1"/>
    <col min="4" max="4" width="12.85546875" customWidth="1"/>
  </cols>
  <sheetData>
    <row r="1" spans="1:4" x14ac:dyDescent="0.25">
      <c r="B1" s="114" t="s">
        <v>614</v>
      </c>
      <c r="C1" s="114"/>
      <c r="D1" s="114"/>
    </row>
    <row r="2" spans="1:4" x14ac:dyDescent="0.25">
      <c r="B2" s="74"/>
      <c r="C2" s="74"/>
      <c r="D2" s="74"/>
    </row>
    <row r="3" spans="1:4" x14ac:dyDescent="0.25">
      <c r="A3" s="220" t="s">
        <v>505</v>
      </c>
      <c r="B3" s="220"/>
      <c r="C3" s="220"/>
      <c r="D3" s="220"/>
    </row>
    <row r="4" spans="1:4" x14ac:dyDescent="0.25">
      <c r="A4" s="220" t="s">
        <v>605</v>
      </c>
      <c r="B4" s="220"/>
      <c r="C4" s="220"/>
      <c r="D4" s="220"/>
    </row>
    <row r="6" spans="1:4" ht="30" x14ac:dyDescent="0.25">
      <c r="A6" s="76" t="s">
        <v>565</v>
      </c>
      <c r="B6" s="77" t="s">
        <v>506</v>
      </c>
      <c r="C6" s="78" t="s">
        <v>521</v>
      </c>
      <c r="D6" s="78" t="s">
        <v>522</v>
      </c>
    </row>
    <row r="7" spans="1:4" x14ac:dyDescent="0.25">
      <c r="A7" s="77" t="s">
        <v>6</v>
      </c>
      <c r="B7" s="77" t="s">
        <v>507</v>
      </c>
      <c r="C7" s="75">
        <v>12204700</v>
      </c>
      <c r="D7" s="75">
        <v>12204700</v>
      </c>
    </row>
    <row r="8" spans="1:4" x14ac:dyDescent="0.25">
      <c r="A8" s="77" t="s">
        <v>7</v>
      </c>
      <c r="B8" s="77" t="s">
        <v>508</v>
      </c>
      <c r="C8" s="75">
        <v>700000</v>
      </c>
      <c r="D8" s="75">
        <v>700000</v>
      </c>
    </row>
    <row r="9" spans="1:4" x14ac:dyDescent="0.25">
      <c r="A9" s="77" t="s">
        <v>8</v>
      </c>
      <c r="B9" s="77" t="s">
        <v>509</v>
      </c>
      <c r="C9" s="75">
        <v>3000000</v>
      </c>
      <c r="D9" s="75">
        <v>3000000</v>
      </c>
    </row>
    <row r="10" spans="1:4" x14ac:dyDescent="0.25">
      <c r="A10" s="77" t="s">
        <v>9</v>
      </c>
      <c r="B10" s="77" t="s">
        <v>510</v>
      </c>
      <c r="C10" s="75">
        <v>1866455</v>
      </c>
      <c r="D10" s="75">
        <v>1866455</v>
      </c>
    </row>
    <row r="11" spans="1:4" x14ac:dyDescent="0.25">
      <c r="A11" s="77" t="s">
        <v>10</v>
      </c>
      <c r="B11" s="77" t="s">
        <v>511</v>
      </c>
      <c r="C11" s="75">
        <v>1323000</v>
      </c>
      <c r="D11" s="75">
        <v>1323000</v>
      </c>
    </row>
    <row r="12" spans="1:4" x14ac:dyDescent="0.25">
      <c r="A12" s="77" t="s">
        <v>11</v>
      </c>
      <c r="B12" s="77" t="s">
        <v>512</v>
      </c>
      <c r="C12" s="75">
        <v>500000</v>
      </c>
      <c r="D12" s="75">
        <v>500000</v>
      </c>
    </row>
    <row r="13" spans="1:4" x14ac:dyDescent="0.25">
      <c r="A13" s="77" t="s">
        <v>12</v>
      </c>
      <c r="B13" s="77" t="s">
        <v>513</v>
      </c>
      <c r="C13" s="75">
        <v>314960</v>
      </c>
      <c r="D13" s="75">
        <v>314960</v>
      </c>
    </row>
    <row r="14" spans="1:4" x14ac:dyDescent="0.25">
      <c r="A14" s="77" t="s">
        <v>514</v>
      </c>
      <c r="B14" s="77" t="s">
        <v>515</v>
      </c>
      <c r="C14" s="75">
        <v>787000</v>
      </c>
      <c r="D14" s="75">
        <v>787000</v>
      </c>
    </row>
    <row r="15" spans="1:4" s="101" customFormat="1" x14ac:dyDescent="0.25">
      <c r="A15" s="77" t="s">
        <v>517</v>
      </c>
      <c r="B15" s="77" t="s">
        <v>563</v>
      </c>
      <c r="C15" s="75">
        <v>0</v>
      </c>
      <c r="D15" s="75">
        <v>51889322</v>
      </c>
    </row>
    <row r="16" spans="1:4" s="101" customFormat="1" x14ac:dyDescent="0.25">
      <c r="A16" s="77" t="s">
        <v>536</v>
      </c>
      <c r="B16" s="77" t="s">
        <v>560</v>
      </c>
      <c r="C16" s="75">
        <v>0</v>
      </c>
      <c r="D16" s="75">
        <v>1000000</v>
      </c>
    </row>
    <row r="17" spans="1:4" s="101" customFormat="1" x14ac:dyDescent="0.25">
      <c r="A17" s="77" t="s">
        <v>537</v>
      </c>
      <c r="B17" s="77" t="s">
        <v>561</v>
      </c>
      <c r="C17" s="75">
        <v>0</v>
      </c>
      <c r="D17" s="75">
        <v>298378</v>
      </c>
    </row>
    <row r="18" spans="1:4" s="101" customFormat="1" x14ac:dyDescent="0.25">
      <c r="A18" s="77" t="s">
        <v>539</v>
      </c>
      <c r="B18" s="77" t="s">
        <v>562</v>
      </c>
      <c r="C18" s="75">
        <v>0</v>
      </c>
      <c r="D18" s="75">
        <v>150000</v>
      </c>
    </row>
    <row r="19" spans="1:4" x14ac:dyDescent="0.25">
      <c r="A19" s="77" t="s">
        <v>541</v>
      </c>
      <c r="B19" s="77" t="s">
        <v>523</v>
      </c>
      <c r="C19" s="75">
        <v>4402940</v>
      </c>
      <c r="D19" s="75">
        <v>18115640</v>
      </c>
    </row>
    <row r="20" spans="1:4" x14ac:dyDescent="0.25">
      <c r="A20" s="77"/>
      <c r="B20" s="79" t="s">
        <v>516</v>
      </c>
      <c r="C20" s="80">
        <f>SUM(C7:C19)</f>
        <v>25099055</v>
      </c>
      <c r="D20" s="80">
        <f>SUM(D7:D19)</f>
        <v>92149455</v>
      </c>
    </row>
    <row r="21" spans="1:4" x14ac:dyDescent="0.25">
      <c r="A21" s="77"/>
      <c r="B21" s="77"/>
      <c r="C21" s="75"/>
      <c r="D21" s="75"/>
    </row>
    <row r="22" spans="1:4" x14ac:dyDescent="0.25">
      <c r="A22" s="77" t="s">
        <v>543</v>
      </c>
      <c r="B22" s="77" t="s">
        <v>518</v>
      </c>
      <c r="C22" s="75">
        <v>15748000</v>
      </c>
      <c r="D22" s="75">
        <v>16317000</v>
      </c>
    </row>
    <row r="23" spans="1:4" s="102" customFormat="1" x14ac:dyDescent="0.25">
      <c r="A23" s="77" t="s">
        <v>545</v>
      </c>
      <c r="B23" s="77" t="s">
        <v>564</v>
      </c>
      <c r="C23" s="75">
        <v>0</v>
      </c>
      <c r="D23" s="75">
        <v>260000</v>
      </c>
    </row>
    <row r="24" spans="1:4" x14ac:dyDescent="0.25">
      <c r="A24" s="77" t="s">
        <v>547</v>
      </c>
      <c r="B24" s="77" t="s">
        <v>524</v>
      </c>
      <c r="C24" s="75">
        <v>4252000</v>
      </c>
      <c r="D24" s="75">
        <v>4476000</v>
      </c>
    </row>
    <row r="25" spans="1:4" x14ac:dyDescent="0.25">
      <c r="A25" s="77"/>
      <c r="B25" s="79" t="s">
        <v>519</v>
      </c>
      <c r="C25" s="80">
        <f>SUM(C22:C24)</f>
        <v>20000000</v>
      </c>
      <c r="D25" s="80">
        <f>SUM(D22:D24)</f>
        <v>21053000</v>
      </c>
    </row>
    <row r="26" spans="1:4" x14ac:dyDescent="0.25">
      <c r="A26" s="77"/>
      <c r="B26" s="77"/>
      <c r="C26" s="75"/>
      <c r="D26" s="75"/>
    </row>
    <row r="27" spans="1:4" x14ac:dyDescent="0.25">
      <c r="A27" s="77"/>
      <c r="B27" s="79" t="s">
        <v>520</v>
      </c>
      <c r="C27" s="80">
        <f>SUM(C20,C25)</f>
        <v>45099055</v>
      </c>
      <c r="D27" s="80">
        <f>SUM(D20,D25)</f>
        <v>113202455</v>
      </c>
    </row>
  </sheetData>
  <mergeCells count="3">
    <mergeCell ref="B1:D1"/>
    <mergeCell ref="A4:D4"/>
    <mergeCell ref="A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A2" sqref="A2"/>
    </sheetView>
  </sheetViews>
  <sheetFormatPr defaultRowHeight="15" x14ac:dyDescent="0.25"/>
  <cols>
    <col min="1" max="1" width="6.42578125" customWidth="1"/>
    <col min="2" max="2" width="53.85546875" customWidth="1"/>
    <col min="3" max="4" width="13.42578125" customWidth="1"/>
  </cols>
  <sheetData>
    <row r="1" spans="1:4" x14ac:dyDescent="0.25">
      <c r="A1" s="254" t="s">
        <v>615</v>
      </c>
      <c r="B1" s="254"/>
      <c r="C1" s="254"/>
      <c r="D1" s="254"/>
    </row>
    <row r="2" spans="1:4" x14ac:dyDescent="0.25">
      <c r="A2" s="81"/>
      <c r="B2" s="81"/>
      <c r="C2" s="81"/>
    </row>
    <row r="3" spans="1:4" x14ac:dyDescent="0.25">
      <c r="A3" s="256" t="s">
        <v>525</v>
      </c>
      <c r="B3" s="256"/>
      <c r="C3" s="256"/>
      <c r="D3" s="256"/>
    </row>
    <row r="4" spans="1:4" x14ac:dyDescent="0.25">
      <c r="A4" s="255"/>
      <c r="B4" s="255"/>
      <c r="C4" s="255"/>
    </row>
    <row r="5" spans="1:4" x14ac:dyDescent="0.25">
      <c r="A5" s="254" t="s">
        <v>526</v>
      </c>
      <c r="B5" s="254"/>
      <c r="C5" s="254"/>
      <c r="D5" s="254"/>
    </row>
    <row r="6" spans="1:4" x14ac:dyDescent="0.25">
      <c r="A6" s="81"/>
      <c r="B6" s="81"/>
      <c r="C6" s="81"/>
    </row>
    <row r="7" spans="1:4" x14ac:dyDescent="0.25">
      <c r="A7" s="82"/>
      <c r="B7" s="83" t="s">
        <v>527</v>
      </c>
      <c r="C7" s="94" t="s">
        <v>555</v>
      </c>
      <c r="D7" s="104" t="s">
        <v>556</v>
      </c>
    </row>
    <row r="8" spans="1:4" ht="30" x14ac:dyDescent="0.25">
      <c r="A8" s="84" t="s">
        <v>6</v>
      </c>
      <c r="B8" s="85" t="s">
        <v>528</v>
      </c>
      <c r="C8" s="95" t="s">
        <v>529</v>
      </c>
      <c r="D8" s="16"/>
    </row>
    <row r="9" spans="1:4" ht="37.5" customHeight="1" x14ac:dyDescent="0.25">
      <c r="A9" s="86" t="s">
        <v>7</v>
      </c>
      <c r="B9" s="87" t="s">
        <v>530</v>
      </c>
      <c r="C9" s="96" t="s">
        <v>529</v>
      </c>
      <c r="D9" s="16"/>
    </row>
    <row r="10" spans="1:4" ht="36.75" customHeight="1" x14ac:dyDescent="0.25">
      <c r="A10" s="86" t="s">
        <v>8</v>
      </c>
      <c r="B10" s="105" t="s">
        <v>566</v>
      </c>
      <c r="C10" s="96">
        <v>0</v>
      </c>
      <c r="D10" s="16">
        <v>620000</v>
      </c>
    </row>
    <row r="11" spans="1:4" ht="27" customHeight="1" x14ac:dyDescent="0.25">
      <c r="A11" s="86" t="s">
        <v>9</v>
      </c>
      <c r="B11" s="89" t="s">
        <v>531</v>
      </c>
      <c r="C11" s="97">
        <f>SUM(C8:C10)</f>
        <v>0</v>
      </c>
      <c r="D11" s="97">
        <f>SUM(D8:D10)</f>
        <v>620000</v>
      </c>
    </row>
    <row r="12" spans="1:4" x14ac:dyDescent="0.25">
      <c r="A12" s="86" t="s">
        <v>10</v>
      </c>
      <c r="B12" s="90" t="s">
        <v>532</v>
      </c>
      <c r="C12" s="98">
        <v>0</v>
      </c>
      <c r="D12" s="16">
        <v>0</v>
      </c>
    </row>
    <row r="13" spans="1:4" ht="34.5" customHeight="1" x14ac:dyDescent="0.25">
      <c r="A13" s="86" t="s">
        <v>11</v>
      </c>
      <c r="B13" s="89" t="s">
        <v>533</v>
      </c>
      <c r="C13" s="97">
        <v>0</v>
      </c>
      <c r="D13" s="16">
        <v>0</v>
      </c>
    </row>
    <row r="14" spans="1:4" ht="35.25" customHeight="1" x14ac:dyDescent="0.25">
      <c r="A14" s="86" t="s">
        <v>12</v>
      </c>
      <c r="B14" s="90" t="s">
        <v>534</v>
      </c>
      <c r="C14" s="98"/>
      <c r="D14" s="16"/>
    </row>
    <row r="15" spans="1:4" ht="34.5" customHeight="1" x14ac:dyDescent="0.25">
      <c r="A15" s="86" t="s">
        <v>514</v>
      </c>
      <c r="B15" s="89" t="s">
        <v>503</v>
      </c>
      <c r="C15" s="97"/>
      <c r="D15" s="16"/>
    </row>
    <row r="16" spans="1:4" ht="33.75" customHeight="1" x14ac:dyDescent="0.25">
      <c r="A16" s="86" t="s">
        <v>517</v>
      </c>
      <c r="B16" s="90" t="s">
        <v>535</v>
      </c>
      <c r="C16" s="98"/>
      <c r="D16" s="16"/>
    </row>
    <row r="17" spans="1:4" ht="33" customHeight="1" x14ac:dyDescent="0.25">
      <c r="A17" s="86" t="s">
        <v>536</v>
      </c>
      <c r="B17" s="89" t="s">
        <v>504</v>
      </c>
      <c r="C17" s="97">
        <f>SUM(C16)</f>
        <v>0</v>
      </c>
      <c r="D17" s="16">
        <v>0</v>
      </c>
    </row>
    <row r="18" spans="1:4" ht="25.5" customHeight="1" x14ac:dyDescent="0.25">
      <c r="A18" s="86" t="s">
        <v>537</v>
      </c>
      <c r="B18" s="90" t="s">
        <v>538</v>
      </c>
      <c r="C18" s="98"/>
      <c r="D18" s="16"/>
    </row>
    <row r="19" spans="1:4" ht="42" customHeight="1" x14ac:dyDescent="0.25">
      <c r="A19" s="86" t="s">
        <v>539</v>
      </c>
      <c r="B19" s="90" t="s">
        <v>540</v>
      </c>
      <c r="C19" s="98"/>
      <c r="D19" s="16"/>
    </row>
    <row r="20" spans="1:4" x14ac:dyDescent="0.25">
      <c r="A20" s="86" t="s">
        <v>541</v>
      </c>
      <c r="B20" s="89" t="s">
        <v>542</v>
      </c>
      <c r="C20" s="97">
        <v>600000</v>
      </c>
      <c r="D20" s="65">
        <v>522530</v>
      </c>
    </row>
    <row r="21" spans="1:4" x14ac:dyDescent="0.25">
      <c r="A21" s="86" t="s">
        <v>543</v>
      </c>
      <c r="B21" s="90" t="s">
        <v>544</v>
      </c>
      <c r="C21" s="98">
        <v>150000</v>
      </c>
      <c r="D21" s="16">
        <v>0</v>
      </c>
    </row>
    <row r="22" spans="1:4" x14ac:dyDescent="0.25">
      <c r="A22" s="91" t="s">
        <v>545</v>
      </c>
      <c r="B22" s="92" t="s">
        <v>546</v>
      </c>
      <c r="C22" s="99">
        <v>500000</v>
      </c>
      <c r="D22" s="16">
        <v>500000</v>
      </c>
    </row>
    <row r="23" spans="1:4" x14ac:dyDescent="0.25">
      <c r="A23" s="91" t="s">
        <v>547</v>
      </c>
      <c r="B23" s="92" t="s">
        <v>567</v>
      </c>
      <c r="C23" s="99">
        <v>0</v>
      </c>
      <c r="D23" s="16">
        <v>0</v>
      </c>
    </row>
    <row r="24" spans="1:4" x14ac:dyDescent="0.25">
      <c r="A24" s="91" t="s">
        <v>548</v>
      </c>
      <c r="B24" s="92" t="s">
        <v>549</v>
      </c>
      <c r="C24" s="99">
        <v>200000</v>
      </c>
      <c r="D24" s="19">
        <v>200000</v>
      </c>
    </row>
    <row r="25" spans="1:4" s="102" customFormat="1" x14ac:dyDescent="0.25">
      <c r="A25" s="91" t="s">
        <v>550</v>
      </c>
      <c r="B25" s="106" t="s">
        <v>568</v>
      </c>
      <c r="C25" s="108">
        <v>0</v>
      </c>
      <c r="D25" s="109">
        <v>1162050</v>
      </c>
    </row>
    <row r="26" spans="1:4" ht="29.25" customHeight="1" x14ac:dyDescent="0.25">
      <c r="A26" s="91" t="s">
        <v>552</v>
      </c>
      <c r="B26" s="93" t="s">
        <v>551</v>
      </c>
      <c r="C26" s="107">
        <f>SUM(C21:C24)</f>
        <v>850000</v>
      </c>
      <c r="D26" s="107">
        <f>SUM(D21:D25)</f>
        <v>1862050</v>
      </c>
    </row>
    <row r="27" spans="1:4" ht="31.5" customHeight="1" x14ac:dyDescent="0.25">
      <c r="A27" s="91" t="s">
        <v>569</v>
      </c>
      <c r="B27" s="93" t="s">
        <v>553</v>
      </c>
      <c r="C27" s="100"/>
      <c r="D27" s="16"/>
    </row>
    <row r="28" spans="1:4" x14ac:dyDescent="0.25">
      <c r="A28" s="88"/>
      <c r="B28" s="89" t="s">
        <v>554</v>
      </c>
      <c r="C28" s="97">
        <f>C11+C13+C15+C17+C20+C26</f>
        <v>1450000</v>
      </c>
      <c r="D28" s="97">
        <f>D11+D13+D15+D17+D20+D26</f>
        <v>3004580</v>
      </c>
    </row>
  </sheetData>
  <mergeCells count="4">
    <mergeCell ref="A5:D5"/>
    <mergeCell ref="A4:C4"/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sqref="A1:D1"/>
    </sheetView>
  </sheetViews>
  <sheetFormatPr defaultRowHeight="15" x14ac:dyDescent="0.25"/>
  <cols>
    <col min="1" max="1" width="6.140625" customWidth="1"/>
    <col min="2" max="2" width="26.140625" customWidth="1"/>
    <col min="3" max="4" width="10.7109375" customWidth="1"/>
  </cols>
  <sheetData>
    <row r="1" spans="1:4" x14ac:dyDescent="0.25">
      <c r="A1" s="114" t="s">
        <v>607</v>
      </c>
      <c r="B1" s="114"/>
      <c r="C1" s="114"/>
      <c r="D1" s="114"/>
    </row>
    <row r="2" spans="1:4" x14ac:dyDescent="0.25">
      <c r="A2" s="103"/>
      <c r="B2" s="103"/>
      <c r="C2" s="103"/>
      <c r="D2" s="103"/>
    </row>
    <row r="3" spans="1:4" ht="30" customHeight="1" x14ac:dyDescent="0.25">
      <c r="A3" s="257" t="s">
        <v>606</v>
      </c>
      <c r="B3" s="257"/>
      <c r="C3" s="257"/>
      <c r="D3" s="257"/>
    </row>
    <row r="4" spans="1:4" x14ac:dyDescent="0.25">
      <c r="A4" s="103"/>
      <c r="B4" s="103"/>
      <c r="C4" s="103"/>
      <c r="D4" s="103"/>
    </row>
    <row r="5" spans="1:4" x14ac:dyDescent="0.25">
      <c r="A5" s="258" t="s">
        <v>570</v>
      </c>
      <c r="B5" s="258"/>
      <c r="C5" s="258"/>
      <c r="D5" s="258"/>
    </row>
    <row r="6" spans="1:4" x14ac:dyDescent="0.25">
      <c r="A6" s="110"/>
      <c r="B6" s="110"/>
      <c r="C6" s="110"/>
      <c r="D6" s="110"/>
    </row>
    <row r="7" spans="1:4" x14ac:dyDescent="0.25">
      <c r="A7" s="111"/>
      <c r="B7" s="111" t="s">
        <v>557</v>
      </c>
      <c r="C7" s="111" t="s">
        <v>558</v>
      </c>
      <c r="D7" s="111" t="s">
        <v>559</v>
      </c>
    </row>
    <row r="8" spans="1:4" ht="30" x14ac:dyDescent="0.25">
      <c r="A8" s="111"/>
      <c r="B8" s="111" t="s">
        <v>571</v>
      </c>
      <c r="C8" s="111" t="s">
        <v>521</v>
      </c>
      <c r="D8" s="112" t="s">
        <v>522</v>
      </c>
    </row>
    <row r="9" spans="1:4" x14ac:dyDescent="0.25">
      <c r="A9" s="111" t="s">
        <v>6</v>
      </c>
      <c r="B9" s="111" t="s">
        <v>572</v>
      </c>
      <c r="C9" s="109">
        <v>21300</v>
      </c>
      <c r="D9" s="109">
        <v>21300</v>
      </c>
    </row>
    <row r="10" spans="1:4" x14ac:dyDescent="0.25">
      <c r="A10" s="111" t="s">
        <v>7</v>
      </c>
      <c r="B10" s="111" t="s">
        <v>573</v>
      </c>
      <c r="C10" s="109">
        <v>106500</v>
      </c>
      <c r="D10" s="109">
        <v>106500</v>
      </c>
    </row>
    <row r="11" spans="1:4" x14ac:dyDescent="0.25">
      <c r="A11" s="111" t="s">
        <v>8</v>
      </c>
      <c r="B11" s="111" t="s">
        <v>574</v>
      </c>
      <c r="C11" s="109">
        <v>21300</v>
      </c>
      <c r="D11" s="109">
        <v>21300</v>
      </c>
    </row>
    <row r="12" spans="1:4" x14ac:dyDescent="0.25">
      <c r="A12" s="111" t="s">
        <v>9</v>
      </c>
      <c r="B12" s="111" t="s">
        <v>575</v>
      </c>
      <c r="C12" s="109">
        <v>10650</v>
      </c>
      <c r="D12" s="109">
        <v>10650</v>
      </c>
    </row>
    <row r="13" spans="1:4" x14ac:dyDescent="0.25">
      <c r="A13" s="111" t="s">
        <v>10</v>
      </c>
      <c r="B13" s="111" t="s">
        <v>576</v>
      </c>
      <c r="C13" s="109">
        <v>31950</v>
      </c>
      <c r="D13" s="109">
        <v>31950</v>
      </c>
    </row>
    <row r="14" spans="1:4" x14ac:dyDescent="0.25">
      <c r="A14" s="111" t="s">
        <v>11</v>
      </c>
      <c r="B14" s="111" t="s">
        <v>577</v>
      </c>
      <c r="C14" s="109">
        <v>15975</v>
      </c>
      <c r="D14" s="109">
        <v>15975</v>
      </c>
    </row>
    <row r="15" spans="1:4" x14ac:dyDescent="0.25">
      <c r="A15" s="111" t="s">
        <v>12</v>
      </c>
      <c r="B15" s="111" t="s">
        <v>578</v>
      </c>
      <c r="C15" s="109">
        <v>135255</v>
      </c>
      <c r="D15" s="109">
        <v>135255</v>
      </c>
    </row>
    <row r="16" spans="1:4" x14ac:dyDescent="0.25">
      <c r="A16" s="111" t="s">
        <v>514</v>
      </c>
      <c r="B16" s="111" t="s">
        <v>579</v>
      </c>
      <c r="C16" s="109">
        <v>100000</v>
      </c>
      <c r="D16" s="109">
        <v>100000</v>
      </c>
    </row>
    <row r="17" spans="1:4" x14ac:dyDescent="0.25">
      <c r="A17" s="111" t="s">
        <v>517</v>
      </c>
      <c r="B17" s="111" t="s">
        <v>580</v>
      </c>
      <c r="C17" s="109">
        <v>429530</v>
      </c>
      <c r="D17" s="109">
        <v>429530</v>
      </c>
    </row>
    <row r="18" spans="1:4" x14ac:dyDescent="0.25">
      <c r="A18" s="111" t="s">
        <v>536</v>
      </c>
      <c r="B18" s="111" t="s">
        <v>581</v>
      </c>
      <c r="C18" s="109">
        <v>10000</v>
      </c>
      <c r="D18" s="109">
        <v>10000</v>
      </c>
    </row>
    <row r="19" spans="1:4" x14ac:dyDescent="0.25">
      <c r="A19" s="111" t="s">
        <v>537</v>
      </c>
      <c r="B19" s="111" t="s">
        <v>582</v>
      </c>
      <c r="C19" s="109">
        <v>200000</v>
      </c>
      <c r="D19" s="109">
        <v>200000</v>
      </c>
    </row>
    <row r="20" spans="1:4" s="103" customFormat="1" x14ac:dyDescent="0.25">
      <c r="A20" s="111" t="s">
        <v>539</v>
      </c>
      <c r="B20" s="111" t="s">
        <v>596</v>
      </c>
      <c r="C20" s="109"/>
      <c r="D20" s="109">
        <v>40000</v>
      </c>
    </row>
    <row r="21" spans="1:4" x14ac:dyDescent="0.25">
      <c r="A21" s="111" t="s">
        <v>541</v>
      </c>
      <c r="B21" s="111" t="s">
        <v>583</v>
      </c>
      <c r="C21" s="109">
        <v>50000</v>
      </c>
      <c r="D21" s="109">
        <v>50000</v>
      </c>
    </row>
    <row r="22" spans="1:4" x14ac:dyDescent="0.25">
      <c r="A22" s="111" t="s">
        <v>543</v>
      </c>
      <c r="B22" s="111" t="s">
        <v>584</v>
      </c>
      <c r="C22" s="109">
        <v>600000</v>
      </c>
      <c r="D22" s="109">
        <v>1900000</v>
      </c>
    </row>
    <row r="23" spans="1:4" s="103" customFormat="1" x14ac:dyDescent="0.25">
      <c r="A23" s="111" t="s">
        <v>545</v>
      </c>
      <c r="B23" s="111" t="s">
        <v>599</v>
      </c>
      <c r="C23" s="109">
        <v>0</v>
      </c>
      <c r="D23" s="109">
        <v>110000</v>
      </c>
    </row>
    <row r="24" spans="1:4" s="103" customFormat="1" x14ac:dyDescent="0.25">
      <c r="A24" s="111" t="s">
        <v>547</v>
      </c>
      <c r="B24" s="111" t="s">
        <v>600</v>
      </c>
      <c r="C24" s="109">
        <v>0</v>
      </c>
      <c r="D24" s="109">
        <v>150000</v>
      </c>
    </row>
    <row r="25" spans="1:4" x14ac:dyDescent="0.25">
      <c r="A25" s="111" t="s">
        <v>548</v>
      </c>
      <c r="B25" s="111" t="s">
        <v>585</v>
      </c>
      <c r="C25" s="109">
        <v>1200000</v>
      </c>
      <c r="D25" s="109">
        <v>1200000</v>
      </c>
    </row>
    <row r="26" spans="1:4" x14ac:dyDescent="0.25">
      <c r="A26" s="111"/>
      <c r="B26" s="111" t="s">
        <v>586</v>
      </c>
      <c r="C26" s="109">
        <f>SUM(C9:C25)</f>
        <v>2932460</v>
      </c>
      <c r="D26" s="109">
        <f>SUM(D9:D25)</f>
        <v>4532460</v>
      </c>
    </row>
    <row r="27" spans="1:4" x14ac:dyDescent="0.25">
      <c r="A27" s="103"/>
      <c r="B27" s="103"/>
      <c r="C27" s="103"/>
      <c r="D27" s="103"/>
    </row>
    <row r="28" spans="1:4" x14ac:dyDescent="0.25">
      <c r="A28" s="103"/>
      <c r="B28" s="103"/>
      <c r="C28" s="103"/>
      <c r="D28" s="103"/>
    </row>
    <row r="29" spans="1:4" x14ac:dyDescent="0.25">
      <c r="A29" s="258" t="s">
        <v>587</v>
      </c>
      <c r="B29" s="258"/>
      <c r="C29" s="258"/>
      <c r="D29" s="258"/>
    </row>
    <row r="30" spans="1:4" x14ac:dyDescent="0.25">
      <c r="A30" s="113"/>
      <c r="B30" s="113"/>
      <c r="C30" s="113"/>
      <c r="D30" s="113"/>
    </row>
    <row r="31" spans="1:4" x14ac:dyDescent="0.25">
      <c r="A31" s="111"/>
      <c r="B31" s="111" t="s">
        <v>557</v>
      </c>
      <c r="C31" s="111" t="s">
        <v>558</v>
      </c>
      <c r="D31" s="111" t="s">
        <v>559</v>
      </c>
    </row>
    <row r="32" spans="1:4" x14ac:dyDescent="0.25">
      <c r="A32" s="111" t="s">
        <v>6</v>
      </c>
      <c r="B32" s="111" t="s">
        <v>588</v>
      </c>
      <c r="C32" s="109">
        <v>0</v>
      </c>
      <c r="D32" s="109">
        <v>0</v>
      </c>
    </row>
    <row r="33" spans="1:4" x14ac:dyDescent="0.25">
      <c r="A33" s="111" t="s">
        <v>7</v>
      </c>
      <c r="B33" s="111" t="s">
        <v>589</v>
      </c>
      <c r="C33" s="109">
        <v>400000</v>
      </c>
      <c r="D33" s="109">
        <v>400000</v>
      </c>
    </row>
    <row r="34" spans="1:4" x14ac:dyDescent="0.25">
      <c r="A34" s="111" t="s">
        <v>8</v>
      </c>
      <c r="B34" s="111" t="s">
        <v>590</v>
      </c>
      <c r="C34" s="109">
        <v>400000</v>
      </c>
      <c r="D34" s="109">
        <v>400000</v>
      </c>
    </row>
    <row r="35" spans="1:4" x14ac:dyDescent="0.25">
      <c r="A35" s="111" t="s">
        <v>9</v>
      </c>
      <c r="B35" s="111" t="s">
        <v>591</v>
      </c>
      <c r="C35" s="109">
        <v>100000</v>
      </c>
      <c r="D35" s="109">
        <v>100000</v>
      </c>
    </row>
    <row r="36" spans="1:4" x14ac:dyDescent="0.25">
      <c r="A36" s="111" t="s">
        <v>10</v>
      </c>
      <c r="B36" s="111" t="s">
        <v>592</v>
      </c>
      <c r="C36" s="109">
        <v>300000</v>
      </c>
      <c r="D36" s="109">
        <v>300000</v>
      </c>
    </row>
    <row r="37" spans="1:4" x14ac:dyDescent="0.25">
      <c r="A37" s="111" t="s">
        <v>11</v>
      </c>
      <c r="B37" s="111" t="s">
        <v>593</v>
      </c>
      <c r="C37" s="109">
        <v>100000</v>
      </c>
      <c r="D37" s="109">
        <v>100000</v>
      </c>
    </row>
    <row r="38" spans="1:4" x14ac:dyDescent="0.25">
      <c r="A38" s="111" t="s">
        <v>12</v>
      </c>
      <c r="B38" s="111" t="s">
        <v>594</v>
      </c>
      <c r="C38" s="109">
        <v>0</v>
      </c>
      <c r="D38" s="109">
        <v>0</v>
      </c>
    </row>
    <row r="39" spans="1:4" s="103" customFormat="1" x14ac:dyDescent="0.25">
      <c r="A39" s="111" t="s">
        <v>514</v>
      </c>
      <c r="B39" s="111" t="s">
        <v>597</v>
      </c>
      <c r="C39" s="109">
        <v>0</v>
      </c>
      <c r="D39" s="109">
        <v>0</v>
      </c>
    </row>
    <row r="40" spans="1:4" s="103" customFormat="1" x14ac:dyDescent="0.25">
      <c r="A40" s="111" t="s">
        <v>517</v>
      </c>
      <c r="B40" s="111" t="s">
        <v>598</v>
      </c>
      <c r="C40" s="109">
        <v>0</v>
      </c>
      <c r="D40" s="109">
        <v>0</v>
      </c>
    </row>
    <row r="41" spans="1:4" x14ac:dyDescent="0.25">
      <c r="A41" s="111"/>
      <c r="B41" s="111" t="s">
        <v>595</v>
      </c>
      <c r="C41" s="109">
        <f>SUM(C32:C40)</f>
        <v>1300000</v>
      </c>
      <c r="D41" s="109">
        <f>SUM(D32:D40)</f>
        <v>1300000</v>
      </c>
    </row>
  </sheetData>
  <mergeCells count="4">
    <mergeCell ref="A1:D1"/>
    <mergeCell ref="A3:D3"/>
    <mergeCell ref="A5:D5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1.1. melléklet</vt:lpstr>
      <vt:lpstr>2. melléklet</vt:lpstr>
      <vt:lpstr>3. melléklet</vt:lpstr>
      <vt:lpstr>4. melléklet</vt:lpstr>
      <vt:lpstr>4.4. melléklet</vt:lpstr>
      <vt:lpstr>7. melléklet</vt:lpstr>
      <vt:lpstr>5. melléklet</vt:lpstr>
      <vt:lpstr>6.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2018-06-01T13:02:33Z</dcterms:modified>
</cp:coreProperties>
</file>