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8" activeTab="0"/>
  </bookViews>
  <sheets>
    <sheet name="5.Előir.-felhaszn. ütem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<sst xmlns="http://schemas.openxmlformats.org/spreadsheetml/2006/main" count="35" uniqueCount="35">
  <si>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</si>
  <si>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</si>
  <si>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</si>
  <si>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</si>
  <si>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</si>
  <si>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</si>
  <si>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</si>
  <si>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</si>
  <si>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</si>
  <si>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</si>
  <si>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</si>
  <si>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</si>
  <si>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</si>
  <si>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</si>
  <si>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</si>
  <si>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Kiadások</t>
  </si>
  <si>
    <t>1.Működési célú támogatások Áh-n belülről</t>
  </si>
  <si>
    <t>3.Közhatalmi bevételek</t>
  </si>
  <si>
    <t>4.Működési bevételek</t>
  </si>
  <si>
    <t>5.Felhalmozási bevételek</t>
  </si>
  <si>
    <t>7.Felhalm.-i célúátvett pénzeszközök</t>
  </si>
  <si>
    <t>11.Költségvetési kiadások</t>
  </si>
  <si>
    <t>12.Finanszírozási kiadások</t>
  </si>
  <si>
    <t>K513 Tartalék</t>
  </si>
  <si>
    <t>10.S Bevételek (1-8):</t>
  </si>
  <si>
    <t>14.S Kiadások (10-14):</t>
  </si>
  <si>
    <t xml:space="preserve"> Ft-ban</t>
  </si>
  <si>
    <t>2.Felhalmozási  bevétel ingatlan értékesítése</t>
  </si>
  <si>
    <t>Előző évi pénzmaradvány</t>
  </si>
  <si>
    <t>6.Működési célú átvett pénzeszk.-k</t>
  </si>
  <si>
    <r>
      <t>7. melléklet</t>
    </r>
    <r>
      <rPr>
        <vertAlign val="superscript"/>
        <sz val="11"/>
        <color indexed="8"/>
        <rFont val="Times New Roman"/>
        <family val="1"/>
      </rPr>
      <t>6</t>
    </r>
  </si>
  <si>
    <t>az 1/2018. (II.15.) önkormányzati rendelethez</t>
  </si>
  <si>
    <t>az önkormányzat 2018. évi előirányzat-felhasználási ütemterve</t>
  </si>
  <si>
    <t>Hatályos: 2018. szeptember 29. napjától.</t>
  </si>
  <si>
    <r>
      <rPr>
        <vertAlign val="superscript"/>
        <sz val="11"/>
        <color indexed="8"/>
        <rFont val="Times New Roman"/>
        <family val="1"/>
      </rPr>
      <t>6</t>
    </r>
    <r>
      <rPr>
        <sz val="11"/>
        <color indexed="8"/>
        <rFont val="Times New Roman"/>
        <family val="1"/>
      </rPr>
      <t xml:space="preserve"> Az 5/2018. (IX.28.) önkormányzati rendelet 6. §-ának megfelelően megállapított szöveg.</t>
    </r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</si>
</sst>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i/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theme="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/>
    </xf>
    <xf numFmtId="10" fontId="21" fillId="0" borderId="0" xfId="0" applyNumberFormat="1" applyFont="1" applyAlignment="1">
      <alignment/>
    </xf>
    <xf numFmtId="9" fontId="21" fillId="0" borderId="0" xfId="0" applyNumberFormat="1" applyFont="1" applyAlignment="1">
      <alignment/>
    </xf>
    <xf numFmtId="0" fontId="23" fillId="0" borderId="0" xfId="0" applyFont="1" applyAlignment="1">
      <alignment horizontal="right" vertical="center"/>
    </xf>
    <xf numFmtId="0" fontId="22" fillId="0" borderId="0" xfId="0" applyFont="1" applyAlignment="1">
      <alignment/>
    </xf>
    <xf numFmtId="10" fontId="24" fillId="0" borderId="0" xfId="0" applyNumberFormat="1" applyFont="1" applyAlignment="1">
      <alignment/>
    </xf>
    <xf numFmtId="10" fontId="22" fillId="0" borderId="0" xfId="0" applyNumberFormat="1" applyFont="1" applyAlignment="1">
      <alignment/>
    </xf>
    <xf numFmtId="0" fontId="1" fillId="0" borderId="0" xfId="0" applyFont="1" applyAlignment="1">
      <alignment/>
    </xf>
    <xf numFmtId="0" fontId="25" fillId="0" borderId="0" xfId="0" applyFont="1" applyBorder="1" applyAlignment="1">
      <alignment/>
    </xf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Fill="1" applyBorder="1" applyAlignment="1">
      <alignment horizontal="right" vertical="center"/>
    </xf>
    <xf numFmtId="0" fontId="28" fillId="0" borderId="0" xfId="0" applyFont="1" applyBorder="1" applyAlignment="1">
      <alignment/>
    </xf>
    <xf numFmtId="3" fontId="20" fillId="0" borderId="0" xfId="0" applyNumberFormat="1" applyFont="1" applyAlignment="1">
      <alignment/>
    </xf>
    <xf numFmtId="0" fontId="26" fillId="22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3" fontId="21" fillId="0" borderId="10" xfId="0" applyNumberFormat="1" applyFont="1" applyBorder="1" applyAlignment="1">
      <alignment horizontal="center" vertical="center"/>
    </xf>
    <xf numFmtId="0" fontId="26" fillId="22" borderId="10" xfId="0" applyFont="1" applyFill="1" applyBorder="1" applyAlignment="1">
      <alignment vertical="center"/>
    </xf>
    <xf numFmtId="3" fontId="21" fillId="22" borderId="10" xfId="0" applyNumberFormat="1" applyFont="1" applyFill="1" applyBorder="1" applyAlignment="1">
      <alignment horizontal="center" vertical="center"/>
    </xf>
    <xf numFmtId="3" fontId="26" fillId="22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V26"/>
  <sheetViews>
    <sheetView tabSelected="1" view="pageLayout" workbookViewId="0" topLeftCell="A4">
      <selection activeCell="E9" sqref="E9"/>
    </sheetView>
  </sheetViews>
  <sheetFormatPr defaultColWidth="9.140625" defaultRowHeight="15"/>
  <cols>
    <col min="1" max="1" width="13.7109375" style="1" customWidth="1"/>
    <col min="2" max="3" width="9.7109375" style="1" customWidth="1"/>
    <col min="4" max="4" width="9.8515625" style="1" customWidth="1"/>
    <col min="5" max="5" width="9.7109375" style="1" customWidth="1"/>
    <col min="6" max="6" width="10.140625" style="1" customWidth="1"/>
    <col min="7" max="8" width="10.00390625" style="1" customWidth="1"/>
    <col min="9" max="9" width="9.7109375" style="1" customWidth="1"/>
    <col min="10" max="11" width="10.00390625" style="1" customWidth="1"/>
    <col min="12" max="12" width="9.8515625" style="1" customWidth="1"/>
    <col min="13" max="13" width="10.00390625" style="1" customWidth="1"/>
    <col min="14" max="14" width="12.28125" style="1" customWidth="1"/>
    <col min="15" max="15" width="11.140625" style="2" bestFit="1" customWidth="1"/>
    <col min="22" max="22" width="14.7109375" style="0" customWidth="1"/>
  </cols>
  <sheetData>
    <row r="1" spans="1:14" ht="17.25">
      <c r="A1" s="25" t="s">
        <v>30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4.25">
      <c r="A2" s="25" t="s">
        <v>31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4.25">
      <c r="A3" s="25" t="s">
        <v>32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2:14" ht="3.75" customHeight="1">
      <c r="B4" s="3"/>
      <c r="C4" s="3"/>
      <c r="D4" s="4"/>
      <c r="E4" s="3"/>
      <c r="F4" s="3"/>
      <c r="G4" s="3"/>
      <c r="H4" s="3"/>
      <c r="I4" s="3"/>
      <c r="J4" s="4"/>
      <c r="K4" s="3"/>
      <c r="L4" s="3"/>
      <c r="M4" s="3"/>
      <c r="N4" s="5" t="s">
        <v>26</v>
      </c>
    </row>
    <row r="5" spans="1:14" ht="18" customHeight="1">
      <c r="A5" s="15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  <c r="I5" s="15" t="s">
        <v>8</v>
      </c>
      <c r="J5" s="15" t="s">
        <v>9</v>
      </c>
      <c r="K5" s="15" t="s">
        <v>10</v>
      </c>
      <c r="L5" s="15" t="s">
        <v>11</v>
      </c>
      <c r="M5" s="15" t="s">
        <v>12</v>
      </c>
      <c r="N5" s="15" t="s">
        <v>13</v>
      </c>
    </row>
    <row r="6" spans="1:15" ht="18" customHeight="1">
      <c r="A6" s="22" t="s">
        <v>14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4"/>
      <c r="O6" s="10"/>
    </row>
    <row r="7" spans="1:15" ht="42" customHeight="1">
      <c r="A7" s="16" t="s">
        <v>16</v>
      </c>
      <c r="B7" s="17">
        <v>3589050</v>
      </c>
      <c r="C7" s="17">
        <f>3589049+1000</f>
        <v>3590049</v>
      </c>
      <c r="D7" s="17">
        <v>3589049</v>
      </c>
      <c r="E7" s="17">
        <v>3589049</v>
      </c>
      <c r="F7" s="17">
        <f>3589049+5820</f>
        <v>3594869</v>
      </c>
      <c r="G7" s="17">
        <v>3589049</v>
      </c>
      <c r="H7" s="17">
        <v>3589049</v>
      </c>
      <c r="I7" s="17">
        <v>3589049</v>
      </c>
      <c r="J7" s="17">
        <v>3589049</v>
      </c>
      <c r="K7" s="17">
        <v>3589049</v>
      </c>
      <c r="L7" s="17">
        <v>3589049</v>
      </c>
      <c r="M7" s="17">
        <v>3589049</v>
      </c>
      <c r="N7" s="17">
        <f>SUM(B7:M7)</f>
        <v>43075409</v>
      </c>
      <c r="O7" s="11">
        <v>83429</v>
      </c>
    </row>
    <row r="8" spans="1:15" ht="47.25" customHeight="1">
      <c r="A8" s="16" t="s">
        <v>27</v>
      </c>
      <c r="B8" s="17"/>
      <c r="C8" s="17"/>
      <c r="D8" s="17"/>
      <c r="E8" s="17"/>
      <c r="F8" s="17"/>
      <c r="G8" s="17"/>
      <c r="H8" s="17"/>
      <c r="I8" s="17">
        <v>1000000</v>
      </c>
      <c r="J8" s="17"/>
      <c r="K8" s="17"/>
      <c r="L8" s="17"/>
      <c r="M8" s="17"/>
      <c r="N8" s="17">
        <f aca="true" t="shared" si="0" ref="N8:N14">SUM(B8:M8)</f>
        <v>1000000</v>
      </c>
      <c r="O8" s="11">
        <v>7628</v>
      </c>
    </row>
    <row r="9" spans="1:15" ht="32.25" customHeight="1">
      <c r="A9" s="16" t="s">
        <v>17</v>
      </c>
      <c r="B9" s="17">
        <v>350000</v>
      </c>
      <c r="C9" s="17">
        <v>250000</v>
      </c>
      <c r="D9" s="17">
        <v>10033500</v>
      </c>
      <c r="E9" s="17">
        <v>320000</v>
      </c>
      <c r="F9" s="17">
        <v>250000</v>
      </c>
      <c r="G9" s="17">
        <f>350000+20000</f>
        <v>370000</v>
      </c>
      <c r="H9" s="17">
        <v>250000</v>
      </c>
      <c r="I9" s="17">
        <v>100000</v>
      </c>
      <c r="J9" s="17">
        <f>11335000-8500-825000</f>
        <v>10501500</v>
      </c>
      <c r="K9" s="17">
        <v>315000</v>
      </c>
      <c r="L9" s="17">
        <v>3580000</v>
      </c>
      <c r="M9" s="17">
        <v>3000000</v>
      </c>
      <c r="N9" s="17">
        <f t="shared" si="0"/>
        <v>29320000</v>
      </c>
      <c r="O9" s="11">
        <v>9720</v>
      </c>
    </row>
    <row r="10" spans="1:15" ht="30.75" customHeight="1">
      <c r="A10" s="16" t="s">
        <v>18</v>
      </c>
      <c r="B10" s="17">
        <f>16000+270000</f>
        <v>286000</v>
      </c>
      <c r="C10" s="17">
        <f>2516000+270000</f>
        <v>2786000</v>
      </c>
      <c r="D10" s="17">
        <f aca="true" t="shared" si="1" ref="D10:L10">16000+270000</f>
        <v>286000</v>
      </c>
      <c r="E10" s="17">
        <f t="shared" si="1"/>
        <v>286000</v>
      </c>
      <c r="F10" s="17">
        <f t="shared" si="1"/>
        <v>286000</v>
      </c>
      <c r="G10" s="17">
        <f>16000+270000+21030</f>
        <v>307030</v>
      </c>
      <c r="H10" s="17">
        <f>16000+270000+10030</f>
        <v>296030</v>
      </c>
      <c r="I10" s="17">
        <f t="shared" si="1"/>
        <v>286000</v>
      </c>
      <c r="J10" s="17">
        <f t="shared" si="1"/>
        <v>286000</v>
      </c>
      <c r="K10" s="17">
        <f t="shared" si="1"/>
        <v>286000</v>
      </c>
      <c r="L10" s="17">
        <f t="shared" si="1"/>
        <v>286000</v>
      </c>
      <c r="M10" s="17">
        <f>16000+270000+218500</f>
        <v>504500</v>
      </c>
      <c r="N10" s="17">
        <f>SUM(B10:M10)</f>
        <v>6181560</v>
      </c>
      <c r="O10" s="11"/>
    </row>
    <row r="11" spans="1:15" ht="33" customHeight="1">
      <c r="A11" s="16" t="s">
        <v>19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>
        <f t="shared" si="0"/>
        <v>0</v>
      </c>
      <c r="O11" s="11">
        <v>3200</v>
      </c>
    </row>
    <row r="12" spans="1:15" ht="26.25">
      <c r="A12" s="16" t="s">
        <v>29</v>
      </c>
      <c r="B12" s="17">
        <v>1262237</v>
      </c>
      <c r="C12" s="17">
        <v>1262233</v>
      </c>
      <c r="D12" s="17">
        <v>1262233</v>
      </c>
      <c r="E12" s="17">
        <v>1262233</v>
      </c>
      <c r="F12" s="17">
        <v>1262233</v>
      </c>
      <c r="G12" s="17">
        <v>1262233</v>
      </c>
      <c r="H12" s="17">
        <v>1262233</v>
      </c>
      <c r="I12" s="17">
        <v>1262233</v>
      </c>
      <c r="J12" s="17">
        <v>1262233</v>
      </c>
      <c r="K12" s="17">
        <v>1262233</v>
      </c>
      <c r="L12" s="17">
        <v>1262233</v>
      </c>
      <c r="M12" s="17">
        <v>1262233</v>
      </c>
      <c r="N12" s="17">
        <f t="shared" si="0"/>
        <v>15146800</v>
      </c>
      <c r="O12" s="11">
        <v>500</v>
      </c>
    </row>
    <row r="13" spans="1:15" ht="39">
      <c r="A13" s="16" t="s">
        <v>20</v>
      </c>
      <c r="B13" s="17">
        <f aca="true" t="shared" si="2" ref="B13:M13">B24*$O$13</f>
        <v>0</v>
      </c>
      <c r="C13" s="17">
        <f t="shared" si="2"/>
        <v>0</v>
      </c>
      <c r="D13" s="17">
        <f t="shared" si="2"/>
        <v>0</v>
      </c>
      <c r="E13" s="17">
        <v>0</v>
      </c>
      <c r="F13" s="17">
        <f t="shared" si="2"/>
        <v>0</v>
      </c>
      <c r="G13" s="17">
        <v>257180</v>
      </c>
      <c r="H13" s="17">
        <v>200270</v>
      </c>
      <c r="I13" s="17">
        <f t="shared" si="2"/>
        <v>0</v>
      </c>
      <c r="J13" s="17">
        <f t="shared" si="2"/>
        <v>0</v>
      </c>
      <c r="K13" s="17"/>
      <c r="L13" s="17">
        <f t="shared" si="2"/>
        <v>0</v>
      </c>
      <c r="M13" s="17">
        <f t="shared" si="2"/>
        <v>0</v>
      </c>
      <c r="N13" s="17">
        <f t="shared" si="0"/>
        <v>457450</v>
      </c>
      <c r="O13" s="11">
        <v>0</v>
      </c>
    </row>
    <row r="14" spans="1:15" ht="35.25" customHeight="1">
      <c r="A14" s="16" t="s">
        <v>28</v>
      </c>
      <c r="B14" s="17">
        <v>968752</v>
      </c>
      <c r="C14" s="17"/>
      <c r="D14" s="17">
        <v>0</v>
      </c>
      <c r="E14" s="17"/>
      <c r="F14" s="17">
        <v>45983596</v>
      </c>
      <c r="G14" s="17"/>
      <c r="H14" s="17">
        <v>0</v>
      </c>
      <c r="I14" s="17">
        <v>0</v>
      </c>
      <c r="J14" s="17"/>
      <c r="K14" s="17"/>
      <c r="L14" s="17"/>
      <c r="M14" s="17"/>
      <c r="N14" s="17">
        <f t="shared" si="0"/>
        <v>46952348</v>
      </c>
      <c r="O14" s="11">
        <v>20815</v>
      </c>
    </row>
    <row r="15" spans="1:15" ht="18" customHeight="1">
      <c r="A15" s="18" t="s">
        <v>24</v>
      </c>
      <c r="B15" s="19">
        <f>SUM(B7:B14)</f>
        <v>6456039</v>
      </c>
      <c r="C15" s="19">
        <f aca="true" t="shared" si="3" ref="C15:L15">SUM(C7:C14)</f>
        <v>7888282</v>
      </c>
      <c r="D15" s="19">
        <f t="shared" si="3"/>
        <v>15170782</v>
      </c>
      <c r="E15" s="19">
        <f t="shared" si="3"/>
        <v>5457282</v>
      </c>
      <c r="F15" s="19">
        <f t="shared" si="3"/>
        <v>51376698</v>
      </c>
      <c r="G15" s="19">
        <f t="shared" si="3"/>
        <v>5785492</v>
      </c>
      <c r="H15" s="19">
        <f t="shared" si="3"/>
        <v>5597582</v>
      </c>
      <c r="I15" s="19">
        <f t="shared" si="3"/>
        <v>6237282</v>
      </c>
      <c r="J15" s="19">
        <f t="shared" si="3"/>
        <v>15638782</v>
      </c>
      <c r="K15" s="19">
        <f t="shared" si="3"/>
        <v>5452282</v>
      </c>
      <c r="L15" s="19">
        <f t="shared" si="3"/>
        <v>8717282</v>
      </c>
      <c r="M15" s="19">
        <f>SUM(M7:M14)</f>
        <v>8355782</v>
      </c>
      <c r="N15" s="20">
        <f>SUM(B15:M15)</f>
        <v>142133567</v>
      </c>
      <c r="O15" s="12">
        <f>SUM(O7:O14)</f>
        <v>125292</v>
      </c>
    </row>
    <row r="16" spans="1:22" ht="18" customHeight="1">
      <c r="A16" s="22" t="s">
        <v>15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13"/>
      <c r="V16">
        <v>125195203</v>
      </c>
    </row>
    <row r="17" spans="1:22" ht="31.5" customHeight="1">
      <c r="A17" s="16" t="s">
        <v>21</v>
      </c>
      <c r="B17" s="17">
        <v>10443190</v>
      </c>
      <c r="C17" s="17">
        <f>10443190+95</f>
        <v>10443285</v>
      </c>
      <c r="D17" s="17">
        <v>10443190</v>
      </c>
      <c r="E17" s="17">
        <v>10443190</v>
      </c>
      <c r="F17" s="17">
        <v>10443190</v>
      </c>
      <c r="G17" s="17">
        <v>10443190</v>
      </c>
      <c r="H17" s="17">
        <v>10443190</v>
      </c>
      <c r="I17" s="17">
        <v>10443190</v>
      </c>
      <c r="J17" s="17">
        <v>10443190</v>
      </c>
      <c r="K17" s="17">
        <v>10443190</v>
      </c>
      <c r="L17" s="17">
        <v>10443190</v>
      </c>
      <c r="M17" s="17">
        <v>10443190</v>
      </c>
      <c r="N17" s="17">
        <f>SUM(B17:M17)</f>
        <v>125318375</v>
      </c>
      <c r="O17" s="12">
        <v>125318375</v>
      </c>
      <c r="V17">
        <v>16815192</v>
      </c>
    </row>
    <row r="18" spans="1:22" ht="33.75" customHeight="1">
      <c r="A18" s="16" t="s">
        <v>22</v>
      </c>
      <c r="B18" s="17">
        <f>1320537-4+968752</f>
        <v>2289285</v>
      </c>
      <c r="C18" s="17">
        <v>1320537</v>
      </c>
      <c r="D18" s="17">
        <v>1320537</v>
      </c>
      <c r="E18" s="17">
        <v>1320537</v>
      </c>
      <c r="F18" s="17">
        <v>1320537</v>
      </c>
      <c r="G18" s="17">
        <v>1320537</v>
      </c>
      <c r="H18" s="17">
        <v>1320537</v>
      </c>
      <c r="I18" s="17">
        <v>1320537</v>
      </c>
      <c r="J18" s="17">
        <v>1320537</v>
      </c>
      <c r="K18" s="17">
        <v>1320537</v>
      </c>
      <c r="L18" s="17">
        <v>1320537</v>
      </c>
      <c r="M18" s="17">
        <v>1320537</v>
      </c>
      <c r="N18" s="17">
        <f>SUM(B18:M18)</f>
        <v>16815192</v>
      </c>
      <c r="O18" s="12">
        <v>20815</v>
      </c>
      <c r="V18">
        <v>113142</v>
      </c>
    </row>
    <row r="19" spans="1:22" ht="18" customHeight="1">
      <c r="A19" s="21" t="s">
        <v>23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>
        <f>SUM(B19:M19)</f>
        <v>0</v>
      </c>
      <c r="O19" s="12"/>
      <c r="V19">
        <v>10030</v>
      </c>
    </row>
    <row r="20" spans="1:22" ht="18" customHeight="1">
      <c r="A20" s="18" t="s">
        <v>25</v>
      </c>
      <c r="B20" s="19">
        <f aca="true" t="shared" si="4" ref="B20:M20">SUM(B17:B18)</f>
        <v>12732475</v>
      </c>
      <c r="C20" s="19">
        <f t="shared" si="4"/>
        <v>11763822</v>
      </c>
      <c r="D20" s="19">
        <f t="shared" si="4"/>
        <v>11763727</v>
      </c>
      <c r="E20" s="19">
        <f t="shared" si="4"/>
        <v>11763727</v>
      </c>
      <c r="F20" s="19">
        <f t="shared" si="4"/>
        <v>11763727</v>
      </c>
      <c r="G20" s="19">
        <f t="shared" si="4"/>
        <v>11763727</v>
      </c>
      <c r="H20" s="19">
        <f t="shared" si="4"/>
        <v>11763727</v>
      </c>
      <c r="I20" s="19">
        <f t="shared" si="4"/>
        <v>11763727</v>
      </c>
      <c r="J20" s="19">
        <f t="shared" si="4"/>
        <v>11763727</v>
      </c>
      <c r="K20" s="19">
        <f t="shared" si="4"/>
        <v>11763727</v>
      </c>
      <c r="L20" s="19">
        <f t="shared" si="4"/>
        <v>11763727</v>
      </c>
      <c r="M20" s="19">
        <f t="shared" si="4"/>
        <v>11763727</v>
      </c>
      <c r="N20" s="20">
        <f>SUM(N16:N19)</f>
        <v>142133567</v>
      </c>
      <c r="O20" s="11">
        <f>SUM(O17:O18)</f>
        <v>125339190</v>
      </c>
      <c r="V20">
        <f>SUM(V16:V19)-V17</f>
        <v>125318375</v>
      </c>
    </row>
    <row r="21" ht="14.25">
      <c r="O21" s="13"/>
    </row>
    <row r="22" spans="1:15" ht="17.25">
      <c r="A22" s="26" t="s">
        <v>34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13"/>
    </row>
    <row r="23" spans="1:14" ht="14.25">
      <c r="A23" s="26" t="s">
        <v>33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5" s="9" customFormat="1" ht="14.25">
      <c r="A24" s="6"/>
      <c r="B24" s="6">
        <f>56443807/12</f>
        <v>4703650.583333333</v>
      </c>
      <c r="C24" s="7">
        <v>0.14</v>
      </c>
      <c r="D24" s="7">
        <v>0.07</v>
      </c>
      <c r="E24" s="7">
        <v>0.08</v>
      </c>
      <c r="F24" s="7">
        <v>0.08</v>
      </c>
      <c r="G24" s="7">
        <v>0.08</v>
      </c>
      <c r="H24" s="7">
        <v>0.08</v>
      </c>
      <c r="I24" s="7">
        <v>0.08</v>
      </c>
      <c r="J24" s="7">
        <v>0.08</v>
      </c>
      <c r="K24" s="7">
        <v>0.08</v>
      </c>
      <c r="L24" s="7">
        <v>0.08</v>
      </c>
      <c r="M24" s="7">
        <v>0.1</v>
      </c>
      <c r="N24" s="8">
        <f>SUM(B24:M24)</f>
        <v>4703651.533333333</v>
      </c>
      <c r="O24" s="2"/>
    </row>
    <row r="25" spans="1:14" ht="14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5:14" ht="14.25">
      <c r="E26" s="14"/>
      <c r="G26" s="14"/>
      <c r="J26" s="14"/>
      <c r="L26" s="14"/>
      <c r="N26" s="14"/>
    </row>
  </sheetData>
  <sheetProtection/>
  <mergeCells count="7">
    <mergeCell ref="A23:N23"/>
    <mergeCell ref="A6:N6"/>
    <mergeCell ref="A16:N16"/>
    <mergeCell ref="A1:N1"/>
    <mergeCell ref="A2:N2"/>
    <mergeCell ref="A3:N3"/>
    <mergeCell ref="A22:N22"/>
  </mergeCells>
  <printOptions/>
  <pageMargins left="0.03937007874015748" right="0.03937007874015748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Szabina</cp:lastModifiedBy>
  <cp:lastPrinted>2018-09-28T16:27:33Z</cp:lastPrinted>
  <dcterms:created xsi:type="dcterms:W3CDTF">2014-02-03T14:08:15Z</dcterms:created>
  <dcterms:modified xsi:type="dcterms:W3CDTF">2018-09-28T16:27:34Z</dcterms:modified>
  <cp:category/>
  <cp:version/>
  <cp:contentType/>
  <cp:contentStatus/>
</cp:coreProperties>
</file>