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firstSheet="19" activeTab="21"/>
  </bookViews>
  <sheets>
    <sheet name="1.mell.Címrend" sheetId="1" r:id="rId1"/>
    <sheet name="2.mell.Pénzmaradvány" sheetId="2" r:id="rId2"/>
    <sheet name="3.mell.Külső finansz." sheetId="3" r:id="rId3"/>
    <sheet name="4.mell.3 éves" sheetId="4" r:id="rId4"/>
    <sheet name="5.mell.Összevont mérleg" sheetId="5" r:id="rId5"/>
    <sheet name="6. mell.Bevétel mérleg" sheetId="6" r:id="rId6"/>
    <sheet name="7.mell.Kiadás mérleg" sheetId="7" r:id="rId7"/>
    <sheet name="8. mell.Bevétel intézm-ként" sheetId="8" r:id="rId8"/>
    <sheet name="9. mell.Kiadás intézm-ként" sheetId="9" r:id="rId9"/>
    <sheet name="10.mell.Lakossági támogatás" sheetId="10" r:id="rId10"/>
    <sheet name="11. mell.Egyéb műk.felh.kiad." sheetId="11" r:id="rId11"/>
    <sheet name="12.mell.Beruházás célonként" sheetId="12" r:id="rId12"/>
    <sheet name="13. mell.Felújítás célonként" sheetId="13" r:id="rId13"/>
    <sheet name="14. mell.EU támogatás" sheetId="14" r:id="rId14"/>
    <sheet name="15. mell.Ktgvetési létszám" sheetId="15" r:id="rId15"/>
    <sheet name="16.mell.Közfoglalk.létszám" sheetId="16" r:id="rId16"/>
    <sheet name="17. mell.Műk,felh.bev.kiad." sheetId="17" r:id="rId17"/>
    <sheet name="18. mell.Hitel alakulása" sheetId="18" r:id="rId18"/>
    <sheet name="19. mell.Tartalék" sheetId="19" r:id="rId19"/>
    <sheet name="20. mell.Előir.felh.ütemterv" sheetId="20" r:id="rId20"/>
    <sheet name="21. mell.Több éves kihatás" sheetId="21" r:id="rId21"/>
    <sheet name="22. mell.Közvetett támogatás" sheetId="22" r:id="rId22"/>
  </sheets>
  <definedNames/>
  <calcPr fullCalcOnLoad="1"/>
</workbook>
</file>

<file path=xl/sharedStrings.xml><?xml version="1.0" encoding="utf-8"?>
<sst xmlns="http://schemas.openxmlformats.org/spreadsheetml/2006/main" count="1009" uniqueCount="590">
  <si>
    <t xml:space="preserve">  -Kötelező feladatok</t>
  </si>
  <si>
    <t xml:space="preserve">  -Önként vállalt feladatok</t>
  </si>
  <si>
    <t xml:space="preserve">  -Államigazgatási feladatok</t>
  </si>
  <si>
    <t>Sor-szám</t>
  </si>
  <si>
    <t>Megnevezés</t>
  </si>
  <si>
    <t>Működési bevételek</t>
  </si>
  <si>
    <t>Saját bevétel</t>
  </si>
  <si>
    <t>Átengedett központi adók</t>
  </si>
  <si>
    <t xml:space="preserve">  - Gépjárműadó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</si>
  <si>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</si>
  <si>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</si>
  <si>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</si>
  <si>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</si>
  <si>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 xml:space="preserve">  - Központosított előirányzatok</t>
  </si>
  <si>
    <t>Támogatás értékű bevétel</t>
  </si>
  <si>
    <t xml:space="preserve">  - Többcélú kistérségi társulástól</t>
  </si>
  <si>
    <t xml:space="preserve">  - Egyéb önkormányzattól</t>
  </si>
  <si>
    <t>Átvett pénzeszköz államháztartáson kívülről</t>
  </si>
  <si>
    <t>Működési kiadások</t>
  </si>
  <si>
    <t xml:space="preserve">  - Személyi juttatás</t>
  </si>
  <si>
    <t xml:space="preserve">  - Ellátottak pénzbeni juttatása</t>
  </si>
  <si>
    <t>Felhalmozási kiadások</t>
  </si>
  <si>
    <t>Önkormányzati felújítási kiadások</t>
  </si>
  <si>
    <t>ezer Ft-ban</t>
  </si>
  <si>
    <t>Személyi jellegű kiadások</t>
  </si>
  <si>
    <t>Dologi kiadás</t>
  </si>
  <si>
    <t>Ellátottak pénzbeni juttatásai</t>
  </si>
  <si>
    <t>Felújítás</t>
  </si>
  <si>
    <t>Szakmai</t>
  </si>
  <si>
    <t>Technikai</t>
  </si>
  <si>
    <t>Feladat megnevezése</t>
  </si>
  <si>
    <t>Terv évi elő-irány-zat</t>
  </si>
  <si>
    <t>Ösz-szes kia-dás</t>
  </si>
  <si>
    <t>Fejlesztési hitel</t>
  </si>
  <si>
    <t>Egyéb hosszú lejáratú kötelezettség</t>
  </si>
  <si>
    <t>E b b ő l</t>
  </si>
  <si>
    <t>Felvét éve</t>
  </si>
  <si>
    <t>2011. dec. 31.</t>
  </si>
  <si>
    <t>2012. dec. 31.</t>
  </si>
  <si>
    <t>2013. dec. 31.</t>
  </si>
  <si>
    <t>2014. dec. 31.</t>
  </si>
  <si>
    <t>2015. dec. 31.</t>
  </si>
  <si>
    <t>2016. dec. 31.</t>
  </si>
  <si>
    <t>2017. dec. 31.</t>
  </si>
  <si>
    <t>2018. dec. 31.</t>
  </si>
  <si>
    <t>2019. dec. 31.</t>
  </si>
  <si>
    <t>Felhalmozási célú hitel</t>
  </si>
  <si>
    <t>Működési célú hitel</t>
  </si>
  <si>
    <t xml:space="preserve">Összesen: </t>
  </si>
  <si>
    <t>Előző év vé-géig</t>
  </si>
  <si>
    <t>Felhalmozási célú bevételek</t>
  </si>
  <si>
    <t>Felhalmozási célú kiadások</t>
  </si>
  <si>
    <t>Felújítási kiadások</t>
  </si>
  <si>
    <t>Bevételek</t>
  </si>
  <si>
    <t>Kiadások</t>
  </si>
  <si>
    <t>Általános tartalék</t>
  </si>
  <si>
    <t xml:space="preserve">Helyi adók </t>
  </si>
  <si>
    <t xml:space="preserve">  - Talajterhelési díj</t>
  </si>
  <si>
    <t xml:space="preserve">  - Egyéb sajátos bevétel</t>
  </si>
  <si>
    <t>II. Támogatások</t>
  </si>
  <si>
    <t>Önkormányzat költségvetési támogatása</t>
  </si>
  <si>
    <t>III. Felhalmozási és tőke jellegű bevételek</t>
  </si>
  <si>
    <t>IV. Támogatás értékű bevétel</t>
  </si>
  <si>
    <t>Támogatásértékű működési bevétel</t>
  </si>
  <si>
    <t>V. Véglegesen átvett pénzeszközök</t>
  </si>
  <si>
    <t xml:space="preserve">Működési célú pénzeszköz átvétel államháztartáson kívülről </t>
  </si>
  <si>
    <t>Felhalmozási célú pénzeszköz átvétel államháztartáson kívülről</t>
  </si>
  <si>
    <t>Folyószámla hitel felvétel</t>
  </si>
  <si>
    <t>Felhalmozási és tőke jellegű bevételek</t>
  </si>
  <si>
    <t>Hiteltörlesztés</t>
  </si>
  <si>
    <t>2020. dec.31.</t>
  </si>
  <si>
    <t>2021. dec.31.</t>
  </si>
  <si>
    <t>2022. dec.31.</t>
  </si>
  <si>
    <t>Céltartalék</t>
  </si>
  <si>
    <t>Feladat</t>
  </si>
  <si>
    <t>Az átcsoportosítás jogát gyakorolja</t>
  </si>
  <si>
    <t>Képviselő-testület</t>
  </si>
  <si>
    <t>Általános tartalék összesen:</t>
  </si>
  <si>
    <t xml:space="preserve">ezer Ft-ban </t>
  </si>
  <si>
    <t xml:space="preserve">  - Pótlék, bírság</t>
  </si>
  <si>
    <t xml:space="preserve">  - Egyéb bírságok, pótlékok</t>
  </si>
  <si>
    <t>Európai Uniós támogatással megvalósuló fejlesztés</t>
  </si>
  <si>
    <t xml:space="preserve">  </t>
  </si>
  <si>
    <t>Támogatás összesen</t>
  </si>
  <si>
    <t>További években</t>
  </si>
  <si>
    <t>Tervévet megelőző kiadás</t>
  </si>
  <si>
    <t>Tervévben</t>
  </si>
  <si>
    <t>Bevétel</t>
  </si>
  <si>
    <t>Kiadás</t>
  </si>
  <si>
    <t>Összesen:</t>
  </si>
  <si>
    <t>Összesen</t>
  </si>
  <si>
    <t>Sorszám</t>
  </si>
  <si>
    <t>Létszám  (fő)</t>
  </si>
  <si>
    <t>Tervévet megelőző évben kiutalt</t>
  </si>
  <si>
    <t>Terv évi támogatás</t>
  </si>
  <si>
    <t>További évek támogatása</t>
  </si>
  <si>
    <t>Összege</t>
  </si>
  <si>
    <t>KÖLTSÉGVETÉSI BEVÉTEL ÖSSZESEN:</t>
  </si>
  <si>
    <t>III. Finanszírozási célú kiadás</t>
  </si>
  <si>
    <t>Folyószámlahitel törlesztés</t>
  </si>
  <si>
    <t>KÖLTSÉGVETÉSI KIADÁS ÖSSZESEN:</t>
  </si>
  <si>
    <t>VII. Finanszírozási célú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</si>
  <si>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</si>
  <si>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</si>
  <si>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</si>
  <si>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</si>
  <si>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</si>
  <si>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</si>
  <si>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</si>
  <si>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</si>
  <si>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</si>
  <si>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</si>
  <si>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</si>
  <si>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</si>
  <si>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</si>
  <si>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ÖSSZES BEVÉTEL</t>
  </si>
  <si>
    <t>Hitel törlesztés</t>
  </si>
  <si>
    <t>M</t>
  </si>
  <si>
    <t>N</t>
  </si>
  <si>
    <t>O</t>
  </si>
  <si>
    <t>P</t>
  </si>
  <si>
    <t>Beszá-molás évében felme-rült kiadás</t>
  </si>
  <si>
    <t>Feladatok</t>
  </si>
  <si>
    <t xml:space="preserve">Céltartalék összesen: </t>
  </si>
  <si>
    <t xml:space="preserve">Tartalékok összesen: </t>
  </si>
  <si>
    <t>MŰKÖDÉSI KÖLTSÉGVETÉSI KIADÁSOK</t>
  </si>
  <si>
    <t>Működési költség-vetési kiadások összesen</t>
  </si>
  <si>
    <t>FELHALMOZÁSI KÖLTSÉGVETÉSI KIADÁSOK</t>
  </si>
  <si>
    <t>KIADÁS ÖSSZESEN</t>
  </si>
  <si>
    <t>ÖSSZES KIADÁS</t>
  </si>
  <si>
    <t>Egyéb működési  célú kiadás</t>
  </si>
  <si>
    <t>Beruházás</t>
  </si>
  <si>
    <t>MŰKÖDÉSI KÖLTSÉGVETÉSI BEVÉTELEK</t>
  </si>
  <si>
    <t>FELHALMOZÁSI KÖLTSÉGVETÉSI BEVÉTELEK</t>
  </si>
  <si>
    <t>BEVÉTEL ÖSSZESEN</t>
  </si>
  <si>
    <t>Összesen: (2+3+5+7+8)</t>
  </si>
  <si>
    <t>I. Működési költségvetés</t>
  </si>
  <si>
    <t>Önkormányzat által irányított költségvetési szervek bevételei</t>
  </si>
  <si>
    <t>Bírságok, hozzájárulások, díjak  és más fizetési kötelezettségek</t>
  </si>
  <si>
    <t>Önkormányzat működési költségvetési bevételei</t>
  </si>
  <si>
    <t>Önkormányzat közhatalmi bevételei</t>
  </si>
  <si>
    <t>Önkormányzat felhalmozási és tőke jellegű bevételei</t>
  </si>
  <si>
    <t>Önkormányzat támogatásai</t>
  </si>
  <si>
    <t>Önkormányzat támogatás értékű bevételei</t>
  </si>
  <si>
    <t>Önkormányzat költségvetési bevételei</t>
  </si>
  <si>
    <t>Önkormányzat véglegesen átvett működési célú pénzeszközei</t>
  </si>
  <si>
    <t>Önkormányzat véglegesen átvett felhalmozási célú pénzeszközei</t>
  </si>
  <si>
    <t>Önkormányzat által irányított költségvetési szervek kiadásai</t>
  </si>
  <si>
    <t xml:space="preserve">  - Munkaadót terhelő járulékok és szociális hozzájárulási adó</t>
  </si>
  <si>
    <t xml:space="preserve">  - Egyéb működési kiadások</t>
  </si>
  <si>
    <t>II. Felhalmozási költségvetés</t>
  </si>
  <si>
    <t xml:space="preserve">  - Dologi jellegű kiadások</t>
  </si>
  <si>
    <t xml:space="preserve"> - Személyi juttatás</t>
  </si>
  <si>
    <t>Önkormányzat kiadásai</t>
  </si>
  <si>
    <t xml:space="preserve"> - Dologi kiadás</t>
  </si>
  <si>
    <t>Európai Uniós támogatással megvalósuló önkormányzati beruházás</t>
  </si>
  <si>
    <t>Önkormányzati egyéb felhalmozási kiadás</t>
  </si>
  <si>
    <t>Éven belüli hitel törlesztés</t>
  </si>
  <si>
    <t xml:space="preserve">  - Általános tartalék</t>
  </si>
  <si>
    <t>Önkormányzati felhalmozási célú költségvetési kiadás összesen:</t>
  </si>
  <si>
    <t>Önkormányzati felújítás</t>
  </si>
  <si>
    <t xml:space="preserve"> - Munkaadót terhelő járulékok és szociális hozzájárulási adó</t>
  </si>
  <si>
    <t>Önkormányzati beruházás</t>
  </si>
  <si>
    <t xml:space="preserve"> - Önkormányzat egyéb működési kiadásai</t>
  </si>
  <si>
    <t>Önkormányzati beruházási kiadás</t>
  </si>
  <si>
    <t>Éven belüli hitel felvétel</t>
  </si>
  <si>
    <t>Felhalmozási célú pénzeszköz átvétel</t>
  </si>
  <si>
    <t>Osztalék</t>
  </si>
  <si>
    <t>Támogatásértékű felhalmozási bevétel</t>
  </si>
  <si>
    <t>Fejlesztési hitel kamata</t>
  </si>
  <si>
    <t>Létszám</t>
  </si>
  <si>
    <t>VI. Pénzmaradvány</t>
  </si>
  <si>
    <t>Cím</t>
  </si>
  <si>
    <t>Alcím</t>
  </si>
  <si>
    <t>Sor- szám</t>
  </si>
  <si>
    <t>Intézményi működéshez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</si>
  <si>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</si>
  <si>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</si>
  <si>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</si>
  <si>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Intézményi költségvetéshez kapcsolódó egyéb bevételek</t>
  </si>
  <si>
    <t>Tárgyi eszközök, immateriális javak értékesítése</t>
  </si>
  <si>
    <t xml:space="preserve">  - Ingatlan értékesítés</t>
  </si>
  <si>
    <t xml:space="preserve">  - Gép, berendezés értékesítés</t>
  </si>
  <si>
    <t>Lakáshitel visszafizetés</t>
  </si>
  <si>
    <t>Támogatási kölcsön visszatérülés</t>
  </si>
  <si>
    <t xml:space="preserve">  - Háztartástól átvett pénz</t>
  </si>
  <si>
    <t xml:space="preserve">  - EU költségvetésből átvett pénz</t>
  </si>
  <si>
    <t xml:space="preserve">Fejlesztési hitel </t>
  </si>
  <si>
    <t>Tagdíj Marcali kistérség</t>
  </si>
  <si>
    <t>Polgármesteri támogatási keret</t>
  </si>
  <si>
    <t>Polgárőrség támogatás</t>
  </si>
  <si>
    <t>Aranyhíd kulturális Szövetség támogatás rendezvényekre</t>
  </si>
  <si>
    <t>Önállóan működő költségvetési szervek egyéb működési kiadása</t>
  </si>
  <si>
    <t>Önkormányzat által irányított költségvetési szervek pénzmaradványa</t>
  </si>
  <si>
    <t>Önkormányzat pénzmaradványa</t>
  </si>
  <si>
    <t>Önkormányzat működési célú pénzmaradvány</t>
  </si>
  <si>
    <t>Önkormányzat fejlesztési célú pénzmaradvány</t>
  </si>
  <si>
    <t xml:space="preserve">  - Fejezeti kezelésű előirányzattól</t>
  </si>
  <si>
    <t xml:space="preserve">  - Elkülönített állami pénzalaptól</t>
  </si>
  <si>
    <t xml:space="preserve">  - Önkormányzat által folyósított szociális ellátások</t>
  </si>
  <si>
    <t xml:space="preserve">  - Működési kölcsön nyújtás</t>
  </si>
  <si>
    <t>Európai Uniós támogatással megvalósuló önkormányzati felújítás</t>
  </si>
  <si>
    <t>Felhalmozási célú kölcsön nyújtás</t>
  </si>
  <si>
    <t>Pénzügyi részesedések vásárlása</t>
  </si>
  <si>
    <t>Működési célú pénz- maradvány</t>
  </si>
  <si>
    <t>Átvett pénzeszköz államház- tartáson kívülről</t>
  </si>
  <si>
    <t>Felhal- mozási célú pénz- maradv.</t>
  </si>
  <si>
    <t>Felhalm. költségvetési bevételek összesen</t>
  </si>
  <si>
    <t>Működési költségvet. bevételek összesen</t>
  </si>
  <si>
    <t>Támog. értékű bevétel</t>
  </si>
  <si>
    <t>Felhalm. tartalék</t>
  </si>
  <si>
    <t>Működési tartalék</t>
  </si>
  <si>
    <t>Munka- adót terhelő járulékok</t>
  </si>
  <si>
    <t>Egyéb felhal- mozási kiadások</t>
  </si>
  <si>
    <t>Felhal-mozási költség- vetési kiadások összesen</t>
  </si>
  <si>
    <t xml:space="preserve">Önkormányzat támogatásértékű és államháztartáson kívülre átadott működési kiadásai </t>
  </si>
  <si>
    <t xml:space="preserve">Önkormányzat támogatásértékű és államháztartáson kívülre átadott felhalm. kiadásai </t>
  </si>
  <si>
    <t>Felhalmozási célú kölcsön visszatérülés</t>
  </si>
  <si>
    <t>Működési célú bevétel összesen: (2+…+9)</t>
  </si>
  <si>
    <t>Felhalmozási kiadások összesen: (27+…+34)</t>
  </si>
  <si>
    <t>Önkormányzat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</si>
  <si>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</si>
  <si>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</si>
  <si>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</si>
  <si>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</si>
  <si>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</si>
  <si>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</si>
  <si>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</si>
  <si>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</si>
  <si>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</si>
  <si>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</si>
  <si>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</si>
  <si>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</si>
  <si>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</si>
  <si>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Átvett pénzeszköz</t>
  </si>
  <si>
    <t>Előző havi záró pénz</t>
  </si>
  <si>
    <t>Bevételek összesen:</t>
  </si>
  <si>
    <t>Fejlesztési kiadások</t>
  </si>
  <si>
    <t>Tartalék felhasználása</t>
  </si>
  <si>
    <t>Kiadások összesen:</t>
  </si>
  <si>
    <t>Egyenleg</t>
  </si>
  <si>
    <t>Össz.bev.-össz kiad.</t>
  </si>
  <si>
    <t xml:space="preserve"> </t>
  </si>
  <si>
    <t xml:space="preserve"> S.sz</t>
  </si>
  <si>
    <t xml:space="preserve"> Az önkormányzat bevételi</t>
  </si>
  <si>
    <t xml:space="preserve"> Össz.</t>
  </si>
  <si>
    <t xml:space="preserve"> Ssz.</t>
  </si>
  <si>
    <t xml:space="preserve"> Közvetett támogatás</t>
  </si>
  <si>
    <t>jogcímei</t>
  </si>
  <si>
    <t xml:space="preserve"> Alaptevékenység bevételei</t>
  </si>
  <si>
    <t xml:space="preserve"> Alaptevékenység bevételeihez tartozó közvetett támogatások</t>
  </si>
  <si>
    <t>tartozó közvetett támogatások</t>
  </si>
  <si>
    <t xml:space="preserve">    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</si>
  <si>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</si>
  <si>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</si>
  <si>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</si>
  <si>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</si>
  <si>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</si>
  <si>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</si>
  <si>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</si>
  <si>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</si>
  <si>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</si>
  <si>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</si>
  <si>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</si>
  <si>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</si>
  <si>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</si>
  <si>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</si>
  <si>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</si>
  <si>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</si>
  <si>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</si>
  <si>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</si>
  <si>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</si>
  <si>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</si>
  <si>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</si>
  <si>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</si>
  <si>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</si>
  <si>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</si>
  <si>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</si>
  <si>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</si>
  <si>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</si>
  <si>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</si>
  <si>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</si>
  <si>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</si>
  <si>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</si>
  <si>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</si>
  <si>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</si>
  <si>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</si>
  <si>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</si>
  <si>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</si>
  <si>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</si>
  <si>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</si>
  <si>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</si>
  <si>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</si>
  <si>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</si>
  <si>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</si>
  <si>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</si>
  <si>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</si>
  <si>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</si>
  <si>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</si>
  <si>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</si>
  <si>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</si>
  <si>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</si>
  <si>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Ebből le az I-VI. pont szerint                               összesen: (I-VI. pontig)             </t>
  </si>
  <si>
    <t xml:space="preserve">   ténylegesen tervevezett bevételek</t>
  </si>
  <si>
    <t>Közvetett támogatások</t>
  </si>
  <si>
    <t xml:space="preserve"> Közvetett támogatások összesen:            87733</t>
  </si>
  <si>
    <t>összesen: (I-VI.pontig)</t>
  </si>
  <si>
    <t xml:space="preserve"> Szöveges kiegészítés az önkormányzat által nyújtott közvetett támogatásokról</t>
  </si>
  <si>
    <t xml:space="preserve">IV/1. sor Építményadónál </t>
  </si>
  <si>
    <t xml:space="preserve">                  </t>
  </si>
  <si>
    <t xml:space="preserve">  IV/1. sor  Telekadónál </t>
  </si>
  <si>
    <t xml:space="preserve">                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</si>
  <si>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</si>
  <si>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</si>
  <si>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</si>
  <si>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</si>
  <si>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</si>
  <si>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</si>
  <si>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</si>
  <si>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</si>
  <si>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Intézményi működési bevételek</t>
  </si>
  <si>
    <t>Munkaadót terhelő járulékok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</si>
  <si>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</si>
  <si>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</si>
  <si>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</si>
  <si>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</si>
  <si>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</si>
  <si>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</si>
  <si>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</si>
  <si>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</si>
  <si>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</si>
  <si>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</si>
  <si>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</si>
  <si>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</si>
  <si>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</si>
  <si>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</si>
  <si>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</si>
  <si>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</si>
  <si>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</si>
  <si>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</si>
  <si>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</si>
  <si>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</si>
  <si>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Támogatásértékű felhalmozási kiadás</t>
  </si>
  <si>
    <t>Felhalmozási célú pénzeszközátadás</t>
  </si>
  <si>
    <t>Felhalmozási célú kölcsön nyújtása, visszafizetése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</si>
  <si>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</si>
  <si>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</si>
  <si>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</si>
  <si>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</si>
  <si>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</si>
  <si>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</si>
  <si>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</si>
  <si>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</si>
  <si>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</si>
  <si>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</si>
  <si>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</si>
  <si>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</si>
  <si>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</si>
  <si>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</si>
  <si>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</si>
  <si>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</si>
  <si>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</si>
  <si>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</si>
  <si>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</si>
  <si>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</si>
  <si>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</si>
  <si>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</si>
  <si>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</si>
  <si>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</si>
  <si>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</si>
  <si>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</si>
  <si>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</si>
  <si>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A KÖLTSÉGVETÉSI HIÁNY BELSŐ FINANSZÍROZÁSÁRA SZOLGÁLÓ ELŐZŐ ÉVEK PÉNZMARADVÁNYA</t>
  </si>
  <si>
    <t>Előző évi pénzmaradvány</t>
  </si>
  <si>
    <t>Működési célú pénzmaradvány</t>
  </si>
  <si>
    <t>Előző évi pénzmaradvány felhasználása működésre</t>
  </si>
  <si>
    <t>Előző évi pénzmaradvány felhasználása felhamozásra</t>
  </si>
  <si>
    <t>Felhalmozási célú pénzmaradvány</t>
  </si>
  <si>
    <t xml:space="preserve">Megnevezés </t>
  </si>
  <si>
    <t xml:space="preserve">E </t>
  </si>
  <si>
    <t>Működési többlet</t>
  </si>
  <si>
    <t>Kötelező feladat</t>
  </si>
  <si>
    <t>Önként vállalt feladat</t>
  </si>
  <si>
    <t>Államigazgatási feladat</t>
  </si>
  <si>
    <t>A KÖLTSÉGVETÉSI HIÁNY KÜLSŐ FINANSZÍROZÁSÁRA SZOLGÁLÓ FINANSZÍROZÁSI CÉLÚ PÉNZÜGYI MŰVELETEK</t>
  </si>
  <si>
    <t>Adatok: e Ft-ban</t>
  </si>
  <si>
    <t>Felhasználása működésre</t>
  </si>
  <si>
    <t>Felhasználása felhamozásra</t>
  </si>
  <si>
    <t>Hitel felvétel</t>
  </si>
  <si>
    <t>Államigazga- tási feladat</t>
  </si>
  <si>
    <t xml:space="preserve">  - Általános feladatok támogatása</t>
  </si>
  <si>
    <t xml:space="preserve">  -Szociális és gyermekjóléti feladatok támogatása</t>
  </si>
  <si>
    <t xml:space="preserve">  -Települési önkormányzatok kulturális feladatainak támogatása</t>
  </si>
  <si>
    <t xml:space="preserve">  -Szociális feladatok támogatása</t>
  </si>
  <si>
    <t>Kötelező feladatok</t>
  </si>
  <si>
    <t>Önként vállalt feladatok</t>
  </si>
  <si>
    <t>Államigazgatási feladatok</t>
  </si>
  <si>
    <t>Közhatalmi bevétel, állami támog.</t>
  </si>
  <si>
    <t>Tárgyi eszköz értékes. Osztalék</t>
  </si>
  <si>
    <t>Egyéb</t>
  </si>
  <si>
    <t xml:space="preserve">Belső ellenőrzés társulási díj Marcali kistérség </t>
  </si>
  <si>
    <t>Orvosi ügyelet társulási díj Marcali kistérség</t>
  </si>
  <si>
    <t xml:space="preserve">LAKOSSÁGNAK NYÚJTOTT TÁMOGATÁSOK </t>
  </si>
  <si>
    <t>Foglalkoztatást helyettesítő támogatás</t>
  </si>
  <si>
    <t xml:space="preserve">Rendszeres szociális segély </t>
  </si>
  <si>
    <t>Lakásfenntartási támogatás</t>
  </si>
  <si>
    <t>Átmeneti segély</t>
  </si>
  <si>
    <t>Temetési segély</t>
  </si>
  <si>
    <t>Közgyógyellátás</t>
  </si>
  <si>
    <t>Köztemetés</t>
  </si>
  <si>
    <t>Szemétdíj visszatérítés</t>
  </si>
  <si>
    <t>Adatok: 1000 Ft-ban</t>
  </si>
  <si>
    <t>Sportcsarnok energetikai felújítás pályázat</t>
  </si>
  <si>
    <t>Önkormányzati támogatás</t>
  </si>
  <si>
    <t>Balatonberény Község Önkormányzat Címrendje</t>
  </si>
  <si>
    <t>Balatonberény Önkormányzat</t>
  </si>
  <si>
    <t>Balatonberény Önkormányzat mindösszesen</t>
  </si>
  <si>
    <t xml:space="preserve">BALATONBERÉNY KÖZSÉG ÖNKORMÁNYZAT </t>
  </si>
  <si>
    <t xml:space="preserve">Balatonberény Önkormányzat összevont költségvetési mérlege </t>
  </si>
  <si>
    <t xml:space="preserve">  - Kommunális adó</t>
  </si>
  <si>
    <t xml:space="preserve">  - Vagyonkezelésbe adásból származó bevétel</t>
  </si>
  <si>
    <t xml:space="preserve">  - Fejezeti kezelésű előirányzattól felújítási célú támogatásértékű bevétel EU-s programokra  Közvilágítás korszerűsítés </t>
  </si>
  <si>
    <t xml:space="preserve">  - Fejezeti kezelésű előirányzattól beruházási célú támogatásértékű bevétel EU-s programokra  Kossuth tér játszótér</t>
  </si>
  <si>
    <t xml:space="preserve">  - Fejezeti kezelésű előirányzattól beruházási célú támogatásértékű bevétel EU-s programokra  Kerékpártároló</t>
  </si>
  <si>
    <t xml:space="preserve">  - Társadalombiztosítási alapoktól</t>
  </si>
  <si>
    <t>Családalapítási támogatás</t>
  </si>
  <si>
    <t>Bursa Hungarica</t>
  </si>
  <si>
    <t>Tüzifa segély</t>
  </si>
  <si>
    <t>Rendszeres nevelési segély</t>
  </si>
  <si>
    <t>Eseti nevelési segély</t>
  </si>
  <si>
    <t>Egyéb támogatás</t>
  </si>
  <si>
    <t>BALATONBERÉNY ÖNKORMÁNYZAT</t>
  </si>
  <si>
    <t>Közös Hivatal támogatás</t>
  </si>
  <si>
    <t>Közös Hivatal támogatás kurtaxa ellenőrökre</t>
  </si>
  <si>
    <t>Balatonszentgyörgy Óvoda működés támogatás</t>
  </si>
  <si>
    <t>Balatonkeresztúr Alapszolgáltatási Központ támogatás</t>
  </si>
  <si>
    <t>Munka és Tűzvédelmi Társulási díj</t>
  </si>
  <si>
    <t>Katasztrófavédelem támogatás</t>
  </si>
  <si>
    <t>Balatoni Szövetség tagdíj</t>
  </si>
  <si>
    <t>TÖOSZ tagdíj</t>
  </si>
  <si>
    <t>Balatongyöngye Vidékfejlesztési Társulás</t>
  </si>
  <si>
    <t>Mozdulj Balaton Társulás</t>
  </si>
  <si>
    <t>Vöröskereszt támogatás</t>
  </si>
  <si>
    <t>Vasutas Települések Szövetsége</t>
  </si>
  <si>
    <t>Nők a Balatonért Egyesület</t>
  </si>
  <si>
    <t>Nyugdíjas Klub támogatás</t>
  </si>
  <si>
    <t>Borút Egyesület tagdíj</t>
  </si>
  <si>
    <t>Balatonberény Turisztikai Egyesület támogatás</t>
  </si>
  <si>
    <t>Balatoni Futár kiadvány hozzájárulás</t>
  </si>
  <si>
    <t>Sport Egyesület támogatás</t>
  </si>
  <si>
    <t>Aranyhíd kulturális Szövetség tagdíj</t>
  </si>
  <si>
    <t xml:space="preserve">Balatonberény Község Önkormányzat beruházási kiadásai összesen: </t>
  </si>
  <si>
    <t xml:space="preserve">Balatonberény Község Önkormányzat felújítási kiadásai összesen: </t>
  </si>
  <si>
    <t>Vasútállomás (volt Dolgos ter.) járdaépítés</t>
  </si>
  <si>
    <t>Naturista Kemping felújítás</t>
  </si>
  <si>
    <t>Kossuth tér játszótér</t>
  </si>
  <si>
    <t>Kerékpártároló</t>
  </si>
  <si>
    <t>Közvilágítás korszerűsítés</t>
  </si>
  <si>
    <t>Balatonberény közvilágításának korszerűsítése KEOP-2012.5.5.0/A pályázat</t>
  </si>
  <si>
    <t>Kossuth téri játszótér LEADER pályázat Nyilvántartási szám: 2101030667</t>
  </si>
  <si>
    <t xml:space="preserve">Balatonberény Község Önkormányzat összesen: </t>
  </si>
  <si>
    <t xml:space="preserve">Balatonberény Község Önkormányzat </t>
  </si>
  <si>
    <t>Balatonberény Önkormányzat összesen</t>
  </si>
  <si>
    <t xml:space="preserve">Balatonberény Község Önkormányzat közfoglalkoztatott létszám összesen: </t>
  </si>
  <si>
    <t>Működési kiadás összesen: (12+…+15)</t>
  </si>
  <si>
    <t>Felhalmozási célú bevételek összesen: (18+…+23)</t>
  </si>
  <si>
    <t>BALATONBERÉNY KÖZSÉG ÖNKORMÁNYZAT ÁLTAL FELVETT HITELÁLLOMÁNY ALAKULÁSA LEJÁRAT ÉS ESZKÖZÖK SZERINTI BONTÁSBAN</t>
  </si>
  <si>
    <t>TÁJÉKOZTATÓ BALATONBERÉNY KÖZSÉG ÖNKORMÁNYZAT TÖBB ÉVES KIHATÁSSAL JÁRÓ FELADATAINAK ELŐIRÁNYZATÁRÓL ÉVES BONTÁSBAN</t>
  </si>
  <si>
    <t xml:space="preserve">     Kimutatás a Balatonberény Önkormányzat által nyújtott közvetett támogatásokról</t>
  </si>
  <si>
    <t>Kerékpártároló KEOP pályázat</t>
  </si>
  <si>
    <t xml:space="preserve">  - kommunális adó</t>
  </si>
  <si>
    <t xml:space="preserve"> - kommunális adó</t>
  </si>
  <si>
    <t>8 fajta kedvezmény a helyi sajátosságok alapján</t>
  </si>
  <si>
    <t xml:space="preserve"> 1-18. bevételek összesen:                                        Közvetett támogatások </t>
  </si>
  <si>
    <t xml:space="preserve">                    Építményadó kedvezmény összesen:                12.300 e Ft,</t>
  </si>
  <si>
    <t>13 fajta kedvezmény a helyi sajátosságok alapján</t>
  </si>
  <si>
    <t>Telekadó kedvezmény összesen:                                           4.700 e Ft</t>
  </si>
  <si>
    <t xml:space="preserve">  IV/1. sor  Kommunális adónál</t>
  </si>
  <si>
    <t>1 fajta kedvezmény a helyi sajátosságok alapján</t>
  </si>
  <si>
    <t>Kommunális adó kedvezmény összesen:                                 40 e Ft</t>
  </si>
  <si>
    <t xml:space="preserve">  - Szerkezetátalakítási tartalék</t>
  </si>
  <si>
    <t xml:space="preserve">  - Egyéb működési célú állami támogatás</t>
  </si>
  <si>
    <t>Szülői Munkaközösség támogatás</t>
  </si>
  <si>
    <t>Hulladékgazdálkodási Társulás pénz átadás</t>
  </si>
  <si>
    <t>Sport Egyesület támogatás öltöző felújításra</t>
  </si>
  <si>
    <t xml:space="preserve">Mindösszesen: </t>
  </si>
  <si>
    <t xml:space="preserve">Működési célú pénzeszköz átadás államháztartáson kívülre </t>
  </si>
  <si>
    <t xml:space="preserve">Működési és felhalmozási célú önkormányzati pénzeszköz átadás, támogatás összesen: </t>
  </si>
  <si>
    <t xml:space="preserve">Felhalmozási célú pénzeszköz átadás államháztartáson kívülre </t>
  </si>
  <si>
    <t xml:space="preserve">Támogatásértékű felhalmozási kiadás </t>
  </si>
  <si>
    <t xml:space="preserve">Támogatásértékű működési kiadás és működési célú pénzeszköz átadás összesen: </t>
  </si>
  <si>
    <t xml:space="preserve">Támogatásértékű működési kiadás </t>
  </si>
  <si>
    <t>2014.évi költségvetés</t>
  </si>
  <si>
    <t>Az önkormányzat költségvetési szervei</t>
  </si>
  <si>
    <t>BALATONBERÉNY KÖZSÉG ÖNKORMÁNYZAT 2014. ÉVI BEVÉTELEINEK MÉRLEGSZERŰ BEMUTATÁSA</t>
  </si>
  <si>
    <t>Önkormányzat által irányított költségvetési szerv támogatás értékű bevételei</t>
  </si>
  <si>
    <t>Önkormányzat által irányított költségvetési szerv véglegesen átvett működési célú pénzeszközei</t>
  </si>
  <si>
    <t>Önkormányzat által irányított költségvetési szervek költségvetési bevételei</t>
  </si>
  <si>
    <t>Önkormányzat által irányított költségvetési szervek működési célú pénzmaradványa</t>
  </si>
  <si>
    <t xml:space="preserve">  - Kistelepülések szociális feladatainak támogatása</t>
  </si>
  <si>
    <t xml:space="preserve">  - Vállalkozástól átvett pénz</t>
  </si>
  <si>
    <t>BALATONBERÉNY KÖZSÉG ÖNKORMÁNYZAT 2014. ÉVI KIADÁSAINAK MÉRLEGSZERŰ BEMUTATÁSA</t>
  </si>
  <si>
    <t>Önkormányzat által irányított költségvetési szervek beruházásai</t>
  </si>
  <si>
    <t>Önkormányzat által irányított költségvetési szervek felújítási kiadásai</t>
  </si>
  <si>
    <t>Önkormányzat által irányított költségvetési szervek felhalmozási célú költségvetési kiadás összesen:</t>
  </si>
  <si>
    <t>BALATONBERÉNY KÖZSÉG ÖNKORMÁNYZAT 2014. ÉVI KÖLTSÉGVETÉSI BEVÉTELEI</t>
  </si>
  <si>
    <t>BALATONBERÉNY KÖZSÉG ÖNKORMÁNYZAT 2014. ÉVI KÖLTSÉGVETÉSI  KIADÁSAI</t>
  </si>
  <si>
    <t>2014.ÉVI KÖLTSÉGVETÉS</t>
  </si>
  <si>
    <t xml:space="preserve"> BALATONBERÉNY KÖZSÉG ÖNKORMÁNYZAT 2014. ÉVI TÁMOGATÁSÉRTÉKŰ ÉS ÁLLAMHÁZTARTÁSON KÍVÜLRE ÁTADOTT MŰKÖDÉSI ÉS FELHALMOZÁSI  KIADÁSOK</t>
  </si>
  <si>
    <t>Hatósági igazgatás támogatás</t>
  </si>
  <si>
    <t>Jelzőrendszerre pénz átadás</t>
  </si>
  <si>
    <t xml:space="preserve">Településüzemeltetési Kft-nek átadott pénz </t>
  </si>
  <si>
    <t>Településüzemeltetési Kft-nek átadott pénz traktor beszerzésre</t>
  </si>
  <si>
    <t>Grund Gyermekszervezet támogatás</t>
  </si>
  <si>
    <t>Ifjúsági Klub támogatás</t>
  </si>
  <si>
    <t>BALATONBERÉNY KÖZSÉG ÖNKORMÁNYZAT 2014. ÉVI BERUHÁZÁS KIADÁSAI CÉLONKÉNT</t>
  </si>
  <si>
    <t>BALATONBERÉNY KÖZSÉG ÖNKORMÁNYZAT 2014. ÉVI FELÚJÍTÁS KIADÁSAI CÉLONKÉNT</t>
  </si>
  <si>
    <t>Balatonparti utcai Hunyadi park sétány felúj.</t>
  </si>
  <si>
    <t>Bartók Béla u. burkolat felújítás</t>
  </si>
  <si>
    <t>"Csuha" dombi út felújítás</t>
  </si>
  <si>
    <t>Kossuth utca járda felújítás</t>
  </si>
  <si>
    <t>Erdei iskola felújítás pályázati önerő</t>
  </si>
  <si>
    <t>Múlt Ház felújítás</t>
  </si>
  <si>
    <t>BALATONBERÉNY KÖZSÉG ÖNKORMÁNYZAT 2014. ÉVI EURÓPAI UNIÓS TÁMOGATÁSSAL MEGVALÓSULÓ PROGRAMOK, PROJEKTEK</t>
  </si>
  <si>
    <t>BALATONBERÉNY KÖZSÉG ÖNKORMÁNYZAT KÖLTSÉGVETÉSI SZERVEINEK 2014. ÉVI ENGEDÉLYEZETT LÉTSZÁM ADATAI</t>
  </si>
  <si>
    <t>BALATONBERÉNY KÖZSÉG ÖNKORMÁNYZAT KÖLTSÉGVETÉSI SZERVEINEK 2014. ÉVI KÖZFOGLALKOZTATOTTAK LÉTSZÁM ADATAI</t>
  </si>
  <si>
    <t>BALATONBERÉNY KÖZSÉG ÖNKORMÁNYZAT MŰKÖDÉSI ÉS FELHALMOZÁSI CÉLÚ BEVÉTELEI ÉS KIADÁSAI 2014. ÉVRE</t>
  </si>
  <si>
    <t>Önkormányzati költségvetési támogatás</t>
  </si>
  <si>
    <t>BALATONBERÉNY KÖZSÉG ÖNKORMÁNYZAT 2014. ÉVI TARTALÉKAI</t>
  </si>
  <si>
    <t>2014. évi előirányzat</t>
  </si>
  <si>
    <t>Balatonberény Önkormányzat 2014.évi előirányzat felhasználási ütemterve</t>
  </si>
  <si>
    <t xml:space="preserve">                             2014.évi költségvetés</t>
  </si>
  <si>
    <t xml:space="preserve">                                A működési és fejlesztési célú bevételek és kiadások</t>
  </si>
  <si>
    <t>a 2014.évi költségvetési évet követő három év</t>
  </si>
  <si>
    <t>Működési bevételek és kiadások:</t>
  </si>
  <si>
    <t xml:space="preserve">     Megnevezés</t>
  </si>
  <si>
    <t>2014.év</t>
  </si>
  <si>
    <t>2015.év</t>
  </si>
  <si>
    <t>2016.év</t>
  </si>
  <si>
    <t>2017.év</t>
  </si>
  <si>
    <t>Önkormányzat sajátos műk.bevételei</t>
  </si>
  <si>
    <t>Működési célú pénzeszk.átvétel</t>
  </si>
  <si>
    <t>Működési célú kölcsön visszatérülés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</si>
  <si>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</si>
  <si>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</si>
  <si>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</si>
  <si>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</si>
  <si>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</si>
  <si>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</si>
  <si>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Hitel visszafizetés</t>
  </si>
  <si>
    <t>Működési célú kölcsön nyújtás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</si>
  <si>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</si>
  <si>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</si>
  <si>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</si>
  <si>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</si>
  <si>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</si>
  <si>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</si>
  <si>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</si>
  <si>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</si>
  <si>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</si>
  <si>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</si>
  <si>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</si>
  <si>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</si>
  <si>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</si>
  <si>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</si>
  <si>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</si>
  <si>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</si>
  <si>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 xml:space="preserve">utak felújítása </t>
  </si>
  <si>
    <t>14. melléklet az 1/2014.(II.28.) önkormányzati rendelethez</t>
  </si>
  <si>
    <t>1. melléklet az 1/2014.(II.28.) önkormányzati rendelethez</t>
  </si>
  <si>
    <t>2.melléklet az 1/2014.(II.28.) önkormányzati rendelethez</t>
  </si>
  <si>
    <t>3.melléklet az 1/2014.(II.28.) önkormányzati rendelethez</t>
  </si>
  <si>
    <t>4.melléklet az 1/2014.(II.28.) önkormányzati rendelethez</t>
  </si>
  <si>
    <t>5.melléklet az 1/2014.(II.28.) önkormányzati rendelethez</t>
  </si>
  <si>
    <t>6.melléklet az 1/2014.(II.28.) önkormányzati rendelethez</t>
  </si>
  <si>
    <t>7.melléklet az 1/2014.(II.28.) önkormányzati rendelethez</t>
  </si>
  <si>
    <t xml:space="preserve">8. melléklet az 1/2014.(II.28.) önkormányzati rendelethez </t>
  </si>
  <si>
    <t>9. melléklet az 1/2014.(II.28.) önkormányzati rendelethez</t>
  </si>
  <si>
    <t xml:space="preserve">                                         10.melléklet az 1/2014.(II.28.) önkormányzati rendelethez</t>
  </si>
  <si>
    <t>11. melléklet  az 1/2014.(II.28.) önkormányzati rendelethez</t>
  </si>
  <si>
    <t>12. melléklet a az 1/2014.(II.28.) önkormányzati rendelethez</t>
  </si>
  <si>
    <t xml:space="preserve">13. melléklet  az 1/2014.(II.28.) önkormányzati rendelethez </t>
  </si>
  <si>
    <t>15. melléklet az 1/2014.(II.28.) önkormányzati rendelethez</t>
  </si>
  <si>
    <t xml:space="preserve">16. melléklet a az 1/2014.(II.28.) önkormányzati rendelethez </t>
  </si>
  <si>
    <t>17. mellékletaz 1/2014.(II.28.) önkormányzati rendelethez</t>
  </si>
  <si>
    <t>18. melléklet az 1/2014.(II.28.) önkormányzati rendelethez</t>
  </si>
  <si>
    <t>19. melléklet az 1/2014.(II.28.) önkormányzati rendelethez</t>
  </si>
  <si>
    <t>20.melléklet az 1/2014.(II.28.) önkormányzati rendelethez</t>
  </si>
  <si>
    <t xml:space="preserve">21. melléklet az 1/2014.(II.28.) önkormányzati rendelethez </t>
  </si>
  <si>
    <t>22.melléklet a az 1/2014.(II.28.)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</si>
</sst>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</numFmts>
  <fonts count="59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0" borderId="2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1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1" xfId="0" applyFont="1" applyBorder="1" applyAlignment="1">
      <alignment shrinkToFit="1"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0" fillId="0" borderId="11" xfId="56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20" fillId="0" borderId="11" xfId="56" applyFont="1" applyFill="1" applyBorder="1" applyAlignment="1">
      <alignment horizontal="center" vertical="center"/>
      <protection/>
    </xf>
    <xf numFmtId="0" fontId="20" fillId="0" borderId="11" xfId="56" applyFont="1" applyFill="1" applyBorder="1" applyAlignment="1">
      <alignment horizontal="center" vertical="center" wrapText="1"/>
      <protection/>
    </xf>
    <xf numFmtId="0" fontId="19" fillId="0" borderId="11" xfId="56" applyFont="1" applyFill="1" applyBorder="1">
      <alignment/>
      <protection/>
    </xf>
    <xf numFmtId="3" fontId="19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0" fillId="0" borderId="11" xfId="56" applyFont="1" applyBorder="1">
      <alignment/>
      <protection/>
    </xf>
    <xf numFmtId="0" fontId="0" fillId="0" borderId="11" xfId="57" applyFont="1" applyFill="1" applyBorder="1" applyAlignment="1">
      <alignment/>
      <protection/>
    </xf>
    <xf numFmtId="3" fontId="0" fillId="0" borderId="11" xfId="56" applyNumberFormat="1" applyFont="1" applyFill="1" applyBorder="1">
      <alignment/>
      <protection/>
    </xf>
    <xf numFmtId="0" fontId="21" fillId="0" borderId="11" xfId="57" applyFont="1" applyFill="1" applyBorder="1" applyAlignment="1">
      <alignment horizontal="left"/>
      <protection/>
    </xf>
    <xf numFmtId="3" fontId="21" fillId="0" borderId="11" xfId="56" applyNumberFormat="1" applyFont="1" applyFill="1" applyBorder="1">
      <alignment/>
      <protection/>
    </xf>
    <xf numFmtId="0" fontId="22" fillId="0" borderId="11" xfId="56" applyFont="1" applyBorder="1">
      <alignment/>
      <protection/>
    </xf>
    <xf numFmtId="0" fontId="0" fillId="0" borderId="0" xfId="0" applyFont="1" applyAlignment="1">
      <alignment horizontal="center"/>
    </xf>
    <xf numFmtId="0" fontId="22" fillId="0" borderId="0" xfId="56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19" fillId="0" borderId="11" xfId="56" applyFont="1" applyFill="1" applyBorder="1" applyAlignment="1">
      <alignment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1" xfId="0" applyNumberFormat="1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3" fontId="24" fillId="0" borderId="11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2" fillId="0" borderId="15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3" fontId="4" fillId="0" borderId="1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3" fontId="4" fillId="0" borderId="2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0" fontId="5" fillId="0" borderId="2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2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3" fontId="4" fillId="0" borderId="18" xfId="0" applyNumberFormat="1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11" xfId="56" applyFont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J1" sqref="J1:O1"/>
    </sheetView>
  </sheetViews>
  <sheetFormatPr defaultColWidth="9.140625" defaultRowHeight="12.75"/>
  <cols>
    <col min="1" max="1" width="5.421875" style="204" customWidth="1"/>
    <col min="2" max="2" width="17.28125" style="204" customWidth="1"/>
    <col min="3" max="3" width="15.8515625" style="204" customWidth="1"/>
    <col min="4" max="6" width="7.8515625" style="204" customWidth="1"/>
    <col min="7" max="7" width="8.421875" style="204" customWidth="1"/>
    <col min="8" max="8" width="7.7109375" style="204" customWidth="1"/>
    <col min="9" max="9" width="7.8515625" style="204" customWidth="1"/>
    <col min="10" max="11" width="8.00390625" style="204" customWidth="1"/>
    <col min="12" max="12" width="7.57421875" style="204" customWidth="1"/>
    <col min="13" max="13" width="7.00390625" style="204" customWidth="1"/>
    <col min="14" max="14" width="7.57421875" style="204" customWidth="1"/>
    <col min="15" max="15" width="7.8515625" style="204" customWidth="1"/>
    <col min="16" max="16384" width="9.140625" style="204" customWidth="1"/>
  </cols>
  <sheetData>
    <row r="1" spans="3:15" ht="11.25" customHeight="1">
      <c r="C1" s="341"/>
      <c r="D1" s="341"/>
      <c r="E1" s="341"/>
      <c r="F1" s="341"/>
      <c r="J1" s="363" t="s">
        <v>569</v>
      </c>
      <c r="K1" s="390"/>
      <c r="L1" s="390"/>
      <c r="M1" s="390"/>
      <c r="N1" s="390"/>
      <c r="O1" s="390"/>
    </row>
    <row r="2" spans="4:7" ht="11.25">
      <c r="D2" s="203"/>
      <c r="E2" s="203"/>
      <c r="F2" s="203"/>
      <c r="G2" s="203"/>
    </row>
    <row r="5" spans="4:6" ht="11.25">
      <c r="D5" s="205"/>
      <c r="E5" s="205"/>
      <c r="F5" s="205"/>
    </row>
    <row r="7" spans="1:15" s="207" customFormat="1" ht="11.25">
      <c r="A7" s="342" t="s">
        <v>414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</row>
    <row r="8" spans="1:15" s="207" customFormat="1" ht="12.75" customHeight="1">
      <c r="A8" s="342" t="s">
        <v>492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</row>
    <row r="9" spans="1:15" s="207" customFormat="1" ht="11.25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</row>
    <row r="10" spans="1:15" s="207" customFormat="1" ht="11.25">
      <c r="A10" s="208"/>
      <c r="B10" s="209" t="s">
        <v>103</v>
      </c>
      <c r="C10" s="209" t="s">
        <v>104</v>
      </c>
      <c r="D10" s="209" t="s">
        <v>105</v>
      </c>
      <c r="E10" s="209" t="s">
        <v>106</v>
      </c>
      <c r="F10" s="209" t="s">
        <v>107</v>
      </c>
      <c r="G10" s="209" t="s">
        <v>108</v>
      </c>
      <c r="H10" s="209" t="s">
        <v>109</v>
      </c>
      <c r="I10" s="209" t="s">
        <v>110</v>
      </c>
      <c r="J10" s="209" t="s">
        <v>111</v>
      </c>
      <c r="K10" s="209" t="s">
        <v>112</v>
      </c>
      <c r="L10" s="209" t="s">
        <v>113</v>
      </c>
      <c r="M10" s="209" t="s">
        <v>114</v>
      </c>
      <c r="N10" s="209" t="s">
        <v>117</v>
      </c>
      <c r="O10" s="209" t="s">
        <v>118</v>
      </c>
    </row>
    <row r="11" spans="1:15" s="207" customFormat="1" ht="11.25">
      <c r="A11" s="208"/>
      <c r="B11" s="210" t="s">
        <v>172</v>
      </c>
      <c r="C11" s="210" t="s">
        <v>173</v>
      </c>
      <c r="D11" s="346" t="s">
        <v>492</v>
      </c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</row>
    <row r="12" spans="1:15" s="212" customFormat="1" ht="22.5">
      <c r="A12" s="211" t="s">
        <v>174</v>
      </c>
      <c r="B12" s="211" t="s">
        <v>493</v>
      </c>
      <c r="C12" s="211" t="s">
        <v>493</v>
      </c>
      <c r="D12" s="343" t="s">
        <v>88</v>
      </c>
      <c r="E12" s="344"/>
      <c r="F12" s="344"/>
      <c r="G12" s="345"/>
      <c r="H12" s="343" t="s">
        <v>87</v>
      </c>
      <c r="I12" s="344"/>
      <c r="J12" s="344"/>
      <c r="K12" s="345"/>
      <c r="L12" s="343" t="s">
        <v>170</v>
      </c>
      <c r="M12" s="344"/>
      <c r="N12" s="344"/>
      <c r="O12" s="345"/>
    </row>
    <row r="13" spans="1:15" s="212" customFormat="1" ht="33.75">
      <c r="A13" s="211"/>
      <c r="B13" s="211"/>
      <c r="C13" s="211"/>
      <c r="D13" s="211" t="s">
        <v>381</v>
      </c>
      <c r="E13" s="211" t="s">
        <v>382</v>
      </c>
      <c r="F13" s="211" t="s">
        <v>383</v>
      </c>
      <c r="G13" s="211" t="s">
        <v>90</v>
      </c>
      <c r="H13" s="211" t="s">
        <v>381</v>
      </c>
      <c r="I13" s="211" t="s">
        <v>382</v>
      </c>
      <c r="J13" s="211" t="s">
        <v>383</v>
      </c>
      <c r="K13" s="211" t="s">
        <v>90</v>
      </c>
      <c r="L13" s="211" t="s">
        <v>381</v>
      </c>
      <c r="M13" s="211" t="s">
        <v>382</v>
      </c>
      <c r="N13" s="211" t="s">
        <v>383</v>
      </c>
      <c r="O13" s="211" t="s">
        <v>90</v>
      </c>
    </row>
    <row r="14" spans="1:15" s="207" customFormat="1" ht="22.5">
      <c r="A14" s="211">
        <v>1</v>
      </c>
      <c r="B14" s="208" t="s">
        <v>415</v>
      </c>
      <c r="C14" s="208"/>
      <c r="D14" s="213">
        <v>165550</v>
      </c>
      <c r="E14" s="213">
        <v>87592</v>
      </c>
      <c r="F14" s="213">
        <v>33458</v>
      </c>
      <c r="G14" s="213">
        <f>SUM(D14:F14)</f>
        <v>286600</v>
      </c>
      <c r="H14" s="213">
        <v>148460</v>
      </c>
      <c r="I14" s="213">
        <v>138140</v>
      </c>
      <c r="J14" s="213">
        <v>0</v>
      </c>
      <c r="K14" s="213">
        <f>SUM(H14:J14)</f>
        <v>286600</v>
      </c>
      <c r="L14" s="213">
        <v>3</v>
      </c>
      <c r="M14" s="213">
        <v>4</v>
      </c>
      <c r="N14" s="213">
        <v>1</v>
      </c>
      <c r="O14" s="213">
        <f>SUM(L14:N14)</f>
        <v>8</v>
      </c>
    </row>
    <row r="15" spans="1:15" s="207" customFormat="1" ht="11.25">
      <c r="A15" s="211"/>
      <c r="B15" s="335"/>
      <c r="C15" s="208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</row>
    <row r="16" spans="1:15" s="207" customFormat="1" ht="11.25">
      <c r="A16" s="211"/>
      <c r="B16" s="208"/>
      <c r="C16" s="208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</row>
    <row r="17" spans="1:15" s="217" customFormat="1" ht="33.75">
      <c r="A17" s="214">
        <v>2</v>
      </c>
      <c r="B17" s="215" t="s">
        <v>416</v>
      </c>
      <c r="C17" s="215"/>
      <c r="D17" s="216">
        <f aca="true" t="shared" si="0" ref="D17:O17">SUM(D14:D16)</f>
        <v>165550</v>
      </c>
      <c r="E17" s="216">
        <f t="shared" si="0"/>
        <v>87592</v>
      </c>
      <c r="F17" s="216">
        <f t="shared" si="0"/>
        <v>33458</v>
      </c>
      <c r="G17" s="216">
        <f t="shared" si="0"/>
        <v>286600</v>
      </c>
      <c r="H17" s="216">
        <f t="shared" si="0"/>
        <v>148460</v>
      </c>
      <c r="I17" s="216">
        <f t="shared" si="0"/>
        <v>138140</v>
      </c>
      <c r="J17" s="216">
        <f t="shared" si="0"/>
        <v>0</v>
      </c>
      <c r="K17" s="216">
        <f t="shared" si="0"/>
        <v>286600</v>
      </c>
      <c r="L17" s="216">
        <f t="shared" si="0"/>
        <v>3</v>
      </c>
      <c r="M17" s="216">
        <f t="shared" si="0"/>
        <v>4</v>
      </c>
      <c r="N17" s="216">
        <f t="shared" si="0"/>
        <v>1</v>
      </c>
      <c r="O17" s="216">
        <f t="shared" si="0"/>
        <v>8</v>
      </c>
    </row>
  </sheetData>
  <sheetProtection/>
  <mergeCells count="8">
    <mergeCell ref="C1:F1"/>
    <mergeCell ref="A8:O8"/>
    <mergeCell ref="A7:O7"/>
    <mergeCell ref="D12:G12"/>
    <mergeCell ref="H12:K12"/>
    <mergeCell ref="L12:O12"/>
    <mergeCell ref="D11:O11"/>
    <mergeCell ref="J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10.28125" style="0" customWidth="1"/>
    <col min="4" max="4" width="11.28125" style="0" customWidth="1"/>
    <col min="5" max="5" width="11.00390625" style="0" customWidth="1"/>
  </cols>
  <sheetData>
    <row r="1" spans="2:9" ht="12.75">
      <c r="B1" s="393" t="s">
        <v>578</v>
      </c>
      <c r="C1" s="390"/>
      <c r="D1" s="390"/>
      <c r="E1" s="390"/>
      <c r="F1" s="390"/>
      <c r="G1" s="390"/>
      <c r="H1" s="390"/>
      <c r="I1" s="138"/>
    </row>
    <row r="3" spans="1:6" ht="12.75">
      <c r="A3" s="347" t="s">
        <v>431</v>
      </c>
      <c r="B3" s="347"/>
      <c r="C3" s="347"/>
      <c r="D3" s="347"/>
      <c r="E3" s="347"/>
      <c r="F3" s="347"/>
    </row>
    <row r="4" spans="1:6" ht="12.75">
      <c r="A4" s="347" t="s">
        <v>402</v>
      </c>
      <c r="B4" s="347"/>
      <c r="C4" s="347"/>
      <c r="D4" s="347"/>
      <c r="E4" s="347"/>
      <c r="F4" s="347"/>
    </row>
    <row r="5" spans="1:6" ht="12.75">
      <c r="A5" s="347" t="s">
        <v>507</v>
      </c>
      <c r="B5" s="347"/>
      <c r="C5" s="347"/>
      <c r="D5" s="347"/>
      <c r="E5" s="347"/>
      <c r="F5" s="347"/>
    </row>
    <row r="6" spans="1:6" ht="12.75">
      <c r="A6" s="156"/>
      <c r="B6" s="156"/>
      <c r="C6" s="156"/>
      <c r="D6" s="156"/>
      <c r="E6" s="156"/>
      <c r="F6" s="156"/>
    </row>
    <row r="7" spans="1:6" ht="12.75">
      <c r="A7" s="156"/>
      <c r="B7" s="156"/>
      <c r="C7" s="156"/>
      <c r="D7" s="156"/>
      <c r="E7" s="156"/>
      <c r="F7" s="156"/>
    </row>
    <row r="8" ht="12.75">
      <c r="E8" t="s">
        <v>411</v>
      </c>
    </row>
    <row r="9" spans="1:6" s="50" customFormat="1" ht="10.5">
      <c r="A9" s="8"/>
      <c r="B9" s="220" t="s">
        <v>103</v>
      </c>
      <c r="C9" s="275" t="s">
        <v>104</v>
      </c>
      <c r="D9" s="275" t="s">
        <v>105</v>
      </c>
      <c r="E9" s="275" t="s">
        <v>106</v>
      </c>
      <c r="F9" s="220" t="s">
        <v>379</v>
      </c>
    </row>
    <row r="10" spans="1:6" s="4" customFormat="1" ht="36">
      <c r="A10" s="7" t="s">
        <v>3</v>
      </c>
      <c r="B10" s="24" t="s">
        <v>4</v>
      </c>
      <c r="C10" s="237" t="s">
        <v>381</v>
      </c>
      <c r="D10" s="237" t="s">
        <v>382</v>
      </c>
      <c r="E10" s="237" t="s">
        <v>389</v>
      </c>
      <c r="F10" s="237" t="s">
        <v>90</v>
      </c>
    </row>
    <row r="11" spans="1:6" s="4" customFormat="1" ht="11.25">
      <c r="A11" s="40"/>
      <c r="B11" s="221"/>
      <c r="C11" s="234"/>
      <c r="D11" s="234"/>
      <c r="E11" s="234"/>
      <c r="F11" s="244"/>
    </row>
    <row r="12" spans="1:6" s="4" customFormat="1" ht="11.25">
      <c r="A12" s="90">
        <v>1</v>
      </c>
      <c r="B12" s="113" t="s">
        <v>403</v>
      </c>
      <c r="C12" s="227">
        <v>7000</v>
      </c>
      <c r="D12" s="227"/>
      <c r="E12" s="227"/>
      <c r="F12" s="95">
        <f>SUM(C12:E12)</f>
        <v>7000</v>
      </c>
    </row>
    <row r="13" spans="1:6" s="4" customFormat="1" ht="11.25">
      <c r="A13" s="90">
        <f>A12+1</f>
        <v>2</v>
      </c>
      <c r="B13" s="113" t="s">
        <v>404</v>
      </c>
      <c r="C13" s="227">
        <v>600</v>
      </c>
      <c r="D13" s="227"/>
      <c r="E13" s="227"/>
      <c r="F13" s="95">
        <f aca="true" t="shared" si="0" ref="F13:F25">SUM(C13:E13)</f>
        <v>600</v>
      </c>
    </row>
    <row r="14" spans="1:6" s="4" customFormat="1" ht="11.25">
      <c r="A14" s="90">
        <f aca="true" t="shared" si="1" ref="A14:A25">A13+1</f>
        <v>3</v>
      </c>
      <c r="B14" s="113" t="s">
        <v>405</v>
      </c>
      <c r="C14" s="227">
        <v>2286</v>
      </c>
      <c r="D14" s="227"/>
      <c r="E14" s="227"/>
      <c r="F14" s="95">
        <f t="shared" si="0"/>
        <v>2286</v>
      </c>
    </row>
    <row r="15" spans="1:6" s="4" customFormat="1" ht="11.25">
      <c r="A15" s="90">
        <f t="shared" si="1"/>
        <v>4</v>
      </c>
      <c r="B15" s="113" t="s">
        <v>406</v>
      </c>
      <c r="C15" s="227">
        <v>600</v>
      </c>
      <c r="D15" s="227"/>
      <c r="E15" s="227"/>
      <c r="F15" s="95">
        <f t="shared" si="0"/>
        <v>600</v>
      </c>
    </row>
    <row r="16" spans="1:6" s="172" customFormat="1" ht="12.75">
      <c r="A16" s="90">
        <f t="shared" si="1"/>
        <v>5</v>
      </c>
      <c r="B16" s="295" t="s">
        <v>407</v>
      </c>
      <c r="C16" s="296">
        <v>300</v>
      </c>
      <c r="D16" s="297"/>
      <c r="E16" s="297"/>
      <c r="F16" s="95">
        <f t="shared" si="0"/>
        <v>300</v>
      </c>
    </row>
    <row r="17" spans="1:6" ht="12.75">
      <c r="A17" s="90">
        <f t="shared" si="1"/>
        <v>6</v>
      </c>
      <c r="B17" s="295" t="s">
        <v>410</v>
      </c>
      <c r="C17" s="296"/>
      <c r="D17" s="297">
        <v>100</v>
      </c>
      <c r="E17" s="297"/>
      <c r="F17" s="95">
        <f t="shared" si="0"/>
        <v>100</v>
      </c>
    </row>
    <row r="18" spans="1:6" ht="12.75">
      <c r="A18" s="90">
        <f t="shared" si="1"/>
        <v>7</v>
      </c>
      <c r="B18" s="298" t="s">
        <v>425</v>
      </c>
      <c r="C18" s="297"/>
      <c r="D18" s="297">
        <v>600</v>
      </c>
      <c r="E18" s="297"/>
      <c r="F18" s="95">
        <f t="shared" si="0"/>
        <v>600</v>
      </c>
    </row>
    <row r="19" spans="1:6" ht="12.75">
      <c r="A19" s="90">
        <f t="shared" si="1"/>
        <v>8</v>
      </c>
      <c r="B19" s="298" t="s">
        <v>426</v>
      </c>
      <c r="C19" s="297"/>
      <c r="D19" s="297">
        <v>340</v>
      </c>
      <c r="E19" s="297"/>
      <c r="F19" s="95">
        <f t="shared" si="0"/>
        <v>340</v>
      </c>
    </row>
    <row r="20" spans="1:6" ht="12.75">
      <c r="A20" s="90">
        <f t="shared" si="1"/>
        <v>9</v>
      </c>
      <c r="B20" s="298" t="s">
        <v>427</v>
      </c>
      <c r="C20" s="297"/>
      <c r="D20" s="297">
        <v>400</v>
      </c>
      <c r="E20" s="297"/>
      <c r="F20" s="95">
        <f t="shared" si="0"/>
        <v>400</v>
      </c>
    </row>
    <row r="21" spans="1:6" ht="12.75">
      <c r="A21" s="90">
        <f t="shared" si="1"/>
        <v>10</v>
      </c>
      <c r="B21" s="298" t="s">
        <v>428</v>
      </c>
      <c r="C21" s="297"/>
      <c r="D21" s="297">
        <v>100</v>
      </c>
      <c r="E21" s="297"/>
      <c r="F21" s="95">
        <f t="shared" si="0"/>
        <v>100</v>
      </c>
    </row>
    <row r="22" spans="1:6" ht="12.75">
      <c r="A22" s="90">
        <f t="shared" si="1"/>
        <v>11</v>
      </c>
      <c r="B22" s="298" t="s">
        <v>429</v>
      </c>
      <c r="C22" s="297"/>
      <c r="D22" s="297">
        <v>300</v>
      </c>
      <c r="E22" s="297"/>
      <c r="F22" s="95">
        <f t="shared" si="0"/>
        <v>300</v>
      </c>
    </row>
    <row r="23" spans="1:6" ht="12.75">
      <c r="A23" s="90">
        <f t="shared" si="1"/>
        <v>12</v>
      </c>
      <c r="B23" s="298" t="s">
        <v>430</v>
      </c>
      <c r="C23" s="297"/>
      <c r="D23" s="297">
        <v>200</v>
      </c>
      <c r="E23" s="297"/>
      <c r="F23" s="95">
        <f t="shared" si="0"/>
        <v>200</v>
      </c>
    </row>
    <row r="24" spans="1:6" ht="12.75">
      <c r="A24" s="90">
        <f t="shared" si="1"/>
        <v>13</v>
      </c>
      <c r="B24" s="298" t="s">
        <v>408</v>
      </c>
      <c r="C24" s="297">
        <v>350</v>
      </c>
      <c r="D24" s="297"/>
      <c r="E24" s="297"/>
      <c r="F24" s="95">
        <f t="shared" si="0"/>
        <v>350</v>
      </c>
    </row>
    <row r="25" spans="1:6" ht="12.75">
      <c r="A25" s="90">
        <f t="shared" si="1"/>
        <v>14</v>
      </c>
      <c r="B25" s="298" t="s">
        <v>409</v>
      </c>
      <c r="C25" s="297">
        <v>150</v>
      </c>
      <c r="D25" s="297"/>
      <c r="E25" s="297"/>
      <c r="F25" s="95">
        <f t="shared" si="0"/>
        <v>150</v>
      </c>
    </row>
    <row r="26" spans="1:6" ht="12.75">
      <c r="A26" s="298"/>
      <c r="B26" s="298"/>
      <c r="C26" s="298"/>
      <c r="D26" s="298"/>
      <c r="E26" s="298"/>
      <c r="F26" s="299"/>
    </row>
    <row r="27" spans="1:6" s="171" customFormat="1" ht="12.75">
      <c r="A27" s="300">
        <v>15</v>
      </c>
      <c r="B27" s="301" t="s">
        <v>90</v>
      </c>
      <c r="C27" s="302">
        <f>SUM(C12:C26)</f>
        <v>11286</v>
      </c>
      <c r="D27" s="302">
        <f>SUM(D12:D26)</f>
        <v>2040</v>
      </c>
      <c r="E27" s="302">
        <f>SUM(E12:E26)</f>
        <v>0</v>
      </c>
      <c r="F27" s="302">
        <f>SUM(F12:F26)</f>
        <v>13326</v>
      </c>
    </row>
    <row r="28" spans="1:6" ht="12.75">
      <c r="A28" s="303"/>
      <c r="B28" s="303"/>
      <c r="C28" s="303"/>
      <c r="D28" s="303"/>
      <c r="E28" s="303"/>
      <c r="F28" s="303"/>
    </row>
    <row r="29" spans="1:6" ht="12.75">
      <c r="A29" s="303"/>
      <c r="B29" s="303"/>
      <c r="C29" s="303"/>
      <c r="D29" s="303"/>
      <c r="E29" s="303"/>
      <c r="F29" s="303"/>
    </row>
    <row r="30" spans="1:6" ht="12.75">
      <c r="A30" s="303"/>
      <c r="B30" s="303"/>
      <c r="C30" s="303"/>
      <c r="D30" s="303"/>
      <c r="E30" s="303"/>
      <c r="F30" s="303"/>
    </row>
    <row r="31" spans="1:6" ht="12.75">
      <c r="A31" s="303"/>
      <c r="B31" s="303"/>
      <c r="C31" s="303"/>
      <c r="D31" s="303"/>
      <c r="E31" s="303"/>
      <c r="F31" s="303"/>
    </row>
    <row r="32" spans="1:6" ht="12.75">
      <c r="A32" s="303"/>
      <c r="B32" s="303"/>
      <c r="C32" s="303"/>
      <c r="D32" s="303"/>
      <c r="E32" s="303"/>
      <c r="F32" s="303"/>
    </row>
    <row r="33" spans="1:6" ht="12.75">
      <c r="A33" s="303"/>
      <c r="B33" s="303"/>
      <c r="C33" s="303"/>
      <c r="D33" s="303"/>
      <c r="E33" s="303"/>
      <c r="F33" s="303"/>
    </row>
  </sheetData>
  <sheetProtection/>
  <mergeCells count="4">
    <mergeCell ref="A3:F3"/>
    <mergeCell ref="A4:F4"/>
    <mergeCell ref="A5:F5"/>
    <mergeCell ref="B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8515625" style="51" customWidth="1"/>
    <col min="2" max="2" width="42.140625" style="203" customWidth="1"/>
    <col min="3" max="3" width="9.57421875" style="101" customWidth="1"/>
    <col min="4" max="4" width="9.140625" style="283" customWidth="1"/>
    <col min="5" max="5" width="11.00390625" style="283" customWidth="1"/>
    <col min="6" max="6" width="10.28125" style="283" customWidth="1"/>
    <col min="7" max="16384" width="9.140625" style="203" customWidth="1"/>
  </cols>
  <sheetData>
    <row r="1" spans="1:6" ht="11.25">
      <c r="A1" s="341" t="s">
        <v>579</v>
      </c>
      <c r="B1" s="341"/>
      <c r="C1" s="341"/>
      <c r="D1" s="341"/>
      <c r="E1" s="341"/>
      <c r="F1" s="341"/>
    </row>
    <row r="3" spans="1:6" ht="25.5" customHeight="1">
      <c r="A3" s="358" t="s">
        <v>508</v>
      </c>
      <c r="B3" s="358"/>
      <c r="C3" s="358"/>
      <c r="D3" s="358"/>
      <c r="E3" s="358"/>
      <c r="F3" s="358"/>
    </row>
    <row r="4" spans="1:6" ht="12.75">
      <c r="A4" s="38"/>
      <c r="B4" s="117"/>
      <c r="C4" s="288"/>
      <c r="D4" s="38"/>
      <c r="E4" s="38"/>
      <c r="F4" s="38"/>
    </row>
    <row r="5" spans="1:6" ht="12.75">
      <c r="A5" s="38"/>
      <c r="B5" s="117"/>
      <c r="C5" s="288"/>
      <c r="F5" s="283" t="s">
        <v>23</v>
      </c>
    </row>
    <row r="6" spans="1:6" s="287" customFormat="1" ht="10.5">
      <c r="A6" s="7"/>
      <c r="B6" s="220" t="s">
        <v>103</v>
      </c>
      <c r="C6" s="34" t="s">
        <v>104</v>
      </c>
      <c r="D6" s="34" t="s">
        <v>105</v>
      </c>
      <c r="E6" s="34" t="s">
        <v>106</v>
      </c>
      <c r="F6" s="7" t="s">
        <v>379</v>
      </c>
    </row>
    <row r="7" spans="1:6" ht="36">
      <c r="A7" s="7" t="s">
        <v>3</v>
      </c>
      <c r="B7" s="63" t="s">
        <v>4</v>
      </c>
      <c r="C7" s="264" t="s">
        <v>381</v>
      </c>
      <c r="D7" s="264" t="s">
        <v>382</v>
      </c>
      <c r="E7" s="264" t="s">
        <v>389</v>
      </c>
      <c r="F7" s="264" t="s">
        <v>90</v>
      </c>
    </row>
    <row r="8" spans="1:6" ht="11.25">
      <c r="A8" s="239"/>
      <c r="B8" s="292"/>
      <c r="C8" s="146"/>
      <c r="D8" s="294"/>
      <c r="E8" s="294"/>
      <c r="F8" s="294"/>
    </row>
    <row r="9" spans="1:6" ht="22.5">
      <c r="A9" s="11">
        <v>1</v>
      </c>
      <c r="B9" s="260" t="s">
        <v>215</v>
      </c>
      <c r="C9" s="95">
        <f>C49</f>
        <v>8912</v>
      </c>
      <c r="D9" s="95">
        <f>D49</f>
        <v>44221</v>
      </c>
      <c r="E9" s="95">
        <f>E49</f>
        <v>16655</v>
      </c>
      <c r="F9" s="95">
        <f>SUM(C9:E9)</f>
        <v>69788</v>
      </c>
    </row>
    <row r="10" spans="1:6" ht="11.25">
      <c r="A10" s="11"/>
      <c r="B10" s="262"/>
      <c r="C10" s="100"/>
      <c r="D10" s="104"/>
      <c r="E10" s="104"/>
      <c r="F10" s="95"/>
    </row>
    <row r="11" spans="1:6" ht="11.25">
      <c r="A11" s="11">
        <v>2</v>
      </c>
      <c r="B11" s="259" t="s">
        <v>491</v>
      </c>
      <c r="C11" s="95">
        <f>SUM(C12:C20)</f>
        <v>8912</v>
      </c>
      <c r="D11" s="95">
        <f>SUM(D12:D20)</f>
        <v>0</v>
      </c>
      <c r="E11" s="95">
        <f>SUM(E12:E20)</f>
        <v>16655</v>
      </c>
      <c r="F11" s="95">
        <f aca="true" t="shared" si="0" ref="F11:F46">SUM(C11:E11)</f>
        <v>25567</v>
      </c>
    </row>
    <row r="12" spans="1:6" ht="11.25">
      <c r="A12" s="256">
        <f>A11+1</f>
        <v>3</v>
      </c>
      <c r="B12" s="262" t="s">
        <v>432</v>
      </c>
      <c r="C12" s="100"/>
      <c r="D12" s="100"/>
      <c r="E12" s="100">
        <v>10993</v>
      </c>
      <c r="F12" s="95">
        <f t="shared" si="0"/>
        <v>10993</v>
      </c>
    </row>
    <row r="13" spans="1:6" ht="11.25">
      <c r="A13" s="256">
        <f aca="true" t="shared" si="1" ref="A13:A20">A12+1</f>
        <v>4</v>
      </c>
      <c r="B13" s="262" t="s">
        <v>433</v>
      </c>
      <c r="C13" s="100"/>
      <c r="D13" s="100"/>
      <c r="E13" s="100">
        <v>4000</v>
      </c>
      <c r="F13" s="95">
        <f t="shared" si="0"/>
        <v>4000</v>
      </c>
    </row>
    <row r="14" spans="1:6" ht="11.25">
      <c r="A14" s="256">
        <f t="shared" si="1"/>
        <v>5</v>
      </c>
      <c r="B14" s="262" t="s">
        <v>188</v>
      </c>
      <c r="C14" s="100"/>
      <c r="D14" s="100"/>
      <c r="E14" s="100">
        <v>356</v>
      </c>
      <c r="F14" s="95">
        <f t="shared" si="0"/>
        <v>356</v>
      </c>
    </row>
    <row r="15" spans="1:6" ht="11.25">
      <c r="A15" s="256">
        <f t="shared" si="1"/>
        <v>6</v>
      </c>
      <c r="B15" s="262" t="s">
        <v>400</v>
      </c>
      <c r="C15" s="100"/>
      <c r="D15" s="100"/>
      <c r="E15" s="100">
        <v>297</v>
      </c>
      <c r="F15" s="95">
        <f t="shared" si="0"/>
        <v>297</v>
      </c>
    </row>
    <row r="16" spans="1:6" ht="11.25">
      <c r="A16" s="256">
        <f t="shared" si="1"/>
        <v>7</v>
      </c>
      <c r="B16" s="262" t="s">
        <v>401</v>
      </c>
      <c r="C16" s="100"/>
      <c r="D16" s="100"/>
      <c r="E16" s="100">
        <v>855</v>
      </c>
      <c r="F16" s="95">
        <f t="shared" si="0"/>
        <v>855</v>
      </c>
    </row>
    <row r="17" spans="1:6" ht="11.25">
      <c r="A17" s="256">
        <f t="shared" si="1"/>
        <v>8</v>
      </c>
      <c r="B17" s="262" t="s">
        <v>509</v>
      </c>
      <c r="C17" s="100"/>
      <c r="D17" s="100"/>
      <c r="E17" s="100">
        <v>154</v>
      </c>
      <c r="F17" s="95">
        <f t="shared" si="0"/>
        <v>154</v>
      </c>
    </row>
    <row r="18" spans="1:6" ht="11.25">
      <c r="A18" s="256">
        <f t="shared" si="1"/>
        <v>9</v>
      </c>
      <c r="B18" s="262" t="s">
        <v>434</v>
      </c>
      <c r="C18" s="100">
        <v>6000</v>
      </c>
      <c r="D18" s="100"/>
      <c r="E18" s="100"/>
      <c r="F18" s="95">
        <f t="shared" si="0"/>
        <v>6000</v>
      </c>
    </row>
    <row r="19" spans="1:6" ht="11.25">
      <c r="A19" s="256">
        <f t="shared" si="1"/>
        <v>10</v>
      </c>
      <c r="B19" s="262" t="s">
        <v>510</v>
      </c>
      <c r="C19" s="100">
        <v>80</v>
      </c>
      <c r="D19" s="100"/>
      <c r="E19" s="100"/>
      <c r="F19" s="95"/>
    </row>
    <row r="20" spans="1:6" ht="11.25">
      <c r="A20" s="256">
        <f t="shared" si="1"/>
        <v>11</v>
      </c>
      <c r="B20" s="262" t="s">
        <v>435</v>
      </c>
      <c r="C20" s="100">
        <v>2832</v>
      </c>
      <c r="D20" s="100"/>
      <c r="E20" s="100"/>
      <c r="F20" s="95">
        <f t="shared" si="0"/>
        <v>2832</v>
      </c>
    </row>
    <row r="21" spans="1:6" ht="11.25">
      <c r="A21" s="11"/>
      <c r="B21" s="262"/>
      <c r="C21" s="100"/>
      <c r="D21" s="100"/>
      <c r="E21" s="100"/>
      <c r="F21" s="95"/>
    </row>
    <row r="22" spans="1:6" ht="11.25">
      <c r="A22" s="11"/>
      <c r="B22" s="262"/>
      <c r="C22" s="100"/>
      <c r="D22" s="100"/>
      <c r="E22" s="100"/>
      <c r="F22" s="95"/>
    </row>
    <row r="23" spans="1:6" ht="21.75">
      <c r="A23" s="11">
        <v>12</v>
      </c>
      <c r="B23" s="259" t="s">
        <v>486</v>
      </c>
      <c r="C23" s="95">
        <f>SUM(C24:C48)</f>
        <v>0</v>
      </c>
      <c r="D23" s="95">
        <f>SUM(D24:D48)</f>
        <v>44221</v>
      </c>
      <c r="E23" s="95">
        <f>SUM(E24:E48)</f>
        <v>0</v>
      </c>
      <c r="F23" s="95">
        <f t="shared" si="0"/>
        <v>44221</v>
      </c>
    </row>
    <row r="24" spans="1:6" ht="11.25">
      <c r="A24" s="256">
        <f aca="true" t="shared" si="2" ref="A24:A47">A23+1</f>
        <v>13</v>
      </c>
      <c r="B24" s="262" t="s">
        <v>189</v>
      </c>
      <c r="C24" s="100"/>
      <c r="D24" s="100">
        <v>270</v>
      </c>
      <c r="E24" s="100"/>
      <c r="F24" s="95">
        <f t="shared" si="0"/>
        <v>270</v>
      </c>
    </row>
    <row r="25" spans="1:6" ht="11.25">
      <c r="A25" s="256">
        <f t="shared" si="2"/>
        <v>14</v>
      </c>
      <c r="B25" s="262" t="s">
        <v>190</v>
      </c>
      <c r="C25" s="100"/>
      <c r="D25" s="100">
        <v>450</v>
      </c>
      <c r="E25" s="100"/>
      <c r="F25" s="95">
        <f t="shared" si="0"/>
        <v>450</v>
      </c>
    </row>
    <row r="26" spans="1:6" ht="11.25">
      <c r="A26" s="256">
        <f t="shared" si="2"/>
        <v>15</v>
      </c>
      <c r="B26" s="262" t="s">
        <v>436</v>
      </c>
      <c r="C26" s="100"/>
      <c r="D26" s="100">
        <v>180</v>
      </c>
      <c r="E26" s="100"/>
      <c r="F26" s="95">
        <f t="shared" si="0"/>
        <v>180</v>
      </c>
    </row>
    <row r="27" spans="1:6" ht="11.25">
      <c r="A27" s="256">
        <f t="shared" si="2"/>
        <v>16</v>
      </c>
      <c r="B27" s="262" t="s">
        <v>437</v>
      </c>
      <c r="C27" s="100"/>
      <c r="D27" s="100">
        <v>72</v>
      </c>
      <c r="E27" s="100"/>
      <c r="F27" s="95">
        <f t="shared" si="0"/>
        <v>72</v>
      </c>
    </row>
    <row r="28" spans="1:6" ht="11.25">
      <c r="A28" s="256">
        <f t="shared" si="2"/>
        <v>17</v>
      </c>
      <c r="B28" s="262" t="s">
        <v>438</v>
      </c>
      <c r="C28" s="100"/>
      <c r="D28" s="100">
        <v>70</v>
      </c>
      <c r="E28" s="100"/>
      <c r="F28" s="95">
        <f t="shared" si="0"/>
        <v>70</v>
      </c>
    </row>
    <row r="29" spans="1:6" ht="11.25">
      <c r="A29" s="256">
        <f t="shared" si="2"/>
        <v>18</v>
      </c>
      <c r="B29" s="262" t="s">
        <v>439</v>
      </c>
      <c r="C29" s="100"/>
      <c r="D29" s="100">
        <v>25</v>
      </c>
      <c r="E29" s="100"/>
      <c r="F29" s="95">
        <f t="shared" si="0"/>
        <v>25</v>
      </c>
    </row>
    <row r="30" spans="1:6" ht="11.25">
      <c r="A30" s="256">
        <f t="shared" si="2"/>
        <v>19</v>
      </c>
      <c r="B30" s="262" t="s">
        <v>440</v>
      </c>
      <c r="C30" s="100"/>
      <c r="D30" s="100">
        <v>6</v>
      </c>
      <c r="E30" s="100"/>
      <c r="F30" s="95">
        <f t="shared" si="0"/>
        <v>6</v>
      </c>
    </row>
    <row r="31" spans="1:6" ht="11.25">
      <c r="A31" s="256">
        <f t="shared" si="2"/>
        <v>20</v>
      </c>
      <c r="B31" s="262" t="s">
        <v>450</v>
      </c>
      <c r="C31" s="100"/>
      <c r="D31" s="100">
        <v>50</v>
      </c>
      <c r="E31" s="100"/>
      <c r="F31" s="95">
        <f t="shared" si="0"/>
        <v>50</v>
      </c>
    </row>
    <row r="32" spans="1:6" ht="11.25">
      <c r="A32" s="256">
        <f t="shared" si="2"/>
        <v>21</v>
      </c>
      <c r="B32" s="262" t="s">
        <v>441</v>
      </c>
      <c r="C32" s="100"/>
      <c r="D32" s="100">
        <v>80</v>
      </c>
      <c r="E32" s="100"/>
      <c r="F32" s="95">
        <f t="shared" si="0"/>
        <v>80</v>
      </c>
    </row>
    <row r="33" spans="1:6" ht="22.5">
      <c r="A33" s="256">
        <f t="shared" si="2"/>
        <v>22</v>
      </c>
      <c r="B33" s="262" t="s">
        <v>512</v>
      </c>
      <c r="C33" s="100"/>
      <c r="D33" s="100">
        <v>1500</v>
      </c>
      <c r="E33" s="100"/>
      <c r="F33" s="95">
        <f t="shared" si="0"/>
        <v>1500</v>
      </c>
    </row>
    <row r="34" spans="1:6" ht="11.25">
      <c r="A34" s="256">
        <f t="shared" si="2"/>
        <v>23</v>
      </c>
      <c r="B34" s="262" t="s">
        <v>511</v>
      </c>
      <c r="C34" s="100"/>
      <c r="D34" s="100">
        <v>37000</v>
      </c>
      <c r="E34" s="100"/>
      <c r="F34" s="95">
        <f t="shared" si="0"/>
        <v>37000</v>
      </c>
    </row>
    <row r="35" spans="1:6" ht="11.25">
      <c r="A35" s="256">
        <f t="shared" si="2"/>
        <v>24</v>
      </c>
      <c r="B35" s="262" t="s">
        <v>483</v>
      </c>
      <c r="C35" s="100"/>
      <c r="D35" s="100">
        <v>170</v>
      </c>
      <c r="E35" s="100"/>
      <c r="F35" s="95">
        <f t="shared" si="0"/>
        <v>170</v>
      </c>
    </row>
    <row r="36" spans="1:6" ht="11.25">
      <c r="A36" s="256">
        <f t="shared" si="2"/>
        <v>25</v>
      </c>
      <c r="B36" s="262" t="s">
        <v>442</v>
      </c>
      <c r="C36" s="100"/>
      <c r="D36" s="100">
        <v>150</v>
      </c>
      <c r="E36" s="100"/>
      <c r="F36" s="95">
        <f>SUM(C36:E36)</f>
        <v>150</v>
      </c>
    </row>
    <row r="37" spans="1:6" ht="11.25">
      <c r="A37" s="256">
        <f t="shared" si="2"/>
        <v>26</v>
      </c>
      <c r="B37" s="262" t="s">
        <v>443</v>
      </c>
      <c r="C37" s="100"/>
      <c r="D37" s="100">
        <v>6</v>
      </c>
      <c r="E37" s="100"/>
      <c r="F37" s="95">
        <f>SUM(C37:E37)</f>
        <v>6</v>
      </c>
    </row>
    <row r="38" spans="1:6" ht="11.25">
      <c r="A38" s="256">
        <f t="shared" si="2"/>
        <v>27</v>
      </c>
      <c r="B38" s="262" t="s">
        <v>444</v>
      </c>
      <c r="C38" s="100"/>
      <c r="D38" s="100">
        <v>50</v>
      </c>
      <c r="E38" s="100"/>
      <c r="F38" s="95">
        <f>SUM(C38:E38)</f>
        <v>50</v>
      </c>
    </row>
    <row r="39" spans="1:6" ht="11.25">
      <c r="A39" s="256">
        <f t="shared" si="2"/>
        <v>28</v>
      </c>
      <c r="B39" s="262" t="s">
        <v>445</v>
      </c>
      <c r="C39" s="100"/>
      <c r="D39" s="100">
        <v>270</v>
      </c>
      <c r="E39" s="100"/>
      <c r="F39" s="95">
        <f>SUM(C39:E39)</f>
        <v>270</v>
      </c>
    </row>
    <row r="40" spans="1:6" ht="11.25">
      <c r="A40" s="256">
        <f t="shared" si="2"/>
        <v>29</v>
      </c>
      <c r="B40" s="262" t="s">
        <v>446</v>
      </c>
      <c r="C40" s="100"/>
      <c r="D40" s="100">
        <v>12</v>
      </c>
      <c r="E40" s="100"/>
      <c r="F40" s="95">
        <f>SUM(C40:E40)</f>
        <v>12</v>
      </c>
    </row>
    <row r="41" spans="1:6" ht="11.25">
      <c r="A41" s="256">
        <f t="shared" si="2"/>
        <v>30</v>
      </c>
      <c r="B41" s="262" t="s">
        <v>482</v>
      </c>
      <c r="C41" s="100"/>
      <c r="D41" s="100">
        <v>30</v>
      </c>
      <c r="E41" s="100"/>
      <c r="F41" s="95">
        <f t="shared" si="0"/>
        <v>30</v>
      </c>
    </row>
    <row r="42" spans="1:6" ht="11.25">
      <c r="A42" s="256">
        <f t="shared" si="2"/>
        <v>31</v>
      </c>
      <c r="B42" s="262" t="s">
        <v>514</v>
      </c>
      <c r="C42" s="100"/>
      <c r="D42" s="100">
        <v>30</v>
      </c>
      <c r="E42" s="100"/>
      <c r="F42" s="95">
        <f t="shared" si="0"/>
        <v>30</v>
      </c>
    </row>
    <row r="43" spans="1:6" ht="11.25">
      <c r="A43" s="256">
        <f t="shared" si="2"/>
        <v>32</v>
      </c>
      <c r="B43" s="262" t="s">
        <v>513</v>
      </c>
      <c r="C43" s="100"/>
      <c r="D43" s="100">
        <v>50</v>
      </c>
      <c r="E43" s="100"/>
      <c r="F43" s="95">
        <f t="shared" si="0"/>
        <v>50</v>
      </c>
    </row>
    <row r="44" spans="1:6" ht="11.25">
      <c r="A44" s="256">
        <f t="shared" si="2"/>
        <v>33</v>
      </c>
      <c r="B44" s="262" t="s">
        <v>447</v>
      </c>
      <c r="C44" s="100"/>
      <c r="D44" s="100">
        <v>700</v>
      </c>
      <c r="E44" s="100"/>
      <c r="F44" s="95">
        <f t="shared" si="0"/>
        <v>700</v>
      </c>
    </row>
    <row r="45" spans="1:6" ht="11.25">
      <c r="A45" s="256">
        <f t="shared" si="2"/>
        <v>34</v>
      </c>
      <c r="B45" s="262" t="s">
        <v>448</v>
      </c>
      <c r="C45" s="100"/>
      <c r="D45" s="100">
        <v>50</v>
      </c>
      <c r="E45" s="100"/>
      <c r="F45" s="95">
        <f t="shared" si="0"/>
        <v>50</v>
      </c>
    </row>
    <row r="46" spans="1:6" ht="11.25">
      <c r="A46" s="256">
        <f t="shared" si="2"/>
        <v>35</v>
      </c>
      <c r="B46" s="262" t="s">
        <v>191</v>
      </c>
      <c r="C46" s="100"/>
      <c r="D46" s="100">
        <v>1000</v>
      </c>
      <c r="E46" s="100"/>
      <c r="F46" s="95">
        <f t="shared" si="0"/>
        <v>1000</v>
      </c>
    </row>
    <row r="47" spans="1:6" ht="11.25">
      <c r="A47" s="256">
        <f t="shared" si="2"/>
        <v>36</v>
      </c>
      <c r="B47" s="262" t="s">
        <v>449</v>
      </c>
      <c r="C47" s="100"/>
      <c r="D47" s="100">
        <v>2000</v>
      </c>
      <c r="E47" s="100"/>
      <c r="F47" s="95">
        <f>SUM(C47:E47)</f>
        <v>2000</v>
      </c>
    </row>
    <row r="48" spans="1:6" ht="11.25">
      <c r="A48" s="240"/>
      <c r="B48" s="263"/>
      <c r="C48" s="291"/>
      <c r="D48" s="291"/>
      <c r="E48" s="291"/>
      <c r="F48" s="291"/>
    </row>
    <row r="49" spans="1:6" ht="21">
      <c r="A49" s="7">
        <v>37</v>
      </c>
      <c r="B49" s="279" t="s">
        <v>490</v>
      </c>
      <c r="C49" s="293">
        <f>C11+C23</f>
        <v>8912</v>
      </c>
      <c r="D49" s="293">
        <f>D11+D23</f>
        <v>44221</v>
      </c>
      <c r="E49" s="293">
        <f>E11+E23</f>
        <v>16655</v>
      </c>
      <c r="F49" s="293">
        <f>SUM(C49:E49)</f>
        <v>69788</v>
      </c>
    </row>
    <row r="50" spans="1:6" s="143" customFormat="1" ht="11.25">
      <c r="A50" s="140"/>
      <c r="B50" s="253"/>
      <c r="C50" s="108"/>
      <c r="D50" s="108"/>
      <c r="E50" s="108"/>
      <c r="F50" s="108"/>
    </row>
    <row r="51" spans="1:6" s="143" customFormat="1" ht="11.25">
      <c r="A51" s="140"/>
      <c r="B51" s="253"/>
      <c r="C51" s="108"/>
      <c r="D51" s="108"/>
      <c r="E51" s="108"/>
      <c r="F51" s="108"/>
    </row>
    <row r="52" spans="1:6" s="143" customFormat="1" ht="11.25">
      <c r="A52" s="140"/>
      <c r="B52" s="253"/>
      <c r="C52" s="108"/>
      <c r="D52" s="108"/>
      <c r="E52" s="108"/>
      <c r="F52" s="108"/>
    </row>
    <row r="53" spans="1:6" s="143" customFormat="1" ht="11.25">
      <c r="A53" s="140"/>
      <c r="B53" s="253"/>
      <c r="C53" s="108"/>
      <c r="D53" s="108"/>
      <c r="E53" s="108"/>
      <c r="F53" s="108"/>
    </row>
    <row r="54" spans="1:6" s="143" customFormat="1" ht="11.25">
      <c r="A54" s="140"/>
      <c r="B54" s="253"/>
      <c r="C54" s="108"/>
      <c r="D54" s="108"/>
      <c r="E54" s="108"/>
      <c r="F54" s="108"/>
    </row>
    <row r="55" spans="1:6" s="143" customFormat="1" ht="11.25">
      <c r="A55" s="140"/>
      <c r="B55" s="253"/>
      <c r="C55" s="108"/>
      <c r="D55" s="108"/>
      <c r="E55" s="108"/>
      <c r="F55" s="108"/>
    </row>
    <row r="56" spans="1:6" s="143" customFormat="1" ht="11.25">
      <c r="A56" s="140"/>
      <c r="B56" s="253"/>
      <c r="C56" s="108"/>
      <c r="D56" s="108"/>
      <c r="E56" s="108"/>
      <c r="F56" s="108"/>
    </row>
    <row r="57" spans="1:6" s="143" customFormat="1" ht="11.25">
      <c r="A57" s="140"/>
      <c r="B57" s="253"/>
      <c r="C57" s="108"/>
      <c r="D57" s="108"/>
      <c r="E57" s="108"/>
      <c r="F57" s="108"/>
    </row>
    <row r="58" spans="1:6" s="287" customFormat="1" ht="10.5">
      <c r="A58" s="7"/>
      <c r="B58" s="220" t="s">
        <v>103</v>
      </c>
      <c r="C58" s="34" t="s">
        <v>104</v>
      </c>
      <c r="D58" s="34" t="s">
        <v>105</v>
      </c>
      <c r="E58" s="34" t="s">
        <v>106</v>
      </c>
      <c r="F58" s="7" t="s">
        <v>379</v>
      </c>
    </row>
    <row r="59" spans="1:6" ht="36">
      <c r="A59" s="7" t="s">
        <v>3</v>
      </c>
      <c r="B59" s="7" t="s">
        <v>4</v>
      </c>
      <c r="C59" s="237" t="s">
        <v>381</v>
      </c>
      <c r="D59" s="237" t="s">
        <v>382</v>
      </c>
      <c r="E59" s="237" t="s">
        <v>389</v>
      </c>
      <c r="F59" s="237" t="s">
        <v>90</v>
      </c>
    </row>
    <row r="60" spans="1:6" ht="11.25">
      <c r="A60" s="11"/>
      <c r="B60" s="12"/>
      <c r="C60" s="61"/>
      <c r="D60" s="61"/>
      <c r="E60" s="61"/>
      <c r="F60" s="61"/>
    </row>
    <row r="61" spans="1:6" ht="22.5">
      <c r="A61" s="11">
        <v>38</v>
      </c>
      <c r="B61" s="230" t="s">
        <v>216</v>
      </c>
      <c r="C61" s="61">
        <f>C63+C67</f>
        <v>0</v>
      </c>
      <c r="D61" s="61">
        <f>D63+D67</f>
        <v>1500</v>
      </c>
      <c r="E61" s="61">
        <f>E63+E67</f>
        <v>0</v>
      </c>
      <c r="F61" s="61">
        <f>SUM(C61:E61)</f>
        <v>1500</v>
      </c>
    </row>
    <row r="62" spans="1:6" ht="11.25">
      <c r="A62" s="11"/>
      <c r="B62" s="126"/>
      <c r="C62" s="61"/>
      <c r="D62" s="61"/>
      <c r="E62" s="61"/>
      <c r="F62" s="61"/>
    </row>
    <row r="63" spans="1:6" ht="11.25">
      <c r="A63" s="11">
        <v>39</v>
      </c>
      <c r="B63" s="142" t="s">
        <v>489</v>
      </c>
      <c r="C63" s="61">
        <f>SUM(C64:C64)</f>
        <v>0</v>
      </c>
      <c r="D63" s="61">
        <f>SUM(D64:D64)</f>
        <v>0</v>
      </c>
      <c r="E63" s="61">
        <f>SUM(E64:E64)</f>
        <v>0</v>
      </c>
      <c r="F63" s="61">
        <f aca="true" t="shared" si="3" ref="F63:F68">SUM(C63:E63)</f>
        <v>0</v>
      </c>
    </row>
    <row r="64" spans="1:6" ht="11.25">
      <c r="A64" s="11">
        <f>A63+1</f>
        <v>40</v>
      </c>
      <c r="B64" s="113" t="s">
        <v>399</v>
      </c>
      <c r="C64" s="289"/>
      <c r="D64" s="289"/>
      <c r="E64" s="289"/>
      <c r="F64" s="61">
        <f t="shared" si="3"/>
        <v>0</v>
      </c>
    </row>
    <row r="65" spans="1:6" ht="11.25">
      <c r="A65" s="11"/>
      <c r="B65" s="126"/>
      <c r="C65" s="61"/>
      <c r="D65" s="61"/>
      <c r="E65" s="61"/>
      <c r="F65" s="61">
        <f t="shared" si="3"/>
        <v>0</v>
      </c>
    </row>
    <row r="66" spans="1:6" ht="11.25">
      <c r="A66" s="11"/>
      <c r="B66" s="12"/>
      <c r="C66" s="61"/>
      <c r="D66" s="61"/>
      <c r="E66" s="61"/>
      <c r="F66" s="61">
        <f t="shared" si="3"/>
        <v>0</v>
      </c>
    </row>
    <row r="67" spans="1:6" ht="21.75">
      <c r="A67" s="11">
        <v>41</v>
      </c>
      <c r="B67" s="142" t="s">
        <v>488</v>
      </c>
      <c r="C67" s="61">
        <f>SUM(C68:C68)</f>
        <v>0</v>
      </c>
      <c r="D67" s="61">
        <f>SUM(D68:D68)</f>
        <v>1500</v>
      </c>
      <c r="E67" s="61">
        <f>SUM(E68:E68)</f>
        <v>0</v>
      </c>
      <c r="F67" s="61">
        <f t="shared" si="3"/>
        <v>1500</v>
      </c>
    </row>
    <row r="68" spans="1:6" ht="11.25">
      <c r="A68" s="256">
        <v>42</v>
      </c>
      <c r="B68" s="113" t="s">
        <v>484</v>
      </c>
      <c r="C68" s="289"/>
      <c r="D68" s="289">
        <v>1500</v>
      </c>
      <c r="E68" s="289"/>
      <c r="F68" s="61">
        <f t="shared" si="3"/>
        <v>1500</v>
      </c>
    </row>
    <row r="69" spans="1:6" ht="11.25">
      <c r="A69" s="218"/>
      <c r="B69" s="243"/>
      <c r="C69" s="290"/>
      <c r="D69" s="291"/>
      <c r="E69" s="291"/>
      <c r="F69" s="291"/>
    </row>
    <row r="70" spans="1:6" ht="21">
      <c r="A70" s="7">
        <v>43</v>
      </c>
      <c r="B70" s="18" t="s">
        <v>487</v>
      </c>
      <c r="C70" s="60">
        <f>C49+C61</f>
        <v>8912</v>
      </c>
      <c r="D70" s="60">
        <f>D49+D61</f>
        <v>45721</v>
      </c>
      <c r="E70" s="60">
        <f>E49+E61</f>
        <v>16655</v>
      </c>
      <c r="F70" s="60">
        <f>SUM(C70:E70)</f>
        <v>71288</v>
      </c>
    </row>
    <row r="71" spans="1:6" ht="11.25">
      <c r="A71" s="63"/>
      <c r="B71" s="221"/>
      <c r="C71" s="146"/>
      <c r="D71" s="146"/>
      <c r="E71" s="146"/>
      <c r="F71" s="146"/>
    </row>
    <row r="72" spans="1:6" ht="11.25">
      <c r="A72" s="64"/>
      <c r="B72" s="113"/>
      <c r="C72" s="100"/>
      <c r="D72" s="100"/>
      <c r="E72" s="100"/>
      <c r="F72" s="100"/>
    </row>
    <row r="73" spans="1:6" ht="11.25">
      <c r="A73" s="64"/>
      <c r="B73" s="113"/>
      <c r="C73" s="100"/>
      <c r="D73" s="100"/>
      <c r="E73" s="100"/>
      <c r="F73" s="100"/>
    </row>
    <row r="74" spans="1:6" ht="11.25">
      <c r="A74" s="64"/>
      <c r="B74" s="113"/>
      <c r="C74" s="100"/>
      <c r="D74" s="100"/>
      <c r="E74" s="100"/>
      <c r="F74" s="95"/>
    </row>
    <row r="75" spans="1:6" ht="22.5">
      <c r="A75" s="64">
        <v>44</v>
      </c>
      <c r="B75" s="229" t="s">
        <v>192</v>
      </c>
      <c r="C75" s="95">
        <f>SUM(C77)</f>
        <v>0</v>
      </c>
      <c r="D75" s="95">
        <f>SUM(D77)</f>
        <v>0</v>
      </c>
      <c r="E75" s="95">
        <f>SUM(E77)</f>
        <v>0</v>
      </c>
      <c r="F75" s="95">
        <f>SUM(C75:E75)</f>
        <v>0</v>
      </c>
    </row>
    <row r="76" spans="1:6" ht="11.25">
      <c r="A76" s="64"/>
      <c r="B76" s="113"/>
      <c r="C76" s="100"/>
      <c r="D76" s="100"/>
      <c r="E76" s="100"/>
      <c r="F76" s="95"/>
    </row>
    <row r="77" spans="1:6" s="287" customFormat="1" ht="21">
      <c r="A77" s="64">
        <v>45</v>
      </c>
      <c r="B77" s="142" t="s">
        <v>486</v>
      </c>
      <c r="C77" s="95">
        <f>SUM(C78:C78)</f>
        <v>0</v>
      </c>
      <c r="D77" s="95">
        <f>SUM(D78:D78)</f>
        <v>0</v>
      </c>
      <c r="E77" s="95">
        <f>SUM(E78:E78)</f>
        <v>0</v>
      </c>
      <c r="F77" s="95">
        <f>SUM(C77:E77)</f>
        <v>0</v>
      </c>
    </row>
    <row r="78" spans="1:6" ht="11.25">
      <c r="A78" s="64">
        <f>A77+1</f>
        <v>46</v>
      </c>
      <c r="B78" s="262"/>
      <c r="C78" s="100"/>
      <c r="D78" s="100"/>
      <c r="E78" s="100"/>
      <c r="F78" s="95">
        <f>SUM(C78:E78)</f>
        <v>0</v>
      </c>
    </row>
    <row r="79" spans="1:6" ht="11.25">
      <c r="A79" s="64"/>
      <c r="B79" s="113"/>
      <c r="C79" s="100"/>
      <c r="D79" s="95"/>
      <c r="E79" s="95"/>
      <c r="F79" s="95"/>
    </row>
    <row r="80" spans="1:6" ht="11.25">
      <c r="A80" s="64"/>
      <c r="B80" s="113"/>
      <c r="C80" s="100"/>
      <c r="D80" s="100"/>
      <c r="E80" s="100"/>
      <c r="F80" s="100"/>
    </row>
    <row r="81" spans="1:6" s="287" customFormat="1" ht="21.75" customHeight="1">
      <c r="A81" s="7">
        <v>47</v>
      </c>
      <c r="B81" s="18" t="s">
        <v>485</v>
      </c>
      <c r="C81" s="34">
        <f>C70+C75</f>
        <v>8912</v>
      </c>
      <c r="D81" s="34">
        <f>D70+D75</f>
        <v>45721</v>
      </c>
      <c r="E81" s="34">
        <f>E70+E75</f>
        <v>16655</v>
      </c>
      <c r="F81" s="34">
        <f>SUM(C81:E81)</f>
        <v>71288</v>
      </c>
    </row>
    <row r="82" spans="4:6" ht="11.25">
      <c r="D82" s="101"/>
      <c r="E82" s="101"/>
      <c r="F82" s="101"/>
    </row>
    <row r="83" spans="4:6" ht="11.25">
      <c r="D83" s="101"/>
      <c r="E83" s="101"/>
      <c r="F83" s="101"/>
    </row>
    <row r="84" spans="4:6" ht="11.25">
      <c r="D84" s="101"/>
      <c r="E84" s="101"/>
      <c r="F84" s="101"/>
    </row>
    <row r="85" spans="4:6" ht="11.25">
      <c r="D85" s="101"/>
      <c r="E85" s="101"/>
      <c r="F85" s="101"/>
    </row>
    <row r="86" spans="4:6" ht="11.25">
      <c r="D86" s="101"/>
      <c r="E86" s="101"/>
      <c r="F86" s="101"/>
    </row>
    <row r="87" spans="4:6" ht="11.25">
      <c r="D87" s="101"/>
      <c r="E87" s="101"/>
      <c r="F87" s="101"/>
    </row>
    <row r="88" spans="4:6" ht="11.25">
      <c r="D88" s="101"/>
      <c r="E88" s="101"/>
      <c r="F88" s="101"/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6.28125" style="304" customWidth="1"/>
    <col min="2" max="2" width="34.28125" style="203" customWidth="1"/>
    <col min="3" max="3" width="11.57421875" style="203" customWidth="1"/>
    <col min="4" max="4" width="12.421875" style="203" customWidth="1"/>
    <col min="5" max="5" width="11.421875" style="203" customWidth="1"/>
    <col min="6" max="6" width="10.8515625" style="4" customWidth="1"/>
    <col min="7" max="16384" width="9.140625" style="4" customWidth="1"/>
  </cols>
  <sheetData>
    <row r="1" spans="1:6" ht="11.25">
      <c r="A1" s="363" t="s">
        <v>580</v>
      </c>
      <c r="B1" s="363"/>
      <c r="C1" s="363"/>
      <c r="D1" s="363"/>
      <c r="E1" s="363"/>
      <c r="F1" s="363"/>
    </row>
    <row r="2" spans="2:6" ht="11.25">
      <c r="B2" s="238"/>
      <c r="C2" s="238"/>
      <c r="D2" s="238"/>
      <c r="E2" s="238"/>
      <c r="F2" s="3"/>
    </row>
    <row r="3" spans="2:6" ht="11.25">
      <c r="B3" s="238"/>
      <c r="C3" s="238"/>
      <c r="D3" s="238"/>
      <c r="E3" s="238"/>
      <c r="F3" s="3"/>
    </row>
    <row r="5" spans="1:6" ht="12" customHeight="1">
      <c r="A5" s="375" t="s">
        <v>515</v>
      </c>
      <c r="B5" s="375"/>
      <c r="C5" s="375"/>
      <c r="D5" s="375"/>
      <c r="E5" s="375"/>
      <c r="F5" s="375"/>
    </row>
    <row r="6" spans="1:6" ht="11.25">
      <c r="A6" s="51"/>
      <c r="B6" s="51"/>
      <c r="C6" s="51"/>
      <c r="D6" s="51"/>
      <c r="E6" s="51"/>
      <c r="F6" s="51"/>
    </row>
    <row r="7" spans="1:6" ht="11.25">
      <c r="A7" s="51"/>
      <c r="B7" s="51"/>
      <c r="C7" s="51"/>
      <c r="D7" s="51"/>
      <c r="E7" s="51"/>
      <c r="F7" s="51"/>
    </row>
    <row r="8" spans="1:6" ht="11.25">
      <c r="A8" s="51"/>
      <c r="B8" s="51"/>
      <c r="C8" s="51"/>
      <c r="D8" s="51"/>
      <c r="E8" s="51"/>
      <c r="F8" s="3" t="s">
        <v>23</v>
      </c>
    </row>
    <row r="9" spans="1:6" ht="11.25">
      <c r="A9" s="20"/>
      <c r="B9" s="220" t="s">
        <v>103</v>
      </c>
      <c r="C9" s="220" t="s">
        <v>104</v>
      </c>
      <c r="D9" s="220" t="s">
        <v>105</v>
      </c>
      <c r="E9" s="220" t="s">
        <v>106</v>
      </c>
      <c r="F9" s="8" t="s">
        <v>379</v>
      </c>
    </row>
    <row r="10" spans="1:6" ht="24">
      <c r="A10" s="7" t="s">
        <v>3</v>
      </c>
      <c r="B10" s="7" t="s">
        <v>4</v>
      </c>
      <c r="C10" s="237" t="s">
        <v>381</v>
      </c>
      <c r="D10" s="237" t="s">
        <v>382</v>
      </c>
      <c r="E10" s="237" t="s">
        <v>389</v>
      </c>
      <c r="F10" s="237" t="s">
        <v>90</v>
      </c>
    </row>
    <row r="11" spans="1:6" ht="11.25">
      <c r="A11" s="305"/>
      <c r="B11" s="221"/>
      <c r="C11" s="52"/>
      <c r="D11" s="52"/>
      <c r="E11" s="52"/>
      <c r="F11" s="52"/>
    </row>
    <row r="12" spans="1:6" s="77" customFormat="1" ht="11.25" customHeight="1">
      <c r="A12" s="65"/>
      <c r="B12" s="56"/>
      <c r="C12" s="109"/>
      <c r="D12" s="109"/>
      <c r="E12" s="109"/>
      <c r="F12" s="109"/>
    </row>
    <row r="13" spans="1:6" ht="11.25">
      <c r="A13" s="65"/>
      <c r="B13" s="113" t="s">
        <v>82</v>
      </c>
      <c r="C13" s="54"/>
      <c r="D13" s="54"/>
      <c r="E13" s="54"/>
      <c r="F13" s="54"/>
    </row>
    <row r="14" spans="1:6" ht="11.25">
      <c r="A14" s="65">
        <v>1</v>
      </c>
      <c r="B14" s="142" t="s">
        <v>162</v>
      </c>
      <c r="C14" s="59">
        <f>SUM(C16:C17)</f>
        <v>13711</v>
      </c>
      <c r="D14" s="59">
        <f>SUM(D16:D17)</f>
        <v>0</v>
      </c>
      <c r="E14" s="59">
        <f>SUM(E16:E17)</f>
        <v>0</v>
      </c>
      <c r="F14" s="59">
        <f>SUM(F16:F17)</f>
        <v>13711</v>
      </c>
    </row>
    <row r="15" spans="1:6" ht="11.25">
      <c r="A15" s="65"/>
      <c r="B15" s="113"/>
      <c r="C15" s="54"/>
      <c r="D15" s="54"/>
      <c r="E15" s="54"/>
      <c r="F15" s="59"/>
    </row>
    <row r="16" spans="1:6" ht="11.25">
      <c r="A16" s="65">
        <f>A14+1</f>
        <v>2</v>
      </c>
      <c r="B16" s="113" t="s">
        <v>455</v>
      </c>
      <c r="C16" s="54">
        <v>4374</v>
      </c>
      <c r="D16" s="54"/>
      <c r="E16" s="54"/>
      <c r="F16" s="59">
        <f>SUM(C16:E16)</f>
        <v>4374</v>
      </c>
    </row>
    <row r="17" spans="1:6" ht="11.25">
      <c r="A17" s="65">
        <f>A16+1</f>
        <v>3</v>
      </c>
      <c r="B17" s="113" t="s">
        <v>456</v>
      </c>
      <c r="C17" s="54">
        <v>9337</v>
      </c>
      <c r="D17" s="54"/>
      <c r="E17" s="54"/>
      <c r="F17" s="59">
        <f>SUM(C17:E17)</f>
        <v>9337</v>
      </c>
    </row>
    <row r="18" spans="1:6" ht="11.25">
      <c r="A18" s="65"/>
      <c r="B18" s="113"/>
      <c r="C18" s="54"/>
      <c r="D18" s="54"/>
      <c r="E18" s="54"/>
      <c r="F18" s="59"/>
    </row>
    <row r="19" spans="1:6" ht="11.25">
      <c r="A19" s="65"/>
      <c r="B19" s="113"/>
      <c r="C19" s="54"/>
      <c r="D19" s="54"/>
      <c r="E19" s="54"/>
      <c r="F19" s="59"/>
    </row>
    <row r="20" spans="1:6" ht="11.25">
      <c r="A20" s="65"/>
      <c r="B20" s="113"/>
      <c r="C20" s="54"/>
      <c r="D20" s="54"/>
      <c r="E20" s="54"/>
      <c r="F20" s="59"/>
    </row>
    <row r="21" spans="1:6" ht="11.25">
      <c r="A21" s="65"/>
      <c r="B21" s="113"/>
      <c r="C21" s="54"/>
      <c r="D21" s="54"/>
      <c r="E21" s="54"/>
      <c r="F21" s="59"/>
    </row>
    <row r="22" spans="1:6" s="50" customFormat="1" ht="24" customHeight="1">
      <c r="A22" s="20">
        <v>4</v>
      </c>
      <c r="B22" s="18" t="s">
        <v>451</v>
      </c>
      <c r="C22" s="55">
        <f>SUM(C14)</f>
        <v>13711</v>
      </c>
      <c r="D22" s="55">
        <f>SUM(D14)</f>
        <v>0</v>
      </c>
      <c r="E22" s="55">
        <f>SUM(E14)</f>
        <v>0</v>
      </c>
      <c r="F22" s="55">
        <f>SUM(F14)</f>
        <v>13711</v>
      </c>
    </row>
    <row r="23" ht="11.25">
      <c r="F23" s="27"/>
    </row>
    <row r="24" ht="11.25">
      <c r="F24" s="27"/>
    </row>
    <row r="25" ht="11.25">
      <c r="F25" s="27"/>
    </row>
    <row r="26" ht="11.25">
      <c r="F26" s="27"/>
    </row>
    <row r="27" ht="11.25">
      <c r="F27" s="58"/>
    </row>
    <row r="28" ht="11.25">
      <c r="F28" s="58"/>
    </row>
    <row r="29" ht="11.25">
      <c r="F29" s="58"/>
    </row>
    <row r="30" ht="11.25">
      <c r="F30" s="58"/>
    </row>
    <row r="31" ht="11.25">
      <c r="F31" s="58"/>
    </row>
    <row r="32" ht="11.25">
      <c r="F32" s="58"/>
    </row>
    <row r="33" ht="11.25">
      <c r="F33" s="58"/>
    </row>
    <row r="34" ht="11.25">
      <c r="F34" s="58"/>
    </row>
    <row r="35" ht="11.25">
      <c r="F35" s="58"/>
    </row>
  </sheetData>
  <sheetProtection/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.28125" style="6" customWidth="1"/>
    <col min="2" max="2" width="34.28125" style="203" customWidth="1"/>
    <col min="3" max="3" width="11.140625" style="203" customWidth="1"/>
    <col min="4" max="4" width="12.00390625" style="203" customWidth="1"/>
    <col min="5" max="5" width="11.421875" style="203" customWidth="1"/>
    <col min="6" max="6" width="10.8515625" style="4" customWidth="1"/>
    <col min="7" max="16384" width="9.140625" style="4" customWidth="1"/>
  </cols>
  <sheetData>
    <row r="1" spans="1:6" ht="11.25">
      <c r="A1" s="363" t="s">
        <v>581</v>
      </c>
      <c r="B1" s="363"/>
      <c r="C1" s="363"/>
      <c r="D1" s="363"/>
      <c r="E1" s="363"/>
      <c r="F1" s="363"/>
    </row>
    <row r="2" spans="2:6" ht="11.25">
      <c r="B2" s="238"/>
      <c r="C2" s="238"/>
      <c r="D2" s="238"/>
      <c r="E2" s="238"/>
      <c r="F2" s="3"/>
    </row>
    <row r="3" spans="2:6" ht="11.25">
      <c r="B3" s="238"/>
      <c r="C3" s="238"/>
      <c r="D3" s="238"/>
      <c r="E3" s="238"/>
      <c r="F3" s="3"/>
    </row>
    <row r="5" spans="1:6" ht="12" customHeight="1">
      <c r="A5" s="375" t="s">
        <v>516</v>
      </c>
      <c r="B5" s="375"/>
      <c r="C5" s="375"/>
      <c r="D5" s="375"/>
      <c r="E5" s="375"/>
      <c r="F5" s="375"/>
    </row>
    <row r="6" spans="1:6" ht="11.25">
      <c r="A6" s="51"/>
      <c r="B6" s="51"/>
      <c r="C6" s="51"/>
      <c r="D6" s="51"/>
      <c r="E6" s="51"/>
      <c r="F6" s="51"/>
    </row>
    <row r="7" spans="1:6" ht="11.25">
      <c r="A7" s="51"/>
      <c r="B7" s="51"/>
      <c r="C7" s="51"/>
      <c r="D7" s="51"/>
      <c r="E7" s="51"/>
      <c r="F7" s="51"/>
    </row>
    <row r="8" spans="1:6" ht="11.25">
      <c r="A8" s="51"/>
      <c r="B8" s="51"/>
      <c r="C8" s="51"/>
      <c r="D8" s="51"/>
      <c r="E8" s="51"/>
      <c r="F8" s="3" t="s">
        <v>23</v>
      </c>
    </row>
    <row r="9" spans="1:6" ht="11.25">
      <c r="A9" s="8"/>
      <c r="B9" s="220" t="s">
        <v>103</v>
      </c>
      <c r="C9" s="220" t="s">
        <v>104</v>
      </c>
      <c r="D9" s="220" t="s">
        <v>105</v>
      </c>
      <c r="E9" s="220" t="s">
        <v>106</v>
      </c>
      <c r="F9" s="8" t="s">
        <v>379</v>
      </c>
    </row>
    <row r="10" spans="1:6" ht="24">
      <c r="A10" s="7" t="s">
        <v>3</v>
      </c>
      <c r="B10" s="7" t="s">
        <v>4</v>
      </c>
      <c r="C10" s="237" t="s">
        <v>381</v>
      </c>
      <c r="D10" s="237" t="s">
        <v>382</v>
      </c>
      <c r="E10" s="237" t="s">
        <v>389</v>
      </c>
      <c r="F10" s="237" t="s">
        <v>90</v>
      </c>
    </row>
    <row r="11" spans="1:6" ht="11.25">
      <c r="A11" s="9"/>
      <c r="B11" s="221"/>
      <c r="C11" s="52"/>
      <c r="D11" s="52"/>
      <c r="E11" s="52"/>
      <c r="F11" s="52"/>
    </row>
    <row r="12" spans="1:6" ht="11.25">
      <c r="A12" s="14">
        <v>1</v>
      </c>
      <c r="B12" s="142" t="s">
        <v>160</v>
      </c>
      <c r="C12" s="59">
        <f>SUM(C14:C24)</f>
        <v>80735</v>
      </c>
      <c r="D12" s="59">
        <f>SUM(D14:D24)</f>
        <v>5286</v>
      </c>
      <c r="E12" s="59">
        <f>SUM(E14:E24)</f>
        <v>0</v>
      </c>
      <c r="F12" s="59">
        <f>SUM(F14:F24)</f>
        <v>86021</v>
      </c>
    </row>
    <row r="13" spans="1:6" ht="11.25">
      <c r="A13" s="14"/>
      <c r="B13" s="113"/>
      <c r="C13" s="53"/>
      <c r="D13" s="53"/>
      <c r="E13" s="53"/>
      <c r="F13" s="59"/>
    </row>
    <row r="14" spans="1:6" s="77" customFormat="1" ht="11.25" customHeight="1">
      <c r="A14" s="65">
        <v>2</v>
      </c>
      <c r="B14" s="56" t="s">
        <v>517</v>
      </c>
      <c r="C14" s="109">
        <v>4445</v>
      </c>
      <c r="D14" s="109"/>
      <c r="E14" s="109"/>
      <c r="F14" s="59">
        <f aca="true" t="shared" si="0" ref="F14:F25">SUM(C14:E14)</f>
        <v>4445</v>
      </c>
    </row>
    <row r="15" spans="1:6" s="77" customFormat="1" ht="11.25" customHeight="1">
      <c r="A15" s="65">
        <f>A14+1</f>
        <v>3</v>
      </c>
      <c r="B15" s="56" t="s">
        <v>567</v>
      </c>
      <c r="C15" s="109">
        <v>12172</v>
      </c>
      <c r="D15" s="109"/>
      <c r="E15" s="109"/>
      <c r="F15" s="59">
        <f t="shared" si="0"/>
        <v>12172</v>
      </c>
    </row>
    <row r="16" spans="1:6" s="77" customFormat="1" ht="11.25" customHeight="1">
      <c r="A16" s="65">
        <f>A15+1</f>
        <v>4</v>
      </c>
      <c r="B16" s="56" t="s">
        <v>518</v>
      </c>
      <c r="C16" s="109">
        <v>6307</v>
      </c>
      <c r="D16" s="109"/>
      <c r="E16" s="109"/>
      <c r="F16" s="59">
        <f t="shared" si="0"/>
        <v>6307</v>
      </c>
    </row>
    <row r="17" spans="1:6" s="77" customFormat="1" ht="11.25" customHeight="1">
      <c r="A17" s="65"/>
      <c r="B17" s="56" t="s">
        <v>519</v>
      </c>
      <c r="C17" s="109">
        <v>3198</v>
      </c>
      <c r="D17" s="109"/>
      <c r="E17" s="109"/>
      <c r="F17" s="59">
        <f t="shared" si="0"/>
        <v>3198</v>
      </c>
    </row>
    <row r="18" spans="1:6" s="77" customFormat="1" ht="11.25" customHeight="1">
      <c r="A18" s="65">
        <f>A16+1</f>
        <v>5</v>
      </c>
      <c r="B18" s="56" t="s">
        <v>453</v>
      </c>
      <c r="C18" s="109">
        <v>2189</v>
      </c>
      <c r="D18" s="109"/>
      <c r="E18" s="109"/>
      <c r="F18" s="59">
        <f t="shared" si="0"/>
        <v>2189</v>
      </c>
    </row>
    <row r="19" spans="1:6" s="77" customFormat="1" ht="11.25" customHeight="1">
      <c r="A19" s="65"/>
      <c r="B19" s="56" t="s">
        <v>520</v>
      </c>
      <c r="C19" s="109">
        <v>1143</v>
      </c>
      <c r="D19" s="109"/>
      <c r="E19" s="109"/>
      <c r="F19" s="59">
        <f t="shared" si="0"/>
        <v>1143</v>
      </c>
    </row>
    <row r="20" spans="1:6" s="77" customFormat="1" ht="11.25" customHeight="1">
      <c r="A20" s="65"/>
      <c r="B20" s="56" t="s">
        <v>521</v>
      </c>
      <c r="C20" s="109"/>
      <c r="D20" s="109">
        <v>3000</v>
      </c>
      <c r="E20" s="109"/>
      <c r="F20" s="59">
        <f t="shared" si="0"/>
        <v>3000</v>
      </c>
    </row>
    <row r="21" spans="1:6" s="77" customFormat="1" ht="11.25" customHeight="1">
      <c r="A21" s="65"/>
      <c r="B21" s="56" t="s">
        <v>522</v>
      </c>
      <c r="C21" s="109"/>
      <c r="D21" s="109">
        <v>2286</v>
      </c>
      <c r="E21" s="109"/>
      <c r="F21" s="59">
        <f t="shared" si="0"/>
        <v>2286</v>
      </c>
    </row>
    <row r="22" spans="1:6" s="77" customFormat="1" ht="11.25" customHeight="1">
      <c r="A22" s="65">
        <f>A18+1</f>
        <v>6</v>
      </c>
      <c r="B22" s="56" t="s">
        <v>454</v>
      </c>
      <c r="C22" s="109">
        <v>2540</v>
      </c>
      <c r="D22" s="109"/>
      <c r="E22" s="109"/>
      <c r="F22" s="59">
        <f t="shared" si="0"/>
        <v>2540</v>
      </c>
    </row>
    <row r="23" spans="1:6" s="77" customFormat="1" ht="11.25" customHeight="1">
      <c r="A23" s="65">
        <f>A22+1</f>
        <v>7</v>
      </c>
      <c r="B23" s="56" t="s">
        <v>457</v>
      </c>
      <c r="C23" s="109">
        <v>48741</v>
      </c>
      <c r="D23" s="109"/>
      <c r="E23" s="109"/>
      <c r="F23" s="59">
        <f t="shared" si="0"/>
        <v>48741</v>
      </c>
    </row>
    <row r="24" spans="1:6" s="77" customFormat="1" ht="11.25" customHeight="1">
      <c r="A24" s="65">
        <f>A23+1</f>
        <v>8</v>
      </c>
      <c r="B24" s="56" t="s">
        <v>412</v>
      </c>
      <c r="C24" s="109"/>
      <c r="D24" s="109"/>
      <c r="E24" s="109"/>
      <c r="F24" s="59">
        <f t="shared" si="0"/>
        <v>0</v>
      </c>
    </row>
    <row r="25" spans="1:6" s="77" customFormat="1" ht="11.25" customHeight="1">
      <c r="A25" s="65"/>
      <c r="B25" s="56"/>
      <c r="C25" s="109"/>
      <c r="D25" s="109"/>
      <c r="E25" s="109"/>
      <c r="F25" s="59">
        <f t="shared" si="0"/>
        <v>0</v>
      </c>
    </row>
    <row r="26" spans="1:6" s="50" customFormat="1" ht="24" customHeight="1">
      <c r="A26" s="20">
        <v>11</v>
      </c>
      <c r="B26" s="18" t="s">
        <v>452</v>
      </c>
      <c r="C26" s="55">
        <f>SUM(C12)</f>
        <v>80735</v>
      </c>
      <c r="D26" s="55">
        <f>SUM(D12)</f>
        <v>5286</v>
      </c>
      <c r="E26" s="55">
        <f>SUM(E12)</f>
        <v>0</v>
      </c>
      <c r="F26" s="55">
        <f>SUM(F12)</f>
        <v>86021</v>
      </c>
    </row>
    <row r="27" ht="11.25">
      <c r="F27" s="27"/>
    </row>
    <row r="28" ht="11.25">
      <c r="F28" s="27"/>
    </row>
    <row r="29" ht="11.25">
      <c r="F29" s="27"/>
    </row>
    <row r="30" ht="11.25">
      <c r="F30" s="27"/>
    </row>
    <row r="31" ht="11.25">
      <c r="F31" s="58"/>
    </row>
    <row r="32" ht="11.25">
      <c r="F32" s="58"/>
    </row>
    <row r="33" ht="11.25">
      <c r="F33" s="58"/>
    </row>
    <row r="34" ht="11.25">
      <c r="F34" s="58"/>
    </row>
    <row r="35" ht="11.25">
      <c r="F35" s="58"/>
    </row>
    <row r="36" ht="11.25">
      <c r="F36" s="58"/>
    </row>
    <row r="37" ht="11.25">
      <c r="F37" s="58"/>
    </row>
    <row r="38" ht="11.25">
      <c r="F38" s="58"/>
    </row>
    <row r="39" ht="11.25">
      <c r="F39" s="58"/>
    </row>
  </sheetData>
  <sheetProtection/>
  <mergeCells count="2">
    <mergeCell ref="A1:F1"/>
    <mergeCell ref="A5:F5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421875" style="6" customWidth="1"/>
    <col min="2" max="2" width="37.28125" style="4" customWidth="1"/>
    <col min="3" max="9" width="12.7109375" style="4" customWidth="1"/>
    <col min="10" max="16384" width="9.140625" style="4" customWidth="1"/>
  </cols>
  <sheetData>
    <row r="1" spans="1:9" ht="11.25">
      <c r="A1" s="363" t="s">
        <v>568</v>
      </c>
      <c r="B1" s="363"/>
      <c r="C1" s="363"/>
      <c r="D1" s="363"/>
      <c r="E1" s="363"/>
      <c r="F1" s="363"/>
      <c r="G1" s="363"/>
      <c r="H1" s="363"/>
      <c r="I1" s="363"/>
    </row>
    <row r="3" spans="1:9" s="31" customFormat="1" ht="12.75">
      <c r="A3" s="364" t="s">
        <v>523</v>
      </c>
      <c r="B3" s="364"/>
      <c r="C3" s="364"/>
      <c r="D3" s="364"/>
      <c r="E3" s="364"/>
      <c r="F3" s="364"/>
      <c r="G3" s="364"/>
      <c r="H3" s="364"/>
      <c r="I3" s="364"/>
    </row>
    <row r="4" spans="1:9" s="31" customFormat="1" ht="12.75">
      <c r="A4" s="5"/>
      <c r="B4" s="5"/>
      <c r="C4" s="5"/>
      <c r="D4" s="5"/>
      <c r="E4" s="5"/>
      <c r="F4" s="5"/>
      <c r="G4" s="5"/>
      <c r="H4" s="5"/>
      <c r="I4" s="27" t="s">
        <v>23</v>
      </c>
    </row>
    <row r="5" spans="1:9" s="6" customFormat="1" ht="10.5">
      <c r="A5" s="8"/>
      <c r="B5" s="8" t="s">
        <v>103</v>
      </c>
      <c r="C5" s="116" t="s">
        <v>104</v>
      </c>
      <c r="D5" s="116" t="s">
        <v>105</v>
      </c>
      <c r="E5" s="116" t="s">
        <v>106</v>
      </c>
      <c r="F5" s="116" t="s">
        <v>107</v>
      </c>
      <c r="G5" s="116" t="s">
        <v>108</v>
      </c>
      <c r="H5" s="116" t="s">
        <v>109</v>
      </c>
      <c r="I5" s="8" t="s">
        <v>110</v>
      </c>
    </row>
    <row r="6" spans="1:9" ht="15" customHeight="1">
      <c r="A6" s="371" t="s">
        <v>3</v>
      </c>
      <c r="B6" s="371" t="s">
        <v>4</v>
      </c>
      <c r="C6" s="365" t="s">
        <v>87</v>
      </c>
      <c r="D6" s="366"/>
      <c r="E6" s="366"/>
      <c r="F6" s="367"/>
      <c r="G6" s="376" t="s">
        <v>88</v>
      </c>
      <c r="H6" s="376"/>
      <c r="I6" s="376"/>
    </row>
    <row r="7" spans="1:9" ht="30" customHeight="1">
      <c r="A7" s="371"/>
      <c r="B7" s="371"/>
      <c r="C7" s="34" t="s">
        <v>83</v>
      </c>
      <c r="D7" s="110" t="s">
        <v>93</v>
      </c>
      <c r="E7" s="34" t="s">
        <v>94</v>
      </c>
      <c r="F7" s="34" t="s">
        <v>95</v>
      </c>
      <c r="G7" s="34" t="s">
        <v>85</v>
      </c>
      <c r="H7" s="34" t="s">
        <v>86</v>
      </c>
      <c r="I7" s="34" t="s">
        <v>84</v>
      </c>
    </row>
    <row r="8" spans="1:9" s="57" customFormat="1" ht="11.25">
      <c r="A8" s="11"/>
      <c r="B8" s="111"/>
      <c r="C8" s="100"/>
      <c r="D8" s="101"/>
      <c r="E8" s="100"/>
      <c r="F8" s="100"/>
      <c r="G8" s="101"/>
      <c r="H8" s="100"/>
      <c r="I8" s="100"/>
    </row>
    <row r="9" spans="1:9" s="91" customFormat="1" ht="21" customHeight="1">
      <c r="A9" s="11">
        <v>1</v>
      </c>
      <c r="B9" s="111" t="s">
        <v>458</v>
      </c>
      <c r="C9" s="100">
        <v>44420</v>
      </c>
      <c r="D9" s="103"/>
      <c r="E9" s="100">
        <v>44420</v>
      </c>
      <c r="F9" s="100"/>
      <c r="G9" s="103">
        <v>3288</v>
      </c>
      <c r="H9" s="100">
        <v>48741</v>
      </c>
      <c r="I9" s="100"/>
    </row>
    <row r="10" spans="1:9" ht="11.25">
      <c r="A10" s="11"/>
      <c r="B10" s="111"/>
      <c r="C10" s="100"/>
      <c r="D10" s="103"/>
      <c r="E10" s="100"/>
      <c r="F10" s="100"/>
      <c r="G10" s="103"/>
      <c r="H10" s="100"/>
      <c r="I10" s="100"/>
    </row>
    <row r="11" spans="1:9" ht="21">
      <c r="A11" s="11">
        <v>2</v>
      </c>
      <c r="B11" s="111" t="s">
        <v>459</v>
      </c>
      <c r="C11" s="100">
        <v>3800</v>
      </c>
      <c r="D11" s="103"/>
      <c r="E11" s="100">
        <v>3800</v>
      </c>
      <c r="F11" s="100"/>
      <c r="G11" s="103">
        <v>526</v>
      </c>
      <c r="H11" s="100">
        <v>4374</v>
      </c>
      <c r="I11" s="100"/>
    </row>
    <row r="12" spans="1:9" ht="11.25">
      <c r="A12" s="11"/>
      <c r="B12" s="111"/>
      <c r="C12" s="100"/>
      <c r="D12" s="103"/>
      <c r="E12" s="100"/>
      <c r="F12" s="100"/>
      <c r="G12" s="103"/>
      <c r="H12" s="100"/>
      <c r="I12" s="100"/>
    </row>
    <row r="13" spans="1:9" ht="11.25">
      <c r="A13" s="11">
        <v>3</v>
      </c>
      <c r="B13" s="111" t="s">
        <v>469</v>
      </c>
      <c r="C13" s="100">
        <v>8731</v>
      </c>
      <c r="D13" s="103"/>
      <c r="E13" s="100">
        <v>8731</v>
      </c>
      <c r="F13" s="100"/>
      <c r="G13" s="103"/>
      <c r="H13" s="100">
        <v>9337</v>
      </c>
      <c r="I13" s="100"/>
    </row>
    <row r="14" spans="1:9" ht="11.25">
      <c r="A14" s="11"/>
      <c r="B14" s="111"/>
      <c r="C14" s="100"/>
      <c r="D14" s="103"/>
      <c r="E14" s="100"/>
      <c r="F14" s="100"/>
      <c r="G14" s="103"/>
      <c r="H14" s="100"/>
      <c r="I14" s="100"/>
    </row>
    <row r="15" spans="1:9" ht="11.25">
      <c r="A15" s="11"/>
      <c r="B15" s="111"/>
      <c r="C15" s="100"/>
      <c r="D15" s="103"/>
      <c r="E15" s="100"/>
      <c r="F15" s="100"/>
      <c r="G15" s="103"/>
      <c r="H15" s="100"/>
      <c r="I15" s="100"/>
    </row>
    <row r="16" spans="1:9" ht="24" customHeight="1">
      <c r="A16" s="36">
        <v>5</v>
      </c>
      <c r="B16" s="75" t="s">
        <v>89</v>
      </c>
      <c r="C16" s="19">
        <f aca="true" t="shared" si="0" ref="C16:I16">SUM(C8:C15)</f>
        <v>56951</v>
      </c>
      <c r="D16" s="19">
        <f t="shared" si="0"/>
        <v>0</v>
      </c>
      <c r="E16" s="19">
        <f t="shared" si="0"/>
        <v>56951</v>
      </c>
      <c r="F16" s="19">
        <f t="shared" si="0"/>
        <v>0</v>
      </c>
      <c r="G16" s="19">
        <f t="shared" si="0"/>
        <v>3814</v>
      </c>
      <c r="H16" s="19">
        <f t="shared" si="0"/>
        <v>62452</v>
      </c>
      <c r="I16" s="19">
        <f t="shared" si="0"/>
        <v>0</v>
      </c>
    </row>
  </sheetData>
  <sheetProtection/>
  <mergeCells count="6">
    <mergeCell ref="A1:I1"/>
    <mergeCell ref="A3:I3"/>
    <mergeCell ref="A6:A7"/>
    <mergeCell ref="B6:B7"/>
    <mergeCell ref="C6:F6"/>
    <mergeCell ref="G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6.7109375" style="304" customWidth="1"/>
    <col min="2" max="2" width="42.8515625" style="315" customWidth="1"/>
    <col min="3" max="5" width="12.7109375" style="307" customWidth="1"/>
    <col min="6" max="16384" width="9.140625" style="307" customWidth="1"/>
  </cols>
  <sheetData>
    <row r="1" spans="1:5" ht="11.25">
      <c r="A1" s="381" t="s">
        <v>582</v>
      </c>
      <c r="B1" s="381"/>
      <c r="C1" s="381"/>
      <c r="D1" s="381"/>
      <c r="E1" s="381"/>
    </row>
    <row r="3" spans="1:5" ht="25.5" customHeight="1">
      <c r="A3" s="375" t="s">
        <v>524</v>
      </c>
      <c r="B3" s="375"/>
      <c r="C3" s="375"/>
      <c r="D3" s="375"/>
      <c r="E3" s="375"/>
    </row>
    <row r="7" spans="1:5" ht="12.75" customHeight="1">
      <c r="A7" s="371" t="s">
        <v>91</v>
      </c>
      <c r="B7" s="377" t="s">
        <v>4</v>
      </c>
      <c r="C7" s="378" t="s">
        <v>92</v>
      </c>
      <c r="D7" s="379"/>
      <c r="E7" s="380"/>
    </row>
    <row r="8" spans="1:5" ht="11.25">
      <c r="A8" s="371"/>
      <c r="B8" s="377"/>
      <c r="C8" s="7" t="s">
        <v>28</v>
      </c>
      <c r="D8" s="7" t="s">
        <v>29</v>
      </c>
      <c r="E8" s="7" t="s">
        <v>90</v>
      </c>
    </row>
    <row r="9" spans="1:5" ht="19.5" customHeight="1">
      <c r="A9" s="305"/>
      <c r="B9" s="310"/>
      <c r="C9" s="308"/>
      <c r="D9" s="308"/>
      <c r="E9" s="308"/>
    </row>
    <row r="10" spans="1:5" ht="19.5" customHeight="1">
      <c r="A10" s="65"/>
      <c r="B10" s="312"/>
      <c r="C10" s="44"/>
      <c r="D10" s="44"/>
      <c r="E10" s="29"/>
    </row>
    <row r="11" spans="1:5" s="304" customFormat="1" ht="19.5" customHeight="1">
      <c r="A11" s="65">
        <v>14</v>
      </c>
      <c r="B11" s="311" t="s">
        <v>415</v>
      </c>
      <c r="C11" s="29">
        <f>SUM(C12:C14)</f>
        <v>3</v>
      </c>
      <c r="D11" s="29">
        <f>SUM(D12:D14)</f>
        <v>1</v>
      </c>
      <c r="E11" s="29">
        <f>SUM(C11:D11)</f>
        <v>4</v>
      </c>
    </row>
    <row r="12" spans="1:5" ht="19.5" customHeight="1">
      <c r="A12" s="65">
        <v>15</v>
      </c>
      <c r="B12" s="312" t="s">
        <v>0</v>
      </c>
      <c r="C12" s="44">
        <v>2</v>
      </c>
      <c r="D12" s="44">
        <v>1</v>
      </c>
      <c r="E12" s="29">
        <f>SUM(C12:D12)</f>
        <v>3</v>
      </c>
    </row>
    <row r="13" spans="1:5" ht="19.5" customHeight="1">
      <c r="A13" s="65">
        <v>16</v>
      </c>
      <c r="B13" s="312" t="s">
        <v>1</v>
      </c>
      <c r="C13" s="44">
        <v>0</v>
      </c>
      <c r="D13" s="44">
        <v>0</v>
      </c>
      <c r="E13" s="29">
        <f>SUM(C13:D13)</f>
        <v>0</v>
      </c>
    </row>
    <row r="14" spans="1:5" ht="19.5" customHeight="1">
      <c r="A14" s="65">
        <v>17</v>
      </c>
      <c r="B14" s="312" t="s">
        <v>2</v>
      </c>
      <c r="C14" s="44">
        <v>1</v>
      </c>
      <c r="D14" s="44">
        <v>0</v>
      </c>
      <c r="E14" s="29">
        <f>SUM(C14:D14)</f>
        <v>1</v>
      </c>
    </row>
    <row r="15" spans="1:5" ht="19.5" customHeight="1">
      <c r="A15" s="65"/>
      <c r="B15" s="314"/>
      <c r="C15" s="285"/>
      <c r="D15" s="285"/>
      <c r="E15" s="46"/>
    </row>
    <row r="16" spans="1:5" ht="24.75" customHeight="1">
      <c r="A16" s="20">
        <v>18</v>
      </c>
      <c r="B16" s="313" t="s">
        <v>460</v>
      </c>
      <c r="C16" s="49">
        <f aca="true" t="shared" si="0" ref="C16:E17">SUM(C11)</f>
        <v>3</v>
      </c>
      <c r="D16" s="49">
        <f t="shared" si="0"/>
        <v>1</v>
      </c>
      <c r="E16" s="49">
        <f t="shared" si="0"/>
        <v>4</v>
      </c>
    </row>
    <row r="17" spans="1:5" ht="19.5" customHeight="1">
      <c r="A17" s="305">
        <v>19</v>
      </c>
      <c r="B17" s="330" t="s">
        <v>0</v>
      </c>
      <c r="C17" s="309">
        <f t="shared" si="0"/>
        <v>2</v>
      </c>
      <c r="D17" s="309">
        <f t="shared" si="0"/>
        <v>1</v>
      </c>
      <c r="E17" s="333">
        <f t="shared" si="0"/>
        <v>3</v>
      </c>
    </row>
    <row r="18" spans="1:5" ht="19.5" customHeight="1">
      <c r="A18" s="65">
        <v>20</v>
      </c>
      <c r="B18" s="331" t="s">
        <v>1</v>
      </c>
      <c r="C18" s="44">
        <f aca="true" t="shared" si="1" ref="C18:E19">SUM(C13)</f>
        <v>0</v>
      </c>
      <c r="D18" s="44">
        <f t="shared" si="1"/>
        <v>0</v>
      </c>
      <c r="E18" s="109">
        <f t="shared" si="1"/>
        <v>0</v>
      </c>
    </row>
    <row r="19" spans="1:5" ht="19.5" customHeight="1">
      <c r="A19" s="145">
        <v>21</v>
      </c>
      <c r="B19" s="332" t="s">
        <v>2</v>
      </c>
      <c r="C19" s="285">
        <f t="shared" si="1"/>
        <v>1</v>
      </c>
      <c r="D19" s="285">
        <f t="shared" si="1"/>
        <v>0</v>
      </c>
      <c r="E19" s="334">
        <f t="shared" si="1"/>
        <v>1</v>
      </c>
    </row>
  </sheetData>
  <sheetProtection/>
  <mergeCells count="5">
    <mergeCell ref="A7:A8"/>
    <mergeCell ref="B7:B8"/>
    <mergeCell ref="C7:E7"/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6.7109375" style="6" customWidth="1"/>
    <col min="2" max="2" width="40.85156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11.25">
      <c r="A1" s="363" t="s">
        <v>583</v>
      </c>
      <c r="B1" s="363"/>
      <c r="C1" s="363"/>
      <c r="D1" s="363"/>
      <c r="E1" s="363"/>
    </row>
    <row r="3" spans="1:5" ht="25.5" customHeight="1">
      <c r="A3" s="358" t="s">
        <v>525</v>
      </c>
      <c r="B3" s="358"/>
      <c r="C3" s="358"/>
      <c r="D3" s="358"/>
      <c r="E3" s="358"/>
    </row>
    <row r="7" spans="1:5" ht="12.75" customHeight="1">
      <c r="A7" s="371" t="s">
        <v>91</v>
      </c>
      <c r="B7" s="371" t="s">
        <v>4</v>
      </c>
      <c r="C7" s="382" t="s">
        <v>92</v>
      </c>
      <c r="D7" s="383"/>
      <c r="E7" s="384"/>
    </row>
    <row r="8" spans="1:5" ht="11.25">
      <c r="A8" s="371"/>
      <c r="B8" s="371"/>
      <c r="C8" s="7" t="s">
        <v>28</v>
      </c>
      <c r="D8" s="7" t="s">
        <v>29</v>
      </c>
      <c r="E8" s="7" t="s">
        <v>90</v>
      </c>
    </row>
    <row r="9" spans="1:5" ht="19.5" customHeight="1">
      <c r="A9" s="9"/>
      <c r="B9" s="10"/>
      <c r="C9" s="10"/>
      <c r="D9" s="10"/>
      <c r="E9" s="10"/>
    </row>
    <row r="10" spans="1:5" ht="19.5" customHeight="1">
      <c r="A10" s="14"/>
      <c r="B10" s="15"/>
      <c r="C10" s="16"/>
      <c r="D10" s="16"/>
      <c r="E10" s="16"/>
    </row>
    <row r="11" spans="1:5" ht="19.5" customHeight="1">
      <c r="A11" s="14"/>
      <c r="B11" s="15"/>
      <c r="C11" s="16"/>
      <c r="D11" s="16"/>
      <c r="E11" s="16"/>
    </row>
    <row r="12" spans="1:5" ht="19.5" customHeight="1">
      <c r="A12" s="14">
        <v>1</v>
      </c>
      <c r="B12" s="306" t="s">
        <v>461</v>
      </c>
      <c r="C12" s="16"/>
      <c r="D12" s="16"/>
      <c r="E12" s="16"/>
    </row>
    <row r="13" spans="1:5" ht="19.5" customHeight="1">
      <c r="A13" s="14">
        <f>A12+1</f>
        <v>2</v>
      </c>
      <c r="B13" s="15" t="s">
        <v>0</v>
      </c>
      <c r="C13" s="16">
        <v>0</v>
      </c>
      <c r="D13" s="16">
        <v>0</v>
      </c>
      <c r="E13" s="16">
        <v>0</v>
      </c>
    </row>
    <row r="14" spans="1:5" ht="19.5" customHeight="1">
      <c r="A14" s="14">
        <f>A13+1</f>
        <v>3</v>
      </c>
      <c r="B14" s="15" t="s">
        <v>1</v>
      </c>
      <c r="C14" s="107">
        <v>0</v>
      </c>
      <c r="D14" s="107">
        <v>4</v>
      </c>
      <c r="E14" s="106">
        <f>C14+D14</f>
        <v>4</v>
      </c>
    </row>
    <row r="15" spans="1:5" ht="19.5" customHeight="1">
      <c r="A15" s="14">
        <f>A14+1</f>
        <v>4</v>
      </c>
      <c r="B15" s="15" t="s">
        <v>2</v>
      </c>
      <c r="C15" s="44">
        <v>0</v>
      </c>
      <c r="D15" s="44">
        <v>0</v>
      </c>
      <c r="E15" s="106">
        <f>C15+D15</f>
        <v>0</v>
      </c>
    </row>
    <row r="16" spans="1:5" ht="19.5" customHeight="1">
      <c r="A16" s="14">
        <f>A15+1</f>
        <v>5</v>
      </c>
      <c r="B16" s="43" t="s">
        <v>462</v>
      </c>
      <c r="C16" s="44">
        <f>SUM(C13:C15)</f>
        <v>0</v>
      </c>
      <c r="D16" s="44">
        <f>SUM(D13:D15)</f>
        <v>4</v>
      </c>
      <c r="E16" s="44">
        <f>SUM(E13:E15)</f>
        <v>4</v>
      </c>
    </row>
    <row r="17" spans="1:5" ht="19.5" customHeight="1">
      <c r="A17" s="65"/>
      <c r="B17" s="43"/>
      <c r="C17" s="285"/>
      <c r="D17" s="285"/>
      <c r="E17" s="316"/>
    </row>
    <row r="18" spans="1:5" ht="24.75" customHeight="1">
      <c r="A18" s="20">
        <v>6</v>
      </c>
      <c r="B18" s="18" t="s">
        <v>463</v>
      </c>
      <c r="C18" s="19">
        <f>SUM(C16)</f>
        <v>0</v>
      </c>
      <c r="D18" s="19">
        <f>SUM(D16)</f>
        <v>4</v>
      </c>
      <c r="E18" s="19">
        <f>SUM(E16)</f>
        <v>4</v>
      </c>
    </row>
  </sheetData>
  <sheetProtection/>
  <mergeCells count="5">
    <mergeCell ref="A1:E1"/>
    <mergeCell ref="A3:E3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57421875" style="235" customWidth="1"/>
    <col min="2" max="2" width="37.8515625" style="203" customWidth="1"/>
    <col min="3" max="3" width="10.57421875" style="203" customWidth="1"/>
    <col min="4" max="4" width="11.8515625" style="203" customWidth="1"/>
    <col min="5" max="5" width="11.7109375" style="203" customWidth="1"/>
    <col min="6" max="6" width="10.140625" style="287" customWidth="1"/>
    <col min="7" max="16384" width="9.140625" style="203" customWidth="1"/>
  </cols>
  <sheetData>
    <row r="1" spans="1:6" ht="11.25">
      <c r="A1" s="341" t="s">
        <v>584</v>
      </c>
      <c r="B1" s="341"/>
      <c r="C1" s="341"/>
      <c r="D1" s="341"/>
      <c r="E1" s="341"/>
      <c r="F1" s="341"/>
    </row>
    <row r="2" spans="1:6" ht="11.25">
      <c r="A2" s="238"/>
      <c r="B2" s="238"/>
      <c r="C2" s="238"/>
      <c r="D2" s="238"/>
      <c r="E2" s="238"/>
      <c r="F2" s="317"/>
    </row>
    <row r="4" spans="1:6" ht="24.75" customHeight="1">
      <c r="A4" s="375" t="s">
        <v>526</v>
      </c>
      <c r="B4" s="375"/>
      <c r="C4" s="375"/>
      <c r="D4" s="375"/>
      <c r="E4" s="375"/>
      <c r="F4" s="375"/>
    </row>
    <row r="5" spans="1:6" ht="12.75" customHeight="1">
      <c r="A5" s="38"/>
      <c r="B5" s="38"/>
      <c r="C5" s="38"/>
      <c r="D5" s="38"/>
      <c r="E5" s="38"/>
      <c r="F5" s="38"/>
    </row>
    <row r="6" spans="1:6" ht="12.75" customHeight="1">
      <c r="A6" s="38"/>
      <c r="B6" s="38"/>
      <c r="C6" s="38"/>
      <c r="D6" s="38"/>
      <c r="E6" s="38"/>
      <c r="F6" s="38"/>
    </row>
    <row r="7" spans="1:6" s="6" customFormat="1" ht="10.5">
      <c r="A7" s="8"/>
      <c r="B7" s="220" t="s">
        <v>103</v>
      </c>
      <c r="C7" s="8" t="s">
        <v>104</v>
      </c>
      <c r="D7" s="8" t="s">
        <v>105</v>
      </c>
      <c r="E7" s="8" t="s">
        <v>106</v>
      </c>
      <c r="F7" s="8" t="s">
        <v>107</v>
      </c>
    </row>
    <row r="8" spans="1:6" s="4" customFormat="1" ht="24">
      <c r="A8" s="7" t="s">
        <v>3</v>
      </c>
      <c r="B8" s="7" t="s">
        <v>4</v>
      </c>
      <c r="C8" s="237" t="s">
        <v>381</v>
      </c>
      <c r="D8" s="237" t="s">
        <v>382</v>
      </c>
      <c r="E8" s="237" t="s">
        <v>389</v>
      </c>
      <c r="F8" s="237" t="s">
        <v>90</v>
      </c>
    </row>
    <row r="9" spans="1:6" ht="11.25">
      <c r="A9" s="244"/>
      <c r="B9" s="221"/>
      <c r="C9" s="221"/>
      <c r="D9" s="221"/>
      <c r="E9" s="221"/>
      <c r="F9" s="280"/>
    </row>
    <row r="10" spans="1:6" ht="11.25">
      <c r="A10" s="64">
        <v>1</v>
      </c>
      <c r="B10" s="142" t="s">
        <v>5</v>
      </c>
      <c r="C10" s="227"/>
      <c r="D10" s="227"/>
      <c r="E10" s="227"/>
      <c r="F10" s="226"/>
    </row>
    <row r="11" spans="1:6" ht="11.25">
      <c r="A11" s="64"/>
      <c r="B11" s="113"/>
      <c r="C11" s="227"/>
      <c r="D11" s="227"/>
      <c r="E11" s="227"/>
      <c r="F11" s="226"/>
    </row>
    <row r="12" spans="1:6" ht="26.25" customHeight="1">
      <c r="A12" s="64">
        <v>2</v>
      </c>
      <c r="B12" s="113" t="s">
        <v>137</v>
      </c>
      <c r="C12" s="227">
        <v>0</v>
      </c>
      <c r="D12" s="227">
        <v>0</v>
      </c>
      <c r="E12" s="227">
        <v>0</v>
      </c>
      <c r="F12" s="226">
        <f>SUM(C12:E12)</f>
        <v>0</v>
      </c>
    </row>
    <row r="13" spans="1:6" ht="11.25">
      <c r="A13" s="64">
        <f>A12+1</f>
        <v>3</v>
      </c>
      <c r="B13" s="113" t="s">
        <v>140</v>
      </c>
      <c r="C13" s="227">
        <v>86700</v>
      </c>
      <c r="D13" s="227">
        <v>0</v>
      </c>
      <c r="E13" s="227">
        <v>0</v>
      </c>
      <c r="F13" s="226">
        <f aca="true" t="shared" si="0" ref="F13:F19">SUM(C13:E13)</f>
        <v>86700</v>
      </c>
    </row>
    <row r="14" spans="1:6" ht="12.75" customHeight="1">
      <c r="A14" s="64">
        <f aca="true" t="shared" si="1" ref="A14:A19">A13+1</f>
        <v>4</v>
      </c>
      <c r="B14" s="113" t="s">
        <v>179</v>
      </c>
      <c r="C14" s="227">
        <v>0</v>
      </c>
      <c r="D14" s="227">
        <v>15120</v>
      </c>
      <c r="E14" s="227">
        <v>0</v>
      </c>
      <c r="F14" s="226">
        <f t="shared" si="0"/>
        <v>15120</v>
      </c>
    </row>
    <row r="15" spans="1:6" ht="11.25">
      <c r="A15" s="64">
        <f t="shared" si="1"/>
        <v>5</v>
      </c>
      <c r="B15" s="113" t="s">
        <v>527</v>
      </c>
      <c r="C15" s="227">
        <v>56149</v>
      </c>
      <c r="D15" s="227">
        <v>0</v>
      </c>
      <c r="E15" s="227">
        <v>0</v>
      </c>
      <c r="F15" s="226">
        <f t="shared" si="0"/>
        <v>56149</v>
      </c>
    </row>
    <row r="16" spans="1:6" ht="11.25">
      <c r="A16" s="64">
        <f t="shared" si="1"/>
        <v>6</v>
      </c>
      <c r="B16" s="113" t="s">
        <v>14</v>
      </c>
      <c r="C16" s="227">
        <v>5611</v>
      </c>
      <c r="D16" s="227">
        <v>5255</v>
      </c>
      <c r="E16" s="227">
        <v>0</v>
      </c>
      <c r="F16" s="226">
        <f t="shared" si="0"/>
        <v>10866</v>
      </c>
    </row>
    <row r="17" spans="1:6" ht="11.25">
      <c r="A17" s="64">
        <f t="shared" si="1"/>
        <v>7</v>
      </c>
      <c r="B17" s="113" t="s">
        <v>17</v>
      </c>
      <c r="C17" s="227">
        <v>0</v>
      </c>
      <c r="D17" s="227">
        <v>1253</v>
      </c>
      <c r="E17" s="227">
        <v>0</v>
      </c>
      <c r="F17" s="226">
        <f t="shared" si="0"/>
        <v>1253</v>
      </c>
    </row>
    <row r="18" spans="1:6" ht="11.25">
      <c r="A18" s="64">
        <f t="shared" si="1"/>
        <v>8</v>
      </c>
      <c r="B18" s="113" t="s">
        <v>47</v>
      </c>
      <c r="C18" s="227">
        <v>0</v>
      </c>
      <c r="D18" s="227">
        <v>0</v>
      </c>
      <c r="E18" s="227">
        <v>0</v>
      </c>
      <c r="F18" s="226">
        <f t="shared" si="0"/>
        <v>0</v>
      </c>
    </row>
    <row r="19" spans="1:6" ht="11.25">
      <c r="A19" s="64">
        <f t="shared" si="1"/>
        <v>9</v>
      </c>
      <c r="B19" s="113" t="s">
        <v>102</v>
      </c>
      <c r="C19" s="227">
        <v>0</v>
      </c>
      <c r="D19" s="227">
        <v>10000</v>
      </c>
      <c r="E19" s="227">
        <v>0</v>
      </c>
      <c r="F19" s="226">
        <f t="shared" si="0"/>
        <v>10000</v>
      </c>
    </row>
    <row r="20" spans="1:6" ht="11.25">
      <c r="A20" s="64"/>
      <c r="B20" s="113"/>
      <c r="C20" s="227"/>
      <c r="D20" s="227"/>
      <c r="E20" s="227"/>
      <c r="F20" s="226"/>
    </row>
    <row r="21" spans="1:6" ht="22.5" customHeight="1">
      <c r="A21" s="7">
        <v>10</v>
      </c>
      <c r="B21" s="18" t="s">
        <v>218</v>
      </c>
      <c r="C21" s="34">
        <f>SUM(C12:C20)</f>
        <v>148460</v>
      </c>
      <c r="D21" s="34">
        <f>SUM(D12:D20)</f>
        <v>31628</v>
      </c>
      <c r="E21" s="34">
        <f>SUM(E12:E20)</f>
        <v>0</v>
      </c>
      <c r="F21" s="34">
        <f>SUM(C21:E21)</f>
        <v>180088</v>
      </c>
    </row>
    <row r="22" spans="1:6" ht="11.25">
      <c r="A22" s="64"/>
      <c r="B22" s="113"/>
      <c r="C22" s="227"/>
      <c r="D22" s="227"/>
      <c r="E22" s="227"/>
      <c r="F22" s="226"/>
    </row>
    <row r="23" spans="1:6" ht="11.25">
      <c r="A23" s="64">
        <v>11</v>
      </c>
      <c r="B23" s="142" t="s">
        <v>18</v>
      </c>
      <c r="C23" s="227"/>
      <c r="D23" s="227"/>
      <c r="E23" s="227"/>
      <c r="F23" s="226"/>
    </row>
    <row r="24" spans="1:6" ht="11.25">
      <c r="A24" s="64"/>
      <c r="B24" s="113"/>
      <c r="C24" s="227"/>
      <c r="D24" s="227"/>
      <c r="E24" s="227"/>
      <c r="F24" s="226"/>
    </row>
    <row r="25" spans="1:6" ht="22.5">
      <c r="A25" s="64">
        <v>12</v>
      </c>
      <c r="B25" s="113" t="s">
        <v>147</v>
      </c>
      <c r="C25" s="227">
        <v>0</v>
      </c>
      <c r="D25" s="227">
        <v>0</v>
      </c>
      <c r="E25" s="227">
        <v>0</v>
      </c>
      <c r="F25" s="226">
        <f>SUM(C25:E25)</f>
        <v>0</v>
      </c>
    </row>
    <row r="26" spans="1:6" ht="11.25">
      <c r="A26" s="64">
        <f>A25+1</f>
        <v>13</v>
      </c>
      <c r="B26" s="113" t="s">
        <v>153</v>
      </c>
      <c r="C26" s="227">
        <v>71104</v>
      </c>
      <c r="D26" s="227">
        <v>60879</v>
      </c>
      <c r="E26" s="227">
        <v>33458</v>
      </c>
      <c r="F26" s="226">
        <f>SUM(C26:E26)</f>
        <v>165441</v>
      </c>
    </row>
    <row r="27" spans="1:6" ht="11.25">
      <c r="A27" s="64">
        <f>A26+1</f>
        <v>14</v>
      </c>
      <c r="B27" s="113" t="s">
        <v>55</v>
      </c>
      <c r="C27" s="227">
        <v>0</v>
      </c>
      <c r="D27" s="227">
        <v>5000</v>
      </c>
      <c r="E27" s="227">
        <v>0</v>
      </c>
      <c r="F27" s="226">
        <f>SUM(C27:E27)</f>
        <v>5000</v>
      </c>
    </row>
    <row r="28" spans="1:6" ht="11.25">
      <c r="A28" s="64">
        <f>A27+1</f>
        <v>15</v>
      </c>
      <c r="B28" s="113" t="s">
        <v>116</v>
      </c>
      <c r="C28" s="227">
        <v>0</v>
      </c>
      <c r="D28" s="227">
        <v>0</v>
      </c>
      <c r="E28" s="227">
        <v>0</v>
      </c>
      <c r="F28" s="226">
        <f>SUM(C28:E28)</f>
        <v>0</v>
      </c>
    </row>
    <row r="29" spans="1:6" ht="11.25">
      <c r="A29" s="64"/>
      <c r="B29" s="113"/>
      <c r="C29" s="227"/>
      <c r="D29" s="227"/>
      <c r="E29" s="227"/>
      <c r="F29" s="226"/>
    </row>
    <row r="30" spans="1:6" ht="22.5" customHeight="1">
      <c r="A30" s="7">
        <v>16</v>
      </c>
      <c r="B30" s="18" t="s">
        <v>464</v>
      </c>
      <c r="C30" s="34">
        <f>SUM(C25:C29)</f>
        <v>71104</v>
      </c>
      <c r="D30" s="34">
        <f>SUM(D25:D29)</f>
        <v>65879</v>
      </c>
      <c r="E30" s="34">
        <f>SUM(E25:E29)</f>
        <v>33458</v>
      </c>
      <c r="F30" s="34">
        <f>SUM(C30:E30)</f>
        <v>170441</v>
      </c>
    </row>
    <row r="31" spans="1:6" ht="11.25">
      <c r="A31" s="64"/>
      <c r="B31" s="113"/>
      <c r="C31" s="227"/>
      <c r="D31" s="227"/>
      <c r="E31" s="227"/>
      <c r="F31" s="226"/>
    </row>
    <row r="32" spans="1:6" ht="11.25">
      <c r="A32" s="64">
        <v>17</v>
      </c>
      <c r="B32" s="142" t="s">
        <v>50</v>
      </c>
      <c r="C32" s="227"/>
      <c r="D32" s="227"/>
      <c r="E32" s="227"/>
      <c r="F32" s="226"/>
    </row>
    <row r="33" spans="1:6" ht="11.25">
      <c r="A33" s="64"/>
      <c r="B33" s="113"/>
      <c r="C33" s="227"/>
      <c r="D33" s="227"/>
      <c r="E33" s="227"/>
      <c r="F33" s="226"/>
    </row>
    <row r="34" spans="1:6" ht="11.25">
      <c r="A34" s="64">
        <v>18</v>
      </c>
      <c r="B34" s="113" t="s">
        <v>68</v>
      </c>
      <c r="C34" s="227">
        <v>0</v>
      </c>
      <c r="D34" s="227">
        <v>2294</v>
      </c>
      <c r="E34" s="227">
        <v>0</v>
      </c>
      <c r="F34" s="226">
        <f aca="true" t="shared" si="2" ref="F34:F39">SUM(C34:E34)</f>
        <v>2294</v>
      </c>
    </row>
    <row r="35" spans="1:6" ht="11.25">
      <c r="A35" s="64">
        <f>A34+1</f>
        <v>19</v>
      </c>
      <c r="B35" s="113" t="s">
        <v>168</v>
      </c>
      <c r="C35" s="227">
        <v>0</v>
      </c>
      <c r="D35" s="227">
        <v>56951</v>
      </c>
      <c r="E35" s="227">
        <v>0</v>
      </c>
      <c r="F35" s="226">
        <f t="shared" si="2"/>
        <v>56951</v>
      </c>
    </row>
    <row r="36" spans="1:6" ht="11.25">
      <c r="A36" s="64">
        <f>A35+1</f>
        <v>20</v>
      </c>
      <c r="B36" s="113" t="s">
        <v>166</v>
      </c>
      <c r="C36" s="227">
        <v>0</v>
      </c>
      <c r="D36" s="227">
        <v>0</v>
      </c>
      <c r="E36" s="227">
        <v>0</v>
      </c>
      <c r="F36" s="226">
        <f t="shared" si="2"/>
        <v>0</v>
      </c>
    </row>
    <row r="37" spans="1:6" ht="11.25">
      <c r="A37" s="64">
        <f>A36+1</f>
        <v>21</v>
      </c>
      <c r="B37" s="143" t="s">
        <v>217</v>
      </c>
      <c r="C37" s="227">
        <v>0</v>
      </c>
      <c r="D37" s="227">
        <v>0</v>
      </c>
      <c r="E37" s="227">
        <v>0</v>
      </c>
      <c r="F37" s="226">
        <f t="shared" si="2"/>
        <v>0</v>
      </c>
    </row>
    <row r="38" spans="1:6" ht="11.25">
      <c r="A38" s="64">
        <f>A37+1</f>
        <v>22</v>
      </c>
      <c r="B38" s="203" t="s">
        <v>46</v>
      </c>
      <c r="C38" s="227">
        <v>0</v>
      </c>
      <c r="D38" s="227">
        <v>0</v>
      </c>
      <c r="E38" s="227">
        <v>0</v>
      </c>
      <c r="F38" s="226">
        <f t="shared" si="2"/>
        <v>0</v>
      </c>
    </row>
    <row r="39" spans="1:6" ht="11.25">
      <c r="A39" s="64">
        <f>A38+1</f>
        <v>23</v>
      </c>
      <c r="B39" s="203" t="s">
        <v>102</v>
      </c>
      <c r="C39" s="227">
        <v>0</v>
      </c>
      <c r="D39" s="227">
        <v>47267</v>
      </c>
      <c r="E39" s="227"/>
      <c r="F39" s="226">
        <f t="shared" si="2"/>
        <v>47267</v>
      </c>
    </row>
    <row r="40" spans="1:6" ht="11.25">
      <c r="A40" s="64"/>
      <c r="B40" s="113"/>
      <c r="C40" s="227"/>
      <c r="D40" s="227"/>
      <c r="E40" s="227"/>
      <c r="F40" s="226"/>
    </row>
    <row r="41" spans="1:6" ht="22.5" customHeight="1">
      <c r="A41" s="7">
        <v>25</v>
      </c>
      <c r="B41" s="18" t="s">
        <v>465</v>
      </c>
      <c r="C41" s="34">
        <f>SUM(C34:C40)</f>
        <v>0</v>
      </c>
      <c r="D41" s="34">
        <f>SUM(D34:D40)</f>
        <v>106512</v>
      </c>
      <c r="E41" s="34">
        <f>SUM(E34:E40)</f>
        <v>0</v>
      </c>
      <c r="F41" s="34">
        <f>SUM(C41:E41)</f>
        <v>106512</v>
      </c>
    </row>
    <row r="42" spans="1:6" ht="11.25">
      <c r="A42" s="64"/>
      <c r="B42" s="113"/>
      <c r="C42" s="227"/>
      <c r="D42" s="227"/>
      <c r="E42" s="227"/>
      <c r="F42" s="226"/>
    </row>
    <row r="43" spans="1:6" ht="11.25">
      <c r="A43" s="64">
        <v>26</v>
      </c>
      <c r="B43" s="142" t="s">
        <v>51</v>
      </c>
      <c r="C43" s="227"/>
      <c r="D43" s="227"/>
      <c r="E43" s="227"/>
      <c r="F43" s="226"/>
    </row>
    <row r="44" spans="1:6" ht="11.25">
      <c r="A44" s="64"/>
      <c r="B44" s="113"/>
      <c r="C44" s="227"/>
      <c r="D44" s="227"/>
      <c r="E44" s="227"/>
      <c r="F44" s="226"/>
    </row>
    <row r="45" spans="1:6" ht="11.25">
      <c r="A45" s="64">
        <v>27</v>
      </c>
      <c r="B45" s="113" t="s">
        <v>21</v>
      </c>
      <c r="C45" s="227">
        <v>13711</v>
      </c>
      <c r="D45" s="227">
        <v>0</v>
      </c>
      <c r="E45" s="227">
        <v>0</v>
      </c>
      <c r="F45" s="226">
        <f>SUM(C45:E45)</f>
        <v>13711</v>
      </c>
    </row>
    <row r="46" spans="1:6" ht="11.25">
      <c r="A46" s="64">
        <f>A45+1</f>
        <v>28</v>
      </c>
      <c r="B46" s="113" t="s">
        <v>52</v>
      </c>
      <c r="C46" s="227">
        <v>23783</v>
      </c>
      <c r="D46" s="227">
        <v>5286</v>
      </c>
      <c r="E46" s="227">
        <v>0</v>
      </c>
      <c r="F46" s="226">
        <f aca="true" t="shared" si="3" ref="F46:F52">SUM(C46:E46)</f>
        <v>29069</v>
      </c>
    </row>
    <row r="47" spans="1:6" ht="11.25">
      <c r="A47" s="64">
        <f aca="true" t="shared" si="4" ref="A47:A52">A46+1</f>
        <v>29</v>
      </c>
      <c r="B47" s="113" t="s">
        <v>156</v>
      </c>
      <c r="C47" s="227">
        <v>0</v>
      </c>
      <c r="D47" s="227">
        <v>1500</v>
      </c>
      <c r="E47" s="227">
        <v>0</v>
      </c>
      <c r="F47" s="226">
        <f t="shared" si="3"/>
        <v>1500</v>
      </c>
    </row>
    <row r="48" spans="1:6" ht="11.25">
      <c r="A48" s="64">
        <f t="shared" si="4"/>
        <v>30</v>
      </c>
      <c r="B48" s="143" t="s">
        <v>202</v>
      </c>
      <c r="C48" s="227">
        <v>0</v>
      </c>
      <c r="D48" s="227">
        <v>0</v>
      </c>
      <c r="E48" s="227">
        <v>0</v>
      </c>
      <c r="F48" s="226">
        <f t="shared" si="3"/>
        <v>0</v>
      </c>
    </row>
    <row r="49" spans="1:6" ht="11.25">
      <c r="A49" s="64">
        <f t="shared" si="4"/>
        <v>31</v>
      </c>
      <c r="B49" s="113" t="s">
        <v>203</v>
      </c>
      <c r="C49" s="227">
        <v>0</v>
      </c>
      <c r="D49" s="227">
        <v>0</v>
      </c>
      <c r="E49" s="227">
        <v>0</v>
      </c>
      <c r="F49" s="226">
        <f t="shared" si="3"/>
        <v>0</v>
      </c>
    </row>
    <row r="50" spans="1:6" ht="11.25">
      <c r="A50" s="64">
        <f t="shared" si="4"/>
        <v>32</v>
      </c>
      <c r="B50" s="113" t="s">
        <v>69</v>
      </c>
      <c r="C50" s="227">
        <v>0</v>
      </c>
      <c r="D50" s="227">
        <v>0</v>
      </c>
      <c r="E50" s="227">
        <v>0</v>
      </c>
      <c r="F50" s="226">
        <f t="shared" si="3"/>
        <v>0</v>
      </c>
    </row>
    <row r="51" spans="1:6" ht="11.25">
      <c r="A51" s="64">
        <f t="shared" si="4"/>
        <v>33</v>
      </c>
      <c r="B51" s="113" t="s">
        <v>73</v>
      </c>
      <c r="C51" s="227">
        <v>0</v>
      </c>
      <c r="D51" s="227">
        <v>14927</v>
      </c>
      <c r="E51" s="227">
        <v>0</v>
      </c>
      <c r="F51" s="226">
        <f t="shared" si="3"/>
        <v>14927</v>
      </c>
    </row>
    <row r="52" spans="1:6" ht="11.25">
      <c r="A52" s="64">
        <f t="shared" si="4"/>
        <v>34</v>
      </c>
      <c r="B52" s="113" t="s">
        <v>81</v>
      </c>
      <c r="C52" s="227">
        <v>56952</v>
      </c>
      <c r="D52" s="227">
        <v>0</v>
      </c>
      <c r="E52" s="227">
        <v>0</v>
      </c>
      <c r="F52" s="226">
        <f t="shared" si="3"/>
        <v>56952</v>
      </c>
    </row>
    <row r="53" spans="1:6" ht="11.25">
      <c r="A53" s="64"/>
      <c r="B53" s="113"/>
      <c r="C53" s="227"/>
      <c r="D53" s="227"/>
      <c r="E53" s="227"/>
      <c r="F53" s="226"/>
    </row>
    <row r="54" spans="1:6" ht="22.5" customHeight="1">
      <c r="A54" s="7">
        <v>35</v>
      </c>
      <c r="B54" s="18" t="s">
        <v>219</v>
      </c>
      <c r="C54" s="34">
        <f>SUM(C45:C52)</f>
        <v>94446</v>
      </c>
      <c r="D54" s="34">
        <f>SUM(D45:D52)</f>
        <v>21713</v>
      </c>
      <c r="E54" s="34">
        <f>SUM(E45:E52)</f>
        <v>0</v>
      </c>
      <c r="F54" s="34">
        <f>SUM(C54:E54)</f>
        <v>116159</v>
      </c>
    </row>
    <row r="55" spans="3:6" ht="11.25">
      <c r="C55" s="236"/>
      <c r="D55" s="236"/>
      <c r="E55" s="236"/>
      <c r="F55" s="318"/>
    </row>
    <row r="56" spans="3:6" ht="11.25">
      <c r="C56" s="236"/>
      <c r="D56" s="236"/>
      <c r="E56" s="236"/>
      <c r="F56" s="318"/>
    </row>
  </sheetData>
  <sheetProtection/>
  <mergeCells count="2">
    <mergeCell ref="A4:F4"/>
    <mergeCell ref="A1:F1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4.8515625" style="4" customWidth="1"/>
    <col min="2" max="2" width="32.00390625" style="4" customWidth="1"/>
    <col min="3" max="3" width="6.421875" style="4" customWidth="1"/>
    <col min="4" max="4" width="7.57421875" style="4" customWidth="1"/>
    <col min="5" max="5" width="8.00390625" style="4" customWidth="1"/>
    <col min="6" max="14" width="6.140625" style="4" bestFit="1" customWidth="1"/>
    <col min="15" max="15" width="6.28125" style="4" customWidth="1"/>
    <col min="16" max="16" width="5.8515625" style="4" customWidth="1"/>
    <col min="17" max="16384" width="9.140625" style="4" customWidth="1"/>
  </cols>
  <sheetData>
    <row r="1" spans="2:16" ht="11.25">
      <c r="B1" s="363" t="s">
        <v>585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3" spans="2:16" ht="29.25" customHeight="1">
      <c r="B3" s="358" t="s">
        <v>466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5" spans="13:16" ht="11.25">
      <c r="M5" s="385" t="s">
        <v>23</v>
      </c>
      <c r="N5" s="385"/>
      <c r="O5" s="385"/>
      <c r="P5" s="385"/>
    </row>
    <row r="6" spans="1:16" s="6" customFormat="1" ht="10.5">
      <c r="A6" s="8"/>
      <c r="B6" s="8" t="s">
        <v>103</v>
      </c>
      <c r="C6" s="8" t="s">
        <v>104</v>
      </c>
      <c r="D6" s="8" t="s">
        <v>105</v>
      </c>
      <c r="E6" s="8" t="s">
        <v>107</v>
      </c>
      <c r="F6" s="8" t="s">
        <v>108</v>
      </c>
      <c r="G6" s="8" t="s">
        <v>109</v>
      </c>
      <c r="H6" s="8" t="s">
        <v>110</v>
      </c>
      <c r="I6" s="8" t="s">
        <v>111</v>
      </c>
      <c r="J6" s="8" t="s">
        <v>112</v>
      </c>
      <c r="K6" s="8" t="s">
        <v>113</v>
      </c>
      <c r="L6" s="8" t="s">
        <v>114</v>
      </c>
      <c r="M6" s="8" t="s">
        <v>117</v>
      </c>
      <c r="N6" s="8" t="s">
        <v>118</v>
      </c>
      <c r="O6" s="8" t="s">
        <v>119</v>
      </c>
      <c r="P6" s="8" t="s">
        <v>120</v>
      </c>
    </row>
    <row r="7" spans="1:16" ht="12.75" customHeight="1">
      <c r="A7" s="372" t="s">
        <v>3</v>
      </c>
      <c r="B7" s="372" t="s">
        <v>4</v>
      </c>
      <c r="C7" s="372" t="s">
        <v>36</v>
      </c>
      <c r="D7" s="372" t="s">
        <v>96</v>
      </c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7"/>
    </row>
    <row r="8" spans="1:16" ht="31.5">
      <c r="A8" s="374"/>
      <c r="B8" s="374"/>
      <c r="C8" s="374"/>
      <c r="D8" s="374"/>
      <c r="E8" s="7" t="s">
        <v>37</v>
      </c>
      <c r="F8" s="7" t="s">
        <v>38</v>
      </c>
      <c r="G8" s="7" t="s">
        <v>39</v>
      </c>
      <c r="H8" s="7" t="s">
        <v>40</v>
      </c>
      <c r="I8" s="7" t="s">
        <v>41</v>
      </c>
      <c r="J8" s="7" t="s">
        <v>42</v>
      </c>
      <c r="K8" s="7" t="s">
        <v>43</v>
      </c>
      <c r="L8" s="7" t="s">
        <v>44</v>
      </c>
      <c r="M8" s="7" t="s">
        <v>45</v>
      </c>
      <c r="N8" s="7" t="s">
        <v>70</v>
      </c>
      <c r="O8" s="7" t="s">
        <v>71</v>
      </c>
      <c r="P8" s="7" t="s">
        <v>72</v>
      </c>
    </row>
    <row r="9" spans="1:16" ht="12.75" customHeight="1">
      <c r="A9" s="15"/>
      <c r="B9" s="48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2.75" customHeight="1">
      <c r="A10" s="42">
        <v>1</v>
      </c>
      <c r="B10" s="72" t="s">
        <v>46</v>
      </c>
      <c r="C10" s="73"/>
      <c r="D10" s="73">
        <v>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2.75" customHeight="1">
      <c r="A11" s="42"/>
      <c r="B11" s="4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2.75" customHeight="1">
      <c r="A12" s="42"/>
      <c r="B12" s="4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2.75" customHeight="1">
      <c r="A13" s="42">
        <v>2</v>
      </c>
      <c r="B13" s="72" t="s">
        <v>47</v>
      </c>
      <c r="C13" s="73"/>
      <c r="D13" s="73">
        <v>0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2.75" customHeight="1">
      <c r="A14" s="42"/>
      <c r="B14" s="4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2.75" customHeight="1">
      <c r="A15" s="42"/>
      <c r="B15" s="4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2.75" customHeight="1">
      <c r="A16" s="42"/>
      <c r="B16" s="45"/>
      <c r="C16" s="74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9.5" customHeight="1">
      <c r="A17" s="20">
        <v>3</v>
      </c>
      <c r="B17" s="75" t="s">
        <v>48</v>
      </c>
      <c r="C17" s="76"/>
      <c r="D17" s="76">
        <f>SUM(D10:D16)</f>
        <v>0</v>
      </c>
      <c r="E17" s="76">
        <f aca="true" t="shared" si="0" ref="E17:P17">SUM(E10:E16)</f>
        <v>0</v>
      </c>
      <c r="F17" s="76">
        <f t="shared" si="0"/>
        <v>0</v>
      </c>
      <c r="G17" s="76">
        <f t="shared" si="0"/>
        <v>0</v>
      </c>
      <c r="H17" s="76">
        <f t="shared" si="0"/>
        <v>0</v>
      </c>
      <c r="I17" s="76">
        <f t="shared" si="0"/>
        <v>0</v>
      </c>
      <c r="J17" s="76">
        <f t="shared" si="0"/>
        <v>0</v>
      </c>
      <c r="K17" s="76">
        <f t="shared" si="0"/>
        <v>0</v>
      </c>
      <c r="L17" s="76">
        <f t="shared" si="0"/>
        <v>0</v>
      </c>
      <c r="M17" s="76">
        <f t="shared" si="0"/>
        <v>0</v>
      </c>
      <c r="N17" s="76">
        <f t="shared" si="0"/>
        <v>0</v>
      </c>
      <c r="O17" s="76">
        <f t="shared" si="0"/>
        <v>0</v>
      </c>
      <c r="P17" s="76">
        <f t="shared" si="0"/>
        <v>0</v>
      </c>
    </row>
    <row r="18" spans="2:16" ht="19.5" customHeight="1"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3:16" ht="11.25"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3:16" ht="11.25"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3:16" ht="11.25"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3:16" ht="11.2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3:16" ht="11.2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3:16" ht="11.2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3:16" ht="11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3:16" ht="11.2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3:16" ht="11.2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3:16" ht="11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3:16" ht="11.2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3:16" ht="11.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3:16" ht="11.2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3:16" ht="11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3:16" ht="11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3:16" ht="11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3:16" ht="11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</sheetData>
  <sheetProtection/>
  <mergeCells count="8">
    <mergeCell ref="B1:P1"/>
    <mergeCell ref="B3:P3"/>
    <mergeCell ref="M5:P5"/>
    <mergeCell ref="A7:A8"/>
    <mergeCell ref="B7:B8"/>
    <mergeCell ref="C7:C8"/>
    <mergeCell ref="D7:D8"/>
    <mergeCell ref="E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140625" style="6" customWidth="1"/>
    <col min="2" max="2" width="45.00390625" style="4" customWidth="1"/>
    <col min="3" max="3" width="12.28125" style="23" customWidth="1"/>
    <col min="4" max="4" width="18.8515625" style="4" customWidth="1"/>
    <col min="5" max="16384" width="9.140625" style="4" customWidth="1"/>
  </cols>
  <sheetData>
    <row r="1" spans="1:4" ht="11.25">
      <c r="A1" s="363" t="s">
        <v>586</v>
      </c>
      <c r="B1" s="363"/>
      <c r="C1" s="363"/>
      <c r="D1" s="363"/>
    </row>
    <row r="3" spans="1:4" ht="12.75">
      <c r="A3" s="364" t="s">
        <v>528</v>
      </c>
      <c r="B3" s="364"/>
      <c r="C3" s="364"/>
      <c r="D3" s="364"/>
    </row>
    <row r="5" ht="11.25">
      <c r="D5" s="3" t="s">
        <v>23</v>
      </c>
    </row>
    <row r="6" spans="1:4" s="6" customFormat="1" ht="10.5">
      <c r="A6" s="8"/>
      <c r="B6" s="8" t="s">
        <v>103</v>
      </c>
      <c r="C6" s="8" t="s">
        <v>104</v>
      </c>
      <c r="D6" s="8" t="s">
        <v>105</v>
      </c>
    </row>
    <row r="7" spans="1:5" s="91" customFormat="1" ht="24.75" customHeight="1">
      <c r="A7" s="7" t="s">
        <v>3</v>
      </c>
      <c r="B7" s="7" t="s">
        <v>74</v>
      </c>
      <c r="C7" s="7" t="s">
        <v>529</v>
      </c>
      <c r="D7" s="7" t="s">
        <v>75</v>
      </c>
      <c r="E7" s="105"/>
    </row>
    <row r="8" spans="1:4" ht="11.25">
      <c r="A8" s="9"/>
      <c r="B8" s="10"/>
      <c r="C8" s="88"/>
      <c r="D8" s="25"/>
    </row>
    <row r="9" spans="1:4" ht="11.25">
      <c r="A9" s="14">
        <v>1</v>
      </c>
      <c r="B9" s="21" t="s">
        <v>55</v>
      </c>
      <c r="C9" s="89"/>
      <c r="D9" s="90"/>
    </row>
    <row r="10" spans="1:4" ht="11.25">
      <c r="A10" s="14"/>
      <c r="B10" s="15"/>
      <c r="C10" s="89"/>
      <c r="D10" s="90"/>
    </row>
    <row r="11" spans="1:4" ht="11.25">
      <c r="A11" s="14"/>
      <c r="B11" s="15"/>
      <c r="C11" s="1"/>
      <c r="D11" s="90"/>
    </row>
    <row r="12" spans="1:4" ht="11.25">
      <c r="A12" s="14">
        <v>2</v>
      </c>
      <c r="B12" s="28" t="s">
        <v>55</v>
      </c>
      <c r="C12" s="1">
        <v>5000</v>
      </c>
      <c r="D12" s="90" t="s">
        <v>76</v>
      </c>
    </row>
    <row r="13" spans="1:4" ht="11.25">
      <c r="A13" s="14"/>
      <c r="B13" s="15"/>
      <c r="C13" s="1"/>
      <c r="D13" s="90"/>
    </row>
    <row r="14" spans="1:4" ht="11.25">
      <c r="A14" s="14"/>
      <c r="B14" s="15"/>
      <c r="C14" s="1"/>
      <c r="D14" s="90"/>
    </row>
    <row r="15" spans="1:4" ht="11.25">
      <c r="A15" s="14"/>
      <c r="B15" s="15"/>
      <c r="C15" s="1"/>
      <c r="D15" s="90"/>
    </row>
    <row r="16" spans="1:4" s="91" customFormat="1" ht="24.75" customHeight="1">
      <c r="A16" s="20">
        <v>3</v>
      </c>
      <c r="B16" s="35" t="s">
        <v>77</v>
      </c>
      <c r="C16" s="47">
        <f>SUM(C12)</f>
        <v>5000</v>
      </c>
      <c r="D16" s="20"/>
    </row>
    <row r="17" spans="1:4" ht="11.25">
      <c r="A17" s="14"/>
      <c r="B17" s="15"/>
      <c r="C17" s="89"/>
      <c r="D17" s="90"/>
    </row>
    <row r="18" spans="1:4" ht="11.25">
      <c r="A18" s="14"/>
      <c r="B18" s="15"/>
      <c r="C18" s="89"/>
      <c r="D18" s="90"/>
    </row>
    <row r="19" spans="1:4" ht="11.25">
      <c r="A19" s="14"/>
      <c r="B19" s="15"/>
      <c r="C19" s="89"/>
      <c r="D19" s="90"/>
    </row>
    <row r="20" spans="1:4" ht="11.25">
      <c r="A20" s="14">
        <v>4</v>
      </c>
      <c r="B20" s="21" t="s">
        <v>73</v>
      </c>
      <c r="C20" s="89"/>
      <c r="D20" s="90"/>
    </row>
    <row r="21" spans="1:4" ht="11.25">
      <c r="A21" s="14"/>
      <c r="B21" s="15"/>
      <c r="C21" s="89"/>
      <c r="D21" s="90"/>
    </row>
    <row r="22" spans="1:4" ht="11.25">
      <c r="A22" s="14"/>
      <c r="B22" s="15"/>
      <c r="C22" s="1"/>
      <c r="D22" s="104"/>
    </row>
    <row r="23" spans="1:4" ht="11.25">
      <c r="A23" s="14">
        <v>5</v>
      </c>
      <c r="B23" s="15" t="s">
        <v>73</v>
      </c>
      <c r="C23" s="1">
        <v>14927</v>
      </c>
      <c r="D23" s="104" t="s">
        <v>76</v>
      </c>
    </row>
    <row r="24" spans="1:4" ht="11.25">
      <c r="A24" s="14"/>
      <c r="B24" s="15"/>
      <c r="C24" s="1"/>
      <c r="D24" s="90"/>
    </row>
    <row r="25" spans="1:4" ht="11.25">
      <c r="A25" s="14"/>
      <c r="B25" s="15"/>
      <c r="C25" s="1"/>
      <c r="D25" s="90"/>
    </row>
    <row r="26" spans="1:4" ht="11.25">
      <c r="A26" s="22"/>
      <c r="B26" s="17"/>
      <c r="C26" s="87"/>
      <c r="D26" s="92"/>
    </row>
    <row r="27" spans="1:4" ht="24.75" customHeight="1">
      <c r="A27" s="20">
        <v>7</v>
      </c>
      <c r="B27" s="70" t="s">
        <v>123</v>
      </c>
      <c r="C27" s="19">
        <f>SUM(C22:C26)</f>
        <v>14927</v>
      </c>
      <c r="D27" s="93"/>
    </row>
    <row r="28" spans="1:4" ht="24.75" customHeight="1">
      <c r="A28" s="20">
        <v>8</v>
      </c>
      <c r="B28" s="69" t="s">
        <v>124</v>
      </c>
      <c r="C28" s="46">
        <f>C16+C27</f>
        <v>19927</v>
      </c>
      <c r="D28" s="94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8.8515625" style="0" customWidth="1"/>
    <col min="2" max="2" width="30.140625" style="0" customWidth="1"/>
    <col min="3" max="3" width="14.57421875" style="0" customWidth="1"/>
    <col min="4" max="4" width="13.57421875" style="0" customWidth="1"/>
    <col min="5" max="5" width="16.57421875" style="0" customWidth="1"/>
  </cols>
  <sheetData>
    <row r="2" spans="1:10" ht="12.75">
      <c r="A2" s="391" t="s">
        <v>570</v>
      </c>
      <c r="B2" s="349"/>
      <c r="C2" s="349"/>
      <c r="D2" s="349"/>
      <c r="E2" s="349"/>
      <c r="F2" s="198"/>
      <c r="G2" s="198"/>
      <c r="H2" s="198"/>
      <c r="I2" s="198"/>
      <c r="J2" s="198"/>
    </row>
    <row r="4" spans="2:10" ht="12.75">
      <c r="B4" s="347" t="s">
        <v>417</v>
      </c>
      <c r="C4" s="347"/>
      <c r="D4" s="347"/>
      <c r="E4" s="347"/>
      <c r="F4" s="198"/>
      <c r="G4" s="198"/>
      <c r="H4" s="198"/>
      <c r="I4" s="198"/>
      <c r="J4" s="198"/>
    </row>
    <row r="5" spans="2:10" ht="28.5" customHeight="1">
      <c r="B5" s="348" t="s">
        <v>372</v>
      </c>
      <c r="C5" s="348"/>
      <c r="D5" s="348"/>
      <c r="E5" s="348"/>
      <c r="F5" s="131"/>
      <c r="G5" s="131"/>
      <c r="H5" s="131"/>
      <c r="I5" s="131"/>
      <c r="J5" s="131"/>
    </row>
    <row r="6" spans="2:10" ht="28.5" customHeight="1">
      <c r="B6" s="197"/>
      <c r="C6" s="197"/>
      <c r="D6" s="197"/>
      <c r="E6" s="197"/>
      <c r="F6" s="131"/>
      <c r="G6" s="131"/>
      <c r="H6" s="131"/>
      <c r="I6" s="131"/>
      <c r="J6" s="131"/>
    </row>
    <row r="7" spans="1:10" s="156" customFormat="1" ht="12.75" customHeight="1">
      <c r="A7" s="132" t="s">
        <v>103</v>
      </c>
      <c r="B7" s="135" t="s">
        <v>104</v>
      </c>
      <c r="C7" s="135" t="s">
        <v>105</v>
      </c>
      <c r="D7" s="135" t="s">
        <v>106</v>
      </c>
      <c r="E7" s="135" t="s">
        <v>379</v>
      </c>
      <c r="F7" s="197"/>
      <c r="G7" s="197"/>
      <c r="H7" s="197"/>
      <c r="I7" s="197"/>
      <c r="J7" s="197"/>
    </row>
    <row r="8" spans="1:5" s="131" customFormat="1" ht="63" customHeight="1">
      <c r="A8" s="134" t="s">
        <v>91</v>
      </c>
      <c r="B8" s="134" t="s">
        <v>378</v>
      </c>
      <c r="C8" s="135" t="s">
        <v>373</v>
      </c>
      <c r="D8" s="135" t="s">
        <v>375</v>
      </c>
      <c r="E8" s="135" t="s">
        <v>376</v>
      </c>
    </row>
    <row r="9" spans="1:5" ht="12.75">
      <c r="A9" s="199"/>
      <c r="B9" s="163"/>
      <c r="C9" s="163"/>
      <c r="D9" s="163"/>
      <c r="E9" s="163"/>
    </row>
    <row r="10" spans="1:5" ht="12.75">
      <c r="A10" s="200">
        <v>1</v>
      </c>
      <c r="B10" s="165" t="s">
        <v>374</v>
      </c>
      <c r="C10" s="165">
        <v>10000</v>
      </c>
      <c r="D10" s="165">
        <v>0</v>
      </c>
      <c r="E10" s="165">
        <v>10000</v>
      </c>
    </row>
    <row r="11" spans="1:5" ht="12.75">
      <c r="A11" s="200">
        <v>2</v>
      </c>
      <c r="B11" s="165" t="s">
        <v>377</v>
      </c>
      <c r="C11" s="165">
        <v>47267</v>
      </c>
      <c r="D11" s="165">
        <v>0</v>
      </c>
      <c r="E11" s="165">
        <v>47267</v>
      </c>
    </row>
    <row r="12" spans="1:5" ht="12.75">
      <c r="A12" s="200"/>
      <c r="B12" s="165"/>
      <c r="C12" s="165"/>
      <c r="D12" s="165"/>
      <c r="E12" s="165"/>
    </row>
    <row r="13" spans="1:5" s="201" customFormat="1" ht="24.75" customHeight="1">
      <c r="A13" s="136">
        <v>3</v>
      </c>
      <c r="B13" s="202" t="s">
        <v>90</v>
      </c>
      <c r="C13" s="202">
        <f>SUM(C10:C12)</f>
        <v>57267</v>
      </c>
      <c r="D13" s="202">
        <f>SUM(D10:D12)</f>
        <v>0</v>
      </c>
      <c r="E13" s="202">
        <f>SUM(E10:E12)</f>
        <v>57267</v>
      </c>
    </row>
  </sheetData>
  <sheetProtection/>
  <mergeCells count="3">
    <mergeCell ref="B4:E4"/>
    <mergeCell ref="B5:E5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Q6" sqref="Q6"/>
    </sheetView>
  </sheetViews>
  <sheetFormatPr defaultColWidth="9.140625" defaultRowHeight="18" customHeight="1"/>
  <cols>
    <col min="2" max="2" width="18.7109375" style="0" customWidth="1"/>
    <col min="3" max="3" width="7.8515625" style="0" customWidth="1"/>
    <col min="4" max="4" width="7.57421875" style="0" customWidth="1"/>
    <col min="5" max="6" width="7.8515625" style="0" customWidth="1"/>
    <col min="7" max="7" width="8.7109375" style="0" customWidth="1"/>
    <col min="8" max="8" width="8.00390625" style="0" customWidth="1"/>
    <col min="9" max="9" width="7.7109375" style="0" customWidth="1"/>
    <col min="10" max="10" width="8.00390625" style="0" customWidth="1"/>
    <col min="11" max="11" width="8.57421875" style="0" customWidth="1"/>
    <col min="12" max="12" width="7.57421875" style="0" customWidth="1"/>
    <col min="13" max="14" width="8.00390625" style="0" customWidth="1"/>
    <col min="15" max="15" width="8.7109375" style="0" customWidth="1"/>
    <col min="16" max="17" width="7.7109375" style="0" customWidth="1"/>
  </cols>
  <sheetData>
    <row r="1" ht="18" customHeight="1">
      <c r="N1" s="147"/>
    </row>
    <row r="2" spans="1:15" ht="18" customHeight="1">
      <c r="A2" s="391" t="s">
        <v>587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s="147" customFormat="1" ht="18" customHeight="1">
      <c r="A3" s="351" t="s">
        <v>530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4" spans="1:15" s="147" customFormat="1" ht="18" customHeight="1">
      <c r="A4" s="351" t="s">
        <v>220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5" s="147" customFormat="1" ht="18" customHeight="1">
      <c r="A5" s="351" t="s">
        <v>492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</row>
    <row r="6" ht="18" customHeight="1">
      <c r="N6" s="147"/>
    </row>
    <row r="7" spans="1:15" ht="18" customHeight="1">
      <c r="A7" s="132"/>
      <c r="B7" s="148" t="s">
        <v>103</v>
      </c>
      <c r="C7" s="148" t="s">
        <v>104</v>
      </c>
      <c r="D7" s="148" t="s">
        <v>105</v>
      </c>
      <c r="E7" s="148" t="s">
        <v>106</v>
      </c>
      <c r="F7" s="148" t="s">
        <v>107</v>
      </c>
      <c r="G7" s="148" t="s">
        <v>108</v>
      </c>
      <c r="H7" s="148" t="s">
        <v>109</v>
      </c>
      <c r="I7" s="148" t="s">
        <v>110</v>
      </c>
      <c r="J7" s="148" t="s">
        <v>111</v>
      </c>
      <c r="K7" s="148" t="s">
        <v>112</v>
      </c>
      <c r="L7" s="148" t="s">
        <v>113</v>
      </c>
      <c r="M7" s="149" t="s">
        <v>114</v>
      </c>
      <c r="N7" s="148" t="s">
        <v>117</v>
      </c>
      <c r="O7" s="148" t="s">
        <v>118</v>
      </c>
    </row>
    <row r="8" spans="1:15" s="147" customFormat="1" ht="18" customHeight="1">
      <c r="A8" s="150" t="s">
        <v>91</v>
      </c>
      <c r="B8" s="151" t="s">
        <v>4</v>
      </c>
      <c r="C8" s="151" t="s">
        <v>221</v>
      </c>
      <c r="D8" s="151" t="s">
        <v>222</v>
      </c>
      <c r="E8" s="151" t="s">
        <v>223</v>
      </c>
      <c r="F8" s="151" t="s">
        <v>224</v>
      </c>
      <c r="G8" s="151" t="s">
        <v>225</v>
      </c>
      <c r="H8" s="151" t="s">
        <v>226</v>
      </c>
      <c r="I8" s="151" t="s">
        <v>227</v>
      </c>
      <c r="J8" s="151" t="s">
        <v>228</v>
      </c>
      <c r="K8" s="151" t="s">
        <v>229</v>
      </c>
      <c r="L8" s="151" t="s">
        <v>230</v>
      </c>
      <c r="M8" s="151" t="s">
        <v>231</v>
      </c>
      <c r="N8" s="151" t="s">
        <v>232</v>
      </c>
      <c r="O8" s="151" t="s">
        <v>233</v>
      </c>
    </row>
    <row r="9" spans="1:15" s="147" customFormat="1" ht="18" customHeight="1">
      <c r="A9" s="150"/>
      <c r="B9" s="152" t="s">
        <v>53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33"/>
    </row>
    <row r="10" spans="1:15" ht="18" customHeight="1">
      <c r="A10" s="132">
        <v>1</v>
      </c>
      <c r="B10" s="133" t="s">
        <v>6</v>
      </c>
      <c r="C10" s="133">
        <v>430</v>
      </c>
      <c r="D10" s="133">
        <v>530</v>
      </c>
      <c r="E10" s="133">
        <v>31630</v>
      </c>
      <c r="F10" s="133">
        <v>5343</v>
      </c>
      <c r="G10" s="133">
        <v>13298</v>
      </c>
      <c r="H10" s="133">
        <v>2095</v>
      </c>
      <c r="I10" s="133">
        <v>4134</v>
      </c>
      <c r="J10" s="133">
        <v>5331</v>
      </c>
      <c r="K10" s="133">
        <v>33131</v>
      </c>
      <c r="L10" s="133">
        <v>3231</v>
      </c>
      <c r="M10" s="133">
        <v>631</v>
      </c>
      <c r="N10" s="133">
        <v>1730</v>
      </c>
      <c r="O10" s="153">
        <f>SUM(C10:N10)</f>
        <v>101514</v>
      </c>
    </row>
    <row r="11" spans="1:15" ht="18" customHeight="1">
      <c r="A11" s="132">
        <v>2</v>
      </c>
      <c r="B11" s="133" t="s">
        <v>234</v>
      </c>
      <c r="C11" s="133">
        <v>1049</v>
      </c>
      <c r="D11" s="133">
        <v>1260</v>
      </c>
      <c r="E11" s="133">
        <v>2354</v>
      </c>
      <c r="F11" s="133">
        <v>6690</v>
      </c>
      <c r="G11" s="133">
        <v>676</v>
      </c>
      <c r="H11" s="133">
        <v>376</v>
      </c>
      <c r="I11" s="133">
        <v>376</v>
      </c>
      <c r="J11" s="133">
        <v>376</v>
      </c>
      <c r="K11" s="133">
        <v>44796</v>
      </c>
      <c r="L11" s="133">
        <v>10360</v>
      </c>
      <c r="M11" s="133">
        <v>376</v>
      </c>
      <c r="N11" s="133">
        <v>381</v>
      </c>
      <c r="O11" s="153">
        <f>SUM(C11:N11)</f>
        <v>69070</v>
      </c>
    </row>
    <row r="12" spans="1:15" ht="18" customHeight="1">
      <c r="A12" s="132">
        <v>3</v>
      </c>
      <c r="B12" s="133" t="s">
        <v>413</v>
      </c>
      <c r="C12" s="133">
        <v>6440</v>
      </c>
      <c r="D12" s="133">
        <v>4519</v>
      </c>
      <c r="E12" s="133">
        <v>5519</v>
      </c>
      <c r="F12" s="133">
        <v>4819</v>
      </c>
      <c r="G12" s="133">
        <v>4519</v>
      </c>
      <c r="H12" s="133">
        <v>4519</v>
      </c>
      <c r="I12" s="133">
        <v>4519</v>
      </c>
      <c r="J12" s="133">
        <v>4519</v>
      </c>
      <c r="K12" s="133">
        <v>5519</v>
      </c>
      <c r="L12" s="133">
        <v>4819</v>
      </c>
      <c r="M12" s="133">
        <v>4519</v>
      </c>
      <c r="N12" s="133">
        <v>4519</v>
      </c>
      <c r="O12" s="153">
        <f>SUM(C12:N12)</f>
        <v>58749</v>
      </c>
    </row>
    <row r="13" spans="1:15" ht="18" customHeight="1">
      <c r="A13" s="132">
        <v>4</v>
      </c>
      <c r="B13" s="133" t="s">
        <v>235</v>
      </c>
      <c r="C13" s="133">
        <v>57267</v>
      </c>
      <c r="D13" s="133">
        <f aca="true" t="shared" si="0" ref="D13:N13">SUM(C23)</f>
        <v>53147</v>
      </c>
      <c r="E13" s="133">
        <f t="shared" si="0"/>
        <v>45749</v>
      </c>
      <c r="F13" s="133">
        <f t="shared" si="0"/>
        <v>61396</v>
      </c>
      <c r="G13" s="133">
        <f t="shared" si="0"/>
        <v>49323</v>
      </c>
      <c r="H13" s="133">
        <f t="shared" si="0"/>
        <v>49979</v>
      </c>
      <c r="I13" s="133">
        <f t="shared" si="0"/>
        <v>44637</v>
      </c>
      <c r="J13" s="133">
        <f t="shared" si="0"/>
        <v>40545</v>
      </c>
      <c r="K13" s="133">
        <f t="shared" si="0"/>
        <v>36944</v>
      </c>
      <c r="L13" s="133">
        <f t="shared" si="0"/>
        <v>44392</v>
      </c>
      <c r="M13" s="133">
        <f t="shared" si="0"/>
        <v>32921</v>
      </c>
      <c r="N13" s="133">
        <f t="shared" si="0"/>
        <v>26320</v>
      </c>
      <c r="O13" s="153">
        <f>SUM(C13)</f>
        <v>57267</v>
      </c>
    </row>
    <row r="14" spans="1:15" s="147" customFormat="1" ht="18" customHeight="1">
      <c r="A14" s="132">
        <v>5</v>
      </c>
      <c r="B14" s="153" t="s">
        <v>236</v>
      </c>
      <c r="C14" s="153">
        <f aca="true" t="shared" si="1" ref="C14:O14">SUM(C10:C13)</f>
        <v>65186</v>
      </c>
      <c r="D14" s="153">
        <f t="shared" si="1"/>
        <v>59456</v>
      </c>
      <c r="E14" s="153">
        <f t="shared" si="1"/>
        <v>85252</v>
      </c>
      <c r="F14" s="153">
        <f t="shared" si="1"/>
        <v>78248</v>
      </c>
      <c r="G14" s="153">
        <f t="shared" si="1"/>
        <v>67816</v>
      </c>
      <c r="H14" s="153">
        <f t="shared" si="1"/>
        <v>56969</v>
      </c>
      <c r="I14" s="153">
        <f t="shared" si="1"/>
        <v>53666</v>
      </c>
      <c r="J14" s="153">
        <f t="shared" si="1"/>
        <v>50771</v>
      </c>
      <c r="K14" s="153">
        <f t="shared" si="1"/>
        <v>120390</v>
      </c>
      <c r="L14" s="153">
        <f t="shared" si="1"/>
        <v>62802</v>
      </c>
      <c r="M14" s="153">
        <f t="shared" si="1"/>
        <v>38447</v>
      </c>
      <c r="N14" s="153">
        <f t="shared" si="1"/>
        <v>32950</v>
      </c>
      <c r="O14" s="153">
        <f t="shared" si="1"/>
        <v>286600</v>
      </c>
    </row>
    <row r="15" spans="1:15" s="147" customFormat="1" ht="18" customHeight="1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18" customHeight="1">
      <c r="A16" s="156"/>
      <c r="O16" s="147"/>
    </row>
    <row r="17" spans="1:15" ht="18" customHeight="1">
      <c r="A17" s="132"/>
      <c r="B17" s="152" t="s">
        <v>54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53"/>
    </row>
    <row r="18" spans="1:15" ht="18" customHeight="1">
      <c r="A18" s="132">
        <v>6</v>
      </c>
      <c r="B18" s="133" t="s">
        <v>18</v>
      </c>
      <c r="C18" s="133">
        <v>12039</v>
      </c>
      <c r="D18" s="133">
        <v>13707</v>
      </c>
      <c r="E18" s="133">
        <v>15856</v>
      </c>
      <c r="F18" s="133">
        <v>14265</v>
      </c>
      <c r="G18" s="133">
        <v>15297</v>
      </c>
      <c r="H18" s="133">
        <v>12332</v>
      </c>
      <c r="I18" s="133">
        <v>13121</v>
      </c>
      <c r="J18" s="133">
        <v>13827</v>
      </c>
      <c r="K18" s="133">
        <v>16257</v>
      </c>
      <c r="L18" s="133">
        <v>15090</v>
      </c>
      <c r="M18" s="133">
        <v>12127</v>
      </c>
      <c r="N18" s="133">
        <v>13023</v>
      </c>
      <c r="O18" s="153">
        <f>SUM(C18:N18)</f>
        <v>166941</v>
      </c>
    </row>
    <row r="19" spans="1:15" ht="18" customHeight="1">
      <c r="A19" s="132">
        <v>7</v>
      </c>
      <c r="B19" s="133" t="s">
        <v>52</v>
      </c>
      <c r="C19" s="133">
        <v>0</v>
      </c>
      <c r="D19" s="133">
        <v>0</v>
      </c>
      <c r="E19" s="133">
        <v>8000</v>
      </c>
      <c r="F19" s="133">
        <v>10286</v>
      </c>
      <c r="G19" s="133">
        <v>2540</v>
      </c>
      <c r="H19" s="133">
        <v>0</v>
      </c>
      <c r="I19" s="133">
        <v>0</v>
      </c>
      <c r="J19" s="133">
        <v>0</v>
      </c>
      <c r="K19" s="133">
        <v>59741</v>
      </c>
      <c r="L19" s="133">
        <v>5454</v>
      </c>
      <c r="M19" s="133">
        <v>0</v>
      </c>
      <c r="N19" s="133">
        <v>0</v>
      </c>
      <c r="O19" s="153">
        <f>SUM(C19:N19)</f>
        <v>86021</v>
      </c>
    </row>
    <row r="20" spans="1:15" ht="18" customHeight="1">
      <c r="A20" s="132">
        <v>8</v>
      </c>
      <c r="B20" s="133" t="s">
        <v>237</v>
      </c>
      <c r="C20" s="133">
        <v>0</v>
      </c>
      <c r="D20" s="133">
        <v>0</v>
      </c>
      <c r="E20" s="133">
        <v>0</v>
      </c>
      <c r="F20" s="133">
        <v>4374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9337</v>
      </c>
      <c r="M20" s="133">
        <v>0</v>
      </c>
      <c r="N20" s="133">
        <v>0</v>
      </c>
      <c r="O20" s="153">
        <f>SUM(C20:N20)</f>
        <v>13711</v>
      </c>
    </row>
    <row r="21" spans="1:15" ht="18" customHeight="1">
      <c r="A21" s="132">
        <v>9</v>
      </c>
      <c r="B21" s="133" t="s">
        <v>238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19927</v>
      </c>
      <c r="O21" s="153">
        <f>SUM(C21:N21)</f>
        <v>19927</v>
      </c>
    </row>
    <row r="22" spans="1:15" s="147" customFormat="1" ht="18" customHeight="1">
      <c r="A22" s="132">
        <v>10</v>
      </c>
      <c r="B22" s="157" t="s">
        <v>239</v>
      </c>
      <c r="C22" s="157">
        <f aca="true" t="shared" si="2" ref="C22:O22">SUM(C18:C21)</f>
        <v>12039</v>
      </c>
      <c r="D22" s="157">
        <f t="shared" si="2"/>
        <v>13707</v>
      </c>
      <c r="E22" s="157">
        <f t="shared" si="2"/>
        <v>23856</v>
      </c>
      <c r="F22" s="157">
        <f t="shared" si="2"/>
        <v>28925</v>
      </c>
      <c r="G22" s="157">
        <f t="shared" si="2"/>
        <v>17837</v>
      </c>
      <c r="H22" s="157">
        <f t="shared" si="2"/>
        <v>12332</v>
      </c>
      <c r="I22" s="157">
        <f t="shared" si="2"/>
        <v>13121</v>
      </c>
      <c r="J22" s="157">
        <f t="shared" si="2"/>
        <v>13827</v>
      </c>
      <c r="K22" s="157">
        <f t="shared" si="2"/>
        <v>75998</v>
      </c>
      <c r="L22" s="157">
        <f t="shared" si="2"/>
        <v>29881</v>
      </c>
      <c r="M22" s="157">
        <f t="shared" si="2"/>
        <v>12127</v>
      </c>
      <c r="N22" s="157">
        <f t="shared" si="2"/>
        <v>32950</v>
      </c>
      <c r="O22" s="157">
        <f t="shared" si="2"/>
        <v>286600</v>
      </c>
    </row>
    <row r="23" spans="1:15" s="147" customFormat="1" ht="18" customHeight="1">
      <c r="A23" s="386">
        <v>11</v>
      </c>
      <c r="B23" s="157" t="s">
        <v>240</v>
      </c>
      <c r="C23" s="158">
        <f aca="true" t="shared" si="3" ref="C23:O23">C14-C22</f>
        <v>53147</v>
      </c>
      <c r="D23" s="157">
        <f t="shared" si="3"/>
        <v>45749</v>
      </c>
      <c r="E23" s="158">
        <f t="shared" si="3"/>
        <v>61396</v>
      </c>
      <c r="F23" s="157">
        <f t="shared" si="3"/>
        <v>49323</v>
      </c>
      <c r="G23" s="158">
        <f t="shared" si="3"/>
        <v>49979</v>
      </c>
      <c r="H23" s="157">
        <f t="shared" si="3"/>
        <v>44637</v>
      </c>
      <c r="I23" s="158">
        <f t="shared" si="3"/>
        <v>40545</v>
      </c>
      <c r="J23" s="157">
        <f t="shared" si="3"/>
        <v>36944</v>
      </c>
      <c r="K23" s="158">
        <f t="shared" si="3"/>
        <v>44392</v>
      </c>
      <c r="L23" s="157">
        <f t="shared" si="3"/>
        <v>32921</v>
      </c>
      <c r="M23" s="158">
        <f t="shared" si="3"/>
        <v>26320</v>
      </c>
      <c r="N23" s="157">
        <f t="shared" si="3"/>
        <v>0</v>
      </c>
      <c r="O23" s="159">
        <f t="shared" si="3"/>
        <v>0</v>
      </c>
    </row>
    <row r="24" spans="1:15" s="147" customFormat="1" ht="18" customHeight="1">
      <c r="A24" s="386"/>
      <c r="B24" s="160" t="s">
        <v>241</v>
      </c>
      <c r="C24" s="161"/>
      <c r="D24" s="160"/>
      <c r="E24" s="161"/>
      <c r="F24" s="160"/>
      <c r="G24" s="161"/>
      <c r="H24" s="160"/>
      <c r="I24" s="161"/>
      <c r="J24" s="160"/>
      <c r="K24" s="161"/>
      <c r="L24" s="160"/>
      <c r="M24" s="161"/>
      <c r="N24" s="160"/>
      <c r="O24" s="162"/>
    </row>
  </sheetData>
  <sheetProtection/>
  <mergeCells count="5">
    <mergeCell ref="A23:A24"/>
    <mergeCell ref="A2:O2"/>
    <mergeCell ref="A3:O3"/>
    <mergeCell ref="A4:O4"/>
    <mergeCell ref="A5:O5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1" width="4.7109375" style="6" customWidth="1"/>
    <col min="2" max="2" width="36.28125" style="4" customWidth="1"/>
    <col min="3" max="3" width="7.7109375" style="4" customWidth="1"/>
    <col min="4" max="5" width="6.140625" style="4" customWidth="1"/>
    <col min="6" max="6" width="7.57421875" style="4" customWidth="1"/>
    <col min="7" max="7" width="6.7109375" style="4" customWidth="1"/>
    <col min="8" max="16" width="5.7109375" style="4" customWidth="1"/>
    <col min="17" max="16384" width="9.140625" style="4" customWidth="1"/>
  </cols>
  <sheetData>
    <row r="1" spans="1:16" ht="11.25">
      <c r="A1" s="363" t="s">
        <v>588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3" spans="1:16" ht="30.75" customHeight="1">
      <c r="A3" s="358" t="s">
        <v>467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87" t="s">
        <v>78</v>
      </c>
      <c r="P4" s="387"/>
    </row>
    <row r="5" spans="1:16" s="23" customFormat="1" ht="11.25">
      <c r="A5" s="66"/>
      <c r="B5" s="66" t="s">
        <v>103</v>
      </c>
      <c r="C5" s="66" t="s">
        <v>104</v>
      </c>
      <c r="D5" s="66" t="s">
        <v>105</v>
      </c>
      <c r="E5" s="66" t="s">
        <v>106</v>
      </c>
      <c r="F5" s="66" t="s">
        <v>107</v>
      </c>
      <c r="G5" s="66" t="s">
        <v>109</v>
      </c>
      <c r="H5" s="66" t="s">
        <v>110</v>
      </c>
      <c r="I5" s="66" t="s">
        <v>111</v>
      </c>
      <c r="J5" s="66" t="s">
        <v>112</v>
      </c>
      <c r="K5" s="66" t="s">
        <v>113</v>
      </c>
      <c r="L5" s="66" t="s">
        <v>114</v>
      </c>
      <c r="M5" s="66" t="s">
        <v>117</v>
      </c>
      <c r="N5" s="66" t="s">
        <v>118</v>
      </c>
      <c r="O5" s="66" t="s">
        <v>119</v>
      </c>
      <c r="P5" s="66" t="s">
        <v>120</v>
      </c>
    </row>
    <row r="6" spans="1:16" ht="12.75" customHeight="1">
      <c r="A6" s="371" t="s">
        <v>3</v>
      </c>
      <c r="B6" s="371" t="s">
        <v>30</v>
      </c>
      <c r="C6" s="371" t="s">
        <v>32</v>
      </c>
      <c r="D6" s="388" t="s">
        <v>35</v>
      </c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</row>
    <row r="7" spans="1:16" ht="56.25" customHeight="1">
      <c r="A7" s="371"/>
      <c r="B7" s="371"/>
      <c r="C7" s="371"/>
      <c r="D7" s="371" t="s">
        <v>49</v>
      </c>
      <c r="E7" s="371" t="s">
        <v>121</v>
      </c>
      <c r="F7" s="371" t="s">
        <v>31</v>
      </c>
      <c r="G7" s="7">
        <v>2014</v>
      </c>
      <c r="H7" s="7">
        <v>2015</v>
      </c>
      <c r="I7" s="7">
        <v>2016</v>
      </c>
      <c r="J7" s="7">
        <v>2017</v>
      </c>
      <c r="K7" s="7">
        <v>2018</v>
      </c>
      <c r="L7" s="7">
        <v>2019</v>
      </c>
      <c r="M7" s="7">
        <v>2020</v>
      </c>
      <c r="N7" s="7">
        <v>2021</v>
      </c>
      <c r="O7" s="7">
        <v>2022</v>
      </c>
      <c r="P7" s="7">
        <v>2023</v>
      </c>
    </row>
    <row r="8" spans="1:16" ht="11.25">
      <c r="A8" s="371"/>
      <c r="B8" s="371"/>
      <c r="C8" s="371"/>
      <c r="D8" s="371"/>
      <c r="E8" s="371"/>
      <c r="F8" s="371"/>
      <c r="G8" s="389"/>
      <c r="H8" s="389"/>
      <c r="I8" s="389"/>
      <c r="J8" s="389"/>
      <c r="K8" s="389"/>
      <c r="L8" s="389"/>
      <c r="M8" s="389"/>
      <c r="N8" s="389"/>
      <c r="O8" s="389"/>
      <c r="P8" s="389"/>
    </row>
    <row r="9" spans="1:16" ht="11.25">
      <c r="A9" s="14">
        <v>1</v>
      </c>
      <c r="B9" s="21" t="s">
        <v>122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11.25">
      <c r="A10" s="14"/>
      <c r="B10" s="15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ht="22.5" customHeight="1">
      <c r="A11" s="65">
        <v>2</v>
      </c>
      <c r="B11" s="56"/>
      <c r="C11" s="81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22.5" customHeight="1">
      <c r="A12" s="65">
        <v>3</v>
      </c>
      <c r="B12" s="43"/>
      <c r="C12" s="81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1.25">
      <c r="A13" s="14"/>
      <c r="B13" s="15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11.25">
      <c r="A14" s="14">
        <v>4</v>
      </c>
      <c r="B14" s="21" t="s">
        <v>33</v>
      </c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ht="11.25">
      <c r="A15" s="14"/>
      <c r="B15" s="15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6" ht="11.25">
      <c r="A16" s="14">
        <v>5</v>
      </c>
      <c r="B16" s="15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11.25">
      <c r="A17" s="14"/>
      <c r="B17" s="15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1.25">
      <c r="A18" s="11">
        <v>6</v>
      </c>
      <c r="B18" s="83" t="s">
        <v>34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1.25">
      <c r="A19" s="14"/>
      <c r="B19" s="15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1.25">
      <c r="A20" s="11">
        <v>7</v>
      </c>
      <c r="B20" s="56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1.25">
      <c r="A21" s="11"/>
      <c r="B21" s="56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24.75" customHeight="1">
      <c r="A22" s="20">
        <v>9</v>
      </c>
      <c r="B22" s="35" t="s">
        <v>135</v>
      </c>
      <c r="C22" s="84">
        <f aca="true" t="shared" si="0" ref="C22:P22">SUM(C11:C20)</f>
        <v>0</v>
      </c>
      <c r="D22" s="84">
        <f t="shared" si="0"/>
        <v>0</v>
      </c>
      <c r="E22" s="84">
        <f t="shared" si="0"/>
        <v>0</v>
      </c>
      <c r="F22" s="84">
        <f t="shared" si="0"/>
        <v>0</v>
      </c>
      <c r="G22" s="84">
        <f t="shared" si="0"/>
        <v>0</v>
      </c>
      <c r="H22" s="84">
        <f t="shared" si="0"/>
        <v>0</v>
      </c>
      <c r="I22" s="84">
        <f t="shared" si="0"/>
        <v>0</v>
      </c>
      <c r="J22" s="84">
        <f t="shared" si="0"/>
        <v>0</v>
      </c>
      <c r="K22" s="84">
        <f t="shared" si="0"/>
        <v>0</v>
      </c>
      <c r="L22" s="84">
        <f t="shared" si="0"/>
        <v>0</v>
      </c>
      <c r="M22" s="84">
        <f t="shared" si="0"/>
        <v>0</v>
      </c>
      <c r="N22" s="84">
        <f t="shared" si="0"/>
        <v>0</v>
      </c>
      <c r="O22" s="84">
        <f t="shared" si="0"/>
        <v>0</v>
      </c>
      <c r="P22" s="84">
        <f t="shared" si="0"/>
        <v>0</v>
      </c>
    </row>
    <row r="23" spans="3:16" ht="11.25">
      <c r="C23" s="85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ht="24.75" customHeight="1"/>
    <row r="25" spans="3:16" ht="11.25"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3:16" ht="11.25"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3:16" ht="11.25"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3:16" ht="11.25"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3:16" ht="11.25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3:16" ht="11.25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3:16" ht="11.25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3:16" ht="11.25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3:16" ht="11.25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3:16" ht="11.25"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3:16" ht="11.25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3:16" ht="11.25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3:16" ht="11.25"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3:16" ht="11.25"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3:16" ht="11.25"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3:16" ht="11.25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3:16" ht="11.25"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3:16" ht="11.25"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3:16" ht="11.25"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3:16" ht="11.25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3:16" ht="11.25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3:16" ht="11.25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3:16" ht="11.25"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3:16" ht="11.2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3:16" ht="11.2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3:16" ht="11.2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3:16" ht="11.2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3:16" ht="11.25"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3:16" ht="11.25"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3:16" ht="11.25"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3:16" ht="11.25"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3:16" ht="11.25"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3:16" ht="11.25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3:16" ht="11.25"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</sheetData>
  <sheetProtection/>
  <mergeCells count="11">
    <mergeCell ref="F7:F8"/>
    <mergeCell ref="A3:P3"/>
    <mergeCell ref="O4:P4"/>
    <mergeCell ref="A1:P1"/>
    <mergeCell ref="D6:P6"/>
    <mergeCell ref="G8:P8"/>
    <mergeCell ref="A6:A8"/>
    <mergeCell ref="B6:B8"/>
    <mergeCell ref="C6:C8"/>
    <mergeCell ref="D7:D8"/>
    <mergeCell ref="E7:E8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8.7109375" style="0" customWidth="1"/>
    <col min="4" max="4" width="4.7109375" style="0" customWidth="1"/>
    <col min="5" max="5" width="25.7109375" style="0" customWidth="1"/>
    <col min="6" max="6" width="8.7109375" style="0" customWidth="1"/>
  </cols>
  <sheetData>
    <row r="1" spans="1:3" ht="15" customHeight="1">
      <c r="A1" t="s">
        <v>242</v>
      </c>
      <c r="C1" s="392" t="s">
        <v>589</v>
      </c>
    </row>
    <row r="2" spans="1:6" s="147" customFormat="1" ht="15" customHeight="1">
      <c r="A2" s="351" t="s">
        <v>468</v>
      </c>
      <c r="B2" s="351"/>
      <c r="C2" s="351"/>
      <c r="D2" s="351"/>
      <c r="E2" s="351"/>
      <c r="F2" s="351"/>
    </row>
    <row r="3" s="147" customFormat="1" ht="15" customHeight="1">
      <c r="B3" s="147" t="s">
        <v>531</v>
      </c>
    </row>
    <row r="4" spans="1:6" ht="15" customHeight="1">
      <c r="A4" s="132" t="s">
        <v>242</v>
      </c>
      <c r="B4" s="132" t="s">
        <v>103</v>
      </c>
      <c r="C4" s="132" t="s">
        <v>104</v>
      </c>
      <c r="D4" s="132"/>
      <c r="E4" s="132" t="s">
        <v>105</v>
      </c>
      <c r="F4" s="132" t="s">
        <v>106</v>
      </c>
    </row>
    <row r="5" spans="1:6" s="147" customFormat="1" ht="15" customHeight="1">
      <c r="A5" s="166" t="s">
        <v>243</v>
      </c>
      <c r="B5" s="157" t="s">
        <v>244</v>
      </c>
      <c r="C5" s="158" t="s">
        <v>245</v>
      </c>
      <c r="D5" s="157" t="s">
        <v>246</v>
      </c>
      <c r="E5" s="158" t="s">
        <v>247</v>
      </c>
      <c r="F5" s="157" t="s">
        <v>245</v>
      </c>
    </row>
    <row r="6" spans="1:6" s="147" customFormat="1" ht="15" customHeight="1">
      <c r="A6" s="167"/>
      <c r="B6" s="160" t="s">
        <v>248</v>
      </c>
      <c r="C6" s="161"/>
      <c r="D6" s="160"/>
      <c r="E6" s="161"/>
      <c r="F6" s="160"/>
    </row>
    <row r="7" spans="1:6" ht="15" customHeight="1">
      <c r="A7" s="163">
        <v>1</v>
      </c>
      <c r="B7" s="163" t="s">
        <v>249</v>
      </c>
      <c r="C7" s="163">
        <f>SUM(C10,C12,C14)</f>
        <v>0</v>
      </c>
      <c r="D7" s="163">
        <v>1</v>
      </c>
      <c r="E7" s="163" t="s">
        <v>250</v>
      </c>
      <c r="F7" s="163">
        <f>SUM(F10,F12,F14)</f>
        <v>0</v>
      </c>
    </row>
    <row r="8" spans="1:6" ht="15" customHeight="1">
      <c r="A8" s="164"/>
      <c r="B8" s="164"/>
      <c r="C8" s="164"/>
      <c r="D8" s="164"/>
      <c r="E8" s="164" t="s">
        <v>251</v>
      </c>
      <c r="F8" s="164"/>
    </row>
    <row r="9" spans="1:6" ht="15" customHeight="1">
      <c r="A9" s="133" t="s">
        <v>252</v>
      </c>
      <c r="B9" s="133" t="s">
        <v>253</v>
      </c>
      <c r="C9" s="133" t="s">
        <v>254</v>
      </c>
      <c r="D9" s="133" t="s">
        <v>252</v>
      </c>
      <c r="E9" s="133" t="s">
        <v>253</v>
      </c>
      <c r="F9" s="133" t="s">
        <v>254</v>
      </c>
    </row>
    <row r="10" spans="1:6" ht="15" customHeight="1">
      <c r="A10" s="163">
        <v>2</v>
      </c>
      <c r="B10" s="163" t="s">
        <v>255</v>
      </c>
      <c r="C10" s="163">
        <v>0</v>
      </c>
      <c r="D10" s="163">
        <v>2</v>
      </c>
      <c r="E10" s="163" t="s">
        <v>256</v>
      </c>
      <c r="F10" s="163">
        <v>0</v>
      </c>
    </row>
    <row r="11" spans="1:6" ht="15" customHeight="1">
      <c r="A11" s="164"/>
      <c r="B11" s="164"/>
      <c r="C11" s="164"/>
      <c r="D11" s="164"/>
      <c r="E11" s="164" t="s">
        <v>257</v>
      </c>
      <c r="F11" s="164"/>
    </row>
    <row r="12" spans="1:6" ht="15" customHeight="1">
      <c r="A12" s="163">
        <v>3</v>
      </c>
      <c r="B12" s="163" t="s">
        <v>258</v>
      </c>
      <c r="C12" s="163">
        <v>0</v>
      </c>
      <c r="D12" s="163">
        <v>3</v>
      </c>
      <c r="E12" s="163" t="s">
        <v>259</v>
      </c>
      <c r="F12" s="163">
        <v>0</v>
      </c>
    </row>
    <row r="13" spans="1:6" ht="15" customHeight="1">
      <c r="A13" s="165"/>
      <c r="B13" s="164"/>
      <c r="C13" s="164"/>
      <c r="D13" s="165"/>
      <c r="E13" s="164" t="s">
        <v>260</v>
      </c>
      <c r="F13" s="164"/>
    </row>
    <row r="14" spans="1:6" ht="15" customHeight="1">
      <c r="A14" s="163">
        <v>4</v>
      </c>
      <c r="B14" s="168" t="s">
        <v>261</v>
      </c>
      <c r="C14" s="163">
        <v>0</v>
      </c>
      <c r="D14" s="163">
        <v>4</v>
      </c>
      <c r="E14" s="163" t="s">
        <v>262</v>
      </c>
      <c r="F14" s="163">
        <v>0</v>
      </c>
    </row>
    <row r="15" spans="1:6" ht="15" customHeight="1">
      <c r="A15" s="165"/>
      <c r="B15" s="169" t="s">
        <v>263</v>
      </c>
      <c r="C15" s="165"/>
      <c r="D15" s="165"/>
      <c r="E15" s="165" t="s">
        <v>264</v>
      </c>
      <c r="F15" s="165"/>
    </row>
    <row r="16" spans="1:6" ht="15" customHeight="1">
      <c r="A16" s="164"/>
      <c r="B16" s="170" t="s">
        <v>265</v>
      </c>
      <c r="C16" s="164"/>
      <c r="D16" s="164"/>
      <c r="E16" s="164" t="s">
        <v>266</v>
      </c>
      <c r="F16" s="164"/>
    </row>
    <row r="17" spans="1:6" ht="15" customHeight="1">
      <c r="A17" s="163">
        <v>5</v>
      </c>
      <c r="B17" s="163" t="s">
        <v>267</v>
      </c>
      <c r="C17" s="163"/>
      <c r="D17" s="163">
        <v>5</v>
      </c>
      <c r="E17" s="163" t="s">
        <v>268</v>
      </c>
      <c r="F17" s="163">
        <v>0</v>
      </c>
    </row>
    <row r="18" spans="1:6" ht="15" customHeight="1">
      <c r="A18" s="164" t="s">
        <v>242</v>
      </c>
      <c r="B18" s="164" t="s">
        <v>269</v>
      </c>
      <c r="C18" s="164"/>
      <c r="D18" s="164" t="s">
        <v>242</v>
      </c>
      <c r="E18" s="164" t="s">
        <v>270</v>
      </c>
      <c r="F18" s="164"/>
    </row>
    <row r="19" spans="1:6" ht="15" customHeight="1">
      <c r="A19" s="163">
        <v>6</v>
      </c>
      <c r="B19" s="163" t="s">
        <v>271</v>
      </c>
      <c r="C19" s="163">
        <f>SUM(C22,C24)</f>
        <v>9824</v>
      </c>
      <c r="D19" s="163">
        <v>6</v>
      </c>
      <c r="E19" s="163" t="s">
        <v>272</v>
      </c>
      <c r="F19" s="163">
        <v>0</v>
      </c>
    </row>
    <row r="20" spans="1:6" ht="15" customHeight="1">
      <c r="A20" s="164"/>
      <c r="B20" s="164" t="s">
        <v>273</v>
      </c>
      <c r="C20" s="164"/>
      <c r="D20" s="164"/>
      <c r="E20" s="164" t="s">
        <v>270</v>
      </c>
      <c r="F20" s="164"/>
    </row>
    <row r="21" spans="1:6" ht="15" customHeight="1">
      <c r="A21" s="133" t="s">
        <v>242</v>
      </c>
      <c r="B21" s="133" t="s">
        <v>253</v>
      </c>
      <c r="C21" s="133" t="s">
        <v>254</v>
      </c>
      <c r="D21" s="133" t="s">
        <v>242</v>
      </c>
      <c r="E21" s="133" t="s">
        <v>274</v>
      </c>
      <c r="F21" s="133" t="s">
        <v>254</v>
      </c>
    </row>
    <row r="22" spans="1:6" ht="15" customHeight="1">
      <c r="A22" s="163">
        <v>7</v>
      </c>
      <c r="B22" s="163" t="s">
        <v>275</v>
      </c>
      <c r="C22" s="163">
        <v>8492</v>
      </c>
      <c r="D22" s="163">
        <v>7</v>
      </c>
      <c r="E22" s="163" t="s">
        <v>275</v>
      </c>
      <c r="F22" s="163">
        <v>0</v>
      </c>
    </row>
    <row r="23" spans="1:6" ht="15" customHeight="1">
      <c r="A23" s="164"/>
      <c r="B23" s="164" t="s">
        <v>276</v>
      </c>
      <c r="C23" s="164"/>
      <c r="D23" s="164"/>
      <c r="E23" s="164" t="s">
        <v>277</v>
      </c>
      <c r="F23" s="164"/>
    </row>
    <row r="24" spans="1:6" ht="15" customHeight="1">
      <c r="A24" s="163">
        <v>8</v>
      </c>
      <c r="B24" s="163" t="s">
        <v>278</v>
      </c>
      <c r="C24" s="163">
        <v>1332</v>
      </c>
      <c r="D24" s="163">
        <v>8</v>
      </c>
      <c r="E24" s="163" t="s">
        <v>278</v>
      </c>
      <c r="F24" s="163" t="s">
        <v>242</v>
      </c>
    </row>
    <row r="25" spans="1:6" ht="15" customHeight="1">
      <c r="A25" s="164" t="s">
        <v>242</v>
      </c>
      <c r="B25" s="164" t="s">
        <v>279</v>
      </c>
      <c r="C25" s="164" t="s">
        <v>242</v>
      </c>
      <c r="D25" s="164" t="s">
        <v>242</v>
      </c>
      <c r="E25" s="164" t="s">
        <v>280</v>
      </c>
      <c r="F25" s="164" t="s">
        <v>242</v>
      </c>
    </row>
    <row r="26" spans="1:6" ht="15" customHeight="1">
      <c r="A26" s="163">
        <v>9</v>
      </c>
      <c r="B26" s="163"/>
      <c r="C26" s="163"/>
      <c r="D26" s="163">
        <v>9</v>
      </c>
      <c r="E26" s="163" t="s">
        <v>281</v>
      </c>
      <c r="F26" s="163"/>
    </row>
    <row r="27" spans="1:6" ht="15" customHeight="1">
      <c r="A27" s="164"/>
      <c r="B27" s="164"/>
      <c r="C27" s="164"/>
      <c r="D27" s="164"/>
      <c r="E27" s="164" t="s">
        <v>282</v>
      </c>
      <c r="F27" s="164"/>
    </row>
    <row r="28" spans="1:6" ht="15" customHeight="1">
      <c r="A28" s="163">
        <v>10</v>
      </c>
      <c r="B28" s="163" t="s">
        <v>283</v>
      </c>
      <c r="C28" s="163">
        <f>SUM(C31)</f>
        <v>99540</v>
      </c>
      <c r="D28" s="163">
        <v>10</v>
      </c>
      <c r="E28" s="163" t="s">
        <v>284</v>
      </c>
      <c r="F28" s="163">
        <f>SUM(F31)</f>
        <v>17040</v>
      </c>
    </row>
    <row r="29" spans="1:6" ht="15" customHeight="1">
      <c r="A29" s="164"/>
      <c r="B29" s="164"/>
      <c r="C29" s="164"/>
      <c r="D29" s="164"/>
      <c r="E29" s="164" t="s">
        <v>285</v>
      </c>
      <c r="F29" s="164"/>
    </row>
    <row r="30" spans="1:6" ht="15" customHeight="1">
      <c r="A30" s="163" t="s">
        <v>242</v>
      </c>
      <c r="B30" s="163" t="s">
        <v>253</v>
      </c>
      <c r="C30" s="163" t="s">
        <v>254</v>
      </c>
      <c r="D30" s="163" t="s">
        <v>242</v>
      </c>
      <c r="E30" s="163" t="s">
        <v>253</v>
      </c>
      <c r="F30" s="163" t="s">
        <v>254</v>
      </c>
    </row>
    <row r="31" spans="1:6" ht="15" customHeight="1">
      <c r="A31" s="133">
        <v>11</v>
      </c>
      <c r="B31" s="133" t="s">
        <v>286</v>
      </c>
      <c r="C31" s="133">
        <f>SUM(C32:C36)</f>
        <v>99540</v>
      </c>
      <c r="D31" s="133">
        <v>11</v>
      </c>
      <c r="E31" s="133" t="s">
        <v>287</v>
      </c>
      <c r="F31" s="133">
        <f>SUM(F32:F36)</f>
        <v>17040</v>
      </c>
    </row>
    <row r="32" spans="1:6" ht="15" customHeight="1">
      <c r="A32" s="133">
        <v>12</v>
      </c>
      <c r="B32" s="133" t="s">
        <v>288</v>
      </c>
      <c r="C32" s="133">
        <v>10000</v>
      </c>
      <c r="D32" s="133">
        <v>12</v>
      </c>
      <c r="E32" s="133" t="s">
        <v>289</v>
      </c>
      <c r="F32" s="133"/>
    </row>
    <row r="33" spans="1:6" ht="15" customHeight="1">
      <c r="A33" s="133">
        <v>13</v>
      </c>
      <c r="B33" s="133" t="s">
        <v>290</v>
      </c>
      <c r="C33" s="133">
        <v>48300</v>
      </c>
      <c r="D33" s="133">
        <v>13</v>
      </c>
      <c r="E33" s="133" t="s">
        <v>291</v>
      </c>
      <c r="F33" s="133">
        <v>12300</v>
      </c>
    </row>
    <row r="34" spans="1:6" ht="15" customHeight="1">
      <c r="A34" s="133">
        <v>14</v>
      </c>
      <c r="B34" s="133" t="s">
        <v>292</v>
      </c>
      <c r="C34" s="133">
        <v>26700</v>
      </c>
      <c r="D34" s="133">
        <v>14</v>
      </c>
      <c r="E34" s="133" t="s">
        <v>293</v>
      </c>
      <c r="F34" s="133">
        <v>4700</v>
      </c>
    </row>
    <row r="35" spans="1:6" ht="15" customHeight="1">
      <c r="A35" s="133"/>
      <c r="B35" s="133" t="s">
        <v>471</v>
      </c>
      <c r="C35" s="133">
        <v>6540</v>
      </c>
      <c r="D35" s="133"/>
      <c r="E35" s="133" t="s">
        <v>470</v>
      </c>
      <c r="F35" s="133">
        <v>40</v>
      </c>
    </row>
    <row r="36" spans="1:6" ht="15" customHeight="1">
      <c r="A36" s="133">
        <v>15</v>
      </c>
      <c r="B36" s="133" t="s">
        <v>294</v>
      </c>
      <c r="C36" s="133">
        <v>8000</v>
      </c>
      <c r="D36" s="133">
        <v>15</v>
      </c>
      <c r="E36" s="133" t="s">
        <v>295</v>
      </c>
      <c r="F36" s="133"/>
    </row>
    <row r="37" spans="1:6" ht="15" customHeight="1">
      <c r="A37" s="163">
        <v>16</v>
      </c>
      <c r="B37" s="163" t="s">
        <v>296</v>
      </c>
      <c r="C37" s="163">
        <f>SUM(C40)</f>
        <v>2600</v>
      </c>
      <c r="D37" s="163">
        <v>16</v>
      </c>
      <c r="E37" s="163" t="s">
        <v>297</v>
      </c>
      <c r="F37" s="163">
        <v>0</v>
      </c>
    </row>
    <row r="38" spans="1:6" ht="15" customHeight="1">
      <c r="A38" s="164"/>
      <c r="B38" s="164"/>
      <c r="C38" s="164"/>
      <c r="D38" s="164"/>
      <c r="E38" s="164" t="s">
        <v>251</v>
      </c>
      <c r="F38" s="164"/>
    </row>
    <row r="39" spans="1:6" ht="15" customHeight="1">
      <c r="A39" s="133" t="s">
        <v>242</v>
      </c>
      <c r="B39" s="133" t="s">
        <v>253</v>
      </c>
      <c r="C39" s="133" t="s">
        <v>254</v>
      </c>
      <c r="D39" s="133" t="s">
        <v>242</v>
      </c>
      <c r="E39" s="133" t="s">
        <v>253</v>
      </c>
      <c r="F39" s="133" t="s">
        <v>242</v>
      </c>
    </row>
    <row r="40" spans="1:6" ht="15" customHeight="1">
      <c r="A40" s="163">
        <v>17</v>
      </c>
      <c r="B40" s="163" t="s">
        <v>298</v>
      </c>
      <c r="C40" s="163">
        <v>2600</v>
      </c>
      <c r="D40" s="163">
        <v>17</v>
      </c>
      <c r="E40" s="163" t="s">
        <v>299</v>
      </c>
      <c r="F40" s="163">
        <v>0</v>
      </c>
    </row>
    <row r="41" spans="1:6" ht="15" customHeight="1">
      <c r="A41" s="164"/>
      <c r="B41" s="164"/>
      <c r="C41" s="164"/>
      <c r="D41" s="164"/>
      <c r="E41" s="164" t="s">
        <v>257</v>
      </c>
      <c r="F41" s="164"/>
    </row>
    <row r="42" spans="1:6" ht="15" customHeight="1">
      <c r="A42" s="163">
        <v>18</v>
      </c>
      <c r="B42" s="163" t="s">
        <v>300</v>
      </c>
      <c r="C42" s="163">
        <v>0</v>
      </c>
      <c r="D42" s="163">
        <v>18</v>
      </c>
      <c r="E42" s="163" t="s">
        <v>301</v>
      </c>
      <c r="F42" s="163">
        <v>0</v>
      </c>
    </row>
    <row r="43" spans="1:6" ht="15" customHeight="1">
      <c r="A43" s="164"/>
      <c r="B43" s="164"/>
      <c r="C43" s="164"/>
      <c r="D43" s="164"/>
      <c r="E43" s="164" t="s">
        <v>251</v>
      </c>
      <c r="F43" s="160"/>
    </row>
    <row r="44" spans="1:3" ht="15" customHeight="1">
      <c r="A44" t="s">
        <v>473</v>
      </c>
      <c r="C44">
        <f>SUM(C7,C17,C19,C28,C37,C42)</f>
        <v>111964</v>
      </c>
    </row>
    <row r="45" ht="15" customHeight="1">
      <c r="A45" t="s">
        <v>302</v>
      </c>
    </row>
    <row r="46" spans="1:5" ht="15" customHeight="1">
      <c r="A46" t="s">
        <v>303</v>
      </c>
      <c r="C46">
        <v>94924</v>
      </c>
      <c r="E46" s="147" t="s">
        <v>304</v>
      </c>
    </row>
    <row r="47" spans="1:6" s="147" customFormat="1" ht="15" customHeight="1">
      <c r="A47" s="147" t="s">
        <v>305</v>
      </c>
      <c r="C47" s="147">
        <f>C44-C46</f>
        <v>17040</v>
      </c>
      <c r="E47" s="147" t="s">
        <v>306</v>
      </c>
      <c r="F47" s="147">
        <f>SUM(F7,F17,F19,F28,F37,F42)</f>
        <v>17040</v>
      </c>
    </row>
    <row r="48" s="147" customFormat="1" ht="15" customHeight="1"/>
    <row r="49" s="147" customFormat="1" ht="15" customHeight="1">
      <c r="A49" s="147" t="s">
        <v>307</v>
      </c>
    </row>
    <row r="50" s="147" customFormat="1" ht="15" customHeight="1">
      <c r="A50" s="147" t="s">
        <v>415</v>
      </c>
    </row>
    <row r="51" ht="12.75" customHeight="1">
      <c r="A51" t="s">
        <v>242</v>
      </c>
    </row>
    <row r="52" ht="12.75" customHeight="1"/>
    <row r="53" s="147" customFormat="1" ht="12.75" customHeight="1">
      <c r="A53" s="147" t="s">
        <v>308</v>
      </c>
    </row>
    <row r="54" ht="12.75" customHeight="1"/>
    <row r="55" ht="12.75" customHeight="1">
      <c r="B55" t="s">
        <v>472</v>
      </c>
    </row>
    <row r="56" ht="12.75" customHeight="1"/>
    <row r="57" s="171" customFormat="1" ht="12.75" customHeight="1">
      <c r="A57" s="171" t="s">
        <v>474</v>
      </c>
    </row>
    <row r="58" ht="12.75" customHeight="1"/>
    <row r="59" ht="12.75" customHeight="1">
      <c r="A59" t="s">
        <v>309</v>
      </c>
    </row>
    <row r="60" s="147" customFormat="1" ht="12.75" customHeight="1">
      <c r="A60" s="147" t="s">
        <v>310</v>
      </c>
    </row>
    <row r="61" ht="12.75" customHeight="1">
      <c r="A61" t="s">
        <v>311</v>
      </c>
    </row>
    <row r="62" ht="12.75" customHeight="1">
      <c r="B62" t="s">
        <v>475</v>
      </c>
    </row>
    <row r="63" ht="12.75" customHeight="1"/>
    <row r="64" s="171" customFormat="1" ht="12.75" customHeight="1">
      <c r="A64" s="171" t="s">
        <v>476</v>
      </c>
    </row>
    <row r="65" ht="12.75" customHeight="1"/>
    <row r="66" ht="12.75" customHeight="1"/>
    <row r="67" s="147" customFormat="1" ht="12.75" customHeight="1">
      <c r="A67" s="147" t="s">
        <v>477</v>
      </c>
    </row>
    <row r="68" ht="12.75" customHeight="1">
      <c r="A68" t="s">
        <v>311</v>
      </c>
    </row>
    <row r="69" ht="12.75" customHeight="1">
      <c r="B69" t="s">
        <v>478</v>
      </c>
    </row>
    <row r="70" ht="12.75" customHeight="1"/>
    <row r="71" s="171" customFormat="1" ht="12.75" customHeight="1">
      <c r="A71" s="171" t="s">
        <v>479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16.140625" style="0" customWidth="1"/>
    <col min="4" max="4" width="16.57421875" style="0" customWidth="1"/>
  </cols>
  <sheetData>
    <row r="2" spans="1:9" ht="12.75">
      <c r="A2" s="391" t="s">
        <v>571</v>
      </c>
      <c r="B2" s="349"/>
      <c r="C2" s="349"/>
      <c r="D2" s="349"/>
      <c r="E2" s="198"/>
      <c r="F2" s="198"/>
      <c r="G2" s="198"/>
      <c r="H2" s="198"/>
      <c r="I2" s="198"/>
    </row>
    <row r="4" spans="1:9" ht="12.75">
      <c r="A4" s="347" t="s">
        <v>417</v>
      </c>
      <c r="B4" s="347"/>
      <c r="C4" s="347"/>
      <c r="D4" s="347"/>
      <c r="E4" s="198"/>
      <c r="F4" s="198"/>
      <c r="G4" s="198"/>
      <c r="H4" s="198"/>
      <c r="I4" s="198"/>
    </row>
    <row r="5" spans="1:9" ht="28.5" customHeight="1">
      <c r="A5" s="348" t="s">
        <v>384</v>
      </c>
      <c r="B5" s="348"/>
      <c r="C5" s="348"/>
      <c r="D5" s="348"/>
      <c r="E5" s="131"/>
      <c r="F5" s="131"/>
      <c r="G5" s="131"/>
      <c r="H5" s="131"/>
      <c r="I5" s="131"/>
    </row>
    <row r="6" spans="2:9" ht="28.5" customHeight="1">
      <c r="B6" s="197"/>
      <c r="C6" s="197"/>
      <c r="D6" s="197" t="s">
        <v>385</v>
      </c>
      <c r="E6" s="131"/>
      <c r="F6" s="131"/>
      <c r="G6" s="131"/>
      <c r="H6" s="131"/>
      <c r="I6" s="131"/>
    </row>
    <row r="7" spans="1:9" s="156" customFormat="1" ht="12.75" customHeight="1">
      <c r="A7" s="132" t="s">
        <v>103</v>
      </c>
      <c r="B7" s="135" t="s">
        <v>104</v>
      </c>
      <c r="C7" s="135" t="s">
        <v>105</v>
      </c>
      <c r="D7" s="135" t="s">
        <v>106</v>
      </c>
      <c r="E7" s="197"/>
      <c r="F7" s="197"/>
      <c r="G7" s="197"/>
      <c r="H7" s="197"/>
      <c r="I7" s="197"/>
    </row>
    <row r="8" spans="1:4" s="131" customFormat="1" ht="45" customHeight="1">
      <c r="A8" s="134" t="s">
        <v>91</v>
      </c>
      <c r="B8" s="134" t="s">
        <v>378</v>
      </c>
      <c r="C8" s="135" t="s">
        <v>386</v>
      </c>
      <c r="D8" s="135" t="s">
        <v>387</v>
      </c>
    </row>
    <row r="9" spans="1:4" ht="12.75">
      <c r="A9" s="199"/>
      <c r="B9" s="163"/>
      <c r="C9" s="163"/>
      <c r="D9" s="163"/>
    </row>
    <row r="10" spans="1:4" ht="12.75">
      <c r="A10" s="200">
        <v>1</v>
      </c>
      <c r="B10" s="165" t="s">
        <v>388</v>
      </c>
      <c r="C10" s="165">
        <v>0</v>
      </c>
      <c r="D10" s="165">
        <v>0</v>
      </c>
    </row>
    <row r="11" spans="1:4" ht="12.75">
      <c r="A11" s="200"/>
      <c r="B11" s="165"/>
      <c r="C11" s="165"/>
      <c r="D11" s="165"/>
    </row>
    <row r="12" spans="1:4" s="201" customFormat="1" ht="24.75" customHeight="1">
      <c r="A12" s="136">
        <v>3</v>
      </c>
      <c r="B12" s="202" t="s">
        <v>90</v>
      </c>
      <c r="C12" s="202">
        <f>SUM(C10:C11)</f>
        <v>0</v>
      </c>
      <c r="D12" s="202">
        <f>SUM(D10:D11)</f>
        <v>0</v>
      </c>
    </row>
  </sheetData>
  <sheetProtection/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H4" sqref="H4"/>
    </sheetView>
  </sheetViews>
  <sheetFormatPr defaultColWidth="9.140625" defaultRowHeight="19.5" customHeight="1"/>
  <cols>
    <col min="1" max="1" width="37.00390625" style="338" customWidth="1"/>
    <col min="2" max="2" width="12.57421875" style="338" customWidth="1"/>
    <col min="3" max="3" width="12.00390625" style="338" customWidth="1"/>
    <col min="4" max="4" width="12.421875" style="338" customWidth="1"/>
    <col min="5" max="5" width="12.28125" style="338" customWidth="1"/>
    <col min="6" max="6" width="10.7109375" style="338" customWidth="1"/>
  </cols>
  <sheetData>
    <row r="1" spans="1:8" ht="15.75" customHeight="1">
      <c r="A1"/>
      <c r="B1" s="391" t="s">
        <v>572</v>
      </c>
      <c r="C1" s="349"/>
      <c r="D1" s="349"/>
      <c r="E1" s="349"/>
      <c r="F1" s="147"/>
      <c r="H1" s="147"/>
    </row>
    <row r="2" spans="1:6" ht="15.75" customHeight="1">
      <c r="A2"/>
      <c r="B2"/>
      <c r="C2" s="203"/>
      <c r="D2" s="203"/>
      <c r="E2" s="203"/>
      <c r="F2" s="203"/>
    </row>
    <row r="3" spans="1:7" ht="15.75" customHeight="1">
      <c r="A3" s="350" t="s">
        <v>532</v>
      </c>
      <c r="B3" s="350"/>
      <c r="C3" s="350"/>
      <c r="D3" s="350"/>
      <c r="E3" s="350"/>
      <c r="F3" s="147"/>
      <c r="G3" s="147"/>
    </row>
    <row r="4" spans="1:7" ht="15.75" customHeight="1">
      <c r="A4" s="351" t="s">
        <v>533</v>
      </c>
      <c r="B4" s="351"/>
      <c r="C4" s="351"/>
      <c r="D4" s="351"/>
      <c r="E4" s="351"/>
      <c r="F4" s="147"/>
      <c r="G4" s="147"/>
    </row>
    <row r="5" spans="1:6" ht="15.75" customHeight="1">
      <c r="A5"/>
      <c r="B5"/>
      <c r="C5"/>
      <c r="D5"/>
      <c r="E5"/>
      <c r="F5"/>
    </row>
    <row r="6" spans="1:9" ht="15.75" customHeight="1">
      <c r="A6" s="147" t="s">
        <v>534</v>
      </c>
      <c r="B6" s="147"/>
      <c r="C6" s="147"/>
      <c r="D6" s="147"/>
      <c r="E6" s="147"/>
      <c r="F6" s="147"/>
      <c r="G6" s="147"/>
      <c r="H6" s="147"/>
      <c r="I6" s="147"/>
    </row>
    <row r="7" spans="1:5" s="147" customFormat="1" ht="15.75" customHeight="1">
      <c r="A7" s="150" t="s">
        <v>535</v>
      </c>
      <c r="B7" s="150" t="s">
        <v>536</v>
      </c>
      <c r="C7" s="150" t="s">
        <v>537</v>
      </c>
      <c r="D7" s="150" t="s">
        <v>538</v>
      </c>
      <c r="E7" s="150" t="s">
        <v>539</v>
      </c>
    </row>
    <row r="8" spans="1:6" ht="15.75" customHeight="1">
      <c r="A8" s="336" t="s">
        <v>320</v>
      </c>
      <c r="B8" s="133">
        <v>15120</v>
      </c>
      <c r="C8" s="133">
        <v>15000</v>
      </c>
      <c r="D8" s="133">
        <v>15000</v>
      </c>
      <c r="E8" s="133">
        <v>15000</v>
      </c>
      <c r="F8"/>
    </row>
    <row r="9" spans="1:6" ht="15.75" customHeight="1">
      <c r="A9" s="133" t="s">
        <v>540</v>
      </c>
      <c r="B9" s="133">
        <v>86700</v>
      </c>
      <c r="C9" s="133">
        <v>87000</v>
      </c>
      <c r="D9" s="133">
        <v>86500</v>
      </c>
      <c r="E9" s="133">
        <v>88000</v>
      </c>
      <c r="F9"/>
    </row>
    <row r="10" spans="1:5" ht="15.75" customHeight="1">
      <c r="A10" s="337" t="s">
        <v>60</v>
      </c>
      <c r="B10" s="337">
        <v>56149</v>
      </c>
      <c r="C10" s="337">
        <v>57000</v>
      </c>
      <c r="D10" s="337">
        <v>58000</v>
      </c>
      <c r="E10" s="337">
        <v>59000</v>
      </c>
    </row>
    <row r="11" spans="1:5" ht="15.75" customHeight="1">
      <c r="A11" s="337" t="s">
        <v>63</v>
      </c>
      <c r="B11" s="337">
        <v>10866</v>
      </c>
      <c r="C11" s="337">
        <v>10000</v>
      </c>
      <c r="D11" s="337">
        <v>10000</v>
      </c>
      <c r="E11" s="337">
        <v>10000</v>
      </c>
    </row>
    <row r="12" spans="1:5" ht="15.75" customHeight="1">
      <c r="A12" s="337" t="s">
        <v>541</v>
      </c>
      <c r="B12" s="337">
        <v>1253</v>
      </c>
      <c r="C12" s="337">
        <v>0</v>
      </c>
      <c r="D12" s="337">
        <v>0</v>
      </c>
      <c r="E12" s="337">
        <v>0</v>
      </c>
    </row>
    <row r="13" spans="1:5" ht="15.75" customHeight="1">
      <c r="A13" s="337" t="s">
        <v>388</v>
      </c>
      <c r="B13" s="337">
        <v>0</v>
      </c>
      <c r="C13" s="337">
        <v>0</v>
      </c>
      <c r="D13" s="337">
        <v>0</v>
      </c>
      <c r="E13" s="337">
        <v>0</v>
      </c>
    </row>
    <row r="14" spans="1:5" ht="15.75" customHeight="1">
      <c r="A14" s="337" t="s">
        <v>542</v>
      </c>
      <c r="B14" s="337">
        <v>0</v>
      </c>
      <c r="C14" s="337">
        <v>0</v>
      </c>
      <c r="D14" s="337">
        <v>0</v>
      </c>
      <c r="E14" s="337">
        <v>0</v>
      </c>
    </row>
    <row r="15" spans="1:5" ht="15.75" customHeight="1">
      <c r="A15" s="337" t="s">
        <v>543</v>
      </c>
      <c r="B15" s="337">
        <v>10000</v>
      </c>
      <c r="C15" s="337">
        <v>5000</v>
      </c>
      <c r="D15" s="337">
        <v>5000</v>
      </c>
      <c r="E15" s="337">
        <v>5000</v>
      </c>
    </row>
    <row r="16" spans="1:6" s="147" customFormat="1" ht="15.75" customHeight="1">
      <c r="A16" s="339" t="s">
        <v>544</v>
      </c>
      <c r="B16" s="339">
        <f>SUM(B8:B15)</f>
        <v>180088</v>
      </c>
      <c r="C16" s="339">
        <f>SUM(C8:C15)</f>
        <v>174000</v>
      </c>
      <c r="D16" s="339">
        <f>SUM(D8:D15)</f>
        <v>174500</v>
      </c>
      <c r="E16" s="339">
        <f>SUM(E8:E15)</f>
        <v>177000</v>
      </c>
      <c r="F16" s="340"/>
    </row>
    <row r="17" spans="1:5" ht="15.75" customHeight="1">
      <c r="A17" s="337" t="s">
        <v>545</v>
      </c>
      <c r="B17" s="337">
        <v>21856</v>
      </c>
      <c r="C17" s="337">
        <v>22000</v>
      </c>
      <c r="D17" s="337">
        <v>22500</v>
      </c>
      <c r="E17" s="337">
        <v>23000</v>
      </c>
    </row>
    <row r="18" spans="1:5" ht="15.75" customHeight="1">
      <c r="A18" s="337" t="s">
        <v>321</v>
      </c>
      <c r="B18" s="337">
        <v>5317</v>
      </c>
      <c r="C18" s="337">
        <v>5500</v>
      </c>
      <c r="D18" s="337">
        <v>5700</v>
      </c>
      <c r="E18" s="337">
        <v>5900</v>
      </c>
    </row>
    <row r="19" spans="1:5" ht="15.75" customHeight="1">
      <c r="A19" s="337" t="s">
        <v>546</v>
      </c>
      <c r="B19" s="337">
        <v>55154</v>
      </c>
      <c r="C19" s="337">
        <v>55000</v>
      </c>
      <c r="D19" s="337">
        <v>55000</v>
      </c>
      <c r="E19" s="337">
        <v>55000</v>
      </c>
    </row>
    <row r="20" spans="1:5" ht="15.75" customHeight="1">
      <c r="A20" s="337" t="s">
        <v>333</v>
      </c>
      <c r="B20" s="337">
        <v>25567</v>
      </c>
      <c r="C20" s="337">
        <v>25000</v>
      </c>
      <c r="D20" s="337">
        <v>25000</v>
      </c>
      <c r="E20" s="337">
        <v>25000</v>
      </c>
    </row>
    <row r="21" spans="1:5" ht="15.75" customHeight="1">
      <c r="A21" s="337" t="s">
        <v>547</v>
      </c>
      <c r="B21" s="337">
        <v>44221</v>
      </c>
      <c r="C21" s="337">
        <v>30000</v>
      </c>
      <c r="D21" s="337">
        <v>29594</v>
      </c>
      <c r="E21" s="337">
        <v>30000</v>
      </c>
    </row>
    <row r="22" spans="1:5" ht="15.75" customHeight="1">
      <c r="A22" s="337" t="s">
        <v>548</v>
      </c>
      <c r="B22" s="337">
        <v>13326</v>
      </c>
      <c r="C22" s="337">
        <v>14000</v>
      </c>
      <c r="D22" s="337">
        <v>14000</v>
      </c>
      <c r="E22" s="337">
        <v>14000</v>
      </c>
    </row>
    <row r="23" spans="1:5" ht="15.75" customHeight="1">
      <c r="A23" s="337" t="s">
        <v>549</v>
      </c>
      <c r="B23" s="337">
        <v>0</v>
      </c>
      <c r="C23" s="337">
        <v>0</v>
      </c>
      <c r="D23" s="337">
        <v>0</v>
      </c>
      <c r="E23" s="337">
        <v>0</v>
      </c>
    </row>
    <row r="24" spans="1:5" ht="15.75" customHeight="1">
      <c r="A24" s="337" t="s">
        <v>550</v>
      </c>
      <c r="B24" s="337">
        <v>0</v>
      </c>
      <c r="C24" s="337">
        <v>0</v>
      </c>
      <c r="D24" s="337">
        <v>0</v>
      </c>
      <c r="E24" s="337">
        <v>0</v>
      </c>
    </row>
    <row r="25" spans="1:5" ht="15.75" customHeight="1">
      <c r="A25" s="337" t="s">
        <v>551</v>
      </c>
      <c r="B25" s="337">
        <v>5000</v>
      </c>
      <c r="C25" s="337">
        <v>5000</v>
      </c>
      <c r="D25" s="337">
        <v>5000</v>
      </c>
      <c r="E25" s="337">
        <v>5000</v>
      </c>
    </row>
    <row r="26" spans="1:6" s="147" customFormat="1" ht="15.75" customHeight="1">
      <c r="A26" s="339" t="s">
        <v>552</v>
      </c>
      <c r="B26" s="339">
        <f>SUM(B17:B25)</f>
        <v>170441</v>
      </c>
      <c r="C26" s="339">
        <f>SUM(C17:C25)</f>
        <v>156500</v>
      </c>
      <c r="D26" s="339">
        <f>SUM(D17:D25)</f>
        <v>156794</v>
      </c>
      <c r="E26" s="339">
        <f>SUM(E17:E25)</f>
        <v>157900</v>
      </c>
      <c r="F26" s="340"/>
    </row>
    <row r="27" ht="15.75" customHeight="1"/>
    <row r="28" ht="15.75" customHeight="1">
      <c r="A28" s="340" t="s">
        <v>553</v>
      </c>
    </row>
    <row r="29" spans="1:5" ht="15.75" customHeight="1">
      <c r="A29" s="153" t="s">
        <v>535</v>
      </c>
      <c r="B29" s="150" t="s">
        <v>536</v>
      </c>
      <c r="C29" s="150" t="s">
        <v>537</v>
      </c>
      <c r="D29" s="150" t="s">
        <v>538</v>
      </c>
      <c r="E29" s="150" t="s">
        <v>539</v>
      </c>
    </row>
    <row r="30" spans="1:5" ht="15.75" customHeight="1">
      <c r="A30" s="337" t="s">
        <v>554</v>
      </c>
      <c r="B30" s="337">
        <v>2294</v>
      </c>
      <c r="C30" s="337">
        <v>2294</v>
      </c>
      <c r="D30" s="337">
        <v>2294</v>
      </c>
      <c r="E30" s="337">
        <v>2294</v>
      </c>
    </row>
    <row r="31" spans="1:5" ht="15.75" customHeight="1">
      <c r="A31" s="337" t="s">
        <v>168</v>
      </c>
      <c r="B31" s="337">
        <v>56951</v>
      </c>
      <c r="C31" s="337">
        <v>30000</v>
      </c>
      <c r="D31" s="337">
        <v>30000</v>
      </c>
      <c r="E31" s="337">
        <v>30000</v>
      </c>
    </row>
    <row r="32" spans="1:5" ht="15.75" customHeight="1">
      <c r="A32" s="337" t="s">
        <v>555</v>
      </c>
      <c r="B32" s="337">
        <v>0</v>
      </c>
      <c r="C32" s="337">
        <v>0</v>
      </c>
      <c r="D32" s="337">
        <v>0</v>
      </c>
      <c r="E32" s="337">
        <v>0</v>
      </c>
    </row>
    <row r="33" spans="1:5" ht="15.75" customHeight="1">
      <c r="A33" s="337" t="s">
        <v>184</v>
      </c>
      <c r="B33" s="337">
        <v>0</v>
      </c>
      <c r="C33" s="337">
        <v>0</v>
      </c>
      <c r="D33" s="337">
        <v>0</v>
      </c>
      <c r="E33" s="337">
        <v>0</v>
      </c>
    </row>
    <row r="34" spans="1:5" ht="15.75" customHeight="1">
      <c r="A34" s="337" t="s">
        <v>556</v>
      </c>
      <c r="B34" s="337">
        <v>47267</v>
      </c>
      <c r="C34" s="337">
        <v>15206</v>
      </c>
      <c r="D34" s="337">
        <v>15000</v>
      </c>
      <c r="E34" s="337">
        <v>10000</v>
      </c>
    </row>
    <row r="35" spans="1:6" s="147" customFormat="1" ht="15.75" customHeight="1">
      <c r="A35" s="339" t="s">
        <v>557</v>
      </c>
      <c r="B35" s="339">
        <f>SUM(B30:B34)</f>
        <v>106512</v>
      </c>
      <c r="C35" s="339">
        <f>SUM(C30:C34)</f>
        <v>47500</v>
      </c>
      <c r="D35" s="339">
        <f>SUM(D30:D34)</f>
        <v>47294</v>
      </c>
      <c r="E35" s="339">
        <f>SUM(E30:E34)</f>
        <v>42294</v>
      </c>
      <c r="F35" s="340"/>
    </row>
    <row r="36" spans="1:5" ht="15.75" customHeight="1">
      <c r="A36" s="337" t="s">
        <v>558</v>
      </c>
      <c r="B36" s="337">
        <v>13711</v>
      </c>
      <c r="C36" s="337">
        <v>15000</v>
      </c>
      <c r="D36" s="337">
        <v>15000</v>
      </c>
      <c r="E36" s="337">
        <v>15000</v>
      </c>
    </row>
    <row r="37" spans="1:5" ht="15.75" customHeight="1">
      <c r="A37" s="337" t="s">
        <v>559</v>
      </c>
      <c r="B37" s="337">
        <v>86021</v>
      </c>
      <c r="C37" s="337">
        <v>40000</v>
      </c>
      <c r="D37" s="337">
        <v>40000</v>
      </c>
      <c r="E37" s="337">
        <v>40000</v>
      </c>
    </row>
    <row r="38" spans="1:5" ht="15.75" customHeight="1">
      <c r="A38" s="337" t="s">
        <v>342</v>
      </c>
      <c r="B38" s="337">
        <v>0</v>
      </c>
      <c r="C38" s="337">
        <v>0</v>
      </c>
      <c r="D38" s="337">
        <v>0</v>
      </c>
      <c r="E38" s="337">
        <v>0</v>
      </c>
    </row>
    <row r="39" spans="1:5" ht="15.75" customHeight="1">
      <c r="A39" s="337" t="s">
        <v>560</v>
      </c>
      <c r="B39" s="337">
        <v>1500</v>
      </c>
      <c r="C39" s="337">
        <v>0</v>
      </c>
      <c r="D39" s="337">
        <v>0</v>
      </c>
      <c r="E39" s="337">
        <v>0</v>
      </c>
    </row>
    <row r="40" spans="1:5" ht="15.75" customHeight="1">
      <c r="A40" s="337" t="s">
        <v>561</v>
      </c>
      <c r="B40" s="337">
        <v>0</v>
      </c>
      <c r="C40" s="337">
        <v>0</v>
      </c>
      <c r="D40" s="337">
        <v>0</v>
      </c>
      <c r="E40" s="337">
        <v>0</v>
      </c>
    </row>
    <row r="41" spans="1:5" ht="15.75" customHeight="1">
      <c r="A41" s="337" t="s">
        <v>562</v>
      </c>
      <c r="B41" s="337">
        <v>0</v>
      </c>
      <c r="C41" s="337">
        <v>0</v>
      </c>
      <c r="D41" s="337">
        <v>0</v>
      </c>
      <c r="E41" s="337">
        <v>0</v>
      </c>
    </row>
    <row r="42" spans="1:5" ht="15.75" customHeight="1">
      <c r="A42" s="337" t="s">
        <v>563</v>
      </c>
      <c r="B42" s="337">
        <v>14927</v>
      </c>
      <c r="C42" s="337">
        <v>10000</v>
      </c>
      <c r="D42" s="337">
        <v>10000</v>
      </c>
      <c r="E42" s="337">
        <v>6394</v>
      </c>
    </row>
    <row r="43" spans="1:6" s="147" customFormat="1" ht="15.75" customHeight="1">
      <c r="A43" s="339" t="s">
        <v>564</v>
      </c>
      <c r="B43" s="339">
        <f>SUM(B36:B42)</f>
        <v>116159</v>
      </c>
      <c r="C43" s="339">
        <f>SUM(C36:C42)</f>
        <v>65000</v>
      </c>
      <c r="D43" s="339">
        <f>SUM(D36:D42)</f>
        <v>65000</v>
      </c>
      <c r="E43" s="339">
        <f>SUM(E36:E42)</f>
        <v>61394</v>
      </c>
      <c r="F43" s="340"/>
    </row>
    <row r="44" spans="1:6" s="147" customFormat="1" ht="15.75" customHeight="1">
      <c r="A44" s="339" t="s">
        <v>565</v>
      </c>
      <c r="B44" s="339">
        <f>B16+B35</f>
        <v>286600</v>
      </c>
      <c r="C44" s="339">
        <f>C16+C35</f>
        <v>221500</v>
      </c>
      <c r="D44" s="339">
        <f>D16+D35</f>
        <v>221794</v>
      </c>
      <c r="E44" s="339">
        <f>E16+E35</f>
        <v>219294</v>
      </c>
      <c r="F44" s="340"/>
    </row>
    <row r="45" spans="1:6" s="147" customFormat="1" ht="15.75" customHeight="1">
      <c r="A45" s="339" t="s">
        <v>566</v>
      </c>
      <c r="B45" s="339">
        <f>B26+B43</f>
        <v>286600</v>
      </c>
      <c r="C45" s="339">
        <f>C26+C43</f>
        <v>221500</v>
      </c>
      <c r="D45" s="339">
        <f>D26+D43</f>
        <v>221794</v>
      </c>
      <c r="E45" s="339">
        <f>E26+E43</f>
        <v>219294</v>
      </c>
      <c r="F45" s="340"/>
    </row>
    <row r="46" ht="15.75" customHeight="1"/>
    <row r="47" ht="15.75" customHeight="1"/>
    <row r="48" ht="15.75" customHeight="1"/>
    <row r="49" ht="15.75" customHeight="1"/>
  </sheetData>
  <sheetProtection/>
  <mergeCells count="3">
    <mergeCell ref="B1:E1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9.140625" style="172" customWidth="1"/>
    <col min="2" max="2" width="41.7109375" style="172" customWidth="1"/>
    <col min="3" max="3" width="13.421875" style="172" customWidth="1"/>
    <col min="4" max="4" width="9.421875" style="172" customWidth="1"/>
    <col min="5" max="5" width="40.7109375" style="172" customWidth="1"/>
    <col min="6" max="6" width="10.7109375" style="172" customWidth="1"/>
    <col min="7" max="16384" width="9.140625" style="172" customWidth="1"/>
  </cols>
  <sheetData>
    <row r="1" ht="12.75">
      <c r="E1" s="173"/>
    </row>
    <row r="2" spans="1:8" ht="12.75">
      <c r="A2" s="391" t="s">
        <v>573</v>
      </c>
      <c r="B2" s="352"/>
      <c r="C2" s="352"/>
      <c r="D2" s="352"/>
      <c r="E2" s="352"/>
      <c r="F2" s="352"/>
      <c r="G2" s="138"/>
      <c r="H2" s="138"/>
    </row>
    <row r="4" spans="1:6" ht="12.75">
      <c r="A4" s="353" t="s">
        <v>418</v>
      </c>
      <c r="B4" s="353"/>
      <c r="C4" s="353"/>
      <c r="D4" s="353"/>
      <c r="E4" s="353"/>
      <c r="F4" s="353"/>
    </row>
    <row r="5" spans="1:6" ht="12.75">
      <c r="A5" s="353" t="s">
        <v>492</v>
      </c>
      <c r="B5" s="353"/>
      <c r="C5" s="353"/>
      <c r="D5" s="353"/>
      <c r="E5" s="353"/>
      <c r="F5" s="353"/>
    </row>
    <row r="6" spans="1:6" ht="12.75">
      <c r="A6" s="174"/>
      <c r="B6" s="174"/>
      <c r="C6" s="174"/>
      <c r="D6" s="174"/>
      <c r="E6" s="174"/>
      <c r="F6" s="174"/>
    </row>
    <row r="7" spans="1:6" ht="12.75">
      <c r="A7" s="175"/>
      <c r="B7" s="175" t="s">
        <v>103</v>
      </c>
      <c r="C7" s="175" t="s">
        <v>104</v>
      </c>
      <c r="D7" s="175"/>
      <c r="E7" s="175" t="s">
        <v>105</v>
      </c>
      <c r="F7" s="175" t="s">
        <v>106</v>
      </c>
    </row>
    <row r="8" spans="1:6" s="171" customFormat="1" ht="12.75">
      <c r="A8" s="176" t="s">
        <v>91</v>
      </c>
      <c r="B8" s="354" t="s">
        <v>312</v>
      </c>
      <c r="C8" s="354"/>
      <c r="D8" s="177" t="s">
        <v>91</v>
      </c>
      <c r="E8" s="354" t="s">
        <v>313</v>
      </c>
      <c r="F8" s="354"/>
    </row>
    <row r="9" spans="1:6" ht="12.75">
      <c r="A9" s="178"/>
      <c r="B9" s="179" t="s">
        <v>4</v>
      </c>
      <c r="C9" s="180" t="s">
        <v>314</v>
      </c>
      <c r="D9" s="180"/>
      <c r="E9" s="179" t="s">
        <v>4</v>
      </c>
      <c r="F9" s="180" t="s">
        <v>314</v>
      </c>
    </row>
    <row r="10" spans="1:6" ht="12.75">
      <c r="A10" s="148">
        <v>1</v>
      </c>
      <c r="B10" s="181" t="s">
        <v>315</v>
      </c>
      <c r="C10" s="182">
        <f>SUM(C11)</f>
        <v>229333</v>
      </c>
      <c r="D10" s="183">
        <v>1</v>
      </c>
      <c r="E10" s="181" t="s">
        <v>316</v>
      </c>
      <c r="F10" s="182">
        <f>SUM(F11,F30)</f>
        <v>286600</v>
      </c>
    </row>
    <row r="11" spans="1:6" ht="12.75">
      <c r="A11" s="148">
        <v>2</v>
      </c>
      <c r="B11" s="184" t="s">
        <v>317</v>
      </c>
      <c r="C11" s="182">
        <f>SUM(C12,C23)</f>
        <v>229333</v>
      </c>
      <c r="D11" s="183">
        <v>2</v>
      </c>
      <c r="E11" s="184" t="s">
        <v>318</v>
      </c>
      <c r="F11" s="182">
        <f>SUM(F12,F23)</f>
        <v>266673</v>
      </c>
    </row>
    <row r="12" spans="1:6" ht="12.75">
      <c r="A12" s="148">
        <v>3</v>
      </c>
      <c r="B12" s="184" t="s">
        <v>319</v>
      </c>
      <c r="C12" s="182">
        <f>SUM(C13,C16,C17,C19:C21)</f>
        <v>170088</v>
      </c>
      <c r="D12" s="183">
        <v>3</v>
      </c>
      <c r="E12" s="184" t="s">
        <v>319</v>
      </c>
      <c r="F12" s="182">
        <f>SUM(F13:F22)</f>
        <v>165441</v>
      </c>
    </row>
    <row r="13" spans="1:6" ht="12.75">
      <c r="A13" s="148">
        <v>4</v>
      </c>
      <c r="B13" s="185" t="s">
        <v>5</v>
      </c>
      <c r="C13" s="186">
        <f>SUM(C14:C15)</f>
        <v>101820</v>
      </c>
      <c r="D13" s="183">
        <v>4</v>
      </c>
      <c r="E13" s="185" t="s">
        <v>24</v>
      </c>
      <c r="F13" s="186">
        <v>21856</v>
      </c>
    </row>
    <row r="14" spans="1:6" ht="12.75">
      <c r="A14" s="148">
        <v>5</v>
      </c>
      <c r="B14" s="187" t="s">
        <v>320</v>
      </c>
      <c r="C14" s="188">
        <v>15120</v>
      </c>
      <c r="D14" s="183">
        <v>5</v>
      </c>
      <c r="E14" s="185" t="s">
        <v>321</v>
      </c>
      <c r="F14" s="186">
        <v>5317</v>
      </c>
    </row>
    <row r="15" spans="1:6" ht="12.75">
      <c r="A15" s="148">
        <v>6</v>
      </c>
      <c r="B15" s="187" t="s">
        <v>322</v>
      </c>
      <c r="C15" s="188">
        <v>86700</v>
      </c>
      <c r="D15" s="183">
        <v>6</v>
      </c>
      <c r="E15" s="185" t="s">
        <v>323</v>
      </c>
      <c r="F15" s="186">
        <v>55154</v>
      </c>
    </row>
    <row r="16" spans="1:6" ht="12.75">
      <c r="A16" s="148">
        <v>7</v>
      </c>
      <c r="B16" s="185" t="s">
        <v>324</v>
      </c>
      <c r="C16" s="186">
        <v>0</v>
      </c>
      <c r="D16" s="183">
        <v>7</v>
      </c>
      <c r="E16" s="185" t="s">
        <v>325</v>
      </c>
      <c r="F16" s="186">
        <v>0</v>
      </c>
    </row>
    <row r="17" spans="1:6" ht="12.75">
      <c r="A17" s="148">
        <v>8</v>
      </c>
      <c r="B17" s="185" t="s">
        <v>326</v>
      </c>
      <c r="C17" s="186">
        <v>10866</v>
      </c>
      <c r="D17" s="183">
        <v>8</v>
      </c>
      <c r="E17" s="185" t="s">
        <v>327</v>
      </c>
      <c r="F17" s="186">
        <v>13326</v>
      </c>
    </row>
    <row r="18" spans="1:6" ht="12.75">
      <c r="A18" s="148">
        <v>9</v>
      </c>
      <c r="B18" s="187" t="s">
        <v>328</v>
      </c>
      <c r="C18" s="188">
        <v>4517</v>
      </c>
      <c r="D18" s="183">
        <v>9</v>
      </c>
      <c r="E18" s="185" t="s">
        <v>329</v>
      </c>
      <c r="F18" s="186">
        <v>0</v>
      </c>
    </row>
    <row r="19" spans="1:6" ht="12.75">
      <c r="A19" s="148">
        <v>10</v>
      </c>
      <c r="B19" s="185" t="s">
        <v>330</v>
      </c>
      <c r="C19" s="186">
        <v>1253</v>
      </c>
      <c r="D19" s="183">
        <v>10</v>
      </c>
      <c r="E19" s="185" t="s">
        <v>331</v>
      </c>
      <c r="F19" s="186">
        <v>0</v>
      </c>
    </row>
    <row r="20" spans="1:6" ht="12.75">
      <c r="A20" s="148">
        <v>11</v>
      </c>
      <c r="B20" s="185" t="s">
        <v>332</v>
      </c>
      <c r="C20" s="186">
        <v>56149</v>
      </c>
      <c r="D20" s="183">
        <v>11</v>
      </c>
      <c r="E20" s="185" t="s">
        <v>333</v>
      </c>
      <c r="F20" s="186">
        <v>25567</v>
      </c>
    </row>
    <row r="21" spans="1:6" ht="12.75">
      <c r="A21" s="148">
        <v>12</v>
      </c>
      <c r="B21" s="185" t="s">
        <v>334</v>
      </c>
      <c r="C21" s="186">
        <v>0</v>
      </c>
      <c r="D21" s="183">
        <v>12</v>
      </c>
      <c r="E21" s="185" t="s">
        <v>335</v>
      </c>
      <c r="F21" s="186">
        <v>44221</v>
      </c>
    </row>
    <row r="22" spans="1:6" ht="12.75">
      <c r="A22" s="148">
        <v>13</v>
      </c>
      <c r="B22" s="185"/>
      <c r="C22" s="186"/>
      <c r="D22" s="183">
        <v>13</v>
      </c>
      <c r="E22" s="185" t="s">
        <v>336</v>
      </c>
      <c r="F22" s="186">
        <v>0</v>
      </c>
    </row>
    <row r="23" spans="1:6" ht="12.75">
      <c r="A23" s="148">
        <v>14</v>
      </c>
      <c r="B23" s="184" t="s">
        <v>337</v>
      </c>
      <c r="C23" s="182">
        <f>SUM(C24:C28)</f>
        <v>59245</v>
      </c>
      <c r="D23" s="183">
        <v>14</v>
      </c>
      <c r="E23" s="184" t="s">
        <v>338</v>
      </c>
      <c r="F23" s="182">
        <f>SUM(F24:F29)</f>
        <v>101232</v>
      </c>
    </row>
    <row r="24" spans="1:6" ht="12.75">
      <c r="A24" s="148">
        <v>15</v>
      </c>
      <c r="B24" s="185" t="s">
        <v>68</v>
      </c>
      <c r="C24" s="186">
        <v>2294</v>
      </c>
      <c r="D24" s="183">
        <v>15</v>
      </c>
      <c r="E24" s="185" t="s">
        <v>339</v>
      </c>
      <c r="F24" s="186">
        <v>13711</v>
      </c>
    </row>
    <row r="25" spans="1:6" ht="12.75">
      <c r="A25" s="148">
        <v>16</v>
      </c>
      <c r="B25" s="185" t="s">
        <v>340</v>
      </c>
      <c r="C25" s="186">
        <v>56951</v>
      </c>
      <c r="D25" s="183">
        <v>16</v>
      </c>
      <c r="E25" s="185" t="s">
        <v>341</v>
      </c>
      <c r="F25" s="186">
        <v>86021</v>
      </c>
    </row>
    <row r="26" spans="1:6" ht="12.75">
      <c r="A26" s="148">
        <v>17</v>
      </c>
      <c r="B26" s="185" t="s">
        <v>166</v>
      </c>
      <c r="C26" s="186">
        <v>0</v>
      </c>
      <c r="D26" s="183">
        <v>17</v>
      </c>
      <c r="E26" s="185" t="s">
        <v>342</v>
      </c>
      <c r="F26" s="186">
        <v>0</v>
      </c>
    </row>
    <row r="27" spans="1:6" ht="12.75">
      <c r="A27" s="148">
        <v>18</v>
      </c>
      <c r="B27" s="185" t="s">
        <v>332</v>
      </c>
      <c r="C27" s="186">
        <v>0</v>
      </c>
      <c r="D27" s="183">
        <v>18</v>
      </c>
      <c r="E27" s="185" t="s">
        <v>343</v>
      </c>
      <c r="F27" s="186">
        <v>1500</v>
      </c>
    </row>
    <row r="28" spans="1:6" ht="12.75">
      <c r="A28" s="148">
        <v>19</v>
      </c>
      <c r="B28" s="185" t="s">
        <v>334</v>
      </c>
      <c r="C28" s="186">
        <v>0</v>
      </c>
      <c r="D28" s="183">
        <v>19</v>
      </c>
      <c r="E28" s="185" t="s">
        <v>344</v>
      </c>
      <c r="F28" s="186">
        <v>0</v>
      </c>
    </row>
    <row r="29" spans="1:6" ht="12.75">
      <c r="A29" s="148">
        <v>20</v>
      </c>
      <c r="B29" s="189"/>
      <c r="C29" s="186"/>
      <c r="D29" s="183">
        <v>20</v>
      </c>
      <c r="E29" s="185" t="s">
        <v>345</v>
      </c>
      <c r="F29" s="186">
        <v>0</v>
      </c>
    </row>
    <row r="30" spans="1:6" ht="12.75">
      <c r="A30" s="148">
        <v>21</v>
      </c>
      <c r="B30" s="184"/>
      <c r="C30" s="186"/>
      <c r="D30" s="183">
        <v>21</v>
      </c>
      <c r="E30" s="184" t="s">
        <v>346</v>
      </c>
      <c r="F30" s="182">
        <f>SUM(F31,F34)</f>
        <v>19927</v>
      </c>
    </row>
    <row r="31" spans="1:6" ht="12.75">
      <c r="A31" s="148">
        <v>22</v>
      </c>
      <c r="B31" s="184"/>
      <c r="C31" s="186"/>
      <c r="D31" s="183">
        <v>22</v>
      </c>
      <c r="E31" s="184" t="s">
        <v>347</v>
      </c>
      <c r="F31" s="182">
        <f>SUM(F32:F33)</f>
        <v>5000</v>
      </c>
    </row>
    <row r="32" spans="1:6" ht="12.75">
      <c r="A32" s="148">
        <v>23</v>
      </c>
      <c r="B32" s="189"/>
      <c r="C32" s="186"/>
      <c r="D32" s="183">
        <v>23</v>
      </c>
      <c r="E32" s="185" t="s">
        <v>55</v>
      </c>
      <c r="F32" s="186">
        <v>5000</v>
      </c>
    </row>
    <row r="33" spans="1:6" ht="12.75">
      <c r="A33" s="148">
        <v>24</v>
      </c>
      <c r="B33" s="189"/>
      <c r="C33" s="186"/>
      <c r="D33" s="183">
        <v>24</v>
      </c>
      <c r="E33" s="185" t="s">
        <v>348</v>
      </c>
      <c r="F33" s="186">
        <v>0</v>
      </c>
    </row>
    <row r="34" spans="1:6" ht="12.75">
      <c r="A34" s="148">
        <v>25</v>
      </c>
      <c r="B34" s="184"/>
      <c r="C34" s="186"/>
      <c r="D34" s="183">
        <v>25</v>
      </c>
      <c r="E34" s="184" t="s">
        <v>349</v>
      </c>
      <c r="F34" s="182">
        <f>SUM(F35)</f>
        <v>14927</v>
      </c>
    </row>
    <row r="35" spans="1:6" ht="12.75">
      <c r="A35" s="148">
        <v>26</v>
      </c>
      <c r="B35" s="189"/>
      <c r="C35" s="186"/>
      <c r="D35" s="183">
        <v>26</v>
      </c>
      <c r="E35" s="185" t="s">
        <v>350</v>
      </c>
      <c r="F35" s="186">
        <v>14927</v>
      </c>
    </row>
    <row r="36" spans="1:6" ht="12.75">
      <c r="A36" s="190"/>
      <c r="B36" s="191"/>
      <c r="C36" s="192"/>
      <c r="D36" s="193"/>
      <c r="E36" s="194"/>
      <c r="F36" s="192"/>
    </row>
    <row r="37" spans="1:6" ht="12.75">
      <c r="A37" s="190"/>
      <c r="B37" s="191"/>
      <c r="C37" s="192"/>
      <c r="D37" s="193"/>
      <c r="E37" s="194"/>
      <c r="F37" s="192"/>
    </row>
    <row r="38" spans="1:6" ht="12.75">
      <c r="A38" s="353" t="s">
        <v>418</v>
      </c>
      <c r="B38" s="353"/>
      <c r="C38" s="353"/>
      <c r="D38" s="353"/>
      <c r="E38" s="353"/>
      <c r="F38" s="353"/>
    </row>
    <row r="39" spans="1:6" ht="12.75">
      <c r="A39" s="353" t="s">
        <v>492</v>
      </c>
      <c r="B39" s="353"/>
      <c r="C39" s="353"/>
      <c r="D39" s="353"/>
      <c r="E39" s="353"/>
      <c r="F39" s="353"/>
    </row>
    <row r="40" spans="1:6" ht="12.75">
      <c r="A40" s="190"/>
      <c r="B40" s="191"/>
      <c r="C40" s="192"/>
      <c r="D40" s="193"/>
      <c r="E40" s="194"/>
      <c r="F40" s="192"/>
    </row>
    <row r="41" spans="1:6" ht="12.75">
      <c r="A41" s="175"/>
      <c r="B41" s="175" t="s">
        <v>103</v>
      </c>
      <c r="C41" s="175" t="s">
        <v>104</v>
      </c>
      <c r="D41" s="175"/>
      <c r="E41" s="175" t="s">
        <v>105</v>
      </c>
      <c r="F41" s="175" t="s">
        <v>106</v>
      </c>
    </row>
    <row r="42" spans="1:6" s="171" customFormat="1" ht="12.75">
      <c r="A42" s="176" t="s">
        <v>91</v>
      </c>
      <c r="B42" s="354" t="s">
        <v>312</v>
      </c>
      <c r="C42" s="354"/>
      <c r="D42" s="177" t="s">
        <v>91</v>
      </c>
      <c r="E42" s="354" t="s">
        <v>313</v>
      </c>
      <c r="F42" s="354"/>
    </row>
    <row r="43" spans="1:6" ht="12.75">
      <c r="A43" s="148">
        <v>27</v>
      </c>
      <c r="B43" s="181"/>
      <c r="C43" s="186"/>
      <c r="D43" s="195">
        <v>27</v>
      </c>
      <c r="E43" s="181" t="s">
        <v>351</v>
      </c>
      <c r="F43" s="182">
        <f>SUM(F44:F45)</f>
        <v>57267</v>
      </c>
    </row>
    <row r="44" spans="1:6" ht="12.75">
      <c r="A44" s="148">
        <v>28</v>
      </c>
      <c r="B44" s="189"/>
      <c r="C44" s="186"/>
      <c r="D44" s="195">
        <v>28</v>
      </c>
      <c r="E44" s="185" t="s">
        <v>380</v>
      </c>
      <c r="F44" s="186">
        <f>F12+F31-C12</f>
        <v>353</v>
      </c>
    </row>
    <row r="45" spans="1:6" ht="12.75">
      <c r="A45" s="148">
        <v>29</v>
      </c>
      <c r="B45" s="189"/>
      <c r="C45" s="186"/>
      <c r="D45" s="195">
        <v>29</v>
      </c>
      <c r="E45" s="185" t="s">
        <v>352</v>
      </c>
      <c r="F45" s="186">
        <f>F23+F34-C23</f>
        <v>56914</v>
      </c>
    </row>
    <row r="46" spans="1:6" ht="12.75">
      <c r="A46" s="148">
        <v>30</v>
      </c>
      <c r="B46" s="181"/>
      <c r="C46" s="186"/>
      <c r="D46" s="195">
        <v>30</v>
      </c>
      <c r="E46" s="181" t="s">
        <v>353</v>
      </c>
      <c r="F46" s="182">
        <f>SUM(F47:F48)</f>
        <v>0</v>
      </c>
    </row>
    <row r="47" spans="1:6" ht="12.75">
      <c r="A47" s="148">
        <v>31</v>
      </c>
      <c r="B47" s="189"/>
      <c r="C47" s="186"/>
      <c r="D47" s="195">
        <v>31</v>
      </c>
      <c r="E47" s="185" t="s">
        <v>354</v>
      </c>
      <c r="F47" s="186">
        <v>0</v>
      </c>
    </row>
    <row r="48" spans="1:6" ht="12.75">
      <c r="A48" s="148">
        <v>32</v>
      </c>
      <c r="B48" s="189"/>
      <c r="C48" s="186"/>
      <c r="D48" s="195">
        <v>32</v>
      </c>
      <c r="E48" s="185" t="s">
        <v>355</v>
      </c>
      <c r="F48" s="186">
        <v>0</v>
      </c>
    </row>
    <row r="49" spans="1:6" ht="44.25" customHeight="1">
      <c r="A49" s="148">
        <v>33</v>
      </c>
      <c r="B49" s="196" t="s">
        <v>356</v>
      </c>
      <c r="C49" s="182">
        <f>SUM(C11)</f>
        <v>229333</v>
      </c>
      <c r="D49" s="195">
        <v>33</v>
      </c>
      <c r="E49" s="181" t="s">
        <v>357</v>
      </c>
      <c r="F49" s="182">
        <f>SUM(F11)</f>
        <v>266673</v>
      </c>
    </row>
    <row r="50" spans="1:6" ht="12.75">
      <c r="A50" s="148">
        <v>34</v>
      </c>
      <c r="B50" s="181"/>
      <c r="C50" s="186"/>
      <c r="D50" s="195">
        <v>34</v>
      </c>
      <c r="E50" s="181" t="s">
        <v>358</v>
      </c>
      <c r="F50" s="182">
        <f>SUM(F51:F52)</f>
        <v>57267</v>
      </c>
    </row>
    <row r="51" spans="1:6" ht="12.75">
      <c r="A51" s="148">
        <v>35</v>
      </c>
      <c r="B51" s="189"/>
      <c r="C51" s="186"/>
      <c r="D51" s="195">
        <v>35</v>
      </c>
      <c r="E51" s="185" t="s">
        <v>380</v>
      </c>
      <c r="F51" s="186">
        <f>F12+F31-C12</f>
        <v>353</v>
      </c>
    </row>
    <row r="52" spans="1:6" ht="12.75">
      <c r="A52" s="148">
        <v>36</v>
      </c>
      <c r="B52" s="189"/>
      <c r="C52" s="186"/>
      <c r="D52" s="195">
        <v>36</v>
      </c>
      <c r="E52" s="185" t="s">
        <v>352</v>
      </c>
      <c r="F52" s="186">
        <f>F23+F34-C23</f>
        <v>56914</v>
      </c>
    </row>
    <row r="53" spans="1:6" ht="12.75">
      <c r="A53" s="148">
        <v>37</v>
      </c>
      <c r="B53" s="181" t="s">
        <v>359</v>
      </c>
      <c r="C53" s="182"/>
      <c r="D53" s="195">
        <v>37</v>
      </c>
      <c r="E53" s="181"/>
      <c r="F53" s="186"/>
    </row>
    <row r="54" spans="1:6" ht="12.75">
      <c r="A54" s="148">
        <v>38</v>
      </c>
      <c r="B54" s="184" t="s">
        <v>360</v>
      </c>
      <c r="C54" s="182">
        <f>SUM(C55:C56)</f>
        <v>57267</v>
      </c>
      <c r="D54" s="195">
        <v>38</v>
      </c>
      <c r="E54" s="189"/>
      <c r="F54" s="186"/>
    </row>
    <row r="55" spans="1:6" ht="12.75">
      <c r="A55" s="148">
        <v>39</v>
      </c>
      <c r="B55" s="189" t="s">
        <v>361</v>
      </c>
      <c r="C55" s="186">
        <v>10000</v>
      </c>
      <c r="D55" s="195">
        <v>39</v>
      </c>
      <c r="E55" s="185"/>
      <c r="F55" s="186"/>
    </row>
    <row r="56" spans="1:6" ht="12.75">
      <c r="A56" s="148">
        <v>40</v>
      </c>
      <c r="B56" s="189" t="s">
        <v>362</v>
      </c>
      <c r="C56" s="186">
        <v>47267</v>
      </c>
      <c r="D56" s="195">
        <v>40</v>
      </c>
      <c r="E56" s="185"/>
      <c r="F56" s="186"/>
    </row>
    <row r="57" spans="1:6" ht="12.75">
      <c r="A57" s="148">
        <v>41</v>
      </c>
      <c r="B57" s="184" t="s">
        <v>363</v>
      </c>
      <c r="C57" s="182">
        <f>SUM(C58:C59)</f>
        <v>0</v>
      </c>
      <c r="D57" s="195">
        <v>41</v>
      </c>
      <c r="E57" s="189"/>
      <c r="F57" s="186"/>
    </row>
    <row r="58" spans="1:6" ht="12.75">
      <c r="A58" s="148">
        <v>42</v>
      </c>
      <c r="B58" s="189" t="s">
        <v>364</v>
      </c>
      <c r="C58" s="186">
        <v>0</v>
      </c>
      <c r="D58" s="195">
        <v>42</v>
      </c>
      <c r="E58" s="185"/>
      <c r="F58" s="186"/>
    </row>
    <row r="59" spans="1:6" ht="12.75">
      <c r="A59" s="148">
        <v>43</v>
      </c>
      <c r="B59" s="189" t="s">
        <v>365</v>
      </c>
      <c r="C59" s="186">
        <v>0</v>
      </c>
      <c r="D59" s="195">
        <v>43</v>
      </c>
      <c r="E59" s="185"/>
      <c r="F59" s="186"/>
    </row>
    <row r="60" spans="1:6" ht="12.75">
      <c r="A60" s="148">
        <v>44</v>
      </c>
      <c r="B60" s="181" t="s">
        <v>366</v>
      </c>
      <c r="C60" s="182">
        <f>SUM(C61:C62)</f>
        <v>286600</v>
      </c>
      <c r="D60" s="195">
        <v>44</v>
      </c>
      <c r="E60" s="181" t="s">
        <v>367</v>
      </c>
      <c r="F60" s="182">
        <f>SUM(F61:F62)</f>
        <v>286600</v>
      </c>
    </row>
    <row r="61" spans="1:6" ht="12.75">
      <c r="A61" s="148">
        <v>45</v>
      </c>
      <c r="B61" s="189" t="s">
        <v>368</v>
      </c>
      <c r="C61" s="186">
        <f>SUM(C12,C55,C58)</f>
        <v>180088</v>
      </c>
      <c r="D61" s="195">
        <v>45</v>
      </c>
      <c r="E61" s="185" t="s">
        <v>369</v>
      </c>
      <c r="F61" s="186">
        <f>SUM(F12,F31,F47)</f>
        <v>170441</v>
      </c>
    </row>
    <row r="62" spans="1:6" ht="12.75">
      <c r="A62" s="148">
        <v>46</v>
      </c>
      <c r="B62" s="189" t="s">
        <v>370</v>
      </c>
      <c r="C62" s="186">
        <f>SUM(C23,C56,C59)</f>
        <v>106512</v>
      </c>
      <c r="D62" s="195">
        <v>46</v>
      </c>
      <c r="E62" s="185" t="s">
        <v>371</v>
      </c>
      <c r="F62" s="186">
        <f>SUM(F23,F34,F48)</f>
        <v>116159</v>
      </c>
    </row>
    <row r="63" spans="1:4" ht="12.75">
      <c r="A63" s="190"/>
      <c r="D63" s="190"/>
    </row>
    <row r="64" spans="1:4" ht="12.75">
      <c r="A64" s="190"/>
      <c r="D64" s="190"/>
    </row>
    <row r="65" spans="1:4" ht="12.75">
      <c r="A65" s="190"/>
      <c r="D65" s="190"/>
    </row>
    <row r="66" spans="1:4" ht="12.75">
      <c r="A66" s="190"/>
      <c r="D66" s="190"/>
    </row>
    <row r="67" spans="1:4" ht="12.75">
      <c r="A67" s="190"/>
      <c r="D67" s="190"/>
    </row>
    <row r="68" spans="1:4" ht="12.75">
      <c r="A68" s="190"/>
      <c r="D68" s="190"/>
    </row>
    <row r="69" spans="1:4" ht="12.75">
      <c r="A69" s="190"/>
      <c r="D69" s="190"/>
    </row>
    <row r="70" spans="1:4" ht="12.75">
      <c r="A70" s="190"/>
      <c r="D70" s="190"/>
    </row>
    <row r="71" spans="1:4" ht="12.75">
      <c r="A71" s="190"/>
      <c r="D71" s="190"/>
    </row>
    <row r="72" spans="1:4" ht="12.75">
      <c r="A72" s="190"/>
      <c r="D72" s="190"/>
    </row>
    <row r="73" spans="1:4" ht="12.75">
      <c r="A73" s="190"/>
      <c r="D73" s="190"/>
    </row>
    <row r="74" spans="1:4" ht="12.75">
      <c r="A74" s="190"/>
      <c r="D74" s="190"/>
    </row>
    <row r="75" spans="1:4" ht="12.75">
      <c r="A75" s="190"/>
      <c r="D75" s="190"/>
    </row>
    <row r="76" spans="1:4" ht="12.75">
      <c r="A76" s="190"/>
      <c r="D76" s="190"/>
    </row>
    <row r="77" spans="1:4" ht="12.75">
      <c r="A77" s="190"/>
      <c r="D77" s="190"/>
    </row>
    <row r="78" spans="1:4" ht="12.75">
      <c r="A78" s="190"/>
      <c r="D78" s="190"/>
    </row>
    <row r="79" spans="1:4" ht="12.75">
      <c r="A79" s="190"/>
      <c r="D79" s="190"/>
    </row>
  </sheetData>
  <sheetProtection/>
  <mergeCells count="9">
    <mergeCell ref="A2:F2"/>
    <mergeCell ref="A38:F38"/>
    <mergeCell ref="A39:F39"/>
    <mergeCell ref="B42:C42"/>
    <mergeCell ref="E42:F42"/>
    <mergeCell ref="A4:F4"/>
    <mergeCell ref="A5:F5"/>
    <mergeCell ref="B8:C8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6.140625" style="38" customWidth="1"/>
    <col min="2" max="2" width="38.140625" style="219" customWidth="1"/>
    <col min="3" max="3" width="9.57421875" style="129" customWidth="1"/>
    <col min="4" max="4" width="11.57421875" style="129" customWidth="1"/>
    <col min="5" max="5" width="12.00390625" style="129" customWidth="1"/>
    <col min="6" max="6" width="10.57421875" style="129" customWidth="1"/>
    <col min="7" max="16384" width="9.140625" style="219" customWidth="1"/>
  </cols>
  <sheetData>
    <row r="1" spans="1:6" ht="12.75">
      <c r="A1" s="341" t="s">
        <v>574</v>
      </c>
      <c r="B1" s="341"/>
      <c r="C1" s="341"/>
      <c r="D1" s="341"/>
      <c r="E1" s="341"/>
      <c r="F1" s="341"/>
    </row>
    <row r="3" spans="1:6" ht="25.5" customHeight="1">
      <c r="A3" s="358" t="s">
        <v>494</v>
      </c>
      <c r="B3" s="358"/>
      <c r="C3" s="358"/>
      <c r="D3" s="358"/>
      <c r="E3" s="358"/>
      <c r="F3" s="358"/>
    </row>
    <row r="4" spans="2:6" ht="12.75" customHeight="1">
      <c r="B4" s="117"/>
      <c r="F4" s="129" t="s">
        <v>23</v>
      </c>
    </row>
    <row r="5" spans="1:6" s="4" customFormat="1" ht="11.25">
      <c r="A5" s="20"/>
      <c r="B5" s="220" t="s">
        <v>103</v>
      </c>
      <c r="C5" s="8" t="s">
        <v>104</v>
      </c>
      <c r="D5" s="8" t="s">
        <v>105</v>
      </c>
      <c r="E5" s="8" t="s">
        <v>106</v>
      </c>
      <c r="F5" s="8" t="s">
        <v>379</v>
      </c>
    </row>
    <row r="6" spans="1:6" s="4" customFormat="1" ht="11.25">
      <c r="A6" s="20"/>
      <c r="B6" s="220"/>
      <c r="C6" s="355" t="s">
        <v>492</v>
      </c>
      <c r="D6" s="356"/>
      <c r="E6" s="356"/>
      <c r="F6" s="357"/>
    </row>
    <row r="7" spans="1:6" s="31" customFormat="1" ht="36">
      <c r="A7" s="63" t="s">
        <v>3</v>
      </c>
      <c r="B7" s="251" t="s">
        <v>4</v>
      </c>
      <c r="C7" s="237" t="s">
        <v>381</v>
      </c>
      <c r="D7" s="237" t="s">
        <v>382</v>
      </c>
      <c r="E7" s="237" t="s">
        <v>389</v>
      </c>
      <c r="F7" s="237" t="s">
        <v>90</v>
      </c>
    </row>
    <row r="8" spans="1:6" ht="12.75">
      <c r="A8" s="239"/>
      <c r="B8" s="221"/>
      <c r="C8" s="245"/>
      <c r="D8" s="222"/>
      <c r="E8" s="222"/>
      <c r="F8" s="222"/>
    </row>
    <row r="9" spans="1:6" s="225" customFormat="1" ht="13.5">
      <c r="A9" s="11">
        <v>1</v>
      </c>
      <c r="B9" s="223" t="s">
        <v>136</v>
      </c>
      <c r="C9" s="246">
        <f>C11+C15</f>
        <v>86700</v>
      </c>
      <c r="D9" s="224">
        <f>D11+D15</f>
        <v>15120</v>
      </c>
      <c r="E9" s="224">
        <f>E11+E15</f>
        <v>0</v>
      </c>
      <c r="F9" s="226">
        <f>SUM(C9:E9)</f>
        <v>101820</v>
      </c>
    </row>
    <row r="10" spans="1:6" s="225" customFormat="1" ht="13.5">
      <c r="A10" s="11"/>
      <c r="B10" s="223"/>
      <c r="C10" s="246"/>
      <c r="D10" s="224"/>
      <c r="E10" s="224"/>
      <c r="F10" s="226"/>
    </row>
    <row r="11" spans="1:6" s="225" customFormat="1" ht="27" customHeight="1">
      <c r="A11" s="11">
        <v>2</v>
      </c>
      <c r="B11" s="142" t="s">
        <v>137</v>
      </c>
      <c r="C11" s="247">
        <f>C13</f>
        <v>0</v>
      </c>
      <c r="D11" s="247">
        <f>D13</f>
        <v>0</v>
      </c>
      <c r="E11" s="247">
        <f>E13</f>
        <v>0</v>
      </c>
      <c r="F11" s="226">
        <f aca="true" t="shared" si="0" ref="F11:F67">SUM(C11:E11)</f>
        <v>0</v>
      </c>
    </row>
    <row r="12" spans="1:6" s="225" customFormat="1" ht="13.5">
      <c r="A12" s="11"/>
      <c r="B12" s="223"/>
      <c r="C12" s="246"/>
      <c r="D12" s="224"/>
      <c r="E12" s="224"/>
      <c r="F12" s="226"/>
    </row>
    <row r="13" spans="1:6" ht="21.75">
      <c r="A13" s="11">
        <v>3</v>
      </c>
      <c r="B13" s="137" t="s">
        <v>137</v>
      </c>
      <c r="C13" s="247">
        <v>0</v>
      </c>
      <c r="D13" s="226">
        <v>0</v>
      </c>
      <c r="E13" s="226">
        <v>0</v>
      </c>
      <c r="F13" s="226">
        <f t="shared" si="0"/>
        <v>0</v>
      </c>
    </row>
    <row r="14" spans="1:6" ht="12.75">
      <c r="A14" s="11"/>
      <c r="B14" s="12"/>
      <c r="C14" s="61"/>
      <c r="D14" s="95"/>
      <c r="E14" s="95"/>
      <c r="F14" s="226"/>
    </row>
    <row r="15" spans="1:6" ht="21">
      <c r="A15" s="11">
        <v>4</v>
      </c>
      <c r="B15" s="83" t="s">
        <v>139</v>
      </c>
      <c r="C15" s="61">
        <f>SUM(C17,C33)</f>
        <v>86700</v>
      </c>
      <c r="D15" s="95">
        <f>SUM(D17,D33)</f>
        <v>15120</v>
      </c>
      <c r="E15" s="95">
        <f>SUM(E17,E33)</f>
        <v>0</v>
      </c>
      <c r="F15" s="226">
        <f t="shared" si="0"/>
        <v>101820</v>
      </c>
    </row>
    <row r="16" spans="1:6" ht="12.75">
      <c r="A16" s="11"/>
      <c r="B16" s="126"/>
      <c r="C16" s="61"/>
      <c r="D16" s="95"/>
      <c r="E16" s="95"/>
      <c r="F16" s="226"/>
    </row>
    <row r="17" spans="1:6" ht="12.75">
      <c r="A17" s="11">
        <v>5</v>
      </c>
      <c r="B17" s="126" t="s">
        <v>140</v>
      </c>
      <c r="C17" s="248">
        <f>C19+C26+C30</f>
        <v>86700</v>
      </c>
      <c r="D17" s="128">
        <f>D19+D26+D30</f>
        <v>0</v>
      </c>
      <c r="E17" s="128">
        <f>E19+E26+E30</f>
        <v>0</v>
      </c>
      <c r="F17" s="226">
        <f t="shared" si="0"/>
        <v>86700</v>
      </c>
    </row>
    <row r="18" spans="1:6" ht="12.75">
      <c r="A18" s="11"/>
      <c r="B18" s="113"/>
      <c r="C18" s="249"/>
      <c r="D18" s="227"/>
      <c r="E18" s="227"/>
      <c r="F18" s="226"/>
    </row>
    <row r="19" spans="1:6" s="228" customFormat="1" ht="12.75">
      <c r="A19" s="11">
        <v>6</v>
      </c>
      <c r="B19" s="137" t="s">
        <v>56</v>
      </c>
      <c r="C19" s="247">
        <f>SUM(C20:C25)</f>
        <v>84000</v>
      </c>
      <c r="D19" s="226">
        <f>SUM(D20:D25)</f>
        <v>0</v>
      </c>
      <c r="E19" s="226">
        <f>SUM(E20:E25)</f>
        <v>0</v>
      </c>
      <c r="F19" s="226">
        <f t="shared" si="0"/>
        <v>84000</v>
      </c>
    </row>
    <row r="20" spans="1:6" s="228" customFormat="1" ht="12.75">
      <c r="A20" s="11">
        <f aca="true" t="shared" si="1" ref="A20:A31">A19+1</f>
        <v>7</v>
      </c>
      <c r="B20" s="113" t="s">
        <v>9</v>
      </c>
      <c r="C20" s="249">
        <v>36000</v>
      </c>
      <c r="D20" s="227"/>
      <c r="E20" s="227"/>
      <c r="F20" s="226">
        <f t="shared" si="0"/>
        <v>36000</v>
      </c>
    </row>
    <row r="21" spans="1:6" s="228" customFormat="1" ht="12.75">
      <c r="A21" s="11">
        <f t="shared" si="1"/>
        <v>8</v>
      </c>
      <c r="B21" s="113" t="s">
        <v>10</v>
      </c>
      <c r="C21" s="249">
        <v>22000</v>
      </c>
      <c r="D21" s="227"/>
      <c r="E21" s="227"/>
      <c r="F21" s="226">
        <f t="shared" si="0"/>
        <v>22000</v>
      </c>
    </row>
    <row r="22" spans="1:6" s="228" customFormat="1" ht="12.75">
      <c r="A22" s="11">
        <f t="shared" si="1"/>
        <v>9</v>
      </c>
      <c r="B22" s="113" t="s">
        <v>419</v>
      </c>
      <c r="C22" s="249">
        <v>6500</v>
      </c>
      <c r="D22" s="227"/>
      <c r="E22" s="227"/>
      <c r="F22" s="226"/>
    </row>
    <row r="23" spans="1:6" s="228" customFormat="1" ht="12.75">
      <c r="A23" s="11">
        <f t="shared" si="1"/>
        <v>10</v>
      </c>
      <c r="B23" s="113" t="s">
        <v>11</v>
      </c>
      <c r="C23" s="249">
        <v>8000</v>
      </c>
      <c r="D23" s="227"/>
      <c r="E23" s="227"/>
      <c r="F23" s="226">
        <f t="shared" si="0"/>
        <v>8000</v>
      </c>
    </row>
    <row r="24" spans="1:6" s="228" customFormat="1" ht="12.75">
      <c r="A24" s="11">
        <f t="shared" si="1"/>
        <v>11</v>
      </c>
      <c r="B24" s="113" t="s">
        <v>12</v>
      </c>
      <c r="C24" s="249">
        <v>10000</v>
      </c>
      <c r="D24" s="227"/>
      <c r="E24" s="227"/>
      <c r="F24" s="226">
        <f t="shared" si="0"/>
        <v>10000</v>
      </c>
    </row>
    <row r="25" spans="1:6" s="228" customFormat="1" ht="12.75">
      <c r="A25" s="11">
        <f t="shared" si="1"/>
        <v>12</v>
      </c>
      <c r="B25" s="113" t="s">
        <v>79</v>
      </c>
      <c r="C25" s="249">
        <v>1500</v>
      </c>
      <c r="D25" s="227"/>
      <c r="E25" s="227"/>
      <c r="F25" s="226">
        <f t="shared" si="0"/>
        <v>1500</v>
      </c>
    </row>
    <row r="26" spans="1:6" s="228" customFormat="1" ht="21.75" customHeight="1">
      <c r="A26" s="11">
        <f t="shared" si="1"/>
        <v>13</v>
      </c>
      <c r="B26" s="137" t="s">
        <v>138</v>
      </c>
      <c r="C26" s="247">
        <f>SUM(C27:C29)</f>
        <v>100</v>
      </c>
      <c r="D26" s="226">
        <f>SUM(D27:D29)</f>
        <v>0</v>
      </c>
      <c r="E26" s="226">
        <f>SUM(E27:E29)</f>
        <v>0</v>
      </c>
      <c r="F26" s="226">
        <f t="shared" si="0"/>
        <v>100</v>
      </c>
    </row>
    <row r="27" spans="1:6" s="228" customFormat="1" ht="12.75">
      <c r="A27" s="11">
        <f t="shared" si="1"/>
        <v>14</v>
      </c>
      <c r="B27" s="113" t="s">
        <v>80</v>
      </c>
      <c r="C27" s="249">
        <v>50</v>
      </c>
      <c r="D27" s="227"/>
      <c r="E27" s="227"/>
      <c r="F27" s="226">
        <f t="shared" si="0"/>
        <v>50</v>
      </c>
    </row>
    <row r="28" spans="1:6" s="228" customFormat="1" ht="12.75">
      <c r="A28" s="11">
        <f t="shared" si="1"/>
        <v>15</v>
      </c>
      <c r="B28" s="113" t="s">
        <v>57</v>
      </c>
      <c r="C28" s="249">
        <v>50</v>
      </c>
      <c r="D28" s="227"/>
      <c r="E28" s="227"/>
      <c r="F28" s="226">
        <f t="shared" si="0"/>
        <v>50</v>
      </c>
    </row>
    <row r="29" spans="1:6" s="228" customFormat="1" ht="12.75">
      <c r="A29" s="11">
        <f t="shared" si="1"/>
        <v>16</v>
      </c>
      <c r="B29" s="113" t="s">
        <v>58</v>
      </c>
      <c r="C29" s="249"/>
      <c r="D29" s="227"/>
      <c r="E29" s="227"/>
      <c r="F29" s="226">
        <f t="shared" si="0"/>
        <v>0</v>
      </c>
    </row>
    <row r="30" spans="1:6" ht="12.75">
      <c r="A30" s="11">
        <f t="shared" si="1"/>
        <v>17</v>
      </c>
      <c r="B30" s="137" t="s">
        <v>7</v>
      </c>
      <c r="C30" s="247">
        <f>SUM(C31)</f>
        <v>2600</v>
      </c>
      <c r="D30" s="226">
        <f>SUM(D31)</f>
        <v>0</v>
      </c>
      <c r="E30" s="226">
        <f>SUM(E31)</f>
        <v>0</v>
      </c>
      <c r="F30" s="226">
        <f t="shared" si="0"/>
        <v>2600</v>
      </c>
    </row>
    <row r="31" spans="1:6" ht="12.75">
      <c r="A31" s="11">
        <f t="shared" si="1"/>
        <v>18</v>
      </c>
      <c r="B31" s="113" t="s">
        <v>8</v>
      </c>
      <c r="C31" s="249">
        <v>2600</v>
      </c>
      <c r="D31" s="227"/>
      <c r="E31" s="227"/>
      <c r="F31" s="226">
        <f t="shared" si="0"/>
        <v>2600</v>
      </c>
    </row>
    <row r="32" spans="1:6" ht="12.75">
      <c r="A32" s="11"/>
      <c r="B32" s="113"/>
      <c r="C32" s="249"/>
      <c r="D32" s="227"/>
      <c r="E32" s="227"/>
      <c r="F32" s="226"/>
    </row>
    <row r="33" spans="1:6" ht="12.75">
      <c r="A33" s="11">
        <v>19</v>
      </c>
      <c r="B33" s="229" t="s">
        <v>175</v>
      </c>
      <c r="C33" s="247">
        <f>SUM(C35)</f>
        <v>0</v>
      </c>
      <c r="D33" s="226">
        <f>SUM(D35)</f>
        <v>15120</v>
      </c>
      <c r="E33" s="226">
        <f>SUM(E35)</f>
        <v>0</v>
      </c>
      <c r="F33" s="226">
        <f t="shared" si="0"/>
        <v>15120</v>
      </c>
    </row>
    <row r="34" spans="1:6" ht="12.75">
      <c r="A34" s="11"/>
      <c r="B34" s="229"/>
      <c r="C34" s="247"/>
      <c r="D34" s="226"/>
      <c r="E34" s="226"/>
      <c r="F34" s="226"/>
    </row>
    <row r="35" spans="1:6" ht="21.75">
      <c r="A35" s="11">
        <v>20</v>
      </c>
      <c r="B35" s="137" t="s">
        <v>179</v>
      </c>
      <c r="C35" s="247">
        <f>SUM(C36:C38)</f>
        <v>0</v>
      </c>
      <c r="D35" s="226">
        <f>SUM(D36:D38)</f>
        <v>15120</v>
      </c>
      <c r="E35" s="226">
        <f>SUM(E36:E38)</f>
        <v>0</v>
      </c>
      <c r="F35" s="226">
        <f t="shared" si="0"/>
        <v>15120</v>
      </c>
    </row>
    <row r="36" spans="1:6" ht="22.5">
      <c r="A36" s="11">
        <f>A35+1</f>
        <v>21</v>
      </c>
      <c r="B36" s="113" t="s">
        <v>176</v>
      </c>
      <c r="C36" s="249">
        <v>0</v>
      </c>
      <c r="D36" s="227">
        <v>15120</v>
      </c>
      <c r="E36" s="227"/>
      <c r="F36" s="226">
        <f t="shared" si="0"/>
        <v>15120</v>
      </c>
    </row>
    <row r="37" spans="1:6" ht="12.75">
      <c r="A37" s="11">
        <f>A36+1</f>
        <v>22</v>
      </c>
      <c r="B37" s="113" t="s">
        <v>177</v>
      </c>
      <c r="C37" s="249"/>
      <c r="D37" s="227">
        <v>0</v>
      </c>
      <c r="E37" s="227"/>
      <c r="F37" s="226">
        <f t="shared" si="0"/>
        <v>0</v>
      </c>
    </row>
    <row r="38" spans="1:6" ht="12.75">
      <c r="A38" s="240">
        <f>A37+1</f>
        <v>23</v>
      </c>
      <c r="B38" s="144" t="s">
        <v>178</v>
      </c>
      <c r="C38" s="250"/>
      <c r="D38" s="231"/>
      <c r="E38" s="231"/>
      <c r="F38" s="273">
        <f t="shared" si="0"/>
        <v>0</v>
      </c>
    </row>
    <row r="39" spans="1:6" s="233" customFormat="1" ht="12.75">
      <c r="A39" s="140"/>
      <c r="B39" s="143"/>
      <c r="C39" s="232"/>
      <c r="D39" s="232"/>
      <c r="E39" s="232"/>
      <c r="F39" s="254"/>
    </row>
    <row r="40" spans="1:6" s="233" customFormat="1" ht="12.75">
      <c r="A40" s="140"/>
      <c r="B40" s="143"/>
      <c r="C40" s="232"/>
      <c r="D40" s="232"/>
      <c r="E40" s="232"/>
      <c r="F40" s="254"/>
    </row>
    <row r="41" spans="1:6" s="233" customFormat="1" ht="12.75">
      <c r="A41" s="140"/>
      <c r="B41" s="143"/>
      <c r="C41" s="232"/>
      <c r="D41" s="232"/>
      <c r="E41" s="232"/>
      <c r="F41" s="254"/>
    </row>
    <row r="42" spans="1:6" s="233" customFormat="1" ht="12.75">
      <c r="A42" s="140"/>
      <c r="B42" s="143"/>
      <c r="C42" s="232"/>
      <c r="D42" s="232"/>
      <c r="E42" s="232"/>
      <c r="F42" s="254"/>
    </row>
    <row r="43" spans="1:6" s="233" customFormat="1" ht="12.75">
      <c r="A43" s="140"/>
      <c r="B43" s="143"/>
      <c r="C43" s="232"/>
      <c r="D43" s="232"/>
      <c r="E43" s="232"/>
      <c r="F43" s="254"/>
    </row>
    <row r="44" spans="1:6" s="233" customFormat="1" ht="12.75">
      <c r="A44" s="140"/>
      <c r="B44" s="143"/>
      <c r="C44" s="232"/>
      <c r="D44" s="232"/>
      <c r="E44" s="232"/>
      <c r="F44" s="254"/>
    </row>
    <row r="45" spans="1:6" s="233" customFormat="1" ht="12.75">
      <c r="A45" s="140"/>
      <c r="B45" s="143"/>
      <c r="C45" s="232"/>
      <c r="D45" s="232"/>
      <c r="E45" s="232"/>
      <c r="F45" s="254"/>
    </row>
    <row r="46" spans="1:6" s="233" customFormat="1" ht="12.75">
      <c r="A46" s="140"/>
      <c r="B46" s="143"/>
      <c r="C46" s="232"/>
      <c r="D46" s="232"/>
      <c r="E46" s="232"/>
      <c r="F46" s="254"/>
    </row>
    <row r="47" spans="1:6" s="233" customFormat="1" ht="12.75">
      <c r="A47" s="140"/>
      <c r="B47" s="143"/>
      <c r="C47" s="232"/>
      <c r="D47" s="232"/>
      <c r="E47" s="232"/>
      <c r="F47" s="254"/>
    </row>
    <row r="48" spans="1:6" s="233" customFormat="1" ht="12.75">
      <c r="A48" s="140"/>
      <c r="B48" s="143"/>
      <c r="C48" s="232"/>
      <c r="D48" s="232"/>
      <c r="E48" s="232"/>
      <c r="F48" s="254"/>
    </row>
    <row r="49" spans="1:6" s="233" customFormat="1" ht="12.75">
      <c r="A49" s="140"/>
      <c r="B49" s="143"/>
      <c r="C49" s="232"/>
      <c r="D49" s="232"/>
      <c r="E49" s="232"/>
      <c r="F49" s="254"/>
    </row>
    <row r="50" spans="1:6" s="233" customFormat="1" ht="12.75">
      <c r="A50" s="140"/>
      <c r="B50" s="143"/>
      <c r="C50" s="232"/>
      <c r="D50" s="232"/>
      <c r="E50" s="232"/>
      <c r="F50" s="254"/>
    </row>
    <row r="51" spans="1:6" s="233" customFormat="1" ht="12.75">
      <c r="A51" s="140"/>
      <c r="B51" s="143"/>
      <c r="C51" s="232"/>
      <c r="D51" s="232"/>
      <c r="E51" s="232"/>
      <c r="F51" s="254"/>
    </row>
    <row r="52" spans="1:6" s="4" customFormat="1" ht="11.25">
      <c r="A52" s="20"/>
      <c r="B52" s="220" t="s">
        <v>103</v>
      </c>
      <c r="C52" s="8" t="s">
        <v>104</v>
      </c>
      <c r="D52" s="8" t="s">
        <v>105</v>
      </c>
      <c r="E52" s="8" t="s">
        <v>106</v>
      </c>
      <c r="F52" s="8" t="s">
        <v>379</v>
      </c>
    </row>
    <row r="53" spans="1:6" s="4" customFormat="1" ht="11.25">
      <c r="A53" s="20"/>
      <c r="B53" s="220"/>
      <c r="C53" s="355" t="s">
        <v>492</v>
      </c>
      <c r="D53" s="356"/>
      <c r="E53" s="356"/>
      <c r="F53" s="357"/>
    </row>
    <row r="54" spans="1:6" s="31" customFormat="1" ht="36">
      <c r="A54" s="63" t="s">
        <v>3</v>
      </c>
      <c r="B54" s="251" t="s">
        <v>4</v>
      </c>
      <c r="C54" s="264" t="s">
        <v>381</v>
      </c>
      <c r="D54" s="264" t="s">
        <v>382</v>
      </c>
      <c r="E54" s="264" t="s">
        <v>389</v>
      </c>
      <c r="F54" s="264" t="s">
        <v>90</v>
      </c>
    </row>
    <row r="55" spans="1:6" ht="12.75">
      <c r="A55" s="239">
        <v>24</v>
      </c>
      <c r="B55" s="257" t="s">
        <v>59</v>
      </c>
      <c r="C55" s="266">
        <f>C57</f>
        <v>56149</v>
      </c>
      <c r="D55" s="266">
        <f>D57</f>
        <v>0</v>
      </c>
      <c r="E55" s="266">
        <f>E57</f>
        <v>0</v>
      </c>
      <c r="F55" s="271">
        <f t="shared" si="0"/>
        <v>56149</v>
      </c>
    </row>
    <row r="56" spans="1:6" ht="12.75">
      <c r="A56" s="11"/>
      <c r="B56" s="258"/>
      <c r="C56" s="267"/>
      <c r="D56" s="267"/>
      <c r="E56" s="267"/>
      <c r="F56" s="226"/>
    </row>
    <row r="57" spans="1:6" ht="12.75">
      <c r="A57" s="11">
        <v>25</v>
      </c>
      <c r="B57" s="259" t="s">
        <v>142</v>
      </c>
      <c r="C57" s="268">
        <f>C59</f>
        <v>56149</v>
      </c>
      <c r="D57" s="268">
        <f>D59</f>
        <v>0</v>
      </c>
      <c r="E57" s="268">
        <f>E59</f>
        <v>0</v>
      </c>
      <c r="F57" s="226">
        <f t="shared" si="0"/>
        <v>56149</v>
      </c>
    </row>
    <row r="58" spans="1:6" ht="12.75">
      <c r="A58" s="11"/>
      <c r="B58" s="260"/>
      <c r="C58" s="267"/>
      <c r="D58" s="267"/>
      <c r="E58" s="267"/>
      <c r="F58" s="226"/>
    </row>
    <row r="59" spans="1:6" ht="12.75">
      <c r="A59" s="11">
        <v>26</v>
      </c>
      <c r="B59" s="261" t="s">
        <v>60</v>
      </c>
      <c r="C59" s="268">
        <f>SUM(C60:C67)</f>
        <v>56149</v>
      </c>
      <c r="D59" s="268">
        <f>SUM(D60:D67)</f>
        <v>0</v>
      </c>
      <c r="E59" s="268">
        <f>SUM(E60:E67)</f>
        <v>0</v>
      </c>
      <c r="F59" s="226">
        <f t="shared" si="0"/>
        <v>56149</v>
      </c>
    </row>
    <row r="60" spans="1:6" ht="12.75">
      <c r="A60" s="11">
        <f>A59+1</f>
        <v>27</v>
      </c>
      <c r="B60" s="262" t="s">
        <v>390</v>
      </c>
      <c r="C60" s="269">
        <v>22384</v>
      </c>
      <c r="D60" s="269"/>
      <c r="E60" s="269"/>
      <c r="F60" s="226">
        <f t="shared" si="0"/>
        <v>22384</v>
      </c>
    </row>
    <row r="61" spans="1:6" ht="12.75">
      <c r="A61" s="11">
        <f aca="true" t="shared" si="2" ref="A61:A67">A60+1</f>
        <v>28</v>
      </c>
      <c r="B61" s="262" t="s">
        <v>391</v>
      </c>
      <c r="C61" s="269">
        <v>3400</v>
      </c>
      <c r="D61" s="269"/>
      <c r="E61" s="269"/>
      <c r="F61" s="226">
        <f t="shared" si="0"/>
        <v>3400</v>
      </c>
    </row>
    <row r="62" spans="1:6" ht="12.75">
      <c r="A62" s="11"/>
      <c r="B62" s="262" t="s">
        <v>499</v>
      </c>
      <c r="C62" s="269">
        <v>1187</v>
      </c>
      <c r="D62" s="269"/>
      <c r="E62" s="269"/>
      <c r="F62" s="226"/>
    </row>
    <row r="63" spans="1:6" ht="22.5">
      <c r="A63" s="11">
        <f>A61+1</f>
        <v>29</v>
      </c>
      <c r="B63" s="262" t="s">
        <v>392</v>
      </c>
      <c r="C63" s="269">
        <v>1353</v>
      </c>
      <c r="D63" s="269"/>
      <c r="E63" s="269"/>
      <c r="F63" s="226">
        <f t="shared" si="0"/>
        <v>1353</v>
      </c>
    </row>
    <row r="64" spans="1:6" ht="12.75">
      <c r="A64" s="11">
        <f t="shared" si="2"/>
        <v>30</v>
      </c>
      <c r="B64" s="262" t="s">
        <v>13</v>
      </c>
      <c r="C64" s="269">
        <v>19705</v>
      </c>
      <c r="D64" s="269"/>
      <c r="E64" s="269"/>
      <c r="F64" s="226">
        <f t="shared" si="0"/>
        <v>19705</v>
      </c>
    </row>
    <row r="65" spans="1:6" ht="12.75">
      <c r="A65" s="11">
        <f t="shared" si="2"/>
        <v>31</v>
      </c>
      <c r="B65" s="262" t="s">
        <v>480</v>
      </c>
      <c r="C65" s="269">
        <v>0</v>
      </c>
      <c r="D65" s="269"/>
      <c r="E65" s="269"/>
      <c r="F65" s="226">
        <f t="shared" si="0"/>
        <v>0</v>
      </c>
    </row>
    <row r="66" spans="1:6" ht="12.75">
      <c r="A66" s="11">
        <f t="shared" si="2"/>
        <v>32</v>
      </c>
      <c r="B66" s="262" t="s">
        <v>481</v>
      </c>
      <c r="C66" s="269">
        <v>0</v>
      </c>
      <c r="D66" s="269"/>
      <c r="E66" s="269"/>
      <c r="F66" s="226">
        <f t="shared" si="0"/>
        <v>0</v>
      </c>
    </row>
    <row r="67" spans="1:6" ht="12.75">
      <c r="A67" s="11">
        <f t="shared" si="2"/>
        <v>33</v>
      </c>
      <c r="B67" s="262" t="s">
        <v>393</v>
      </c>
      <c r="C67" s="269">
        <v>8120</v>
      </c>
      <c r="D67" s="269"/>
      <c r="E67" s="269"/>
      <c r="F67" s="226">
        <f t="shared" si="0"/>
        <v>8120</v>
      </c>
    </row>
    <row r="68" spans="1:6" ht="12.75">
      <c r="A68" s="256"/>
      <c r="B68" s="262"/>
      <c r="C68" s="269"/>
      <c r="D68" s="269"/>
      <c r="E68" s="269"/>
      <c r="F68" s="227"/>
    </row>
    <row r="69" spans="1:6" s="225" customFormat="1" ht="13.5">
      <c r="A69" s="11">
        <v>34</v>
      </c>
      <c r="B69" s="258" t="s">
        <v>61</v>
      </c>
      <c r="C69" s="267">
        <f>C71</f>
        <v>0</v>
      </c>
      <c r="D69" s="267">
        <f>D71</f>
        <v>2294</v>
      </c>
      <c r="E69" s="267">
        <f>E71</f>
        <v>0</v>
      </c>
      <c r="F69" s="226">
        <f>SUM(C69:E69)</f>
        <v>2294</v>
      </c>
    </row>
    <row r="70" spans="1:6" s="225" customFormat="1" ht="13.5">
      <c r="A70" s="11"/>
      <c r="B70" s="258"/>
      <c r="C70" s="267"/>
      <c r="D70" s="267"/>
      <c r="E70" s="267"/>
      <c r="F70" s="226"/>
    </row>
    <row r="71" spans="1:6" s="225" customFormat="1" ht="26.25" customHeight="1">
      <c r="A71" s="11">
        <v>35</v>
      </c>
      <c r="B71" s="259" t="s">
        <v>141</v>
      </c>
      <c r="C71" s="268">
        <f>C73+C77+C78+C79</f>
        <v>0</v>
      </c>
      <c r="D71" s="268">
        <f>D73+D77+D78+D79</f>
        <v>2294</v>
      </c>
      <c r="E71" s="268">
        <f>E73+E77+E78+E79</f>
        <v>0</v>
      </c>
      <c r="F71" s="226">
        <f aca="true" t="shared" si="3" ref="F71:F120">SUM(C71:E71)</f>
        <v>2294</v>
      </c>
    </row>
    <row r="72" spans="1:6" s="225" customFormat="1" ht="13.5">
      <c r="A72" s="11"/>
      <c r="B72" s="260"/>
      <c r="C72" s="267"/>
      <c r="D72" s="267"/>
      <c r="E72" s="267"/>
      <c r="F72" s="226"/>
    </row>
    <row r="73" spans="1:6" s="228" customFormat="1" ht="21.75">
      <c r="A73" s="11">
        <v>36</v>
      </c>
      <c r="B73" s="261" t="s">
        <v>180</v>
      </c>
      <c r="C73" s="268">
        <f>SUM(C74:C76)</f>
        <v>0</v>
      </c>
      <c r="D73" s="268">
        <f>SUM(D74:D76)</f>
        <v>2294</v>
      </c>
      <c r="E73" s="268">
        <f>SUM(E74:E76)</f>
        <v>0</v>
      </c>
      <c r="F73" s="226">
        <f t="shared" si="3"/>
        <v>2294</v>
      </c>
    </row>
    <row r="74" spans="1:6" ht="12.75">
      <c r="A74" s="11">
        <f aca="true" t="shared" si="4" ref="A74:A79">A73+1</f>
        <v>37</v>
      </c>
      <c r="B74" s="262" t="s">
        <v>181</v>
      </c>
      <c r="C74" s="269"/>
      <c r="D74" s="269"/>
      <c r="E74" s="269"/>
      <c r="F74" s="226">
        <f t="shared" si="3"/>
        <v>0</v>
      </c>
    </row>
    <row r="75" spans="1:6" ht="12.75">
      <c r="A75" s="11">
        <f t="shared" si="4"/>
        <v>38</v>
      </c>
      <c r="B75" s="262" t="s">
        <v>420</v>
      </c>
      <c r="C75" s="269"/>
      <c r="D75" s="269">
        <v>2294</v>
      </c>
      <c r="E75" s="269"/>
      <c r="F75" s="226"/>
    </row>
    <row r="76" spans="1:6" ht="12.75">
      <c r="A76" s="11">
        <f t="shared" si="4"/>
        <v>39</v>
      </c>
      <c r="B76" s="262" t="s">
        <v>182</v>
      </c>
      <c r="C76" s="269"/>
      <c r="D76" s="269"/>
      <c r="E76" s="269"/>
      <c r="F76" s="226">
        <f t="shared" si="3"/>
        <v>0</v>
      </c>
    </row>
    <row r="77" spans="1:6" ht="12.75">
      <c r="A77" s="11">
        <f t="shared" si="4"/>
        <v>40</v>
      </c>
      <c r="B77" s="261" t="s">
        <v>167</v>
      </c>
      <c r="C77" s="268"/>
      <c r="D77" s="268"/>
      <c r="E77" s="268"/>
      <c r="F77" s="226">
        <f t="shared" si="3"/>
        <v>0</v>
      </c>
    </row>
    <row r="78" spans="1:6" s="228" customFormat="1" ht="12.75">
      <c r="A78" s="11">
        <f t="shared" si="4"/>
        <v>41</v>
      </c>
      <c r="B78" s="261" t="s">
        <v>183</v>
      </c>
      <c r="C78" s="268"/>
      <c r="D78" s="268"/>
      <c r="E78" s="268"/>
      <c r="F78" s="226">
        <f t="shared" si="3"/>
        <v>0</v>
      </c>
    </row>
    <row r="79" spans="1:6" s="228" customFormat="1" ht="12.75">
      <c r="A79" s="11">
        <f t="shared" si="4"/>
        <v>42</v>
      </c>
      <c r="B79" s="261" t="s">
        <v>184</v>
      </c>
      <c r="C79" s="268"/>
      <c r="D79" s="268"/>
      <c r="E79" s="268"/>
      <c r="F79" s="226">
        <f t="shared" si="3"/>
        <v>0</v>
      </c>
    </row>
    <row r="80" spans="1:6" ht="12.75">
      <c r="A80" s="11"/>
      <c r="B80" s="262"/>
      <c r="C80" s="269"/>
      <c r="D80" s="269"/>
      <c r="E80" s="269"/>
      <c r="F80" s="226"/>
    </row>
    <row r="81" spans="1:6" ht="12.75">
      <c r="A81" s="11">
        <v>43</v>
      </c>
      <c r="B81" s="258" t="s">
        <v>62</v>
      </c>
      <c r="C81" s="267">
        <f>SUM(C84,C108)</f>
        <v>5611</v>
      </c>
      <c r="D81" s="267">
        <f>SUM(D84,D108)</f>
        <v>62206</v>
      </c>
      <c r="E81" s="267">
        <f>SUM(E84,E108)</f>
        <v>0</v>
      </c>
      <c r="F81" s="226">
        <f t="shared" si="3"/>
        <v>67817</v>
      </c>
    </row>
    <row r="82" spans="1:6" ht="12.75">
      <c r="A82" s="11"/>
      <c r="B82" s="258"/>
      <c r="C82" s="267"/>
      <c r="D82" s="267"/>
      <c r="E82" s="267"/>
      <c r="F82" s="226"/>
    </row>
    <row r="83" spans="1:6" ht="12.75">
      <c r="A83" s="11"/>
      <c r="B83" s="258"/>
      <c r="C83" s="267"/>
      <c r="D83" s="267"/>
      <c r="E83" s="267"/>
      <c r="F83" s="226"/>
    </row>
    <row r="84" spans="1:6" ht="21.75">
      <c r="A84" s="11">
        <v>44</v>
      </c>
      <c r="B84" s="259" t="s">
        <v>495</v>
      </c>
      <c r="C84" s="268">
        <f>C86+C91</f>
        <v>0</v>
      </c>
      <c r="D84" s="268">
        <f>D86+D91</f>
        <v>0</v>
      </c>
      <c r="E84" s="268">
        <f>E86+E91</f>
        <v>0</v>
      </c>
      <c r="F84" s="226">
        <f t="shared" si="3"/>
        <v>0</v>
      </c>
    </row>
    <row r="85" spans="1:6" ht="12.75">
      <c r="A85" s="11"/>
      <c r="B85" s="260"/>
      <c r="C85" s="267"/>
      <c r="D85" s="267"/>
      <c r="E85" s="267"/>
      <c r="F85" s="226"/>
    </row>
    <row r="86" spans="1:6" ht="12.75">
      <c r="A86" s="11">
        <f>A84+1</f>
        <v>45</v>
      </c>
      <c r="B86" s="261" t="s">
        <v>63</v>
      </c>
      <c r="C86" s="268">
        <f>SUM(C87:C89)</f>
        <v>0</v>
      </c>
      <c r="D86" s="268">
        <f>SUM(D87:D89)</f>
        <v>0</v>
      </c>
      <c r="E86" s="268">
        <f>SUM(E87:E89)</f>
        <v>0</v>
      </c>
      <c r="F86" s="226">
        <f t="shared" si="3"/>
        <v>0</v>
      </c>
    </row>
    <row r="87" spans="1:6" ht="12.75">
      <c r="A87" s="11">
        <f>A86+1</f>
        <v>46</v>
      </c>
      <c r="B87" s="262" t="s">
        <v>198</v>
      </c>
      <c r="C87" s="269"/>
      <c r="D87" s="269"/>
      <c r="E87" s="269"/>
      <c r="F87" s="226">
        <f t="shared" si="3"/>
        <v>0</v>
      </c>
    </row>
    <row r="88" spans="1:6" ht="12.75">
      <c r="A88" s="11">
        <f>A87+1</f>
        <v>47</v>
      </c>
      <c r="B88" s="262" t="s">
        <v>197</v>
      </c>
      <c r="C88" s="269"/>
      <c r="D88" s="269"/>
      <c r="E88" s="269"/>
      <c r="F88" s="226">
        <f t="shared" si="3"/>
        <v>0</v>
      </c>
    </row>
    <row r="89" spans="1:6" ht="12.75">
      <c r="A89" s="11">
        <f>A88+1</f>
        <v>48</v>
      </c>
      <c r="B89" s="262" t="s">
        <v>16</v>
      </c>
      <c r="C89" s="269"/>
      <c r="D89" s="269"/>
      <c r="E89" s="269"/>
      <c r="F89" s="226">
        <f t="shared" si="3"/>
        <v>0</v>
      </c>
    </row>
    <row r="90" spans="1:6" ht="12.75">
      <c r="A90" s="11"/>
      <c r="B90" s="262"/>
      <c r="C90" s="269"/>
      <c r="D90" s="269"/>
      <c r="E90" s="269"/>
      <c r="F90" s="226"/>
    </row>
    <row r="91" spans="1:6" s="228" customFormat="1" ht="12.75">
      <c r="A91" s="11">
        <v>49</v>
      </c>
      <c r="B91" s="261" t="s">
        <v>168</v>
      </c>
      <c r="C91" s="268">
        <f>SUM(C92)</f>
        <v>0</v>
      </c>
      <c r="D91" s="268">
        <f>SUM(D92)</f>
        <v>0</v>
      </c>
      <c r="E91" s="268">
        <f>SUM(E92)</f>
        <v>0</v>
      </c>
      <c r="F91" s="226">
        <f t="shared" si="3"/>
        <v>0</v>
      </c>
    </row>
    <row r="92" spans="1:6" ht="12.75">
      <c r="A92" s="11">
        <f>A91+1</f>
        <v>50</v>
      </c>
      <c r="B92" s="262" t="s">
        <v>197</v>
      </c>
      <c r="C92" s="269"/>
      <c r="D92" s="269">
        <v>0</v>
      </c>
      <c r="E92" s="269"/>
      <c r="F92" s="226">
        <f t="shared" si="3"/>
        <v>0</v>
      </c>
    </row>
    <row r="93" spans="1:6" ht="12.75">
      <c r="A93" s="240"/>
      <c r="B93" s="263"/>
      <c r="C93" s="270"/>
      <c r="D93" s="270"/>
      <c r="E93" s="270"/>
      <c r="F93" s="273"/>
    </row>
    <row r="94" spans="1:6" s="233" customFormat="1" ht="12.75">
      <c r="A94" s="140"/>
      <c r="B94" s="143"/>
      <c r="C94" s="232"/>
      <c r="D94" s="232"/>
      <c r="E94" s="232"/>
      <c r="F94" s="254"/>
    </row>
    <row r="95" spans="1:6" s="233" customFormat="1" ht="12.75">
      <c r="A95" s="140"/>
      <c r="B95" s="143"/>
      <c r="C95" s="232"/>
      <c r="D95" s="232"/>
      <c r="E95" s="232"/>
      <c r="F95" s="254"/>
    </row>
    <row r="96" spans="1:6" s="233" customFormat="1" ht="12.75">
      <c r="A96" s="140"/>
      <c r="B96" s="143"/>
      <c r="C96" s="232"/>
      <c r="D96" s="232"/>
      <c r="E96" s="232"/>
      <c r="F96" s="254"/>
    </row>
    <row r="97" spans="1:6" s="233" customFormat="1" ht="12.75">
      <c r="A97" s="140"/>
      <c r="B97" s="143"/>
      <c r="C97" s="232"/>
      <c r="D97" s="232"/>
      <c r="E97" s="232"/>
      <c r="F97" s="254"/>
    </row>
    <row r="98" spans="1:6" s="233" customFormat="1" ht="12.75">
      <c r="A98" s="140"/>
      <c r="B98" s="143"/>
      <c r="C98" s="232"/>
      <c r="D98" s="232"/>
      <c r="E98" s="232"/>
      <c r="F98" s="254"/>
    </row>
    <row r="99" spans="1:6" s="233" customFormat="1" ht="12.75">
      <c r="A99" s="140"/>
      <c r="B99" s="143"/>
      <c r="C99" s="232"/>
      <c r="D99" s="232"/>
      <c r="E99" s="232"/>
      <c r="F99" s="254"/>
    </row>
    <row r="100" spans="1:6" s="233" customFormat="1" ht="12.75">
      <c r="A100" s="140"/>
      <c r="B100" s="143"/>
      <c r="C100" s="232"/>
      <c r="D100" s="232"/>
      <c r="E100" s="232"/>
      <c r="F100" s="254"/>
    </row>
    <row r="101" spans="1:6" s="233" customFormat="1" ht="12.75">
      <c r="A101" s="140"/>
      <c r="B101" s="143"/>
      <c r="C101" s="232"/>
      <c r="D101" s="232"/>
      <c r="E101" s="232"/>
      <c r="F101" s="254"/>
    </row>
    <row r="102" spans="1:6" s="233" customFormat="1" ht="12.75">
      <c r="A102" s="140"/>
      <c r="B102" s="143"/>
      <c r="C102" s="232"/>
      <c r="D102" s="232"/>
      <c r="E102" s="232"/>
      <c r="F102" s="254"/>
    </row>
    <row r="103" spans="1:6" s="233" customFormat="1" ht="12.75">
      <c r="A103" s="140"/>
      <c r="B103" s="143"/>
      <c r="C103" s="232"/>
      <c r="D103" s="232"/>
      <c r="E103" s="232"/>
      <c r="F103" s="254"/>
    </row>
    <row r="104" spans="1:6" s="233" customFormat="1" ht="12.75">
      <c r="A104" s="140"/>
      <c r="B104" s="143"/>
      <c r="C104" s="232"/>
      <c r="D104" s="232"/>
      <c r="E104" s="232"/>
      <c r="F104" s="254"/>
    </row>
    <row r="105" spans="1:6" s="4" customFormat="1" ht="11.25">
      <c r="A105" s="20"/>
      <c r="B105" s="220" t="s">
        <v>103</v>
      </c>
      <c r="C105" s="8" t="s">
        <v>104</v>
      </c>
      <c r="D105" s="8" t="s">
        <v>105</v>
      </c>
      <c r="E105" s="8" t="s">
        <v>106</v>
      </c>
      <c r="F105" s="8" t="s">
        <v>379</v>
      </c>
    </row>
    <row r="106" spans="1:6" s="4" customFormat="1" ht="11.25">
      <c r="A106" s="20"/>
      <c r="B106" s="220"/>
      <c r="C106" s="355" t="s">
        <v>492</v>
      </c>
      <c r="D106" s="356"/>
      <c r="E106" s="356"/>
      <c r="F106" s="357"/>
    </row>
    <row r="107" spans="1:6" s="31" customFormat="1" ht="36">
      <c r="A107" s="63" t="s">
        <v>3</v>
      </c>
      <c r="B107" s="251" t="s">
        <v>4</v>
      </c>
      <c r="C107" s="264" t="s">
        <v>381</v>
      </c>
      <c r="D107" s="264" t="s">
        <v>382</v>
      </c>
      <c r="E107" s="264" t="s">
        <v>389</v>
      </c>
      <c r="F107" s="264" t="s">
        <v>90</v>
      </c>
    </row>
    <row r="108" spans="1:6" ht="12.75">
      <c r="A108" s="63">
        <v>51</v>
      </c>
      <c r="B108" s="319" t="s">
        <v>143</v>
      </c>
      <c r="C108" s="272">
        <f>SUM(C110,C117)</f>
        <v>5611</v>
      </c>
      <c r="D108" s="272">
        <f>SUM(D110,D117)</f>
        <v>62206</v>
      </c>
      <c r="E108" s="272">
        <f>SUM(E110,E117)</f>
        <v>0</v>
      </c>
      <c r="F108" s="271">
        <f t="shared" si="3"/>
        <v>67817</v>
      </c>
    </row>
    <row r="109" spans="1:6" ht="12.75">
      <c r="A109" s="64"/>
      <c r="B109" s="143"/>
      <c r="C109" s="269"/>
      <c r="D109" s="269"/>
      <c r="E109" s="269"/>
      <c r="F109" s="226"/>
    </row>
    <row r="110" spans="1:6" ht="12.75">
      <c r="A110" s="64">
        <v>52</v>
      </c>
      <c r="B110" s="252" t="s">
        <v>63</v>
      </c>
      <c r="C110" s="268">
        <f>SUM(C111:C115)</f>
        <v>5611</v>
      </c>
      <c r="D110" s="268">
        <f>SUM(D111:D115)</f>
        <v>5255</v>
      </c>
      <c r="E110" s="268">
        <f>SUM(E111:E115)</f>
        <v>0</v>
      </c>
      <c r="F110" s="226">
        <f t="shared" si="3"/>
        <v>10866</v>
      </c>
    </row>
    <row r="111" spans="1:6" ht="12.75">
      <c r="A111" s="64">
        <f>A110+1</f>
        <v>53</v>
      </c>
      <c r="B111" s="143" t="s">
        <v>15</v>
      </c>
      <c r="C111" s="269"/>
      <c r="D111" s="269">
        <v>300</v>
      </c>
      <c r="E111" s="269"/>
      <c r="F111" s="226">
        <f t="shared" si="3"/>
        <v>300</v>
      </c>
    </row>
    <row r="112" spans="1:6" ht="12.75">
      <c r="A112" s="64">
        <f>A111+1</f>
        <v>54</v>
      </c>
      <c r="B112" s="143" t="s">
        <v>16</v>
      </c>
      <c r="C112" s="269">
        <v>1094</v>
      </c>
      <c r="D112" s="269"/>
      <c r="E112" s="269"/>
      <c r="F112" s="226">
        <f t="shared" si="3"/>
        <v>1094</v>
      </c>
    </row>
    <row r="113" spans="1:6" ht="12.75">
      <c r="A113" s="64">
        <f>A112+1</f>
        <v>55</v>
      </c>
      <c r="B113" s="143" t="s">
        <v>197</v>
      </c>
      <c r="C113" s="269"/>
      <c r="D113" s="269">
        <v>1629</v>
      </c>
      <c r="E113" s="269"/>
      <c r="F113" s="226">
        <f t="shared" si="3"/>
        <v>1629</v>
      </c>
    </row>
    <row r="114" spans="1:6" ht="12.75">
      <c r="A114" s="64">
        <f>A113+1</f>
        <v>56</v>
      </c>
      <c r="B114" s="241" t="s">
        <v>424</v>
      </c>
      <c r="C114" s="269">
        <v>4517</v>
      </c>
      <c r="D114" s="269"/>
      <c r="E114" s="269"/>
      <c r="F114" s="226"/>
    </row>
    <row r="115" spans="1:6" ht="12.75">
      <c r="A115" s="64">
        <f>A114+1</f>
        <v>57</v>
      </c>
      <c r="B115" s="143" t="s">
        <v>198</v>
      </c>
      <c r="C115" s="269"/>
      <c r="D115" s="269">
        <v>3326</v>
      </c>
      <c r="E115" s="269"/>
      <c r="F115" s="226">
        <f t="shared" si="3"/>
        <v>3326</v>
      </c>
    </row>
    <row r="116" spans="1:6" ht="12.75">
      <c r="A116" s="64"/>
      <c r="B116" s="241"/>
      <c r="C116" s="269"/>
      <c r="D116" s="269"/>
      <c r="E116" s="269"/>
      <c r="F116" s="226"/>
    </row>
    <row r="117" spans="1:6" s="228" customFormat="1" ht="12.75">
      <c r="A117" s="64">
        <v>58</v>
      </c>
      <c r="B117" s="252" t="s">
        <v>168</v>
      </c>
      <c r="C117" s="268">
        <f>SUM(C118:C120)</f>
        <v>0</v>
      </c>
      <c r="D117" s="268">
        <f>SUM(D118:D120)</f>
        <v>56951</v>
      </c>
      <c r="E117" s="268">
        <f>SUM(E118:E120)</f>
        <v>0</v>
      </c>
      <c r="F117" s="226">
        <f t="shared" si="3"/>
        <v>56951</v>
      </c>
    </row>
    <row r="118" spans="1:6" ht="33.75">
      <c r="A118" s="64">
        <f>A117+1</f>
        <v>59</v>
      </c>
      <c r="B118" s="143" t="s">
        <v>423</v>
      </c>
      <c r="C118" s="269"/>
      <c r="D118" s="269">
        <v>8731</v>
      </c>
      <c r="E118" s="269"/>
      <c r="F118" s="226">
        <f t="shared" si="3"/>
        <v>8731</v>
      </c>
    </row>
    <row r="119" spans="1:6" ht="33.75">
      <c r="A119" s="64">
        <f>A118+1</f>
        <v>60</v>
      </c>
      <c r="B119" s="143" t="s">
        <v>422</v>
      </c>
      <c r="C119" s="269"/>
      <c r="D119" s="269">
        <v>3800</v>
      </c>
      <c r="E119" s="269"/>
      <c r="F119" s="226">
        <f t="shared" si="3"/>
        <v>3800</v>
      </c>
    </row>
    <row r="120" spans="1:6" ht="33.75">
      <c r="A120" s="64">
        <f>A119+1</f>
        <v>61</v>
      </c>
      <c r="B120" s="143" t="s">
        <v>421</v>
      </c>
      <c r="C120" s="269"/>
      <c r="D120" s="269">
        <v>44420</v>
      </c>
      <c r="E120" s="269"/>
      <c r="F120" s="226">
        <f t="shared" si="3"/>
        <v>44420</v>
      </c>
    </row>
    <row r="121" spans="1:6" s="233" customFormat="1" ht="12.75">
      <c r="A121" s="64"/>
      <c r="B121" s="143"/>
      <c r="C121" s="269"/>
      <c r="D121" s="269"/>
      <c r="E121" s="269"/>
      <c r="F121" s="227"/>
    </row>
    <row r="122" spans="1:6" ht="12.75">
      <c r="A122" s="64">
        <v>62</v>
      </c>
      <c r="B122" s="320" t="s">
        <v>64</v>
      </c>
      <c r="C122" s="267">
        <f>C124+C130+C156</f>
        <v>0</v>
      </c>
      <c r="D122" s="267">
        <f>D124+D130+D156</f>
        <v>1253</v>
      </c>
      <c r="E122" s="267">
        <f>E124+E130+E156</f>
        <v>0</v>
      </c>
      <c r="F122" s="226">
        <f>SUM(C122:E122)</f>
        <v>1253</v>
      </c>
    </row>
    <row r="123" spans="1:6" ht="12.75">
      <c r="A123" s="64"/>
      <c r="B123" s="320"/>
      <c r="C123" s="267"/>
      <c r="D123" s="267"/>
      <c r="E123" s="267"/>
      <c r="F123" s="226"/>
    </row>
    <row r="124" spans="1:6" ht="21.75">
      <c r="A124" s="64">
        <v>63</v>
      </c>
      <c r="B124" s="321" t="s">
        <v>145</v>
      </c>
      <c r="C124" s="268">
        <f>C126</f>
        <v>0</v>
      </c>
      <c r="D124" s="268">
        <f>D126</f>
        <v>0</v>
      </c>
      <c r="E124" s="268">
        <f>E126</f>
        <v>0</v>
      </c>
      <c r="F124" s="226">
        <f>SUM(C124:E124)</f>
        <v>0</v>
      </c>
    </row>
    <row r="125" spans="1:6" ht="12.75">
      <c r="A125" s="64"/>
      <c r="B125" s="322"/>
      <c r="C125" s="267"/>
      <c r="D125" s="267"/>
      <c r="E125" s="267"/>
      <c r="F125" s="226"/>
    </row>
    <row r="126" spans="1:6" s="228" customFormat="1" ht="24.75" customHeight="1">
      <c r="A126" s="64">
        <v>64</v>
      </c>
      <c r="B126" s="252" t="s">
        <v>65</v>
      </c>
      <c r="C126" s="268">
        <f>C127</f>
        <v>0</v>
      </c>
      <c r="D126" s="268">
        <f>D127</f>
        <v>0</v>
      </c>
      <c r="E126" s="268">
        <f>E127</f>
        <v>0</v>
      </c>
      <c r="F126" s="226">
        <f>SUM(C126:E126)</f>
        <v>0</v>
      </c>
    </row>
    <row r="127" spans="1:6" ht="12.75">
      <c r="A127" s="64">
        <f>A126+1</f>
        <v>65</v>
      </c>
      <c r="B127" s="143" t="s">
        <v>185</v>
      </c>
      <c r="C127" s="269"/>
      <c r="D127" s="269"/>
      <c r="E127" s="269"/>
      <c r="F127" s="226">
        <f>SUM(C127:E127)</f>
        <v>0</v>
      </c>
    </row>
    <row r="128" spans="1:6" ht="12.75">
      <c r="A128" s="64">
        <f>A127+1</f>
        <v>66</v>
      </c>
      <c r="B128" s="255" t="s">
        <v>186</v>
      </c>
      <c r="C128" s="269"/>
      <c r="D128" s="269"/>
      <c r="E128" s="269"/>
      <c r="F128" s="226">
        <f>SUM(C128:E128)</f>
        <v>0</v>
      </c>
    </row>
    <row r="129" spans="1:6" ht="12.75">
      <c r="A129" s="64"/>
      <c r="B129" s="255"/>
      <c r="C129" s="269"/>
      <c r="D129" s="269"/>
      <c r="E129" s="269"/>
      <c r="F129" s="226"/>
    </row>
    <row r="130" spans="1:6" ht="32.25">
      <c r="A130" s="64">
        <v>67</v>
      </c>
      <c r="B130" s="321" t="s">
        <v>496</v>
      </c>
      <c r="C130" s="268">
        <f>C132</f>
        <v>0</v>
      </c>
      <c r="D130" s="268">
        <f>D132</f>
        <v>1253</v>
      </c>
      <c r="E130" s="268">
        <f>E132</f>
        <v>0</v>
      </c>
      <c r="F130" s="268">
        <f>F132</f>
        <v>1253</v>
      </c>
    </row>
    <row r="131" spans="1:6" ht="12.75">
      <c r="A131" s="64"/>
      <c r="B131" s="143"/>
      <c r="C131" s="269"/>
      <c r="D131" s="269"/>
      <c r="E131" s="269"/>
      <c r="F131" s="226"/>
    </row>
    <row r="132" spans="1:6" ht="25.5" customHeight="1">
      <c r="A132" s="64">
        <v>68</v>
      </c>
      <c r="B132" s="252" t="s">
        <v>65</v>
      </c>
      <c r="C132" s="268">
        <f>SUM(C133:C135)</f>
        <v>0</v>
      </c>
      <c r="D132" s="268">
        <f>SUM(D133:D135)</f>
        <v>1253</v>
      </c>
      <c r="E132" s="268">
        <f>SUM(E133:E135)</f>
        <v>0</v>
      </c>
      <c r="F132" s="268">
        <f>SUM(F133:F135)</f>
        <v>1253</v>
      </c>
    </row>
    <row r="133" spans="1:6" ht="12.75">
      <c r="A133" s="64">
        <f>A132+1</f>
        <v>69</v>
      </c>
      <c r="B133" s="143" t="s">
        <v>185</v>
      </c>
      <c r="C133" s="269">
        <v>0</v>
      </c>
      <c r="D133" s="269">
        <v>0</v>
      </c>
      <c r="E133" s="269">
        <v>0</v>
      </c>
      <c r="F133" s="226">
        <f>SUM(C133:E133)</f>
        <v>0</v>
      </c>
    </row>
    <row r="134" spans="1:6" ht="12.75">
      <c r="A134" s="64"/>
      <c r="B134" s="143" t="s">
        <v>500</v>
      </c>
      <c r="C134" s="269"/>
      <c r="D134" s="269">
        <v>1253</v>
      </c>
      <c r="E134" s="269"/>
      <c r="F134" s="226">
        <f>SUM(C134:E134)</f>
        <v>1253</v>
      </c>
    </row>
    <row r="135" spans="1:6" ht="12.75">
      <c r="A135" s="218">
        <f>A133+1</f>
        <v>70</v>
      </c>
      <c r="B135" s="323" t="s">
        <v>186</v>
      </c>
      <c r="C135" s="270">
        <v>0</v>
      </c>
      <c r="D135" s="270">
        <v>0</v>
      </c>
      <c r="E135" s="270">
        <v>0</v>
      </c>
      <c r="F135" s="273">
        <f>SUM(C135:E135)</f>
        <v>0</v>
      </c>
    </row>
    <row r="136" spans="1:6" s="233" customFormat="1" ht="12.75">
      <c r="A136" s="140"/>
      <c r="B136" s="255"/>
      <c r="C136" s="232"/>
      <c r="D136" s="232"/>
      <c r="E136" s="232"/>
      <c r="F136" s="254"/>
    </row>
    <row r="137" spans="1:6" s="233" customFormat="1" ht="12.75">
      <c r="A137" s="140"/>
      <c r="B137" s="255"/>
      <c r="C137" s="232"/>
      <c r="D137" s="232"/>
      <c r="E137" s="232"/>
      <c r="F137" s="254"/>
    </row>
    <row r="138" spans="1:6" s="233" customFormat="1" ht="12.75">
      <c r="A138" s="140"/>
      <c r="B138" s="255"/>
      <c r="C138" s="232"/>
      <c r="D138" s="232"/>
      <c r="E138" s="232"/>
      <c r="F138" s="254"/>
    </row>
    <row r="139" spans="1:6" s="233" customFormat="1" ht="12.75">
      <c r="A139" s="140"/>
      <c r="B139" s="255"/>
      <c r="C139" s="232"/>
      <c r="D139" s="232"/>
      <c r="E139" s="232"/>
      <c r="F139" s="254"/>
    </row>
    <row r="140" spans="1:6" s="233" customFormat="1" ht="12.75">
      <c r="A140" s="140"/>
      <c r="B140" s="255"/>
      <c r="C140" s="232"/>
      <c r="D140" s="232"/>
      <c r="E140" s="232"/>
      <c r="F140" s="254"/>
    </row>
    <row r="141" spans="1:6" s="233" customFormat="1" ht="12.75">
      <c r="A141" s="140"/>
      <c r="B141" s="255"/>
      <c r="C141" s="232"/>
      <c r="D141" s="232"/>
      <c r="E141" s="232"/>
      <c r="F141" s="254"/>
    </row>
    <row r="142" spans="1:6" s="233" customFormat="1" ht="12.75">
      <c r="A142" s="140"/>
      <c r="B142" s="255"/>
      <c r="C142" s="232"/>
      <c r="D142" s="232"/>
      <c r="E142" s="232"/>
      <c r="F142" s="254"/>
    </row>
    <row r="143" spans="1:6" s="233" customFormat="1" ht="12.75">
      <c r="A143" s="140"/>
      <c r="B143" s="255"/>
      <c r="C143" s="232"/>
      <c r="D143" s="232"/>
      <c r="E143" s="232"/>
      <c r="F143" s="254"/>
    </row>
    <row r="144" spans="1:6" s="233" customFormat="1" ht="12.75">
      <c r="A144" s="140"/>
      <c r="B144" s="255"/>
      <c r="C144" s="232"/>
      <c r="D144" s="232"/>
      <c r="E144" s="232"/>
      <c r="F144" s="254"/>
    </row>
    <row r="145" spans="1:6" s="233" customFormat="1" ht="12.75">
      <c r="A145" s="140"/>
      <c r="B145" s="255"/>
      <c r="C145" s="232"/>
      <c r="D145" s="232"/>
      <c r="E145" s="232"/>
      <c r="F145" s="254"/>
    </row>
    <row r="146" spans="1:6" s="233" customFormat="1" ht="12.75">
      <c r="A146" s="140"/>
      <c r="B146" s="255"/>
      <c r="C146" s="232"/>
      <c r="D146" s="232"/>
      <c r="E146" s="232"/>
      <c r="F146" s="254"/>
    </row>
    <row r="147" spans="1:6" s="233" customFormat="1" ht="12.75">
      <c r="A147" s="140"/>
      <c r="B147" s="255"/>
      <c r="C147" s="232"/>
      <c r="D147" s="232"/>
      <c r="E147" s="232"/>
      <c r="F147" s="254"/>
    </row>
    <row r="148" spans="1:6" s="233" customFormat="1" ht="12.75">
      <c r="A148" s="140"/>
      <c r="B148" s="255"/>
      <c r="C148" s="232"/>
      <c r="D148" s="232"/>
      <c r="E148" s="232"/>
      <c r="F148" s="254"/>
    </row>
    <row r="149" spans="1:6" s="233" customFormat="1" ht="12.75">
      <c r="A149" s="140"/>
      <c r="B149" s="255"/>
      <c r="C149" s="232"/>
      <c r="D149" s="232"/>
      <c r="E149" s="232"/>
      <c r="F149" s="254"/>
    </row>
    <row r="150" spans="1:6" s="233" customFormat="1" ht="12.75">
      <c r="A150" s="140"/>
      <c r="B150" s="255"/>
      <c r="C150" s="232"/>
      <c r="D150" s="232"/>
      <c r="E150" s="232"/>
      <c r="F150" s="254"/>
    </row>
    <row r="151" spans="1:6" s="233" customFormat="1" ht="12.75">
      <c r="A151" s="140"/>
      <c r="B151" s="255"/>
      <c r="C151" s="232"/>
      <c r="D151" s="232"/>
      <c r="E151" s="232"/>
      <c r="F151" s="254"/>
    </row>
    <row r="152" spans="1:6" s="4" customFormat="1" ht="11.25">
      <c r="A152" s="20"/>
      <c r="B152" s="220" t="s">
        <v>103</v>
      </c>
      <c r="C152" s="8" t="s">
        <v>104</v>
      </c>
      <c r="D152" s="8" t="s">
        <v>105</v>
      </c>
      <c r="E152" s="8" t="s">
        <v>106</v>
      </c>
      <c r="F152" s="8" t="s">
        <v>379</v>
      </c>
    </row>
    <row r="153" spans="1:6" s="4" customFormat="1" ht="11.25">
      <c r="A153" s="20"/>
      <c r="B153" s="220"/>
      <c r="C153" s="355" t="s">
        <v>492</v>
      </c>
      <c r="D153" s="356"/>
      <c r="E153" s="356"/>
      <c r="F153" s="357"/>
    </row>
    <row r="154" spans="1:6" s="31" customFormat="1" ht="36">
      <c r="A154" s="7" t="s">
        <v>3</v>
      </c>
      <c r="B154" s="24" t="s">
        <v>4</v>
      </c>
      <c r="C154" s="237" t="s">
        <v>381</v>
      </c>
      <c r="D154" s="237" t="s">
        <v>382</v>
      </c>
      <c r="E154" s="237" t="s">
        <v>389</v>
      </c>
      <c r="F154" s="237" t="s">
        <v>90</v>
      </c>
    </row>
    <row r="155" spans="1:6" ht="12.75">
      <c r="A155" s="11"/>
      <c r="B155" s="56"/>
      <c r="C155" s="227"/>
      <c r="D155" s="227"/>
      <c r="E155" s="227"/>
      <c r="F155" s="226"/>
    </row>
    <row r="156" spans="1:6" ht="24" customHeight="1">
      <c r="A156" s="11">
        <v>71</v>
      </c>
      <c r="B156" s="142" t="s">
        <v>146</v>
      </c>
      <c r="C156" s="226">
        <f>C158</f>
        <v>0</v>
      </c>
      <c r="D156" s="226">
        <f>D158</f>
        <v>0</v>
      </c>
      <c r="E156" s="226">
        <f>E158</f>
        <v>0</v>
      </c>
      <c r="F156" s="226">
        <f>SUM(C156:E156)</f>
        <v>0</v>
      </c>
    </row>
    <row r="157" spans="1:6" ht="12.75">
      <c r="A157" s="11"/>
      <c r="B157" s="113"/>
      <c r="C157" s="227"/>
      <c r="D157" s="227"/>
      <c r="E157" s="227"/>
      <c r="F157" s="226"/>
    </row>
    <row r="158" spans="1:6" ht="21.75">
      <c r="A158" s="11">
        <v>72</v>
      </c>
      <c r="B158" s="137" t="s">
        <v>66</v>
      </c>
      <c r="C158" s="226">
        <f>C159</f>
        <v>0</v>
      </c>
      <c r="D158" s="226">
        <f>D159</f>
        <v>0</v>
      </c>
      <c r="E158" s="226">
        <f>E159</f>
        <v>0</v>
      </c>
      <c r="F158" s="226">
        <f>SUM(C158:E158)</f>
        <v>0</v>
      </c>
    </row>
    <row r="159" spans="1:6" ht="12.75">
      <c r="A159" s="11">
        <f>A158+1</f>
        <v>73</v>
      </c>
      <c r="B159" s="113" t="s">
        <v>185</v>
      </c>
      <c r="C159" s="227"/>
      <c r="D159" s="227"/>
      <c r="E159" s="227"/>
      <c r="F159" s="226">
        <f>SUM(C159:E159)</f>
        <v>0</v>
      </c>
    </row>
    <row r="160" spans="1:6" s="102" customFormat="1" ht="12.75">
      <c r="A160" s="11"/>
      <c r="B160" s="56"/>
      <c r="C160" s="100"/>
      <c r="D160" s="100"/>
      <c r="E160" s="100"/>
      <c r="F160" s="100"/>
    </row>
    <row r="161" spans="1:6" s="114" customFormat="1" ht="24.75" customHeight="1">
      <c r="A161" s="7">
        <v>74</v>
      </c>
      <c r="B161" s="24" t="s">
        <v>497</v>
      </c>
      <c r="C161" s="34">
        <f>SUM(C13,C84,C130)</f>
        <v>0</v>
      </c>
      <c r="D161" s="34">
        <f>SUM(D13,D84,D130)</f>
        <v>1253</v>
      </c>
      <c r="E161" s="34">
        <f>SUM(E13,E84,E130)</f>
        <v>0</v>
      </c>
      <c r="F161" s="34">
        <f>SUM(C161:E161)</f>
        <v>1253</v>
      </c>
    </row>
    <row r="162" spans="1:6" s="102" customFormat="1" ht="15" customHeight="1">
      <c r="A162" s="7">
        <v>75</v>
      </c>
      <c r="B162" s="24" t="s">
        <v>144</v>
      </c>
      <c r="C162" s="34">
        <f>SUM(C15,C57,C71,C108,C124,C156)</f>
        <v>148460</v>
      </c>
      <c r="D162" s="34">
        <f>SUM(D15,D57,D71,D108,D124,D156)</f>
        <v>79620</v>
      </c>
      <c r="E162" s="34">
        <f>SUM(E15,E57,E71,E108,E124,E156)</f>
        <v>0</v>
      </c>
      <c r="F162" s="34">
        <f>SUM(C162:E162)</f>
        <v>228080</v>
      </c>
    </row>
    <row r="163" spans="1:6" s="102" customFormat="1" ht="12.75">
      <c r="A163" s="11"/>
      <c r="B163" s="12"/>
      <c r="C163" s="100"/>
      <c r="D163" s="100"/>
      <c r="E163" s="100"/>
      <c r="F163" s="100"/>
    </row>
    <row r="164" spans="1:6" s="114" customFormat="1" ht="24.75" customHeight="1">
      <c r="A164" s="7">
        <v>76</v>
      </c>
      <c r="B164" s="18" t="s">
        <v>97</v>
      </c>
      <c r="C164" s="34">
        <f>C161+C162</f>
        <v>148460</v>
      </c>
      <c r="D164" s="34">
        <f>D161+D162</f>
        <v>80873</v>
      </c>
      <c r="E164" s="34">
        <f>E161+E162</f>
        <v>0</v>
      </c>
      <c r="F164" s="34">
        <f>SUM(C164:E164)</f>
        <v>229333</v>
      </c>
    </row>
    <row r="165" spans="1:6" s="114" customFormat="1" ht="12.75" customHeight="1">
      <c r="A165" s="63"/>
      <c r="B165" s="125"/>
      <c r="C165" s="124"/>
      <c r="D165" s="124"/>
      <c r="E165" s="124"/>
      <c r="F165" s="124"/>
    </row>
    <row r="166" spans="1:6" ht="12.75">
      <c r="A166" s="11">
        <v>77</v>
      </c>
      <c r="B166" s="223" t="s">
        <v>171</v>
      </c>
      <c r="C166" s="224">
        <f>SUM(C168,C172)</f>
        <v>0</v>
      </c>
      <c r="D166" s="224">
        <f>SUM(D168,D172)</f>
        <v>57267</v>
      </c>
      <c r="E166" s="224">
        <f>SUM(E168,E172)</f>
        <v>0</v>
      </c>
      <c r="F166" s="226">
        <f>SUM(C166:E166)</f>
        <v>57267</v>
      </c>
    </row>
    <row r="167" spans="1:6" ht="12.75">
      <c r="A167" s="11"/>
      <c r="B167" s="137"/>
      <c r="C167" s="226"/>
      <c r="D167" s="226"/>
      <c r="E167" s="226"/>
      <c r="F167" s="226"/>
    </row>
    <row r="168" spans="1:6" s="225" customFormat="1" ht="27.75" customHeight="1">
      <c r="A168" s="11">
        <v>78</v>
      </c>
      <c r="B168" s="142" t="s">
        <v>193</v>
      </c>
      <c r="C168" s="226">
        <f>SUM(C170:C170)</f>
        <v>0</v>
      </c>
      <c r="D168" s="226">
        <f>SUM(D170:D170)</f>
        <v>0</v>
      </c>
      <c r="E168" s="226">
        <f>SUM(E170:E170)</f>
        <v>0</v>
      </c>
      <c r="F168" s="226">
        <f aca="true" t="shared" si="5" ref="F168:F182">SUM(C168:E168)</f>
        <v>0</v>
      </c>
    </row>
    <row r="169" spans="1:6" s="225" customFormat="1" ht="13.5">
      <c r="A169" s="11"/>
      <c r="B169" s="223"/>
      <c r="C169" s="224"/>
      <c r="D169" s="224"/>
      <c r="E169" s="224"/>
      <c r="F169" s="226"/>
    </row>
    <row r="170" spans="1:6" ht="24.75" customHeight="1">
      <c r="A170" s="11">
        <v>79</v>
      </c>
      <c r="B170" s="137" t="s">
        <v>498</v>
      </c>
      <c r="C170" s="226"/>
      <c r="D170" s="226"/>
      <c r="E170" s="226"/>
      <c r="F170" s="226">
        <f t="shared" si="5"/>
        <v>0</v>
      </c>
    </row>
    <row r="171" spans="1:6" ht="12.75">
      <c r="A171" s="11"/>
      <c r="B171" s="137"/>
      <c r="C171" s="226"/>
      <c r="D171" s="226"/>
      <c r="E171" s="226"/>
      <c r="F171" s="226"/>
    </row>
    <row r="172" spans="1:6" ht="12.75">
      <c r="A172" s="11">
        <v>80</v>
      </c>
      <c r="B172" s="83" t="s">
        <v>194</v>
      </c>
      <c r="C172" s="226">
        <f>SUM(C174:C175)</f>
        <v>0</v>
      </c>
      <c r="D172" s="226">
        <f>SUM(D174:D175)</f>
        <v>57267</v>
      </c>
      <c r="E172" s="226">
        <f>SUM(E174:E175)</f>
        <v>0</v>
      </c>
      <c r="F172" s="226">
        <f t="shared" si="5"/>
        <v>57267</v>
      </c>
    </row>
    <row r="173" spans="1:6" ht="12.75">
      <c r="A173" s="11"/>
      <c r="B173" s="137"/>
      <c r="C173" s="226"/>
      <c r="D173" s="226"/>
      <c r="E173" s="226"/>
      <c r="F173" s="226"/>
    </row>
    <row r="174" spans="1:6" ht="12.75">
      <c r="A174" s="11">
        <v>81</v>
      </c>
      <c r="B174" s="137" t="s">
        <v>195</v>
      </c>
      <c r="C174" s="226">
        <v>0</v>
      </c>
      <c r="D174" s="226">
        <v>10000</v>
      </c>
      <c r="E174" s="226">
        <v>0</v>
      </c>
      <c r="F174" s="226">
        <f t="shared" si="5"/>
        <v>10000</v>
      </c>
    </row>
    <row r="175" spans="1:6" ht="12.75">
      <c r="A175" s="11">
        <f>A174+1</f>
        <v>82</v>
      </c>
      <c r="B175" s="137" t="s">
        <v>196</v>
      </c>
      <c r="C175" s="226"/>
      <c r="D175" s="226">
        <v>47267</v>
      </c>
      <c r="E175" s="226"/>
      <c r="F175" s="226">
        <f t="shared" si="5"/>
        <v>47267</v>
      </c>
    </row>
    <row r="176" spans="1:6" ht="12.75">
      <c r="A176" s="11"/>
      <c r="B176" s="137"/>
      <c r="C176" s="226"/>
      <c r="D176" s="226"/>
      <c r="E176" s="226"/>
      <c r="F176" s="226"/>
    </row>
    <row r="177" spans="1:6" ht="12.75">
      <c r="A177" s="11">
        <v>83</v>
      </c>
      <c r="B177" s="223" t="s">
        <v>101</v>
      </c>
      <c r="C177" s="224">
        <f>SUM(C179:C183)</f>
        <v>0</v>
      </c>
      <c r="D177" s="224">
        <f>SUM(D179:D183)</f>
        <v>0</v>
      </c>
      <c r="E177" s="224">
        <f>SUM(E179:E183)</f>
        <v>0</v>
      </c>
      <c r="F177" s="226">
        <f t="shared" si="5"/>
        <v>0</v>
      </c>
    </row>
    <row r="178" spans="1:6" ht="12.75">
      <c r="A178" s="11"/>
      <c r="B178" s="230"/>
      <c r="C178" s="227"/>
      <c r="D178" s="227"/>
      <c r="E178" s="227"/>
      <c r="F178" s="226"/>
    </row>
    <row r="179" spans="1:6" s="228" customFormat="1" ht="12.75">
      <c r="A179" s="11">
        <f>A177+1</f>
        <v>84</v>
      </c>
      <c r="B179" s="137" t="s">
        <v>67</v>
      </c>
      <c r="C179" s="226">
        <v>0</v>
      </c>
      <c r="D179" s="226">
        <v>0</v>
      </c>
      <c r="E179" s="226">
        <v>0</v>
      </c>
      <c r="F179" s="226">
        <f t="shared" si="5"/>
        <v>0</v>
      </c>
    </row>
    <row r="180" spans="1:6" s="228" customFormat="1" ht="12.75">
      <c r="A180" s="11">
        <f>A179+1</f>
        <v>85</v>
      </c>
      <c r="B180" s="137" t="s">
        <v>165</v>
      </c>
      <c r="C180" s="226">
        <v>0</v>
      </c>
      <c r="D180" s="226">
        <v>0</v>
      </c>
      <c r="E180" s="226">
        <v>0</v>
      </c>
      <c r="F180" s="226">
        <f t="shared" si="5"/>
        <v>0</v>
      </c>
    </row>
    <row r="181" spans="1:6" s="228" customFormat="1" ht="12.75">
      <c r="A181" s="11">
        <f>A180+1</f>
        <v>86</v>
      </c>
      <c r="B181" s="137" t="s">
        <v>187</v>
      </c>
      <c r="C181" s="226">
        <v>0</v>
      </c>
      <c r="D181" s="226">
        <v>0</v>
      </c>
      <c r="E181" s="226">
        <v>0</v>
      </c>
      <c r="F181" s="226">
        <f t="shared" si="5"/>
        <v>0</v>
      </c>
    </row>
    <row r="182" spans="1:6" s="228" customFormat="1" ht="12.75">
      <c r="A182" s="11">
        <f>A181+1</f>
        <v>87</v>
      </c>
      <c r="B182" s="137" t="s">
        <v>47</v>
      </c>
      <c r="C182" s="226">
        <v>0</v>
      </c>
      <c r="D182" s="226">
        <v>0</v>
      </c>
      <c r="E182" s="226">
        <v>0</v>
      </c>
      <c r="F182" s="226">
        <f t="shared" si="5"/>
        <v>0</v>
      </c>
    </row>
    <row r="183" spans="1:6" s="228" customFormat="1" ht="12.75">
      <c r="A183" s="11"/>
      <c r="B183" s="137"/>
      <c r="C183" s="226"/>
      <c r="D183" s="226"/>
      <c r="E183" s="226"/>
      <c r="F183" s="226"/>
    </row>
    <row r="184" spans="1:6" ht="12.75">
      <c r="A184" s="11"/>
      <c r="B184" s="113"/>
      <c r="C184" s="227"/>
      <c r="D184" s="227"/>
      <c r="E184" s="227"/>
      <c r="F184" s="227"/>
    </row>
    <row r="185" spans="1:6" ht="24.75" customHeight="1">
      <c r="A185" s="7">
        <v>88</v>
      </c>
      <c r="B185" s="18" t="s">
        <v>134</v>
      </c>
      <c r="C185" s="34">
        <f>SUM(C164,C166,C177)</f>
        <v>148460</v>
      </c>
      <c r="D185" s="34">
        <f>SUM(D164,D166,D177)</f>
        <v>138140</v>
      </c>
      <c r="E185" s="34">
        <f>SUM(E164,E166,E177)</f>
        <v>0</v>
      </c>
      <c r="F185" s="34">
        <f>SUM(C185:E185)</f>
        <v>286600</v>
      </c>
    </row>
    <row r="186" spans="1:6" ht="12.75">
      <c r="A186" s="51"/>
      <c r="B186" s="203"/>
      <c r="C186" s="236"/>
      <c r="D186" s="236"/>
      <c r="E186" s="236"/>
      <c r="F186" s="236"/>
    </row>
    <row r="187" spans="1:6" ht="12.75">
      <c r="A187" s="51"/>
      <c r="B187" s="203"/>
      <c r="C187" s="236"/>
      <c r="D187" s="236"/>
      <c r="E187" s="236"/>
      <c r="F187" s="236"/>
    </row>
    <row r="188" spans="1:6" ht="12.75">
      <c r="A188" s="51"/>
      <c r="B188" s="203"/>
      <c r="C188" s="236"/>
      <c r="D188" s="236"/>
      <c r="E188" s="236"/>
      <c r="F188" s="236"/>
    </row>
    <row r="189" spans="1:6" ht="12.75">
      <c r="A189" s="51"/>
      <c r="B189" s="203"/>
      <c r="C189" s="236"/>
      <c r="D189" s="236"/>
      <c r="E189" s="236"/>
      <c r="F189" s="236"/>
    </row>
    <row r="190" spans="1:6" ht="12.75">
      <c r="A190" s="51"/>
      <c r="B190" s="203"/>
      <c r="C190" s="236"/>
      <c r="D190" s="236"/>
      <c r="E190" s="236"/>
      <c r="F190" s="236"/>
    </row>
    <row r="191" spans="1:6" ht="12.75">
      <c r="A191" s="51"/>
      <c r="B191" s="203"/>
      <c r="C191" s="236"/>
      <c r="D191" s="236"/>
      <c r="E191" s="236"/>
      <c r="F191" s="236"/>
    </row>
    <row r="192" spans="1:6" ht="12.75">
      <c r="A192" s="51"/>
      <c r="B192" s="203"/>
      <c r="C192" s="236"/>
      <c r="D192" s="236"/>
      <c r="E192" s="236"/>
      <c r="F192" s="236"/>
    </row>
    <row r="193" spans="1:6" ht="12.75">
      <c r="A193" s="51"/>
      <c r="B193" s="203"/>
      <c r="C193" s="236"/>
      <c r="D193" s="236"/>
      <c r="E193" s="236"/>
      <c r="F193" s="236"/>
    </row>
    <row r="194" spans="1:6" ht="12.75">
      <c r="A194" s="51"/>
      <c r="B194" s="203"/>
      <c r="C194" s="236"/>
      <c r="D194" s="236"/>
      <c r="E194" s="236"/>
      <c r="F194" s="236"/>
    </row>
    <row r="195" spans="1:6" ht="12.75">
      <c r="A195" s="51"/>
      <c r="B195" s="203"/>
      <c r="C195" s="236"/>
      <c r="D195" s="236"/>
      <c r="E195" s="236"/>
      <c r="F195" s="236"/>
    </row>
    <row r="196" spans="1:6" ht="12.75">
      <c r="A196" s="51"/>
      <c r="B196" s="203"/>
      <c r="C196" s="236"/>
      <c r="D196" s="236"/>
      <c r="E196" s="236"/>
      <c r="F196" s="236"/>
    </row>
    <row r="197" spans="1:6" ht="12.75">
      <c r="A197" s="51"/>
      <c r="B197" s="203"/>
      <c r="C197" s="236"/>
      <c r="D197" s="236"/>
      <c r="E197" s="236"/>
      <c r="F197" s="236"/>
    </row>
    <row r="198" spans="1:6" ht="12.75">
      <c r="A198" s="51"/>
      <c r="B198" s="203"/>
      <c r="C198" s="236"/>
      <c r="D198" s="236"/>
      <c r="E198" s="236"/>
      <c r="F198" s="236"/>
    </row>
    <row r="199" spans="1:6" ht="12.75">
      <c r="A199" s="51"/>
      <c r="B199" s="203"/>
      <c r="C199" s="236"/>
      <c r="D199" s="236"/>
      <c r="E199" s="236"/>
      <c r="F199" s="236"/>
    </row>
  </sheetData>
  <sheetProtection/>
  <mergeCells count="6">
    <mergeCell ref="C106:F106"/>
    <mergeCell ref="C153:F153"/>
    <mergeCell ref="A1:F1"/>
    <mergeCell ref="A3:F3"/>
    <mergeCell ref="C6:F6"/>
    <mergeCell ref="C53:F5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6.140625" style="38" customWidth="1"/>
    <col min="2" max="2" width="38.00390625" style="219" customWidth="1"/>
    <col min="3" max="3" width="10.8515625" style="274" customWidth="1"/>
    <col min="4" max="4" width="11.00390625" style="129" customWidth="1"/>
    <col min="5" max="5" width="10.8515625" style="129" customWidth="1"/>
    <col min="6" max="6" width="10.7109375" style="129" customWidth="1"/>
    <col min="7" max="16384" width="9.140625" style="219" customWidth="1"/>
  </cols>
  <sheetData>
    <row r="1" spans="1:6" ht="12.75">
      <c r="A1" s="341" t="s">
        <v>575</v>
      </c>
      <c r="B1" s="341"/>
      <c r="C1" s="341"/>
      <c r="D1" s="341"/>
      <c r="E1" s="341"/>
      <c r="F1" s="341"/>
    </row>
    <row r="2" spans="1:6" ht="12.75">
      <c r="A2" s="283"/>
      <c r="B2" s="238"/>
      <c r="C2" s="238"/>
      <c r="D2" s="238"/>
      <c r="E2" s="238"/>
      <c r="F2" s="238"/>
    </row>
    <row r="4" spans="1:6" ht="12.75">
      <c r="A4" s="51"/>
      <c r="B4" s="203"/>
      <c r="C4" s="236"/>
      <c r="D4" s="236"/>
      <c r="E4" s="236"/>
      <c r="F4" s="236"/>
    </row>
    <row r="5" spans="1:6" ht="30" customHeight="1">
      <c r="A5" s="362" t="s">
        <v>501</v>
      </c>
      <c r="B5" s="362"/>
      <c r="C5" s="362"/>
      <c r="D5" s="362"/>
      <c r="E5" s="362"/>
      <c r="F5" s="362"/>
    </row>
    <row r="6" spans="2:6" ht="12.75" customHeight="1">
      <c r="B6" s="117"/>
      <c r="C6" s="127"/>
      <c r="D6" s="117"/>
      <c r="E6" s="117"/>
      <c r="F6" s="117"/>
    </row>
    <row r="7" spans="1:6" s="203" customFormat="1" ht="11.25">
      <c r="A7" s="7"/>
      <c r="B7" s="220" t="s">
        <v>103</v>
      </c>
      <c r="C7" s="220" t="s">
        <v>104</v>
      </c>
      <c r="D7" s="220" t="s">
        <v>105</v>
      </c>
      <c r="E7" s="220" t="s">
        <v>106</v>
      </c>
      <c r="F7" s="220" t="s">
        <v>379</v>
      </c>
    </row>
    <row r="8" spans="1:6" s="203" customFormat="1" ht="11.25">
      <c r="A8" s="7"/>
      <c r="B8" s="220"/>
      <c r="C8" s="359" t="s">
        <v>492</v>
      </c>
      <c r="D8" s="360"/>
      <c r="E8" s="360"/>
      <c r="F8" s="361"/>
    </row>
    <row r="9" spans="1:6" s="228" customFormat="1" ht="37.5" customHeight="1">
      <c r="A9" s="63" t="s">
        <v>3</v>
      </c>
      <c r="B9" s="251" t="s">
        <v>4</v>
      </c>
      <c r="C9" s="264" t="s">
        <v>381</v>
      </c>
      <c r="D9" s="264" t="s">
        <v>382</v>
      </c>
      <c r="E9" s="264" t="s">
        <v>389</v>
      </c>
      <c r="F9" s="264" t="s">
        <v>90</v>
      </c>
    </row>
    <row r="10" spans="1:6" ht="12.75">
      <c r="A10" s="239"/>
      <c r="B10" s="292"/>
      <c r="C10" s="324"/>
      <c r="D10" s="324"/>
      <c r="E10" s="324"/>
      <c r="F10" s="234"/>
    </row>
    <row r="11" spans="1:6" s="228" customFormat="1" ht="12.75">
      <c r="A11" s="11">
        <v>1</v>
      </c>
      <c r="B11" s="258" t="s">
        <v>136</v>
      </c>
      <c r="C11" s="268">
        <f>C13+C22</f>
        <v>71104</v>
      </c>
      <c r="D11" s="268">
        <f>D13+D22</f>
        <v>65879</v>
      </c>
      <c r="E11" s="268">
        <f>E13+E22</f>
        <v>33458</v>
      </c>
      <c r="F11" s="226">
        <f>SUM(C11:E11)</f>
        <v>170441</v>
      </c>
    </row>
    <row r="12" spans="1:6" ht="12.75">
      <c r="A12" s="11"/>
      <c r="B12" s="262"/>
      <c r="C12" s="269"/>
      <c r="D12" s="269"/>
      <c r="E12" s="269"/>
      <c r="F12" s="226"/>
    </row>
    <row r="13" spans="1:6" ht="24" customHeight="1">
      <c r="A13" s="11">
        <v>2</v>
      </c>
      <c r="B13" s="259" t="s">
        <v>147</v>
      </c>
      <c r="C13" s="268">
        <f>C15</f>
        <v>0</v>
      </c>
      <c r="D13" s="268">
        <f>D15</f>
        <v>0</v>
      </c>
      <c r="E13" s="268">
        <f>E15</f>
        <v>0</v>
      </c>
      <c r="F13" s="226">
        <f aca="true" t="shared" si="0" ref="F13:F36">SUM(C13:E13)</f>
        <v>0</v>
      </c>
    </row>
    <row r="14" spans="1:6" ht="12.75">
      <c r="A14" s="11"/>
      <c r="B14" s="261"/>
      <c r="C14" s="268"/>
      <c r="D14" s="267"/>
      <c r="E14" s="267"/>
      <c r="F14" s="226"/>
    </row>
    <row r="15" spans="1:6" ht="21.75">
      <c r="A15" s="11">
        <v>3</v>
      </c>
      <c r="B15" s="261" t="s">
        <v>147</v>
      </c>
      <c r="C15" s="268">
        <f>C16+C17+C18+C19+C20</f>
        <v>0</v>
      </c>
      <c r="D15" s="268">
        <f>D16+D17+D18+D19+D20</f>
        <v>0</v>
      </c>
      <c r="E15" s="268">
        <f>E16+E17+E18+E19+E20</f>
        <v>0</v>
      </c>
      <c r="F15" s="226">
        <f t="shared" si="0"/>
        <v>0</v>
      </c>
    </row>
    <row r="16" spans="1:6" ht="12.75">
      <c r="A16" s="11">
        <f>A15+1</f>
        <v>4</v>
      </c>
      <c r="B16" s="262" t="s">
        <v>19</v>
      </c>
      <c r="C16" s="269">
        <v>0</v>
      </c>
      <c r="D16" s="269">
        <v>0</v>
      </c>
      <c r="E16" s="269">
        <v>0</v>
      </c>
      <c r="F16" s="226">
        <f t="shared" si="0"/>
        <v>0</v>
      </c>
    </row>
    <row r="17" spans="1:6" ht="27" customHeight="1">
      <c r="A17" s="11">
        <f>A16+1</f>
        <v>5</v>
      </c>
      <c r="B17" s="262" t="s">
        <v>148</v>
      </c>
      <c r="C17" s="269">
        <v>0</v>
      </c>
      <c r="D17" s="269">
        <v>0</v>
      </c>
      <c r="E17" s="269">
        <v>0</v>
      </c>
      <c r="F17" s="226">
        <f t="shared" si="0"/>
        <v>0</v>
      </c>
    </row>
    <row r="18" spans="1:6" ht="12.75">
      <c r="A18" s="11">
        <f>A17+1</f>
        <v>6</v>
      </c>
      <c r="B18" s="262" t="s">
        <v>151</v>
      </c>
      <c r="C18" s="269">
        <v>0</v>
      </c>
      <c r="D18" s="269">
        <v>0</v>
      </c>
      <c r="E18" s="269">
        <v>0</v>
      </c>
      <c r="F18" s="226">
        <f t="shared" si="0"/>
        <v>0</v>
      </c>
    </row>
    <row r="19" spans="1:6" ht="12.75">
      <c r="A19" s="11">
        <f>A18+1</f>
        <v>7</v>
      </c>
      <c r="B19" s="262" t="s">
        <v>20</v>
      </c>
      <c r="C19" s="269">
        <v>0</v>
      </c>
      <c r="D19" s="269">
        <v>0</v>
      </c>
      <c r="E19" s="269">
        <v>0</v>
      </c>
      <c r="F19" s="226">
        <f t="shared" si="0"/>
        <v>0</v>
      </c>
    </row>
    <row r="20" spans="1:6" ht="12.75">
      <c r="A20" s="11">
        <f>A19+1</f>
        <v>8</v>
      </c>
      <c r="B20" s="262" t="s">
        <v>149</v>
      </c>
      <c r="C20" s="269">
        <v>0</v>
      </c>
      <c r="D20" s="269">
        <v>0</v>
      </c>
      <c r="E20" s="269">
        <v>0</v>
      </c>
      <c r="F20" s="226">
        <f t="shared" si="0"/>
        <v>0</v>
      </c>
    </row>
    <row r="21" spans="1:6" ht="12.75">
      <c r="A21" s="11"/>
      <c r="B21" s="262"/>
      <c r="C21" s="269"/>
      <c r="D21" s="269"/>
      <c r="E21" s="269"/>
      <c r="F21" s="226"/>
    </row>
    <row r="22" spans="1:6" ht="12.75">
      <c r="A22" s="11">
        <v>9</v>
      </c>
      <c r="B22" s="261" t="s">
        <v>153</v>
      </c>
      <c r="C22" s="268">
        <f>SUM(C23:C29)</f>
        <v>71104</v>
      </c>
      <c r="D22" s="268">
        <f>SUM(D23:D29)</f>
        <v>65879</v>
      </c>
      <c r="E22" s="268">
        <f>SUM(E23:E29)</f>
        <v>33458</v>
      </c>
      <c r="F22" s="226">
        <f t="shared" si="0"/>
        <v>170441</v>
      </c>
    </row>
    <row r="23" spans="1:6" ht="12.75">
      <c r="A23" s="11">
        <f aca="true" t="shared" si="1" ref="A23:A29">A22+1</f>
        <v>10</v>
      </c>
      <c r="B23" s="262" t="s">
        <v>152</v>
      </c>
      <c r="C23" s="269">
        <v>7577</v>
      </c>
      <c r="D23" s="269">
        <v>4687</v>
      </c>
      <c r="E23" s="269">
        <v>9592</v>
      </c>
      <c r="F23" s="226">
        <f t="shared" si="0"/>
        <v>21856</v>
      </c>
    </row>
    <row r="24" spans="1:6" ht="24.75" customHeight="1">
      <c r="A24" s="11">
        <f t="shared" si="1"/>
        <v>11</v>
      </c>
      <c r="B24" s="262" t="s">
        <v>161</v>
      </c>
      <c r="C24" s="269">
        <v>1993</v>
      </c>
      <c r="D24" s="269">
        <v>764</v>
      </c>
      <c r="E24" s="269">
        <v>2560</v>
      </c>
      <c r="F24" s="226">
        <f t="shared" si="0"/>
        <v>5317</v>
      </c>
    </row>
    <row r="25" spans="1:6" ht="12.75">
      <c r="A25" s="11">
        <f t="shared" si="1"/>
        <v>12</v>
      </c>
      <c r="B25" s="262" t="s">
        <v>154</v>
      </c>
      <c r="C25" s="269">
        <v>41422</v>
      </c>
      <c r="D25" s="269">
        <v>9081</v>
      </c>
      <c r="E25" s="269">
        <v>4651</v>
      </c>
      <c r="F25" s="226">
        <f t="shared" si="0"/>
        <v>55154</v>
      </c>
    </row>
    <row r="26" spans="1:6" ht="12.75">
      <c r="A26" s="11">
        <f t="shared" si="1"/>
        <v>13</v>
      </c>
      <c r="B26" s="262" t="s">
        <v>199</v>
      </c>
      <c r="C26" s="269">
        <v>11200</v>
      </c>
      <c r="D26" s="269">
        <v>2126</v>
      </c>
      <c r="E26" s="269"/>
      <c r="F26" s="226">
        <f t="shared" si="0"/>
        <v>13326</v>
      </c>
    </row>
    <row r="27" spans="1:6" ht="12.75">
      <c r="A27" s="11">
        <f t="shared" si="1"/>
        <v>14</v>
      </c>
      <c r="B27" s="262" t="s">
        <v>200</v>
      </c>
      <c r="C27" s="269"/>
      <c r="D27" s="269"/>
      <c r="E27" s="269"/>
      <c r="F27" s="226">
        <f t="shared" si="0"/>
        <v>0</v>
      </c>
    </row>
    <row r="28" spans="1:6" ht="12.75">
      <c r="A28" s="11">
        <f t="shared" si="1"/>
        <v>15</v>
      </c>
      <c r="B28" s="262" t="s">
        <v>163</v>
      </c>
      <c r="C28" s="269">
        <v>8912</v>
      </c>
      <c r="D28" s="269">
        <v>44221</v>
      </c>
      <c r="E28" s="269">
        <v>16655</v>
      </c>
      <c r="F28" s="226">
        <f t="shared" si="0"/>
        <v>69788</v>
      </c>
    </row>
    <row r="29" spans="1:6" ht="12.75">
      <c r="A29" s="11">
        <f t="shared" si="1"/>
        <v>16</v>
      </c>
      <c r="B29" s="262" t="s">
        <v>158</v>
      </c>
      <c r="C29" s="269"/>
      <c r="D29" s="269">
        <v>5000</v>
      </c>
      <c r="E29" s="269"/>
      <c r="F29" s="226">
        <f t="shared" si="0"/>
        <v>5000</v>
      </c>
    </row>
    <row r="30" spans="1:6" ht="12.75">
      <c r="A30" s="11"/>
      <c r="B30" s="261"/>
      <c r="C30" s="268"/>
      <c r="D30" s="268"/>
      <c r="E30" s="268"/>
      <c r="F30" s="226"/>
    </row>
    <row r="31" spans="1:6" s="228" customFormat="1" ht="12.75">
      <c r="A31" s="11">
        <v>17</v>
      </c>
      <c r="B31" s="258" t="s">
        <v>150</v>
      </c>
      <c r="C31" s="267">
        <f>SUM(C36,C63)</f>
        <v>94446</v>
      </c>
      <c r="D31" s="267">
        <f>SUM(D36,D63)</f>
        <v>21713</v>
      </c>
      <c r="E31" s="267">
        <f>SUM(E36,E63)</f>
        <v>0</v>
      </c>
      <c r="F31" s="226">
        <f t="shared" si="0"/>
        <v>116159</v>
      </c>
    </row>
    <row r="32" spans="1:6" ht="12.75">
      <c r="A32" s="11"/>
      <c r="B32" s="262"/>
      <c r="C32" s="269"/>
      <c r="D32" s="269"/>
      <c r="E32" s="269"/>
      <c r="F32" s="226"/>
    </row>
    <row r="33" spans="1:6" ht="22.5">
      <c r="A33" s="11">
        <v>18</v>
      </c>
      <c r="B33" s="262" t="s">
        <v>502</v>
      </c>
      <c r="C33" s="269"/>
      <c r="D33" s="269">
        <v>0</v>
      </c>
      <c r="E33" s="269"/>
      <c r="F33" s="226">
        <f t="shared" si="0"/>
        <v>0</v>
      </c>
    </row>
    <row r="34" spans="1:6" ht="24.75" customHeight="1">
      <c r="A34" s="11">
        <f>A33+1</f>
        <v>19</v>
      </c>
      <c r="B34" s="262" t="s">
        <v>503</v>
      </c>
      <c r="C34" s="269"/>
      <c r="D34" s="269"/>
      <c r="E34" s="269"/>
      <c r="F34" s="226">
        <f t="shared" si="0"/>
        <v>0</v>
      </c>
    </row>
    <row r="35" spans="1:6" s="233" customFormat="1" ht="12.75">
      <c r="A35" s="11"/>
      <c r="B35" s="261"/>
      <c r="C35" s="268"/>
      <c r="D35" s="268"/>
      <c r="E35" s="268"/>
      <c r="F35" s="226"/>
    </row>
    <row r="36" spans="1:6" ht="32.25">
      <c r="A36" s="325">
        <v>20</v>
      </c>
      <c r="B36" s="326" t="s">
        <v>504</v>
      </c>
      <c r="C36" s="327">
        <f>SUM(C34,C33)</f>
        <v>0</v>
      </c>
      <c r="D36" s="327">
        <f>SUM(D34,D33)</f>
        <v>0</v>
      </c>
      <c r="E36" s="327">
        <f>SUM(E34,E33)</f>
        <v>0</v>
      </c>
      <c r="F36" s="275">
        <f t="shared" si="0"/>
        <v>0</v>
      </c>
    </row>
    <row r="37" spans="1:6" s="233" customFormat="1" ht="12.75">
      <c r="A37" s="140"/>
      <c r="B37" s="252"/>
      <c r="C37" s="265"/>
      <c r="D37" s="265"/>
      <c r="E37" s="265"/>
      <c r="F37" s="265"/>
    </row>
    <row r="38" spans="1:6" s="233" customFormat="1" ht="12.75">
      <c r="A38" s="140"/>
      <c r="B38" s="252"/>
      <c r="C38" s="265"/>
      <c r="D38" s="265"/>
      <c r="E38" s="265"/>
      <c r="F38" s="265"/>
    </row>
    <row r="39" spans="1:6" s="233" customFormat="1" ht="12.75">
      <c r="A39" s="140"/>
      <c r="B39" s="252"/>
      <c r="C39" s="265"/>
      <c r="D39" s="265"/>
      <c r="E39" s="265"/>
      <c r="F39" s="265"/>
    </row>
    <row r="40" spans="1:6" s="233" customFormat="1" ht="12.75">
      <c r="A40" s="140"/>
      <c r="B40" s="252"/>
      <c r="C40" s="265"/>
      <c r="D40" s="265"/>
      <c r="E40" s="265"/>
      <c r="F40" s="265"/>
    </row>
    <row r="41" spans="1:6" s="233" customFormat="1" ht="12.75">
      <c r="A41" s="140"/>
      <c r="B41" s="252"/>
      <c r="C41" s="265"/>
      <c r="D41" s="265"/>
      <c r="E41" s="265"/>
      <c r="F41" s="265"/>
    </row>
    <row r="42" spans="1:6" s="233" customFormat="1" ht="12.75">
      <c r="A42" s="140"/>
      <c r="B42" s="252"/>
      <c r="C42" s="265"/>
      <c r="D42" s="265"/>
      <c r="E42" s="265"/>
      <c r="F42" s="265"/>
    </row>
    <row r="43" spans="1:6" s="233" customFormat="1" ht="12.75">
      <c r="A43" s="140"/>
      <c r="B43" s="252"/>
      <c r="C43" s="265"/>
      <c r="D43" s="265"/>
      <c r="E43" s="265"/>
      <c r="F43" s="265"/>
    </row>
    <row r="44" spans="1:6" s="233" customFormat="1" ht="12.75">
      <c r="A44" s="140"/>
      <c r="B44" s="252"/>
      <c r="C44" s="265"/>
      <c r="D44" s="265"/>
      <c r="E44" s="265"/>
      <c r="F44" s="265"/>
    </row>
    <row r="45" spans="1:6" s="233" customFormat="1" ht="12.75">
      <c r="A45" s="140"/>
      <c r="B45" s="252"/>
      <c r="C45" s="265"/>
      <c r="D45" s="265"/>
      <c r="E45" s="265"/>
      <c r="F45" s="265"/>
    </row>
    <row r="46" spans="1:6" s="233" customFormat="1" ht="12.75">
      <c r="A46" s="140"/>
      <c r="B46" s="252"/>
      <c r="C46" s="265"/>
      <c r="D46" s="265"/>
      <c r="E46" s="265"/>
      <c r="F46" s="265"/>
    </row>
    <row r="47" spans="1:6" s="233" customFormat="1" ht="12.75">
      <c r="A47" s="140"/>
      <c r="B47" s="252"/>
      <c r="C47" s="265"/>
      <c r="D47" s="265"/>
      <c r="E47" s="265"/>
      <c r="F47" s="265"/>
    </row>
    <row r="48" spans="1:6" s="233" customFormat="1" ht="12.75">
      <c r="A48" s="140"/>
      <c r="B48" s="252"/>
      <c r="C48" s="265"/>
      <c r="D48" s="265"/>
      <c r="E48" s="265"/>
      <c r="F48" s="265"/>
    </row>
    <row r="49" spans="1:6" s="203" customFormat="1" ht="11.25">
      <c r="A49" s="7"/>
      <c r="B49" s="220" t="s">
        <v>103</v>
      </c>
      <c r="C49" s="220" t="s">
        <v>104</v>
      </c>
      <c r="D49" s="220" t="s">
        <v>105</v>
      </c>
      <c r="E49" s="220" t="s">
        <v>106</v>
      </c>
      <c r="F49" s="220" t="s">
        <v>379</v>
      </c>
    </row>
    <row r="50" spans="1:6" s="203" customFormat="1" ht="11.25" customHeight="1">
      <c r="A50" s="7"/>
      <c r="B50" s="220"/>
      <c r="C50" s="359" t="s">
        <v>492</v>
      </c>
      <c r="D50" s="360"/>
      <c r="E50" s="360"/>
      <c r="F50" s="361"/>
    </row>
    <row r="51" spans="1:6" s="228" customFormat="1" ht="37.5" customHeight="1">
      <c r="A51" s="7" t="s">
        <v>3</v>
      </c>
      <c r="B51" s="24" t="s">
        <v>4</v>
      </c>
      <c r="C51" s="237" t="s">
        <v>381</v>
      </c>
      <c r="D51" s="237" t="s">
        <v>382</v>
      </c>
      <c r="E51" s="237" t="s">
        <v>389</v>
      </c>
      <c r="F51" s="237" t="s">
        <v>90</v>
      </c>
    </row>
    <row r="52" spans="1:6" s="228" customFormat="1" ht="13.5" customHeight="1">
      <c r="A52" s="11"/>
      <c r="B52" s="111"/>
      <c r="C52" s="328"/>
      <c r="D52" s="328"/>
      <c r="E52" s="328"/>
      <c r="F52" s="329"/>
    </row>
    <row r="53" spans="1:6" s="228" customFormat="1" ht="12.75">
      <c r="A53" s="11">
        <v>21</v>
      </c>
      <c r="B53" s="262" t="s">
        <v>164</v>
      </c>
      <c r="C53" s="269">
        <v>0</v>
      </c>
      <c r="D53" s="269">
        <v>0</v>
      </c>
      <c r="E53" s="269">
        <v>0</v>
      </c>
      <c r="F53" s="226">
        <f>SUM(C53:E53)</f>
        <v>0</v>
      </c>
    </row>
    <row r="54" spans="1:6" ht="12.75">
      <c r="A54" s="11">
        <f>A53+1</f>
        <v>22</v>
      </c>
      <c r="B54" s="262" t="s">
        <v>22</v>
      </c>
      <c r="C54" s="269">
        <v>31994</v>
      </c>
      <c r="D54" s="269">
        <v>5286</v>
      </c>
      <c r="E54" s="269"/>
      <c r="F54" s="226">
        <f aca="true" t="shared" si="2" ref="F54:F63">SUM(C54:E54)</f>
        <v>37280</v>
      </c>
    </row>
    <row r="55" spans="1:6" ht="25.5" customHeight="1">
      <c r="A55" s="11">
        <f aca="true" t="shared" si="3" ref="A55:A61">A54+1</f>
        <v>23</v>
      </c>
      <c r="B55" s="262" t="s">
        <v>155</v>
      </c>
      <c r="C55" s="269">
        <v>13711</v>
      </c>
      <c r="D55" s="269">
        <v>0</v>
      </c>
      <c r="E55" s="269"/>
      <c r="F55" s="226">
        <f t="shared" si="2"/>
        <v>13711</v>
      </c>
    </row>
    <row r="56" spans="1:6" ht="27" customHeight="1">
      <c r="A56" s="11">
        <f t="shared" si="3"/>
        <v>24</v>
      </c>
      <c r="B56" s="262" t="s">
        <v>201</v>
      </c>
      <c r="C56" s="269">
        <v>48741</v>
      </c>
      <c r="D56" s="269"/>
      <c r="E56" s="269"/>
      <c r="F56" s="226">
        <f t="shared" si="2"/>
        <v>48741</v>
      </c>
    </row>
    <row r="57" spans="1:6" ht="12.75">
      <c r="A57" s="11">
        <f t="shared" si="3"/>
        <v>25</v>
      </c>
      <c r="B57" s="262" t="s">
        <v>156</v>
      </c>
      <c r="C57" s="269"/>
      <c r="D57" s="269">
        <v>1500</v>
      </c>
      <c r="E57" s="269"/>
      <c r="F57" s="226">
        <f t="shared" si="2"/>
        <v>1500</v>
      </c>
    </row>
    <row r="58" spans="1:6" ht="12.75">
      <c r="A58" s="11">
        <f t="shared" si="3"/>
        <v>26</v>
      </c>
      <c r="B58" s="262" t="s">
        <v>202</v>
      </c>
      <c r="C58" s="269"/>
      <c r="D58" s="269"/>
      <c r="E58" s="269"/>
      <c r="F58" s="226">
        <f t="shared" si="2"/>
        <v>0</v>
      </c>
    </row>
    <row r="59" spans="1:6" ht="12.75">
      <c r="A59" s="11">
        <f t="shared" si="3"/>
        <v>27</v>
      </c>
      <c r="B59" s="262" t="s">
        <v>203</v>
      </c>
      <c r="C59" s="269"/>
      <c r="D59" s="269"/>
      <c r="E59" s="269"/>
      <c r="F59" s="226">
        <f t="shared" si="2"/>
        <v>0</v>
      </c>
    </row>
    <row r="60" spans="1:6" ht="11.25" customHeight="1">
      <c r="A60" s="11">
        <f t="shared" si="3"/>
        <v>28</v>
      </c>
      <c r="B60" s="262" t="s">
        <v>73</v>
      </c>
      <c r="C60" s="269"/>
      <c r="D60" s="269">
        <v>14927</v>
      </c>
      <c r="E60" s="269"/>
      <c r="F60" s="226">
        <f t="shared" si="2"/>
        <v>14927</v>
      </c>
    </row>
    <row r="61" spans="1:6" ht="12.75">
      <c r="A61" s="11">
        <f t="shared" si="3"/>
        <v>29</v>
      </c>
      <c r="B61" s="262" t="s">
        <v>169</v>
      </c>
      <c r="C61" s="269"/>
      <c r="D61" s="269"/>
      <c r="E61" s="269"/>
      <c r="F61" s="226">
        <f t="shared" si="2"/>
        <v>0</v>
      </c>
    </row>
    <row r="62" spans="1:6" ht="12.75">
      <c r="A62" s="11"/>
      <c r="B62" s="261"/>
      <c r="C62" s="268"/>
      <c r="D62" s="268"/>
      <c r="E62" s="268"/>
      <c r="F62" s="226"/>
    </row>
    <row r="63" spans="1:6" ht="24.75" customHeight="1">
      <c r="A63" s="11">
        <v>30</v>
      </c>
      <c r="B63" s="261" t="s">
        <v>159</v>
      </c>
      <c r="C63" s="268">
        <f>SUM(C53:C62)</f>
        <v>94446</v>
      </c>
      <c r="D63" s="268">
        <f>SUM(D53:D62)</f>
        <v>21713</v>
      </c>
      <c r="E63" s="268">
        <f>SUM(E53:E62)</f>
        <v>0</v>
      </c>
      <c r="F63" s="226">
        <f t="shared" si="2"/>
        <v>116159</v>
      </c>
    </row>
    <row r="64" spans="1:6" ht="12.75">
      <c r="A64" s="11"/>
      <c r="B64" s="261"/>
      <c r="C64" s="268"/>
      <c r="D64" s="268"/>
      <c r="E64" s="268"/>
      <c r="F64" s="226"/>
    </row>
    <row r="65" spans="1:6" ht="12.75">
      <c r="A65" s="240"/>
      <c r="B65" s="281"/>
      <c r="C65" s="282"/>
      <c r="D65" s="282"/>
      <c r="E65" s="282"/>
      <c r="F65" s="273"/>
    </row>
    <row r="66" spans="1:6" ht="24.75" customHeight="1">
      <c r="A66" s="218">
        <v>31</v>
      </c>
      <c r="B66" s="279" t="s">
        <v>100</v>
      </c>
      <c r="C66" s="99">
        <f>C11+C31</f>
        <v>165550</v>
      </c>
      <c r="D66" s="99">
        <f>D11+D31</f>
        <v>87592</v>
      </c>
      <c r="E66" s="99">
        <f>E11+E31</f>
        <v>33458</v>
      </c>
      <c r="F66" s="99">
        <f>SUM(C66:E66)</f>
        <v>286600</v>
      </c>
    </row>
    <row r="67" spans="1:6" ht="12.75">
      <c r="A67" s="11"/>
      <c r="B67" s="137"/>
      <c r="C67" s="226"/>
      <c r="D67" s="226"/>
      <c r="E67" s="226"/>
      <c r="F67" s="226"/>
    </row>
    <row r="68" spans="1:6" ht="12.75">
      <c r="A68" s="11"/>
      <c r="B68" s="137"/>
      <c r="C68" s="226"/>
      <c r="D68" s="226"/>
      <c r="E68" s="226"/>
      <c r="F68" s="226"/>
    </row>
    <row r="69" spans="1:6" ht="12.75">
      <c r="A69" s="11">
        <v>32</v>
      </c>
      <c r="B69" s="223" t="s">
        <v>98</v>
      </c>
      <c r="C69" s="224">
        <f>SUM(C71:C73)</f>
        <v>0</v>
      </c>
      <c r="D69" s="224">
        <f>SUM(D71:D73)</f>
        <v>0</v>
      </c>
      <c r="E69" s="224">
        <f>SUM(E71:E73)</f>
        <v>0</v>
      </c>
      <c r="F69" s="226">
        <f>SUM(C69:E69)</f>
        <v>0</v>
      </c>
    </row>
    <row r="70" spans="1:6" ht="12.75">
      <c r="A70" s="11"/>
      <c r="B70" s="137"/>
      <c r="C70" s="226"/>
      <c r="D70" s="226"/>
      <c r="E70" s="226"/>
      <c r="F70" s="226"/>
    </row>
    <row r="71" spans="1:6" ht="12.75">
      <c r="A71" s="64">
        <v>33</v>
      </c>
      <c r="B71" s="242" t="s">
        <v>99</v>
      </c>
      <c r="C71" s="247">
        <v>0</v>
      </c>
      <c r="D71" s="226">
        <v>0</v>
      </c>
      <c r="E71" s="226">
        <v>0</v>
      </c>
      <c r="F71" s="226">
        <f>SUM(C71:E71)</f>
        <v>0</v>
      </c>
    </row>
    <row r="72" spans="1:6" ht="12.75">
      <c r="A72" s="11">
        <f>A71+1</f>
        <v>34</v>
      </c>
      <c r="B72" s="137" t="s">
        <v>157</v>
      </c>
      <c r="C72" s="226">
        <v>0</v>
      </c>
      <c r="D72" s="226">
        <v>0</v>
      </c>
      <c r="E72" s="226">
        <v>0</v>
      </c>
      <c r="F72" s="226">
        <f>SUM(C72:E72)</f>
        <v>0</v>
      </c>
    </row>
    <row r="73" spans="1:6" ht="12.75">
      <c r="A73" s="11"/>
      <c r="B73" s="137"/>
      <c r="C73" s="226"/>
      <c r="D73" s="226"/>
      <c r="E73" s="226"/>
      <c r="F73" s="226"/>
    </row>
    <row r="74" spans="1:6" ht="12.75">
      <c r="A74" s="284"/>
      <c r="B74" s="276"/>
      <c r="C74" s="277"/>
      <c r="D74" s="278"/>
      <c r="E74" s="278"/>
      <c r="F74" s="278"/>
    </row>
    <row r="75" spans="1:6" ht="12.75">
      <c r="A75" s="284"/>
      <c r="B75" s="276"/>
      <c r="C75" s="277"/>
      <c r="D75" s="278"/>
      <c r="E75" s="278"/>
      <c r="F75" s="278"/>
    </row>
    <row r="76" spans="1:6" ht="12.75">
      <c r="A76" s="11"/>
      <c r="B76" s="230"/>
      <c r="C76" s="224"/>
      <c r="D76" s="231"/>
      <c r="E76" s="231"/>
      <c r="F76" s="231"/>
    </row>
    <row r="77" spans="1:6" ht="24.75" customHeight="1">
      <c r="A77" s="7">
        <v>35</v>
      </c>
      <c r="B77" s="18" t="s">
        <v>128</v>
      </c>
      <c r="C77" s="34">
        <f>C66+C69</f>
        <v>165550</v>
      </c>
      <c r="D77" s="34">
        <f>D66+D69</f>
        <v>87592</v>
      </c>
      <c r="E77" s="34">
        <f>E66+E69</f>
        <v>33458</v>
      </c>
      <c r="F77" s="34">
        <f>SUM(C77:E77)</f>
        <v>286600</v>
      </c>
    </row>
  </sheetData>
  <sheetProtection/>
  <mergeCells count="4">
    <mergeCell ref="C50:F50"/>
    <mergeCell ref="A1:F1"/>
    <mergeCell ref="A5:F5"/>
    <mergeCell ref="C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5.140625" style="6" customWidth="1"/>
    <col min="2" max="2" width="25.00390625" style="4" customWidth="1"/>
    <col min="3" max="3" width="6.7109375" style="27" customWidth="1"/>
    <col min="4" max="5" width="7.421875" style="27" customWidth="1"/>
    <col min="6" max="6" width="9.421875" style="27" customWidth="1"/>
    <col min="7" max="7" width="9.00390625" style="27" customWidth="1"/>
    <col min="8" max="8" width="9.00390625" style="30" customWidth="1"/>
    <col min="9" max="9" width="7.7109375" style="30" customWidth="1"/>
    <col min="10" max="10" width="7.7109375" style="27" customWidth="1"/>
    <col min="11" max="11" width="9.421875" style="27" customWidth="1"/>
    <col min="12" max="12" width="8.28125" style="27" customWidth="1"/>
    <col min="13" max="13" width="10.7109375" style="30" customWidth="1"/>
    <col min="14" max="14" width="9.28125" style="30" customWidth="1"/>
    <col min="15" max="16384" width="9.140625" style="4" customWidth="1"/>
  </cols>
  <sheetData>
    <row r="1" spans="1:14" ht="11.25">
      <c r="A1" s="363" t="s">
        <v>576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11.25">
      <c r="A2" s="3"/>
      <c r="B2" s="3"/>
      <c r="H2" s="27"/>
      <c r="I2" s="27"/>
      <c r="M2" s="27"/>
      <c r="N2" s="27"/>
    </row>
    <row r="4" spans="1:14" ht="12.75">
      <c r="A4" s="364" t="s">
        <v>505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</row>
    <row r="6" ht="11.25">
      <c r="N6" s="27" t="s">
        <v>23</v>
      </c>
    </row>
    <row r="7" spans="1:14" ht="12.75" customHeight="1">
      <c r="A7" s="371" t="s">
        <v>3</v>
      </c>
      <c r="B7" s="8" t="s">
        <v>103</v>
      </c>
      <c r="C7" s="116" t="s">
        <v>104</v>
      </c>
      <c r="D7" s="116" t="s">
        <v>105</v>
      </c>
      <c r="E7" s="116" t="s">
        <v>106</v>
      </c>
      <c r="F7" s="116" t="s">
        <v>107</v>
      </c>
      <c r="G7" s="116" t="s">
        <v>108</v>
      </c>
      <c r="H7" s="116" t="s">
        <v>109</v>
      </c>
      <c r="I7" s="116" t="s">
        <v>110</v>
      </c>
      <c r="J7" s="116" t="s">
        <v>111</v>
      </c>
      <c r="K7" s="116" t="s">
        <v>112</v>
      </c>
      <c r="L7" s="116" t="s">
        <v>113</v>
      </c>
      <c r="M7" s="116" t="s">
        <v>114</v>
      </c>
      <c r="N7" s="116" t="s">
        <v>117</v>
      </c>
    </row>
    <row r="8" spans="1:14" ht="12.75" customHeight="1">
      <c r="A8" s="371"/>
      <c r="B8" s="371" t="s">
        <v>4</v>
      </c>
      <c r="C8" s="365" t="s">
        <v>132</v>
      </c>
      <c r="D8" s="366"/>
      <c r="E8" s="366"/>
      <c r="F8" s="366"/>
      <c r="G8" s="366"/>
      <c r="H8" s="367"/>
      <c r="I8" s="141"/>
      <c r="J8" s="368" t="s">
        <v>133</v>
      </c>
      <c r="K8" s="369"/>
      <c r="L8" s="369"/>
      <c r="M8" s="370"/>
      <c r="N8" s="97"/>
    </row>
    <row r="9" spans="1:14" ht="52.5">
      <c r="A9" s="371"/>
      <c r="B9" s="371"/>
      <c r="C9" s="99" t="s">
        <v>6</v>
      </c>
      <c r="D9" s="99" t="s">
        <v>397</v>
      </c>
      <c r="E9" s="99" t="s">
        <v>209</v>
      </c>
      <c r="F9" s="99" t="s">
        <v>205</v>
      </c>
      <c r="G9" s="99" t="s">
        <v>204</v>
      </c>
      <c r="H9" s="99" t="s">
        <v>208</v>
      </c>
      <c r="I9" s="99" t="s">
        <v>398</v>
      </c>
      <c r="J9" s="99" t="s">
        <v>209</v>
      </c>
      <c r="K9" s="99" t="s">
        <v>205</v>
      </c>
      <c r="L9" s="99" t="s">
        <v>206</v>
      </c>
      <c r="M9" s="99" t="s">
        <v>207</v>
      </c>
      <c r="N9" s="99" t="s">
        <v>134</v>
      </c>
    </row>
    <row r="10" spans="1:14" s="67" customFormat="1" ht="11.25">
      <c r="A10" s="119"/>
      <c r="B10" s="41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s="67" customFormat="1" ht="11.25">
      <c r="A11" s="14">
        <v>1</v>
      </c>
      <c r="B11" s="28" t="s">
        <v>415</v>
      </c>
      <c r="C11" s="68"/>
      <c r="D11" s="68"/>
      <c r="E11" s="68"/>
      <c r="F11" s="68"/>
      <c r="G11" s="68"/>
      <c r="H11" s="26"/>
      <c r="I11" s="26"/>
      <c r="J11" s="68"/>
      <c r="K11" s="68"/>
      <c r="L11" s="68"/>
      <c r="M11" s="26"/>
      <c r="N11" s="26"/>
    </row>
    <row r="12" spans="1:14" s="67" customFormat="1" ht="11.25">
      <c r="A12" s="14">
        <f>A11+1</f>
        <v>2</v>
      </c>
      <c r="B12" s="15" t="s">
        <v>394</v>
      </c>
      <c r="C12" s="16">
        <v>0</v>
      </c>
      <c r="D12" s="16">
        <v>142849</v>
      </c>
      <c r="E12" s="16">
        <v>5611</v>
      </c>
      <c r="F12" s="16">
        <v>0</v>
      </c>
      <c r="G12" s="16">
        <v>0</v>
      </c>
      <c r="H12" s="2">
        <f>SUM(C12:G12)</f>
        <v>148460</v>
      </c>
      <c r="I12" s="16">
        <v>0</v>
      </c>
      <c r="J12" s="16">
        <v>0</v>
      </c>
      <c r="K12" s="16">
        <v>0</v>
      </c>
      <c r="L12" s="16">
        <v>0</v>
      </c>
      <c r="M12" s="2">
        <f>SUM(I12:L12)</f>
        <v>0</v>
      </c>
      <c r="N12" s="2">
        <f>H12+M12</f>
        <v>148460</v>
      </c>
    </row>
    <row r="13" spans="1:14" s="67" customFormat="1" ht="11.25">
      <c r="A13" s="14">
        <f>A12+1</f>
        <v>3</v>
      </c>
      <c r="B13" s="15" t="s">
        <v>395</v>
      </c>
      <c r="C13" s="16">
        <v>15120</v>
      </c>
      <c r="D13" s="16">
        <v>0</v>
      </c>
      <c r="E13" s="16">
        <v>5255</v>
      </c>
      <c r="F13" s="16">
        <v>1253</v>
      </c>
      <c r="G13" s="16">
        <v>10000</v>
      </c>
      <c r="H13" s="2">
        <f>SUM(C13:G13)</f>
        <v>31628</v>
      </c>
      <c r="I13" s="16">
        <v>2294</v>
      </c>
      <c r="J13" s="16">
        <v>56951</v>
      </c>
      <c r="K13" s="16">
        <v>0</v>
      </c>
      <c r="L13" s="16">
        <v>47267</v>
      </c>
      <c r="M13" s="2">
        <f>SUM(I13:L13)</f>
        <v>106512</v>
      </c>
      <c r="N13" s="2">
        <f>H13+M13</f>
        <v>138140</v>
      </c>
    </row>
    <row r="14" spans="1:14" s="67" customFormat="1" ht="11.25">
      <c r="A14" s="14">
        <f>A13+1</f>
        <v>4</v>
      </c>
      <c r="B14" s="15" t="s">
        <v>396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2">
        <f>SUM(C14:G14)</f>
        <v>0</v>
      </c>
      <c r="I14" s="16">
        <v>0</v>
      </c>
      <c r="J14" s="16">
        <v>0</v>
      </c>
      <c r="K14" s="16">
        <v>0</v>
      </c>
      <c r="L14" s="16">
        <v>0</v>
      </c>
      <c r="M14" s="2">
        <f>SUM(I14:L14)</f>
        <v>0</v>
      </c>
      <c r="N14" s="2">
        <f>H14+M14</f>
        <v>0</v>
      </c>
    </row>
    <row r="15" spans="1:14" s="118" customFormat="1" ht="11.25">
      <c r="A15" s="14">
        <f>A14+1</f>
        <v>5</v>
      </c>
      <c r="B15" s="28" t="s">
        <v>90</v>
      </c>
      <c r="C15" s="2">
        <f>SUM(C12:C14)</f>
        <v>15120</v>
      </c>
      <c r="D15" s="2">
        <f aca="true" t="shared" si="0" ref="D15:N15">SUM(D12:D14)</f>
        <v>142849</v>
      </c>
      <c r="E15" s="2">
        <f t="shared" si="0"/>
        <v>10866</v>
      </c>
      <c r="F15" s="2">
        <f t="shared" si="0"/>
        <v>1253</v>
      </c>
      <c r="G15" s="2">
        <f t="shared" si="0"/>
        <v>10000</v>
      </c>
      <c r="H15" s="2">
        <f t="shared" si="0"/>
        <v>180088</v>
      </c>
      <c r="I15" s="2">
        <f t="shared" si="0"/>
        <v>2294</v>
      </c>
      <c r="J15" s="2">
        <f t="shared" si="0"/>
        <v>56951</v>
      </c>
      <c r="K15" s="2">
        <f t="shared" si="0"/>
        <v>0</v>
      </c>
      <c r="L15" s="2">
        <f t="shared" si="0"/>
        <v>47267</v>
      </c>
      <c r="M15" s="2">
        <f t="shared" si="0"/>
        <v>106512</v>
      </c>
      <c r="N15" s="2">
        <f t="shared" si="0"/>
        <v>286600</v>
      </c>
    </row>
    <row r="16" spans="1:14" s="67" customFormat="1" ht="11.25">
      <c r="A16" s="14"/>
      <c r="B16" s="15"/>
      <c r="C16" s="32"/>
      <c r="D16" s="32"/>
      <c r="E16" s="32"/>
      <c r="F16" s="32"/>
      <c r="G16" s="32"/>
      <c r="H16" s="97"/>
      <c r="I16" s="97"/>
      <c r="J16" s="32"/>
      <c r="K16" s="32"/>
      <c r="L16" s="32"/>
      <c r="M16" s="97"/>
      <c r="N16" s="97"/>
    </row>
    <row r="17" spans="1:14" ht="11.25">
      <c r="A17" s="40">
        <v>6</v>
      </c>
      <c r="B17" s="41" t="s">
        <v>115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s="50" customFormat="1" ht="10.5">
      <c r="A18" s="37">
        <f>A17+1</f>
        <v>7</v>
      </c>
      <c r="B18" s="28" t="s">
        <v>394</v>
      </c>
      <c r="C18" s="29">
        <f>SUM(C12)</f>
        <v>0</v>
      </c>
      <c r="D18" s="29">
        <f aca="true" t="shared" si="1" ref="D18:N18">SUM(D12)</f>
        <v>142849</v>
      </c>
      <c r="E18" s="29">
        <f t="shared" si="1"/>
        <v>5611</v>
      </c>
      <c r="F18" s="29">
        <f t="shared" si="1"/>
        <v>0</v>
      </c>
      <c r="G18" s="29">
        <f t="shared" si="1"/>
        <v>0</v>
      </c>
      <c r="H18" s="29">
        <f t="shared" si="1"/>
        <v>148460</v>
      </c>
      <c r="I18" s="29">
        <f t="shared" si="1"/>
        <v>0</v>
      </c>
      <c r="J18" s="29">
        <f t="shared" si="1"/>
        <v>0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29">
        <f t="shared" si="1"/>
        <v>148460</v>
      </c>
    </row>
    <row r="19" spans="1:14" s="50" customFormat="1" ht="10.5">
      <c r="A19" s="37">
        <f>A18+1</f>
        <v>8</v>
      </c>
      <c r="B19" s="28" t="s">
        <v>395</v>
      </c>
      <c r="C19" s="29">
        <f>SUM(C13)</f>
        <v>15120</v>
      </c>
      <c r="D19" s="29">
        <f aca="true" t="shared" si="2" ref="D19:N19">SUM(D13)</f>
        <v>0</v>
      </c>
      <c r="E19" s="29">
        <f t="shared" si="2"/>
        <v>5255</v>
      </c>
      <c r="F19" s="29">
        <f t="shared" si="2"/>
        <v>1253</v>
      </c>
      <c r="G19" s="29">
        <f t="shared" si="2"/>
        <v>10000</v>
      </c>
      <c r="H19" s="29">
        <f t="shared" si="2"/>
        <v>31628</v>
      </c>
      <c r="I19" s="29">
        <f t="shared" si="2"/>
        <v>2294</v>
      </c>
      <c r="J19" s="29">
        <f t="shared" si="2"/>
        <v>56951</v>
      </c>
      <c r="K19" s="29">
        <f t="shared" si="2"/>
        <v>0</v>
      </c>
      <c r="L19" s="29">
        <f t="shared" si="2"/>
        <v>47267</v>
      </c>
      <c r="M19" s="29">
        <f t="shared" si="2"/>
        <v>106512</v>
      </c>
      <c r="N19" s="29">
        <f t="shared" si="2"/>
        <v>138140</v>
      </c>
    </row>
    <row r="20" spans="1:14" s="50" customFormat="1" ht="10.5">
      <c r="A20" s="37">
        <f>A19+1</f>
        <v>9</v>
      </c>
      <c r="B20" s="28" t="s">
        <v>396</v>
      </c>
      <c r="C20" s="29">
        <f aca="true" t="shared" si="3" ref="C20:N20">SUM(C14)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</row>
    <row r="21" spans="1:14" s="50" customFormat="1" ht="10.5">
      <c r="A21" s="62">
        <f>A20+1</f>
        <v>10</v>
      </c>
      <c r="B21" s="96" t="s">
        <v>90</v>
      </c>
      <c r="C21" s="46">
        <f aca="true" t="shared" si="4" ref="C21:N21">SUM(C15)</f>
        <v>15120</v>
      </c>
      <c r="D21" s="46">
        <f t="shared" si="4"/>
        <v>142849</v>
      </c>
      <c r="E21" s="46">
        <f t="shared" si="4"/>
        <v>10866</v>
      </c>
      <c r="F21" s="46">
        <f t="shared" si="4"/>
        <v>1253</v>
      </c>
      <c r="G21" s="46">
        <f t="shared" si="4"/>
        <v>10000</v>
      </c>
      <c r="H21" s="46">
        <f t="shared" si="4"/>
        <v>180088</v>
      </c>
      <c r="I21" s="46">
        <f t="shared" si="4"/>
        <v>2294</v>
      </c>
      <c r="J21" s="46">
        <f t="shared" si="4"/>
        <v>56951</v>
      </c>
      <c r="K21" s="46">
        <f t="shared" si="4"/>
        <v>0</v>
      </c>
      <c r="L21" s="46">
        <f t="shared" si="4"/>
        <v>47267</v>
      </c>
      <c r="M21" s="46">
        <f t="shared" si="4"/>
        <v>106512</v>
      </c>
      <c r="N21" s="46">
        <f t="shared" si="4"/>
        <v>286600</v>
      </c>
    </row>
  </sheetData>
  <sheetProtection/>
  <mergeCells count="6">
    <mergeCell ref="A1:N1"/>
    <mergeCell ref="A4:N4"/>
    <mergeCell ref="C8:H8"/>
    <mergeCell ref="J8:M8"/>
    <mergeCell ref="A7:A9"/>
    <mergeCell ref="B8:B9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5.57421875" style="6" customWidth="1"/>
    <col min="2" max="2" width="29.421875" style="4" customWidth="1"/>
    <col min="3" max="4" width="8.140625" style="4" customWidth="1"/>
    <col min="5" max="5" width="7.7109375" style="4" customWidth="1"/>
    <col min="6" max="7" width="8.140625" style="4" customWidth="1"/>
    <col min="8" max="8" width="8.421875" style="4" customWidth="1"/>
    <col min="9" max="9" width="9.00390625" style="50" customWidth="1"/>
    <col min="10" max="10" width="8.00390625" style="4" customWidth="1"/>
    <col min="11" max="11" width="8.7109375" style="4" customWidth="1"/>
    <col min="12" max="13" width="7.57421875" style="4" customWidth="1"/>
    <col min="14" max="14" width="8.28125" style="50" customWidth="1"/>
    <col min="15" max="15" width="9.00390625" style="4" customWidth="1"/>
    <col min="16" max="16384" width="9.140625" style="4" customWidth="1"/>
  </cols>
  <sheetData>
    <row r="1" spans="1:15" ht="11.25">
      <c r="A1" s="363" t="s">
        <v>577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5" ht="11.25">
      <c r="A2" s="3"/>
      <c r="B2" s="3"/>
      <c r="C2" s="3"/>
      <c r="D2" s="3"/>
      <c r="E2" s="3"/>
      <c r="F2" s="3"/>
      <c r="G2" s="3"/>
      <c r="H2" s="3"/>
      <c r="I2" s="39"/>
      <c r="J2" s="3"/>
      <c r="K2" s="3"/>
      <c r="L2" s="3"/>
      <c r="M2" s="3"/>
      <c r="N2" s="39"/>
      <c r="O2" s="3"/>
    </row>
    <row r="3" spans="1:15" ht="12.75">
      <c r="A3" s="364" t="s">
        <v>506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</row>
    <row r="4" spans="1:15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 t="s">
        <v>23</v>
      </c>
    </row>
    <row r="6" spans="1:15" ht="12.75" customHeight="1">
      <c r="A6" s="372" t="s">
        <v>3</v>
      </c>
      <c r="B6" s="8" t="s">
        <v>103</v>
      </c>
      <c r="C6" s="8" t="s">
        <v>104</v>
      </c>
      <c r="D6" s="8" t="s">
        <v>105</v>
      </c>
      <c r="E6" s="8" t="s">
        <v>106</v>
      </c>
      <c r="F6" s="8" t="s">
        <v>107</v>
      </c>
      <c r="G6" s="8" t="s">
        <v>108</v>
      </c>
      <c r="H6" s="8" t="s">
        <v>109</v>
      </c>
      <c r="I6" s="8" t="s">
        <v>110</v>
      </c>
      <c r="J6" s="8" t="s">
        <v>111</v>
      </c>
      <c r="K6" s="8" t="s">
        <v>112</v>
      </c>
      <c r="L6" s="8" t="s">
        <v>113</v>
      </c>
      <c r="M6" s="8" t="s">
        <v>114</v>
      </c>
      <c r="N6" s="8" t="s">
        <v>117</v>
      </c>
      <c r="O6" s="8" t="s">
        <v>118</v>
      </c>
    </row>
    <row r="7" spans="1:15" ht="12.75" customHeight="1">
      <c r="A7" s="373"/>
      <c r="B7" s="372" t="s">
        <v>4</v>
      </c>
      <c r="C7" s="355" t="s">
        <v>125</v>
      </c>
      <c r="D7" s="356"/>
      <c r="E7" s="356"/>
      <c r="F7" s="356"/>
      <c r="G7" s="356"/>
      <c r="H7" s="356"/>
      <c r="I7" s="357"/>
      <c r="J7" s="355" t="s">
        <v>127</v>
      </c>
      <c r="K7" s="356"/>
      <c r="L7" s="356"/>
      <c r="M7" s="356"/>
      <c r="N7" s="357"/>
      <c r="O7" s="372" t="s">
        <v>128</v>
      </c>
    </row>
    <row r="8" spans="1:15" ht="63">
      <c r="A8" s="374"/>
      <c r="B8" s="374"/>
      <c r="C8" s="7" t="s">
        <v>24</v>
      </c>
      <c r="D8" s="7" t="s">
        <v>212</v>
      </c>
      <c r="E8" s="7" t="s">
        <v>25</v>
      </c>
      <c r="F8" s="7" t="s">
        <v>211</v>
      </c>
      <c r="G8" s="7" t="s">
        <v>26</v>
      </c>
      <c r="H8" s="7" t="s">
        <v>130</v>
      </c>
      <c r="I8" s="7" t="s">
        <v>126</v>
      </c>
      <c r="J8" s="7" t="s">
        <v>27</v>
      </c>
      <c r="K8" s="7" t="s">
        <v>131</v>
      </c>
      <c r="L8" s="7" t="s">
        <v>210</v>
      </c>
      <c r="M8" s="7" t="s">
        <v>213</v>
      </c>
      <c r="N8" s="7" t="s">
        <v>214</v>
      </c>
      <c r="O8" s="374"/>
    </row>
    <row r="9" spans="1:15" ht="11.25">
      <c r="A9" s="37"/>
      <c r="B9" s="121"/>
      <c r="C9" s="124"/>
      <c r="D9" s="130"/>
      <c r="E9" s="124"/>
      <c r="F9" s="130"/>
      <c r="G9" s="124"/>
      <c r="H9" s="124"/>
      <c r="I9" s="124"/>
      <c r="J9" s="124"/>
      <c r="K9" s="124"/>
      <c r="L9" s="130"/>
      <c r="M9" s="124"/>
      <c r="N9" s="124"/>
      <c r="O9" s="124"/>
    </row>
    <row r="10" spans="1:15" ht="11.25">
      <c r="A10" s="37">
        <v>1</v>
      </c>
      <c r="B10" s="120" t="s">
        <v>415</v>
      </c>
      <c r="C10" s="15"/>
      <c r="D10" s="33"/>
      <c r="E10" s="15"/>
      <c r="F10" s="33"/>
      <c r="G10" s="15"/>
      <c r="H10" s="15"/>
      <c r="I10" s="28"/>
      <c r="J10" s="15"/>
      <c r="K10" s="15"/>
      <c r="L10" s="33"/>
      <c r="M10" s="15"/>
      <c r="N10" s="28"/>
      <c r="O10" s="15"/>
    </row>
    <row r="11" spans="1:15" ht="11.25">
      <c r="A11" s="37">
        <f>A10+1</f>
        <v>2</v>
      </c>
      <c r="B11" s="15" t="s">
        <v>394</v>
      </c>
      <c r="C11" s="90">
        <v>7577</v>
      </c>
      <c r="D11" s="89">
        <v>1993</v>
      </c>
      <c r="E11" s="90">
        <v>41422</v>
      </c>
      <c r="F11" s="89">
        <v>0</v>
      </c>
      <c r="G11" s="90">
        <v>11200</v>
      </c>
      <c r="H11" s="90">
        <v>8912</v>
      </c>
      <c r="I11" s="2">
        <f>SUM(C11:H11)</f>
        <v>71104</v>
      </c>
      <c r="J11" s="90">
        <v>80735</v>
      </c>
      <c r="K11" s="90">
        <v>13711</v>
      </c>
      <c r="L11" s="89">
        <v>0</v>
      </c>
      <c r="M11" s="90">
        <v>0</v>
      </c>
      <c r="N11" s="37">
        <f>SUM(J11:M11)</f>
        <v>94446</v>
      </c>
      <c r="O11" s="2">
        <f>I11+N11</f>
        <v>165550</v>
      </c>
    </row>
    <row r="12" spans="1:15" ht="11.25">
      <c r="A12" s="37">
        <f>A11+1</f>
        <v>3</v>
      </c>
      <c r="B12" s="15" t="s">
        <v>395</v>
      </c>
      <c r="C12" s="16">
        <v>4687</v>
      </c>
      <c r="D12" s="1">
        <v>764</v>
      </c>
      <c r="E12" s="16">
        <v>9081</v>
      </c>
      <c r="F12" s="1">
        <v>5000</v>
      </c>
      <c r="G12" s="16">
        <v>2126</v>
      </c>
      <c r="H12" s="16">
        <v>44221</v>
      </c>
      <c r="I12" s="2">
        <f>SUM(C12:H12)</f>
        <v>65879</v>
      </c>
      <c r="J12" s="16">
        <v>5286</v>
      </c>
      <c r="K12" s="16">
        <v>0</v>
      </c>
      <c r="L12" s="1">
        <v>14927</v>
      </c>
      <c r="M12" s="16">
        <v>1500</v>
      </c>
      <c r="N12" s="37">
        <f>SUM(J12:M12)</f>
        <v>21713</v>
      </c>
      <c r="O12" s="2">
        <f>I12+N12</f>
        <v>87592</v>
      </c>
    </row>
    <row r="13" spans="1:15" ht="11.25">
      <c r="A13" s="37">
        <f>A12+1</f>
        <v>4</v>
      </c>
      <c r="B13" s="15" t="s">
        <v>396</v>
      </c>
      <c r="C13" s="16">
        <v>9592</v>
      </c>
      <c r="D13" s="1">
        <v>2560</v>
      </c>
      <c r="E13" s="16">
        <v>4651</v>
      </c>
      <c r="F13" s="1">
        <v>0</v>
      </c>
      <c r="G13" s="16">
        <v>0</v>
      </c>
      <c r="H13" s="16">
        <v>16655</v>
      </c>
      <c r="I13" s="2">
        <f>SUM(C13:H13)</f>
        <v>33458</v>
      </c>
      <c r="J13" s="16">
        <v>0</v>
      </c>
      <c r="K13" s="16">
        <v>0</v>
      </c>
      <c r="L13" s="1">
        <v>0</v>
      </c>
      <c r="M13" s="16">
        <v>0</v>
      </c>
      <c r="N13" s="37">
        <f>SUM(J13:M13)</f>
        <v>0</v>
      </c>
      <c r="O13" s="2">
        <f>I13+N13</f>
        <v>33458</v>
      </c>
    </row>
    <row r="14" spans="1:15" s="50" customFormat="1" ht="10.5">
      <c r="A14" s="37">
        <f>A13+1</f>
        <v>5</v>
      </c>
      <c r="B14" s="28" t="s">
        <v>90</v>
      </c>
      <c r="C14" s="2">
        <f>SUM(C11:C13)</f>
        <v>21856</v>
      </c>
      <c r="D14" s="2">
        <f aca="true" t="shared" si="0" ref="D14:O14">SUM(D11:D13)</f>
        <v>5317</v>
      </c>
      <c r="E14" s="2">
        <f t="shared" si="0"/>
        <v>55154</v>
      </c>
      <c r="F14" s="2">
        <f t="shared" si="0"/>
        <v>5000</v>
      </c>
      <c r="G14" s="2">
        <f t="shared" si="0"/>
        <v>13326</v>
      </c>
      <c r="H14" s="2">
        <f t="shared" si="0"/>
        <v>69788</v>
      </c>
      <c r="I14" s="2">
        <f t="shared" si="0"/>
        <v>170441</v>
      </c>
      <c r="J14" s="2">
        <f t="shared" si="0"/>
        <v>86021</v>
      </c>
      <c r="K14" s="2">
        <f t="shared" si="0"/>
        <v>13711</v>
      </c>
      <c r="L14" s="2">
        <f t="shared" si="0"/>
        <v>14927</v>
      </c>
      <c r="M14" s="2">
        <f t="shared" si="0"/>
        <v>1500</v>
      </c>
      <c r="N14" s="2">
        <f t="shared" si="0"/>
        <v>116159</v>
      </c>
      <c r="O14" s="2">
        <f t="shared" si="0"/>
        <v>286600</v>
      </c>
    </row>
    <row r="15" spans="1:15" ht="11.25">
      <c r="A15" s="37"/>
      <c r="B15" s="33"/>
      <c r="C15" s="112"/>
      <c r="D15" s="13"/>
      <c r="E15" s="112"/>
      <c r="F15" s="13"/>
      <c r="G15" s="112"/>
      <c r="H15" s="112"/>
      <c r="I15" s="139"/>
      <c r="J15" s="112"/>
      <c r="K15" s="112"/>
      <c r="L15" s="13"/>
      <c r="M15" s="112"/>
      <c r="N15" s="139"/>
      <c r="O15" s="112"/>
    </row>
    <row r="16" spans="1:15" s="50" customFormat="1" ht="10.5">
      <c r="A16" s="40">
        <v>6</v>
      </c>
      <c r="B16" s="123" t="s">
        <v>129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s="50" customFormat="1" ht="10.5">
      <c r="A17" s="37">
        <f>A16+1</f>
        <v>7</v>
      </c>
      <c r="B17" s="115" t="s">
        <v>394</v>
      </c>
      <c r="C17" s="2">
        <f>SUM(C11)</f>
        <v>7577</v>
      </c>
      <c r="D17" s="2">
        <f aca="true" t="shared" si="1" ref="D17:O17">SUM(D11)</f>
        <v>1993</v>
      </c>
      <c r="E17" s="2">
        <f t="shared" si="1"/>
        <v>41422</v>
      </c>
      <c r="F17" s="2">
        <f t="shared" si="1"/>
        <v>0</v>
      </c>
      <c r="G17" s="2">
        <f t="shared" si="1"/>
        <v>11200</v>
      </c>
      <c r="H17" s="2">
        <f t="shared" si="1"/>
        <v>8912</v>
      </c>
      <c r="I17" s="2">
        <f t="shared" si="1"/>
        <v>71104</v>
      </c>
      <c r="J17" s="2">
        <f t="shared" si="1"/>
        <v>80735</v>
      </c>
      <c r="K17" s="2">
        <f t="shared" si="1"/>
        <v>13711</v>
      </c>
      <c r="L17" s="2">
        <f t="shared" si="1"/>
        <v>0</v>
      </c>
      <c r="M17" s="2">
        <f t="shared" si="1"/>
        <v>0</v>
      </c>
      <c r="N17" s="2">
        <f t="shared" si="1"/>
        <v>94446</v>
      </c>
      <c r="O17" s="2">
        <f t="shared" si="1"/>
        <v>165550</v>
      </c>
    </row>
    <row r="18" spans="1:15" s="50" customFormat="1" ht="10.5">
      <c r="A18" s="37">
        <f>A17+1</f>
        <v>8</v>
      </c>
      <c r="B18" s="115" t="s">
        <v>395</v>
      </c>
      <c r="C18" s="2">
        <f>SUM(C12)</f>
        <v>4687</v>
      </c>
      <c r="D18" s="2">
        <f aca="true" t="shared" si="2" ref="D18:O18">SUM(D12)</f>
        <v>764</v>
      </c>
      <c r="E18" s="2">
        <f t="shared" si="2"/>
        <v>9081</v>
      </c>
      <c r="F18" s="2">
        <f t="shared" si="2"/>
        <v>5000</v>
      </c>
      <c r="G18" s="2">
        <f t="shared" si="2"/>
        <v>2126</v>
      </c>
      <c r="H18" s="2">
        <f t="shared" si="2"/>
        <v>44221</v>
      </c>
      <c r="I18" s="2">
        <f t="shared" si="2"/>
        <v>65879</v>
      </c>
      <c r="J18" s="2">
        <f t="shared" si="2"/>
        <v>5286</v>
      </c>
      <c r="K18" s="2">
        <f t="shared" si="2"/>
        <v>0</v>
      </c>
      <c r="L18" s="2">
        <f t="shared" si="2"/>
        <v>14927</v>
      </c>
      <c r="M18" s="2">
        <f t="shared" si="2"/>
        <v>1500</v>
      </c>
      <c r="N18" s="2">
        <f t="shared" si="2"/>
        <v>21713</v>
      </c>
      <c r="O18" s="2">
        <f t="shared" si="2"/>
        <v>87592</v>
      </c>
    </row>
    <row r="19" spans="1:15" s="50" customFormat="1" ht="10.5">
      <c r="A19" s="37">
        <f>A18+1</f>
        <v>9</v>
      </c>
      <c r="B19" s="115" t="s">
        <v>396</v>
      </c>
      <c r="C19" s="2">
        <f aca="true" t="shared" si="3" ref="C19:O19">SUM(C13)</f>
        <v>9592</v>
      </c>
      <c r="D19" s="2">
        <f t="shared" si="3"/>
        <v>2560</v>
      </c>
      <c r="E19" s="2">
        <f t="shared" si="3"/>
        <v>4651</v>
      </c>
      <c r="F19" s="2">
        <f t="shared" si="3"/>
        <v>0</v>
      </c>
      <c r="G19" s="2">
        <f t="shared" si="3"/>
        <v>0</v>
      </c>
      <c r="H19" s="2">
        <f t="shared" si="3"/>
        <v>16655</v>
      </c>
      <c r="I19" s="2">
        <f t="shared" si="3"/>
        <v>33458</v>
      </c>
      <c r="J19" s="2">
        <f t="shared" si="3"/>
        <v>0</v>
      </c>
      <c r="K19" s="2">
        <f t="shared" si="3"/>
        <v>0</v>
      </c>
      <c r="L19" s="2">
        <f t="shared" si="3"/>
        <v>0</v>
      </c>
      <c r="M19" s="2">
        <f t="shared" si="3"/>
        <v>0</v>
      </c>
      <c r="N19" s="2">
        <f t="shared" si="3"/>
        <v>0</v>
      </c>
      <c r="O19" s="2">
        <f t="shared" si="3"/>
        <v>33458</v>
      </c>
    </row>
    <row r="20" spans="1:15" s="50" customFormat="1" ht="10.5">
      <c r="A20" s="62">
        <f>A19+1</f>
        <v>10</v>
      </c>
      <c r="B20" s="286" t="s">
        <v>90</v>
      </c>
      <c r="C20" s="97">
        <f aca="true" t="shared" si="4" ref="C20:O20">SUM(C14)</f>
        <v>21856</v>
      </c>
      <c r="D20" s="97">
        <f t="shared" si="4"/>
        <v>5317</v>
      </c>
      <c r="E20" s="97">
        <f t="shared" si="4"/>
        <v>55154</v>
      </c>
      <c r="F20" s="97">
        <f t="shared" si="4"/>
        <v>5000</v>
      </c>
      <c r="G20" s="97">
        <f t="shared" si="4"/>
        <v>13326</v>
      </c>
      <c r="H20" s="97">
        <f t="shared" si="4"/>
        <v>69788</v>
      </c>
      <c r="I20" s="97">
        <f t="shared" si="4"/>
        <v>170441</v>
      </c>
      <c r="J20" s="97">
        <f t="shared" si="4"/>
        <v>86021</v>
      </c>
      <c r="K20" s="97">
        <f t="shared" si="4"/>
        <v>13711</v>
      </c>
      <c r="L20" s="97">
        <f t="shared" si="4"/>
        <v>14927</v>
      </c>
      <c r="M20" s="97">
        <f t="shared" si="4"/>
        <v>1500</v>
      </c>
      <c r="N20" s="97">
        <f t="shared" si="4"/>
        <v>116159</v>
      </c>
      <c r="O20" s="97">
        <f t="shared" si="4"/>
        <v>286600</v>
      </c>
    </row>
  </sheetData>
  <sheetProtection/>
  <mergeCells count="7">
    <mergeCell ref="A1:O1"/>
    <mergeCell ref="A3:O3"/>
    <mergeCell ref="C7:I7"/>
    <mergeCell ref="A6:A8"/>
    <mergeCell ref="B7:B8"/>
    <mergeCell ref="J7:N7"/>
    <mergeCell ref="O7:O8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vali</cp:lastModifiedBy>
  <cp:lastPrinted>2014-02-17T15:02:24Z</cp:lastPrinted>
  <dcterms:created xsi:type="dcterms:W3CDTF">2006-02-07T13:12:46Z</dcterms:created>
  <dcterms:modified xsi:type="dcterms:W3CDTF">2014-03-03T13:17:31Z</dcterms:modified>
  <cp:category/>
  <cp:version/>
  <cp:contentType/>
  <cp:contentStatus/>
</cp:coreProperties>
</file>