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1. Mérlegszerű" sheetId="1" r:id="rId1"/>
    <sheet name="2,a Elemi bevételek" sheetId="2" r:id="rId2"/>
    <sheet name="2,b Elemi kiadások" sheetId="3" r:id="rId3"/>
    <sheet name="4,a Műk. mérleg" sheetId="4" r:id="rId4"/>
    <sheet name="3,b Beruh. mérleg" sheetId="5" state="hidden" r:id="rId5"/>
    <sheet name="5. Likviditási terv" sheetId="6" r:id="rId6"/>
    <sheet name="5. Többéves döntések" sheetId="7" state="hidden" r:id="rId7"/>
    <sheet name="6. Adósságot kel. ügyletek" sheetId="8" state="hidden" r:id="rId8"/>
    <sheet name="7. Felhalmozás" sheetId="9" state="hidden" r:id="rId9"/>
  </sheets>
  <definedNames>
    <definedName name="_xlfn.IFERROR" hidden="1">#NAME?</definedName>
    <definedName name="_xlnm.Print_Area" localSheetId="0">'1. Mérlegszerű'!$A$1:$J$41</definedName>
    <definedName name="_xlnm.Print_Area" localSheetId="1">'2,a Elemi bevételek'!$A$1:$E$48</definedName>
    <definedName name="_xlnm.Print_Area" localSheetId="2">'2,b Elemi kiadások'!$A$1:$E$69</definedName>
    <definedName name="_xlnm.Print_Area" localSheetId="5">'5. Likviditási terv'!$A$1:$O$24</definedName>
    <definedName name="_xlnm.Print_Area" localSheetId="8">'7. Felhalmozás'!$C$1:$F$22</definedName>
  </definedNames>
  <calcPr fullCalcOnLoad="1"/>
</workbook>
</file>

<file path=xl/sharedStrings.xml><?xml version="1.0" encoding="utf-8"?>
<sst xmlns="http://schemas.openxmlformats.org/spreadsheetml/2006/main" count="907" uniqueCount="475">
  <si>
    <t>Rovatszám</t>
  </si>
  <si>
    <t>KIEMELT ELŐIRÁNYZATOK</t>
  </si>
  <si>
    <t>B1.</t>
  </si>
  <si>
    <t>Működési célú tám. ÁH-on belülről</t>
  </si>
  <si>
    <t>B11.</t>
  </si>
  <si>
    <t>Önkormányzat működési támogatásai</t>
  </si>
  <si>
    <t>Önkormányzat általános támogatása</t>
  </si>
  <si>
    <t>Települési önkormányzat köznev. feladatainak tám.</t>
  </si>
  <si>
    <t>Önkormányzat szociális és gyermekjóléti feladatainak tám.</t>
  </si>
  <si>
    <t>Önkormányzat kulturális feladatainak tám.</t>
  </si>
  <si>
    <t>Működési célú központosított előirányzat</t>
  </si>
  <si>
    <t>Helyi önkormányzat kiegészítő tám.</t>
  </si>
  <si>
    <t>B16.</t>
  </si>
  <si>
    <t>Egyéb működési célú támogatások bevételei ÁH-on belül</t>
  </si>
  <si>
    <t>B2.</t>
  </si>
  <si>
    <t>Felhalmozási célú támogatások ÁH-on belül</t>
  </si>
  <si>
    <t>B3.</t>
  </si>
  <si>
    <t>Közhatalmi bevételek</t>
  </si>
  <si>
    <t>B35.</t>
  </si>
  <si>
    <t>Termékek és szolgáltatások adói</t>
  </si>
  <si>
    <t>B351.</t>
  </si>
  <si>
    <t>Értékesítési forgalmi adók</t>
  </si>
  <si>
    <t>Iparűzési adó (állandó jellegű)</t>
  </si>
  <si>
    <t>B354.</t>
  </si>
  <si>
    <t>Gépjárműadók</t>
  </si>
  <si>
    <t>B355.</t>
  </si>
  <si>
    <t>Egyéb áruhasználati és szolgáltatási adók</t>
  </si>
  <si>
    <t>B36.</t>
  </si>
  <si>
    <t>Egyéb közhatalmi bevételek</t>
  </si>
  <si>
    <t>B4.</t>
  </si>
  <si>
    <t>Működési bevételek</t>
  </si>
  <si>
    <t>B402.</t>
  </si>
  <si>
    <t>B404.</t>
  </si>
  <si>
    <t>Tulajdonosi bevételek</t>
  </si>
  <si>
    <t>B405.</t>
  </si>
  <si>
    <t>Ellátási díjak</t>
  </si>
  <si>
    <t>B406.</t>
  </si>
  <si>
    <t>Kiszámlázott ÁFA</t>
  </si>
  <si>
    <t>B407.</t>
  </si>
  <si>
    <t>Általános forgalmi adó visszatérítése</t>
  </si>
  <si>
    <t>B408.</t>
  </si>
  <si>
    <t>Kamatbevételek</t>
  </si>
  <si>
    <t>B410.</t>
  </si>
  <si>
    <t>Egyéb működési bevételek</t>
  </si>
  <si>
    <t>B5.</t>
  </si>
  <si>
    <t>Felhalmozási bevételek</t>
  </si>
  <si>
    <t>B6.</t>
  </si>
  <si>
    <t>Működési célú átvett pénzeszközök</t>
  </si>
  <si>
    <t>Működési célú kölcsönök visszatér. ÁH-on kívül</t>
  </si>
  <si>
    <t>B7.</t>
  </si>
  <si>
    <t>Költségvetési bevételek összesen</t>
  </si>
  <si>
    <t>B8.</t>
  </si>
  <si>
    <t>Finanszírozási bevételek</t>
  </si>
  <si>
    <t>B813.</t>
  </si>
  <si>
    <t>Előző év költségvetési maradvány igénybevétele</t>
  </si>
  <si>
    <t>Bevételek összesen</t>
  </si>
  <si>
    <t>K1.</t>
  </si>
  <si>
    <t>Személyi juttatások</t>
  </si>
  <si>
    <t>K11.</t>
  </si>
  <si>
    <t>Foglalkoztatottak személyi juttatásai</t>
  </si>
  <si>
    <t>Törvény szerinti illetmények, munkabérek</t>
  </si>
  <si>
    <t>Béren kívüli juttatások</t>
  </si>
  <si>
    <t>Közlekedés költségtérítés</t>
  </si>
  <si>
    <t>Egyéb költségtérítés</t>
  </si>
  <si>
    <t>Foglalkoztatottak egyéb személyi juttatásai</t>
  </si>
  <si>
    <t>K12.</t>
  </si>
  <si>
    <t>Külső személyi juttatások</t>
  </si>
  <si>
    <t>Választott tisztségviselők juttatásai</t>
  </si>
  <si>
    <t>Munkavégzésre irányuló egyéb jogviszonyban nem saját fogl.-nak fizetett juttatás</t>
  </si>
  <si>
    <t>Egyéb külső személyi juttatások</t>
  </si>
  <si>
    <t>K2.</t>
  </si>
  <si>
    <t>K3.</t>
  </si>
  <si>
    <t>Dologi kiadások</t>
  </si>
  <si>
    <t>K31.</t>
  </si>
  <si>
    <t>Készletbeszerzés</t>
  </si>
  <si>
    <t>K32.</t>
  </si>
  <si>
    <t>Kommunikációs szolgáltatások</t>
  </si>
  <si>
    <t>K33.</t>
  </si>
  <si>
    <t>Szolgáltatási kiadások</t>
  </si>
  <si>
    <t>Közüzemi díj</t>
  </si>
  <si>
    <t>Egyéb szolgáltatások</t>
  </si>
  <si>
    <t>K34.</t>
  </si>
  <si>
    <t>Kiküldetések, reklám- és propagandaköltség</t>
  </si>
  <si>
    <t>K35.</t>
  </si>
  <si>
    <t>Különféle befizetések, egyéb dologi kiadások</t>
  </si>
  <si>
    <t>Előzetesen felszámított és fizetendő Áfa</t>
  </si>
  <si>
    <t>Egyéb dologi kiadások</t>
  </si>
  <si>
    <t>K4.</t>
  </si>
  <si>
    <t>Ellátottak pénzbeli juttatásai</t>
  </si>
  <si>
    <t>K5.</t>
  </si>
  <si>
    <t>K6.</t>
  </si>
  <si>
    <t>Beruházások</t>
  </si>
  <si>
    <t>K7.</t>
  </si>
  <si>
    <t>Felújítások</t>
  </si>
  <si>
    <t>K8.</t>
  </si>
  <si>
    <t>Költségvetési kiadások összesen</t>
  </si>
  <si>
    <t>K9.</t>
  </si>
  <si>
    <t>Finanszírozási kiadások</t>
  </si>
  <si>
    <t>Központi, irányító szervi támogatás</t>
  </si>
  <si>
    <t>Kiadások összesen</t>
  </si>
  <si>
    <t>A</t>
  </si>
  <si>
    <t>B</t>
  </si>
  <si>
    <t>C</t>
  </si>
  <si>
    <t>D</t>
  </si>
  <si>
    <t>E</t>
  </si>
  <si>
    <t>Bevételek</t>
  </si>
  <si>
    <t>Kiadások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</si>
  <si>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</si>
  <si>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</si>
  <si>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</si>
  <si>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</si>
  <si>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</si>
  <si>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</si>
  <si>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</si>
  <si>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</si>
  <si>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</si>
  <si>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Családi támogatások</t>
  </si>
  <si>
    <t>Lakhatással kapcsolatos ellátások</t>
  </si>
  <si>
    <t>Egyéb nem intézményi ellátások</t>
  </si>
  <si>
    <t>Egyéb működési célú kiadások</t>
  </si>
  <si>
    <t>Szolgáltatások ellenértéke</t>
  </si>
  <si>
    <t>B62.</t>
  </si>
  <si>
    <t>B73.</t>
  </si>
  <si>
    <t xml:space="preserve">Egyéb felhalmozási célú pénzeszközök </t>
  </si>
  <si>
    <t>B7+ B8</t>
  </si>
  <si>
    <t>B111.</t>
  </si>
  <si>
    <t>B112.</t>
  </si>
  <si>
    <t>B113.</t>
  </si>
  <si>
    <t>B114.</t>
  </si>
  <si>
    <t>B115.</t>
  </si>
  <si>
    <t>B116.</t>
  </si>
  <si>
    <t>K1101.</t>
  </si>
  <si>
    <t>K1107.</t>
  </si>
  <si>
    <t>K1109.</t>
  </si>
  <si>
    <t>K1110.</t>
  </si>
  <si>
    <t>K1113.</t>
  </si>
  <si>
    <t>K121.</t>
  </si>
  <si>
    <t>K122.</t>
  </si>
  <si>
    <t>K123.</t>
  </si>
  <si>
    <t>K321.</t>
  </si>
  <si>
    <t>K322.</t>
  </si>
  <si>
    <t>Informatikai szolgáltatások igénybevétele</t>
  </si>
  <si>
    <t>Egyéb kommunikációs szolgáltatások</t>
  </si>
  <si>
    <t>K311.</t>
  </si>
  <si>
    <t>K312.</t>
  </si>
  <si>
    <t>Szakmai anyag beszerzés</t>
  </si>
  <si>
    <t>Üzemeltetési anyag beszerzés</t>
  </si>
  <si>
    <t>K331.</t>
  </si>
  <si>
    <t>K332.</t>
  </si>
  <si>
    <t>Vásárolt élelmezés</t>
  </si>
  <si>
    <t>K334.</t>
  </si>
  <si>
    <t>Karbantartás, kisjavítási szolgáltatások</t>
  </si>
  <si>
    <t>K336.</t>
  </si>
  <si>
    <t>K337.</t>
  </si>
  <si>
    <t>Szakmai tevékenységet segítő szolgáltatások</t>
  </si>
  <si>
    <t>K351.</t>
  </si>
  <si>
    <t>K355.</t>
  </si>
  <si>
    <t>Munkaadót terhelő járulékok és szociális hozzájárulási adó</t>
  </si>
  <si>
    <t>K42.</t>
  </si>
  <si>
    <t>B21.</t>
  </si>
  <si>
    <t>B25.</t>
  </si>
  <si>
    <t>K45.</t>
  </si>
  <si>
    <t>Foglalkoztatással, munkanélküliséggel kapcsolatos ellátások</t>
  </si>
  <si>
    <t>K46.</t>
  </si>
  <si>
    <t>K48.</t>
  </si>
  <si>
    <t>K502.</t>
  </si>
  <si>
    <t>Elvonások és befizetések</t>
  </si>
  <si>
    <t>K506.</t>
  </si>
  <si>
    <t>K508.</t>
  </si>
  <si>
    <t>K511.</t>
  </si>
  <si>
    <t>Működési célú visszatérítendő támogatások ÁHT-n kívülre</t>
  </si>
  <si>
    <t>Egyéb működési célú támogatások ÁHT-n kívülre</t>
  </si>
  <si>
    <t>K62.</t>
  </si>
  <si>
    <t>K64.</t>
  </si>
  <si>
    <t>K67.</t>
  </si>
  <si>
    <t>Ingatlanok beszerzése, létesítése</t>
  </si>
  <si>
    <t>Egyéb tárgyi eszközök beszerzsée, létesítése</t>
  </si>
  <si>
    <t>Beruházási célú áfa</t>
  </si>
  <si>
    <t>K71.</t>
  </si>
  <si>
    <t>K74.</t>
  </si>
  <si>
    <t>Ingatlanok felújítása</t>
  </si>
  <si>
    <t>Felújítási célú áfa</t>
  </si>
  <si>
    <t>K915</t>
  </si>
  <si>
    <t>Egyéb felhalmozási célú kiadások</t>
  </si>
  <si>
    <t>Központi, irányítószervi támogatás</t>
  </si>
  <si>
    <t>K1.-K8.</t>
  </si>
  <si>
    <t>B1.-B7.</t>
  </si>
  <si>
    <t>K8.+ K9.</t>
  </si>
  <si>
    <t>Egyéb felhalmozási célú támogatás bevétele ÁH-on belül</t>
  </si>
  <si>
    <t>Felhalmozási célú átvett pénzeszközök</t>
  </si>
  <si>
    <t>Rövid lejáratú hitelek, kölcsönök felvétele</t>
  </si>
  <si>
    <t>K1102.</t>
  </si>
  <si>
    <t xml:space="preserve">Normatív jutalmak </t>
  </si>
  <si>
    <t>Egyéb működési célú kiadások ÁHT-n belülre</t>
  </si>
  <si>
    <t>K914.</t>
  </si>
  <si>
    <t>Államháztartáson belüli megelőgezések visszafizetése</t>
  </si>
  <si>
    <t>I. Működési célú bevételek és kiadások mérlege
(Önkormányzati szinten)</t>
  </si>
  <si>
    <t>Sor-
szám</t>
  </si>
  <si>
    <t>Megnevezés</t>
  </si>
  <si>
    <t>Önkormányzatok működési támogatásai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</si>
  <si>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</si>
  <si>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</si>
  <si>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</si>
  <si>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</si>
  <si>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Tartalékok</t>
  </si>
  <si>
    <t>6.-ból EU-s támogatás (közvetlen)</t>
  </si>
  <si>
    <t>10.</t>
  </si>
  <si>
    <t>11.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</si>
  <si>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</si>
  <si>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</si>
  <si>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</si>
  <si>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</si>
  <si>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</si>
  <si>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</si>
  <si>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</si>
  <si>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</si>
  <si>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</si>
  <si>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</si>
  <si>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</si>
  <si>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</si>
  <si>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</si>
  <si>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</si>
  <si>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</si>
  <si>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</si>
  <si>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</si>
  <si>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</si>
  <si>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</si>
  <si>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</si>
  <si>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</si>
  <si>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</si>
  <si>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</si>
  <si>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</si>
  <si>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</si>
  <si>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</si>
  <si>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</si>
  <si>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Adóssághoz nem kapcsolódó származékos ügyletek</t>
  </si>
  <si>
    <t>22.</t>
  </si>
  <si>
    <t>Váltóbevételek</t>
  </si>
  <si>
    <t>Váltókiadások</t>
  </si>
  <si>
    <t>23.</t>
  </si>
  <si>
    <t>Adóssághoz nem kapcsolódó származékos ügyletek bevételei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</si>
  <si>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</si>
  <si>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</si>
  <si>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</si>
  <si>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</si>
  <si>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</si>
  <si>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</si>
  <si>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</si>
  <si>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</si>
  <si>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</si>
  <si>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</si>
  <si>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</si>
  <si>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</si>
  <si>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</si>
  <si>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</si>
  <si>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</si>
  <si>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</si>
  <si>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</si>
  <si>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</si>
  <si>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</si>
  <si>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</si>
  <si>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</si>
  <si>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</si>
  <si>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</si>
  <si>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</si>
  <si>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</si>
  <si>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</si>
  <si>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</si>
  <si>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</si>
  <si>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</si>
  <si>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</si>
  <si>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</si>
  <si>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</si>
  <si>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</si>
  <si>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</si>
  <si>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Pénzügyi lízing kiadásai</t>
  </si>
  <si>
    <t>Likviditási célú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</si>
  <si>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</si>
  <si>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</si>
  <si>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</si>
  <si>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</si>
  <si>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</si>
  <si>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</si>
  <si>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</si>
  <si>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>K513.</t>
  </si>
  <si>
    <t>Tartalékok előirányzata</t>
  </si>
  <si>
    <t>K61.</t>
  </si>
  <si>
    <t>Immateriális javak beszerzése, létesítése</t>
  </si>
  <si>
    <t>K1106.</t>
  </si>
  <si>
    <t>Jubileumi jutalom</t>
  </si>
  <si>
    <t>K352.</t>
  </si>
  <si>
    <t>Fizetendő áfa</t>
  </si>
  <si>
    <t>K353.</t>
  </si>
  <si>
    <t>Kamatkiadások</t>
  </si>
  <si>
    <t>K73.</t>
  </si>
  <si>
    <t>Egyéb tárgyi eszközök felújítása</t>
  </si>
  <si>
    <t>Felhalmozási önkormányzati támogatások</t>
  </si>
  <si>
    <t xml:space="preserve">B403. </t>
  </si>
  <si>
    <t>Közvetített szolgáltatások ellenértéke</t>
  </si>
  <si>
    <t>B52.</t>
  </si>
  <si>
    <t>Ingatlanok értékesítése</t>
  </si>
  <si>
    <t>B814.</t>
  </si>
  <si>
    <t>Államháztartáson belüli megelőlegezések</t>
  </si>
  <si>
    <t>B63.</t>
  </si>
  <si>
    <t>Egyéb működési célú átvett pénzeszközök</t>
  </si>
  <si>
    <t>Egyéb működési célú támogatások</t>
  </si>
  <si>
    <t>Államháztartáson belüli megelőlegezések visszafizetése</t>
  </si>
  <si>
    <t>-</t>
  </si>
  <si>
    <t xml:space="preserve">Megnevezés </t>
  </si>
  <si>
    <t xml:space="preserve">MŰKÖDÉSI CÉLÚ BEVÉTELEK </t>
  </si>
  <si>
    <t>MŰKÖDÉSI CÉLÚ  KIADÁSOK</t>
  </si>
  <si>
    <t>Önkormányzat</t>
  </si>
  <si>
    <t>1.1. Működési célú támogatás aht-n belül</t>
  </si>
  <si>
    <t>1.2. Közhatalmi bevételek</t>
  </si>
  <si>
    <t xml:space="preserve">1.3. Működési bevételek </t>
  </si>
  <si>
    <t>1.4. Működési célú átvett pénzeszközök</t>
  </si>
  <si>
    <t>1.6 Elvonások, befizetések</t>
  </si>
  <si>
    <t xml:space="preserve">Költségvetési működési bevételek összesen </t>
  </si>
  <si>
    <t xml:space="preserve">Költségvetési működési  célú kiadások </t>
  </si>
  <si>
    <t>Működési célú bevételek összesen</t>
  </si>
  <si>
    <t>Működési célú kiadások összesen</t>
  </si>
  <si>
    <t>FELHALMOZÁSI CÉLÚ BEVÉTELEK</t>
  </si>
  <si>
    <t xml:space="preserve">Költségvetési felhalmozási bevételek </t>
  </si>
  <si>
    <t xml:space="preserve">Költségvetési felhalmozási célú kiadások </t>
  </si>
  <si>
    <t>1.5. Felhalmozási c. támogatás áht.belül</t>
  </si>
  <si>
    <t xml:space="preserve">1.8 Beruházások </t>
  </si>
  <si>
    <t xml:space="preserve">1.6. Felhalmozási bevételek </t>
  </si>
  <si>
    <t>1.9 Felújítások</t>
  </si>
  <si>
    <t>1.7. Felhalmozási célú kölcs. visszatérülése</t>
  </si>
  <si>
    <t>1.10 Felhalm.célú pénzeszköz átadás</t>
  </si>
  <si>
    <t>1.8. Egyéb felhalm.célú átvett pénzeszköz</t>
  </si>
  <si>
    <t>1.11. Felhalm célú kölcsön</t>
  </si>
  <si>
    <t xml:space="preserve">Költségvetési felhalmozási bevételek összes. </t>
  </si>
  <si>
    <t>Költségvetési felhalmozási célú kiadások össz.</t>
  </si>
  <si>
    <t xml:space="preserve">Felhalmozási célú finanszírozási kiadások </t>
  </si>
  <si>
    <t xml:space="preserve">Felhalm. finanszírozási bevételek összesen </t>
  </si>
  <si>
    <t>Felhalmozási célú bevételek összesen</t>
  </si>
  <si>
    <t xml:space="preserve">Bevételek főösszege </t>
  </si>
  <si>
    <t xml:space="preserve">Kiadások főösszege </t>
  </si>
  <si>
    <t xml:space="preserve">A K 5 rovaton könyvelendő felhalmozási célú céltartalék a mérlegszerű bemutatásban a fejlesztési kiadások közott szerepel A Önkormányzat  1.12 Céltartalékok soron </t>
  </si>
  <si>
    <r>
      <t>FELHALMOZÁSI CÉLÚ KIADÁSOK</t>
    </r>
    <r>
      <rPr>
        <i/>
        <sz val="11"/>
        <rFont val="Times New Roman"/>
        <family val="1"/>
      </rPr>
      <t xml:space="preserve"> </t>
    </r>
  </si>
  <si>
    <t xml:space="preserve">Működési célú finanszírozási bevételek  </t>
  </si>
  <si>
    <t xml:space="preserve">Felhalmozási célú finanszírozási bevételek </t>
  </si>
  <si>
    <t>1.9. Előző évi költségvetési maradvány</t>
  </si>
  <si>
    <t>Felhalmozási célú kiadások összesen</t>
  </si>
  <si>
    <t xml:space="preserve">Működési célú finanszírozási kiadások </t>
  </si>
  <si>
    <t>1.1. Személyi juttatások</t>
  </si>
  <si>
    <t>1.2. Munkaadókat terhelő járulékok és szociális hozzájárulási adó</t>
  </si>
  <si>
    <t>1.3. Dologi kiadások</t>
  </si>
  <si>
    <t>1.4. Ellátottak pénzbeli juttatásai</t>
  </si>
  <si>
    <t>1.5. Egyéb működési célú kiadások</t>
  </si>
  <si>
    <t>Összesen</t>
  </si>
  <si>
    <t>S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</si>
  <si>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</si>
  <si>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</si>
  <si>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</si>
  <si>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</si>
  <si>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</si>
  <si>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</si>
  <si>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</si>
  <si>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</si>
  <si>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</si>
  <si>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</si>
  <si>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</si>
  <si>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</si>
  <si>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Nyitó pénzkészlet</t>
  </si>
  <si>
    <t>Pénzmaradvány</t>
  </si>
  <si>
    <t>Bevételek összesen :</t>
  </si>
  <si>
    <t>Munkaadót terhelő járulékok</t>
  </si>
  <si>
    <t>Felújítás</t>
  </si>
  <si>
    <t>Beruházás</t>
  </si>
  <si>
    <t>Kiadások összesen:</t>
  </si>
  <si>
    <t>Záró pénzkészlet</t>
  </si>
  <si>
    <t>Sor-szám</t>
  </si>
  <si>
    <t>MEGNEVEZÉS</t>
  </si>
  <si>
    <t>Évek</t>
  </si>
  <si>
    <t>Összesen
(F=C+D+E)</t>
  </si>
  <si>
    <t>F</t>
  </si>
  <si>
    <t>ÖSSZES KÖTELEZETTSÉG</t>
  </si>
  <si>
    <t>Bevételi jogcímek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</si>
  <si>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</si>
  <si>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</si>
  <si>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</si>
  <si>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</si>
  <si>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</si>
  <si>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</si>
  <si>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</si>
  <si>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</si>
  <si>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Fejlesztési cél leírása</t>
  </si>
  <si>
    <t>Fejlesztés várható kiadása</t>
  </si>
  <si>
    <t>ADÓSSÁGOT KELETKEZTETŐ ÜGYLETEK VÁRHATÓ EGYÜTTES ÖSSZEGE</t>
  </si>
  <si>
    <t>Kötelezettség jogcíme</t>
  </si>
  <si>
    <t>Köt. váll.
 éve</t>
  </si>
  <si>
    <t>Kiadás vonzata évenként</t>
  </si>
  <si>
    <t>G</t>
  </si>
  <si>
    <t>Működési célú finanszírozási kiadások
(hiteltörlesztés, értékpapír vásárlás, stb.)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</si>
  <si>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</si>
  <si>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</si>
  <si>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</si>
  <si>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</si>
  <si>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Összesen (1+4+7+9+11)</t>
  </si>
  <si>
    <t xml:space="preserve">   Államháztartáson belüli megelőgezések visszafizetése</t>
  </si>
  <si>
    <t>2, Az adósságot keletkezető ügyletekből és kezességvállalásokból fennálló kötelezettségek</t>
  </si>
  <si>
    <t>3, Saját bevételek részletezése az adósságot keletkeztető ügyletből származó tárgyévi fizetési kötelezettség megállapításához</t>
  </si>
  <si>
    <t>Működési célú átvett pénzeszközök, kölcsönök visszatérülése</t>
  </si>
  <si>
    <t>Önkormányzat költségvetési támogatása</t>
  </si>
  <si>
    <t>1.12 Tartalékok</t>
  </si>
  <si>
    <t>I=(D+E+F+G)</t>
  </si>
  <si>
    <t>Működési célú támogatások</t>
  </si>
  <si>
    <t>Felhalmozási célú támogatások</t>
  </si>
  <si>
    <t>1. számú melléklet</t>
  </si>
  <si>
    <t>2,a melléklet</t>
  </si>
  <si>
    <t>2,b melléklet</t>
  </si>
  <si>
    <t>5. számú melléklet</t>
  </si>
  <si>
    <t>7. számú melléklet</t>
  </si>
  <si>
    <t>2016. ÉVI MŰKÖDÉSI ÉS FELHALMOZÁSI CÉLÚ BEVÉTELEI ÉS KIADÁSAI</t>
  </si>
  <si>
    <t>2016.</t>
  </si>
  <si>
    <t xml:space="preserve"> Eredeti előirányzat 2016.</t>
  </si>
  <si>
    <t>Eredeti előirányzat 2016.</t>
  </si>
  <si>
    <t>Adatok Ft-ban</t>
  </si>
  <si>
    <t>Vagyoni tipusú adók</t>
  </si>
  <si>
    <t>B34.</t>
  </si>
  <si>
    <t>1.10. Hosszú lejáratú hitelek, kölcsönök felvétele pénzügyi vállalkozástól</t>
  </si>
  <si>
    <t>1.13. Hosszú lejáratú hitelek, kölcsönök törlesztése pénzügyi vállalkozásnak</t>
  </si>
  <si>
    <t>Hosszú lejáratú hitelek, kölcsönök felvétele pénzügyi vállalkozástól</t>
  </si>
  <si>
    <t>Hosszú lejáratú hitelek, kölcsönök törlesztése pénzügyi vállalkozásnak</t>
  </si>
  <si>
    <t>FELSŐSZENTERZSÉBET KÖZSÉG ÖNKORMÁNYZATA 2016. ÉVI ELŐIRÁNYZAT FELHASZNÁLÁSI ÜTEMTERVE</t>
  </si>
  <si>
    <t>FELSŐSZENTERSZÉBET KÖZSÉG ÖNKORMÁNYZATA</t>
  </si>
  <si>
    <t xml:space="preserve">Felsőszenterszébet Község Önkormányzatának elemi bevételei </t>
  </si>
  <si>
    <t>Felsőszenterszébet Község Önkormányzatának elemi kiadásai</t>
  </si>
  <si>
    <t>B811.</t>
  </si>
  <si>
    <t xml:space="preserve"> Adatok Ft-ban</t>
  </si>
  <si>
    <t>Felsőszenterzsébet Község Önkormányzata többéves kihatással járó döntések számszerűsítése évenkénti bontásban és összesítve célok szerint</t>
  </si>
  <si>
    <t>2016 előtti kifizetés</t>
  </si>
  <si>
    <t>2017.</t>
  </si>
  <si>
    <t>2018.</t>
  </si>
  <si>
    <t>Felsőszenterzsébet Község Önkormányzata adósságot keletkeztető 2016. évi fejlesztési céljai, az ügyletekből és kezességvállalásokból fennálló kötelezettségei, valamint azok fedezetéül szolgáló saját bevételek</t>
  </si>
  <si>
    <t>1, 2016. évi adósságkeletkeztető fejlesztési célok</t>
  </si>
  <si>
    <t>Áht-n belüli megelőlegezés visszafiz.</t>
  </si>
  <si>
    <t>2016. évi eredeti előirányzat</t>
  </si>
  <si>
    <t xml:space="preserve">Helyi adóból és a települési adóból származó bevétel </t>
  </si>
  <si>
    <t>2019.</t>
  </si>
  <si>
    <t>1.sz. melléklet</t>
  </si>
  <si>
    <t>Felhalmozási jellegű bevételek és kiadások</t>
  </si>
  <si>
    <t xml:space="preserve">    Adatok Ft-ban</t>
  </si>
  <si>
    <t>Szakfeladat</t>
  </si>
  <si>
    <t>COFOG</t>
  </si>
  <si>
    <t>Felhalmozási jellegű kiadás megnevezése</t>
  </si>
  <si>
    <t>Felhalmozási jellegű bevétel megnevezése</t>
  </si>
  <si>
    <t>999000</t>
  </si>
  <si>
    <t>045160</t>
  </si>
  <si>
    <t>562913</t>
  </si>
  <si>
    <t>096020</t>
  </si>
  <si>
    <t>680001</t>
  </si>
  <si>
    <t>013350</t>
  </si>
  <si>
    <t>066020</t>
  </si>
  <si>
    <t>910502</t>
  </si>
  <si>
    <t>082091</t>
  </si>
  <si>
    <t>931102</t>
  </si>
  <si>
    <t>081030</t>
  </si>
  <si>
    <t>052020</t>
  </si>
  <si>
    <t>ÖSSZESEN:</t>
  </si>
  <si>
    <t xml:space="preserve">Felsőszenterzsébet Község Önkormányzata </t>
  </si>
  <si>
    <t>Város- és községgazdálkodással, könyvtárral kapcsolatos tárgyi eszközök és informatikai eszközök beszerzése.</t>
  </si>
  <si>
    <t>Tervezett létszámkeret:</t>
  </si>
  <si>
    <t>Tervezett közfoglalkoztatotti létszám:</t>
  </si>
  <si>
    <t>ebből részmunkaidős (megbízási díjas)</t>
  </si>
  <si>
    <t>3,b melléklet</t>
  </si>
  <si>
    <t>6. számú melléklet</t>
  </si>
  <si>
    <t>Módosítás 2016.05.31.</t>
  </si>
  <si>
    <t>Módosított előirányzat 2016.05.31.</t>
  </si>
  <si>
    <t>Módosítás 2015.05.31.</t>
  </si>
  <si>
    <t>H</t>
  </si>
  <si>
    <t>I</t>
  </si>
  <si>
    <t>4,a melléklet</t>
  </si>
</sst>
</file>

<file path=xl/styles.xml><?xml version="1.0" encoding="utf-8"?>
<styleSheet xmlns="http://schemas.openxmlformats.org/spreadsheetml/2006/main">
  <numFmts count="5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#,##0.0"/>
    <numFmt numFmtId="176" formatCode="0.0000"/>
    <numFmt numFmtId="177" formatCode="0.000"/>
    <numFmt numFmtId="178" formatCode="0.0"/>
    <numFmt numFmtId="179" formatCode="&quot;öS&quot;\ #,##0;\-&quot;öS&quot;\ #,##0"/>
    <numFmt numFmtId="180" formatCode="&quot;öS&quot;\ #,##0;[Red]\-&quot;öS&quot;\ #,##0"/>
    <numFmt numFmtId="181" formatCode="&quot;öS&quot;\ #,##0.00;\-&quot;öS&quot;\ #,##0.00"/>
    <numFmt numFmtId="182" formatCode="&quot;öS&quot;\ #,##0.00;[Red]\-&quot;öS&quot;\ #,##0.00"/>
    <numFmt numFmtId="183" formatCode="_-&quot;öS&quot;\ * #,##0_-;\-&quot;öS&quot;\ * #,##0_-;_-&quot;öS&quot;\ * &quot;-&quot;_-;_-@_-"/>
    <numFmt numFmtId="184" formatCode="_-* #,##0_-;\-* #,##0_-;_-* &quot;-&quot;_-;_-@_-"/>
    <numFmt numFmtId="185" formatCode="_-&quot;öS&quot;\ * #,##0.00_-;\-&quot;öS&quot;\ * #,##0.00_-;_-&quot;öS&quot;\ * &quot;-&quot;??_-;_-@_-"/>
    <numFmt numFmtId="186" formatCode="_-* #,##0.00_-;\-* #,##0.00_-;_-* &quot;-&quot;??_-;_-@_-"/>
    <numFmt numFmtId="187" formatCode="#,##0.00\ &quot;Ft&quot;"/>
    <numFmt numFmtId="188" formatCode="#,###"/>
    <numFmt numFmtId="189" formatCode="_-* #,##0.0\ _F_t_-;\-* #,##0.0\ _F_t_-;_-* &quot;-&quot;??\ _F_t_-;_-@_-"/>
    <numFmt numFmtId="190" formatCode="_-* #,##0\ _F_t_-;\-* #,##0\ _F_t_-;_-* &quot;-&quot;??\ _F_t_-;_-@_-"/>
    <numFmt numFmtId="191" formatCode="#"/>
    <numFmt numFmtId="192" formatCode="[$-40E]yyyy\.\ mmmm\ d\."/>
    <numFmt numFmtId="193" formatCode="[$€-2]\ #\ ##,000_);[Red]\([$€-2]\ #\ ##,000\)"/>
    <numFmt numFmtId="194" formatCode="0&quot;.&quot;"/>
    <numFmt numFmtId="195" formatCode="0.0%"/>
    <numFmt numFmtId="196" formatCode="#,##0.000"/>
    <numFmt numFmtId="197" formatCode="0.0000000"/>
    <numFmt numFmtId="198" formatCode="0.000000"/>
    <numFmt numFmtId="199" formatCode="0.00000"/>
    <numFmt numFmtId="200" formatCode="_-* #,##0.000\ _F_t_-;\-* #,##0.000\ _F_t_-;_-* &quot;-&quot;??\ _F_t_-;_-@_-"/>
    <numFmt numFmtId="201" formatCode="_-* #,##0.0000\ _F_t_-;\-* #,##0.0000\ _F_t_-;_-* &quot;-&quot;??\ _F_t_-;_-@_-"/>
    <numFmt numFmtId="202" formatCode="_-* #,##0.00000\ _F_t_-;\-* #,##0.00000\ _F_t_-;_-* &quot;-&quot;??\ _F_t_-;_-@_-"/>
    <numFmt numFmtId="203" formatCode="_-* #,##0.000000\ _F_t_-;\-* #,##0.000000\ _F_t_-;_-* &quot;-&quot;??\ _F_t_-;_-@_-"/>
    <numFmt numFmtId="204" formatCode="&quot;H-&quot;0000"/>
    <numFmt numFmtId="205" formatCode="_-* #,##0.0\ &quot;Ft&quot;_-;\-* #,##0.0\ &quot;Ft&quot;_-;_-* &quot;-&quot;??\ &quot;Ft&quot;_-;_-@_-"/>
    <numFmt numFmtId="206" formatCode="_-* #,##0\ &quot;Ft&quot;_-;\-* #,##0\ &quot;Ft&quot;_-;_-* &quot;-&quot;??\ &quot;Ft&quot;_-;_-@_-"/>
  </numFmts>
  <fonts count="75">
    <font>
      <sz val="10"/>
      <name val="Arial"/>
      <family val="0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0"/>
    </font>
    <font>
      <sz val="10"/>
      <name val="Times New Roman CE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 CE"/>
      <family val="0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 CE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name val="Arial"/>
      <family val="0"/>
    </font>
    <font>
      <b/>
      <sz val="12"/>
      <color indexed="8"/>
      <name val="Times New Roman"/>
      <family val="1"/>
    </font>
    <font>
      <sz val="12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1.5"/>
      <color indexed="8"/>
      <name val="Times New Roman"/>
      <family val="1"/>
    </font>
    <font>
      <sz val="11.5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 CE"/>
      <family val="0"/>
    </font>
    <font>
      <b/>
      <sz val="11"/>
      <name val="Times New Roman CE"/>
      <family val="1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sz val="9"/>
      <name val="Times New Roman CE"/>
      <family val="0"/>
    </font>
    <font>
      <sz val="8"/>
      <name val="Times New Roman CE"/>
      <family val="1"/>
    </font>
    <font>
      <i/>
      <sz val="8"/>
      <name val="Times New Roman CE"/>
      <family val="0"/>
    </font>
    <font>
      <b/>
      <sz val="14"/>
      <color indexed="10"/>
      <name val="Times New Roman CE"/>
      <family val="0"/>
    </font>
    <font>
      <b/>
      <sz val="13"/>
      <color indexed="8"/>
      <name val="Times New Roman"/>
      <family val="1"/>
    </font>
    <font>
      <sz val="11"/>
      <name val="Arial CE"/>
      <family val="0"/>
    </font>
    <font>
      <sz val="10"/>
      <color indexed="48"/>
      <name val="Arial CE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i/>
      <sz val="13"/>
      <name val="Times New Roman"/>
      <family val="1"/>
    </font>
    <font>
      <b/>
      <sz val="13"/>
      <name val="Times New Roman"/>
      <family val="1"/>
    </font>
    <font>
      <i/>
      <sz val="10"/>
      <name val="Times New Roman"/>
      <family val="1"/>
    </font>
    <font>
      <sz val="12"/>
      <name val="Times New Roman CE"/>
      <family val="0"/>
    </font>
    <font>
      <sz val="11"/>
      <name val="Times New Roman CE"/>
      <family val="1"/>
    </font>
    <font>
      <b/>
      <i/>
      <sz val="11"/>
      <name val="Times New Roman CE"/>
      <family val="1"/>
    </font>
    <font>
      <b/>
      <i/>
      <sz val="9"/>
      <name val="Times New Roman CE"/>
      <family val="1"/>
    </font>
    <font>
      <sz val="9"/>
      <name val="Times New Roman"/>
      <family val="1"/>
    </font>
    <font>
      <i/>
      <sz val="11"/>
      <name val="Times New Roman CE"/>
      <family val="1"/>
    </font>
    <font>
      <b/>
      <sz val="13"/>
      <name val="Times New Roman CE"/>
      <family val="0"/>
    </font>
    <font>
      <b/>
      <i/>
      <sz val="10"/>
      <name val="Times New Roman CE"/>
      <family val="0"/>
    </font>
    <font>
      <i/>
      <sz val="10"/>
      <name val="Arial"/>
      <family val="2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b/>
      <sz val="14"/>
      <name val="Times New Roman CE"/>
      <family val="0"/>
    </font>
    <font>
      <b/>
      <i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lightHorizontal"/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ck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thin"/>
      <top style="thick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ck"/>
      <bottom style="thick"/>
    </border>
    <border>
      <left style="thin"/>
      <right style="medium"/>
      <top style="medium"/>
      <bottom style="thick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7" borderId="1" applyNumberFormat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8" fillId="21" borderId="2" applyNumberFormat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6" fillId="7" borderId="1" applyNumberFormat="0" applyAlignment="0" applyProtection="0"/>
    <xf numFmtId="0" fontId="14" fillId="22" borderId="7" applyNumberFormat="0" applyFon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7" fillId="4" borderId="0" applyNumberFormat="0" applyBorder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14" fillId="0" borderId="0">
      <alignment/>
      <protection/>
    </xf>
    <xf numFmtId="0" fontId="3" fillId="22" borderId="7" applyNumberFormat="0" applyFont="0" applyAlignment="0" applyProtection="0"/>
    <xf numFmtId="0" fontId="20" fillId="20" borderId="8" applyNumberFormat="0" applyAlignment="0" applyProtection="0"/>
    <xf numFmtId="0" fontId="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3" borderId="0" applyNumberFormat="0" applyBorder="0" applyAlignment="0" applyProtection="0"/>
    <xf numFmtId="0" fontId="22" fillId="23" borderId="0" applyNumberFormat="0" applyBorder="0" applyAlignment="0" applyProtection="0"/>
    <xf numFmtId="0" fontId="7" fillId="20" borderId="1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485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32" fillId="0" borderId="0" xfId="0" applyFont="1" applyAlignment="1">
      <alignment/>
    </xf>
    <xf numFmtId="0" fontId="1" fillId="0" borderId="0" xfId="0" applyFont="1" applyAlignment="1">
      <alignment/>
    </xf>
    <xf numFmtId="0" fontId="33" fillId="0" borderId="0" xfId="0" applyFont="1" applyAlignment="1">
      <alignment/>
    </xf>
    <xf numFmtId="0" fontId="37" fillId="0" borderId="0" xfId="0" applyFont="1" applyAlignment="1">
      <alignment/>
    </xf>
    <xf numFmtId="0" fontId="28" fillId="0" borderId="10" xfId="0" applyFont="1" applyBorder="1" applyAlignment="1">
      <alignment wrapText="1"/>
    </xf>
    <xf numFmtId="0" fontId="24" fillId="0" borderId="10" xfId="0" applyFont="1" applyBorder="1" applyAlignment="1">
      <alignment wrapText="1"/>
    </xf>
    <xf numFmtId="0" fontId="25" fillId="0" borderId="11" xfId="0" applyFont="1" applyBorder="1" applyAlignment="1">
      <alignment horizontal="center" wrapText="1"/>
    </xf>
    <xf numFmtId="3" fontId="24" fillId="0" borderId="10" xfId="0" applyNumberFormat="1" applyFont="1" applyBorder="1" applyAlignment="1">
      <alignment horizontal="right" wrapText="1"/>
    </xf>
    <xf numFmtId="3" fontId="28" fillId="0" borderId="10" xfId="0" applyNumberFormat="1" applyFont="1" applyBorder="1" applyAlignment="1">
      <alignment horizontal="right" wrapText="1"/>
    </xf>
    <xf numFmtId="0" fontId="28" fillId="0" borderId="10" xfId="0" applyFont="1" applyBorder="1" applyAlignment="1">
      <alignment horizontal="right" wrapText="1"/>
    </xf>
    <xf numFmtId="0" fontId="24" fillId="0" borderId="10" xfId="0" applyFont="1" applyBorder="1" applyAlignment="1">
      <alignment horizontal="right" wrapText="1"/>
    </xf>
    <xf numFmtId="3" fontId="31" fillId="0" borderId="10" xfId="0" applyNumberFormat="1" applyFont="1" applyBorder="1" applyAlignment="1">
      <alignment horizontal="right" wrapText="1"/>
    </xf>
    <xf numFmtId="0" fontId="24" fillId="0" borderId="12" xfId="0" applyFont="1" applyBorder="1" applyAlignment="1">
      <alignment wrapText="1"/>
    </xf>
    <xf numFmtId="0" fontId="28" fillId="0" borderId="12" xfId="0" applyFont="1" applyBorder="1" applyAlignment="1">
      <alignment wrapText="1"/>
    </xf>
    <xf numFmtId="0" fontId="36" fillId="0" borderId="12" xfId="0" applyFont="1" applyBorder="1" applyAlignment="1">
      <alignment wrapText="1"/>
    </xf>
    <xf numFmtId="0" fontId="24" fillId="0" borderId="13" xfId="0" applyFont="1" applyBorder="1" applyAlignment="1">
      <alignment wrapText="1"/>
    </xf>
    <xf numFmtId="0" fontId="29" fillId="0" borderId="14" xfId="0" applyFont="1" applyBorder="1" applyAlignment="1">
      <alignment horizontal="center" wrapText="1"/>
    </xf>
    <xf numFmtId="0" fontId="24" fillId="0" borderId="15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43" fillId="0" borderId="16" xfId="0" applyFont="1" applyBorder="1" applyAlignment="1">
      <alignment horizontal="center" wrapText="1"/>
    </xf>
    <xf numFmtId="188" fontId="15" fillId="0" borderId="0" xfId="102" applyNumberFormat="1" applyFill="1" applyAlignment="1" applyProtection="1">
      <alignment vertical="center" wrapText="1"/>
      <protection/>
    </xf>
    <xf numFmtId="188" fontId="46" fillId="0" borderId="0" xfId="102" applyNumberFormat="1" applyFont="1" applyFill="1" applyAlignment="1" applyProtection="1">
      <alignment horizontal="centerContinuous" vertical="center" wrapText="1"/>
      <protection/>
    </xf>
    <xf numFmtId="188" fontId="15" fillId="0" borderId="0" xfId="102" applyNumberFormat="1" applyFill="1" applyAlignment="1" applyProtection="1">
      <alignment horizontal="centerContinuous" vertical="center"/>
      <protection/>
    </xf>
    <xf numFmtId="188" fontId="15" fillId="0" borderId="0" xfId="102" applyNumberFormat="1" applyFill="1" applyAlignment="1" applyProtection="1">
      <alignment horizontal="center" vertical="center" wrapText="1"/>
      <protection/>
    </xf>
    <xf numFmtId="188" fontId="48" fillId="0" borderId="17" xfId="102" applyNumberFormat="1" applyFont="1" applyFill="1" applyBorder="1" applyAlignment="1" applyProtection="1">
      <alignment horizontal="centerContinuous" vertical="center" wrapText="1"/>
      <protection/>
    </xf>
    <xf numFmtId="188" fontId="48" fillId="0" borderId="18" xfId="102" applyNumberFormat="1" applyFont="1" applyFill="1" applyBorder="1" applyAlignment="1" applyProtection="1">
      <alignment horizontal="centerContinuous" vertical="center" wrapText="1"/>
      <protection/>
    </xf>
    <xf numFmtId="188" fontId="48" fillId="0" borderId="19" xfId="102" applyNumberFormat="1" applyFont="1" applyFill="1" applyBorder="1" applyAlignment="1" applyProtection="1">
      <alignment horizontal="centerContinuous" vertical="center" wrapText="1"/>
      <protection/>
    </xf>
    <xf numFmtId="188" fontId="48" fillId="0" borderId="17" xfId="102" applyNumberFormat="1" applyFont="1" applyFill="1" applyBorder="1" applyAlignment="1" applyProtection="1">
      <alignment horizontal="center" vertical="center" wrapText="1"/>
      <protection/>
    </xf>
    <xf numFmtId="188" fontId="48" fillId="0" borderId="18" xfId="102" applyNumberFormat="1" applyFont="1" applyFill="1" applyBorder="1" applyAlignment="1" applyProtection="1">
      <alignment horizontal="center" vertical="center" wrapText="1"/>
      <protection/>
    </xf>
    <xf numFmtId="188" fontId="26" fillId="0" borderId="0" xfId="102" applyNumberFormat="1" applyFont="1" applyFill="1" applyAlignment="1" applyProtection="1">
      <alignment horizontal="center" vertical="center" wrapText="1"/>
      <protection/>
    </xf>
    <xf numFmtId="188" fontId="44" fillId="0" borderId="20" xfId="102" applyNumberFormat="1" applyFont="1" applyFill="1" applyBorder="1" applyAlignment="1" applyProtection="1">
      <alignment horizontal="center" vertical="center" wrapText="1"/>
      <protection/>
    </xf>
    <xf numFmtId="188" fontId="44" fillId="0" borderId="17" xfId="102" applyNumberFormat="1" applyFont="1" applyFill="1" applyBorder="1" applyAlignment="1" applyProtection="1">
      <alignment horizontal="center" vertical="center" wrapText="1"/>
      <protection/>
    </xf>
    <xf numFmtId="188" fontId="44" fillId="0" borderId="18" xfId="102" applyNumberFormat="1" applyFont="1" applyFill="1" applyBorder="1" applyAlignment="1" applyProtection="1">
      <alignment horizontal="center" vertical="center" wrapText="1"/>
      <protection/>
    </xf>
    <xf numFmtId="188" fontId="44" fillId="0" borderId="19" xfId="102" applyNumberFormat="1" applyFont="1" applyFill="1" applyBorder="1" applyAlignment="1" applyProtection="1">
      <alignment horizontal="center" vertical="center" wrapText="1"/>
      <protection/>
    </xf>
    <xf numFmtId="188" fontId="44" fillId="0" borderId="0" xfId="102" applyNumberFormat="1" applyFont="1" applyFill="1" applyAlignment="1" applyProtection="1">
      <alignment horizontal="center" vertical="center" wrapText="1"/>
      <protection/>
    </xf>
    <xf numFmtId="188" fontId="15" fillId="0" borderId="21" xfId="102" applyNumberFormat="1" applyFill="1" applyBorder="1" applyAlignment="1" applyProtection="1">
      <alignment horizontal="left" vertical="center" wrapText="1" indent="1"/>
      <protection/>
    </xf>
    <xf numFmtId="188" fontId="49" fillId="0" borderId="13" xfId="102" applyNumberFormat="1" applyFont="1" applyFill="1" applyBorder="1" applyAlignment="1" applyProtection="1">
      <alignment horizontal="left" vertical="center" wrapText="1" indent="1"/>
      <protection/>
    </xf>
    <xf numFmtId="188" fontId="49" fillId="0" borderId="22" xfId="102" applyNumberFormat="1" applyFont="1" applyFill="1" applyBorder="1" applyAlignment="1" applyProtection="1">
      <alignment horizontal="right" vertical="center" wrapText="1" indent="1"/>
      <protection locked="0"/>
    </xf>
    <xf numFmtId="188" fontId="49" fillId="0" borderId="23" xfId="102" applyNumberFormat="1" applyFont="1" applyFill="1" applyBorder="1" applyAlignment="1" applyProtection="1">
      <alignment horizontal="right" vertical="center" wrapText="1" indent="1"/>
      <protection locked="0"/>
    </xf>
    <xf numFmtId="188" fontId="15" fillId="0" borderId="24" xfId="102" applyNumberFormat="1" applyFill="1" applyBorder="1" applyAlignment="1" applyProtection="1">
      <alignment horizontal="left" vertical="center" wrapText="1" indent="1"/>
      <protection/>
    </xf>
    <xf numFmtId="188" fontId="49" fillId="0" borderId="12" xfId="102" applyNumberFormat="1" applyFont="1" applyFill="1" applyBorder="1" applyAlignment="1" applyProtection="1">
      <alignment horizontal="left" vertical="center" wrapText="1" indent="1"/>
      <protection/>
    </xf>
    <xf numFmtId="188" fontId="49" fillId="0" borderId="10" xfId="102" applyNumberFormat="1" applyFont="1" applyFill="1" applyBorder="1" applyAlignment="1" applyProtection="1">
      <alignment horizontal="right" vertical="center" wrapText="1" indent="1"/>
      <protection locked="0"/>
    </xf>
    <xf numFmtId="188" fontId="49" fillId="0" borderId="25" xfId="102" applyNumberFormat="1" applyFont="1" applyFill="1" applyBorder="1" applyAlignment="1" applyProtection="1">
      <alignment horizontal="right" vertical="center" wrapText="1" indent="1"/>
      <protection locked="0"/>
    </xf>
    <xf numFmtId="188" fontId="49" fillId="0" borderId="26" xfId="102" applyNumberFormat="1" applyFont="1" applyFill="1" applyBorder="1" applyAlignment="1" applyProtection="1">
      <alignment horizontal="left" vertical="center" wrapText="1" indent="1"/>
      <protection/>
    </xf>
    <xf numFmtId="188" fontId="49" fillId="0" borderId="27" xfId="102" applyNumberFormat="1" applyFont="1" applyFill="1" applyBorder="1" applyAlignment="1" applyProtection="1">
      <alignment horizontal="right" vertical="center" wrapText="1" indent="1"/>
      <protection locked="0"/>
    </xf>
    <xf numFmtId="188" fontId="49" fillId="0" borderId="12" xfId="102" applyNumberFormat="1" applyFont="1" applyFill="1" applyBorder="1" applyAlignment="1" applyProtection="1">
      <alignment horizontal="left" vertical="center" wrapText="1" indent="1"/>
      <protection locked="0"/>
    </xf>
    <xf numFmtId="188" fontId="26" fillId="0" borderId="20" xfId="102" applyNumberFormat="1" applyFont="1" applyFill="1" applyBorder="1" applyAlignment="1" applyProtection="1">
      <alignment horizontal="left" vertical="center" wrapText="1" indent="1"/>
      <protection/>
    </xf>
    <xf numFmtId="188" fontId="44" fillId="0" borderId="17" xfId="102" applyNumberFormat="1" applyFont="1" applyFill="1" applyBorder="1" applyAlignment="1" applyProtection="1">
      <alignment horizontal="left" vertical="center" wrapText="1" indent="1"/>
      <protection/>
    </xf>
    <xf numFmtId="188" fontId="44" fillId="0" borderId="18" xfId="102" applyNumberFormat="1" applyFont="1" applyFill="1" applyBorder="1" applyAlignment="1" applyProtection="1">
      <alignment horizontal="right" vertical="center" wrapText="1" indent="1"/>
      <protection/>
    </xf>
    <xf numFmtId="188" fontId="44" fillId="0" borderId="19" xfId="102" applyNumberFormat="1" applyFont="1" applyFill="1" applyBorder="1" applyAlignment="1" applyProtection="1">
      <alignment horizontal="right" vertical="center" wrapText="1" indent="1"/>
      <protection/>
    </xf>
    <xf numFmtId="188" fontId="49" fillId="0" borderId="28" xfId="102" applyNumberFormat="1" applyFont="1" applyFill="1" applyBorder="1" applyAlignment="1" applyProtection="1">
      <alignment horizontal="left" vertical="center" wrapText="1" indent="1"/>
      <protection/>
    </xf>
    <xf numFmtId="188" fontId="50" fillId="0" borderId="29" xfId="102" applyNumberFormat="1" applyFont="1" applyFill="1" applyBorder="1" applyAlignment="1" applyProtection="1">
      <alignment horizontal="right" vertical="center" wrapText="1" indent="1"/>
      <protection/>
    </xf>
    <xf numFmtId="188" fontId="49" fillId="0" borderId="12" xfId="102" applyNumberFormat="1" applyFont="1" applyFill="1" applyBorder="1" applyAlignment="1" applyProtection="1">
      <alignment horizontal="left" vertical="center" wrapText="1" indent="1"/>
      <protection/>
    </xf>
    <xf numFmtId="188" fontId="49" fillId="0" borderId="30" xfId="102" applyNumberFormat="1" applyFont="1" applyFill="1" applyBorder="1" applyAlignment="1" applyProtection="1">
      <alignment horizontal="right" vertical="center" wrapText="1" indent="1"/>
      <protection locked="0"/>
    </xf>
    <xf numFmtId="188" fontId="49" fillId="0" borderId="10" xfId="102" applyNumberFormat="1" applyFont="1" applyFill="1" applyBorder="1" applyAlignment="1" applyProtection="1">
      <alignment horizontal="right" vertical="center" wrapText="1" indent="1"/>
      <protection locked="0"/>
    </xf>
    <xf numFmtId="188" fontId="49" fillId="0" borderId="25" xfId="102" applyNumberFormat="1" applyFont="1" applyFill="1" applyBorder="1" applyAlignment="1" applyProtection="1">
      <alignment horizontal="right" vertical="center" wrapText="1" indent="1"/>
      <protection locked="0"/>
    </xf>
    <xf numFmtId="188" fontId="50" fillId="0" borderId="10" xfId="102" applyNumberFormat="1" applyFont="1" applyFill="1" applyBorder="1" applyAlignment="1" applyProtection="1">
      <alignment horizontal="right" vertical="center" wrapText="1" indent="1"/>
      <protection/>
    </xf>
    <xf numFmtId="188" fontId="49" fillId="0" borderId="29" xfId="102" applyNumberFormat="1" applyFont="1" applyFill="1" applyBorder="1" applyAlignment="1" applyProtection="1">
      <alignment horizontal="right" vertical="center" wrapText="1" indent="1"/>
      <protection locked="0"/>
    </xf>
    <xf numFmtId="188" fontId="26" fillId="0" borderId="17" xfId="102" applyNumberFormat="1" applyFont="1" applyFill="1" applyBorder="1" applyAlignment="1" applyProtection="1">
      <alignment horizontal="left" vertical="center" wrapText="1" indent="1"/>
      <protection/>
    </xf>
    <xf numFmtId="188" fontId="26" fillId="0" borderId="31" xfId="102" applyNumberFormat="1" applyFont="1" applyFill="1" applyBorder="1" applyAlignment="1" applyProtection="1">
      <alignment horizontal="right" vertical="center" wrapText="1" indent="1"/>
      <protection/>
    </xf>
    <xf numFmtId="188" fontId="49" fillId="0" borderId="12" xfId="102" applyNumberFormat="1" applyFont="1" applyFill="1" applyBorder="1" applyAlignment="1" applyProtection="1" quotePrefix="1">
      <alignment horizontal="left" vertical="center" wrapText="1" indent="6"/>
      <protection locked="0"/>
    </xf>
    <xf numFmtId="188" fontId="49" fillId="0" borderId="28" xfId="102" applyNumberFormat="1" applyFont="1" applyFill="1" applyBorder="1" applyAlignment="1" applyProtection="1">
      <alignment horizontal="left" vertical="center" wrapText="1" indent="1"/>
      <protection/>
    </xf>
    <xf numFmtId="188" fontId="49" fillId="0" borderId="30" xfId="102" applyNumberFormat="1" applyFont="1" applyFill="1" applyBorder="1" applyAlignment="1" applyProtection="1">
      <alignment horizontal="right" vertical="center" wrapText="1" indent="1"/>
      <protection locked="0"/>
    </xf>
    <xf numFmtId="188" fontId="50" fillId="0" borderId="28" xfId="102" applyNumberFormat="1" applyFont="1" applyFill="1" applyBorder="1" applyAlignment="1" applyProtection="1">
      <alignment horizontal="left" vertical="center" wrapText="1" indent="1"/>
      <protection/>
    </xf>
    <xf numFmtId="188" fontId="50" fillId="0" borderId="22" xfId="102" applyNumberFormat="1" applyFont="1" applyFill="1" applyBorder="1" applyAlignment="1" applyProtection="1">
      <alignment horizontal="right" vertical="center" wrapText="1" indent="1"/>
      <protection/>
    </xf>
    <xf numFmtId="188" fontId="49" fillId="0" borderId="23" xfId="102" applyNumberFormat="1" applyFont="1" applyFill="1" applyBorder="1" applyAlignment="1" applyProtection="1">
      <alignment horizontal="right" vertical="center" wrapText="1" indent="1"/>
      <protection locked="0"/>
    </xf>
    <xf numFmtId="188" fontId="49" fillId="0" borderId="12" xfId="102" applyNumberFormat="1" applyFont="1" applyFill="1" applyBorder="1" applyAlignment="1" applyProtection="1">
      <alignment horizontal="left" vertical="center" wrapText="1" indent="2"/>
      <protection/>
    </xf>
    <xf numFmtId="188" fontId="49" fillId="0" borderId="10" xfId="102" applyNumberFormat="1" applyFont="1" applyFill="1" applyBorder="1" applyAlignment="1" applyProtection="1">
      <alignment horizontal="left" vertical="center" wrapText="1" indent="2"/>
      <protection/>
    </xf>
    <xf numFmtId="188" fontId="50" fillId="0" borderId="10" xfId="102" applyNumberFormat="1" applyFont="1" applyFill="1" applyBorder="1" applyAlignment="1" applyProtection="1">
      <alignment horizontal="left" vertical="center" wrapText="1" indent="1"/>
      <protection/>
    </xf>
    <xf numFmtId="188" fontId="49" fillId="0" borderId="13" xfId="102" applyNumberFormat="1" applyFont="1" applyFill="1" applyBorder="1" applyAlignment="1" applyProtection="1">
      <alignment horizontal="left" vertical="center" wrapText="1" indent="1"/>
      <protection/>
    </xf>
    <xf numFmtId="188" fontId="49" fillId="0" borderId="13" xfId="102" applyNumberFormat="1" applyFont="1" applyFill="1" applyBorder="1" applyAlignment="1" applyProtection="1">
      <alignment horizontal="left" vertical="center" wrapText="1" indent="1"/>
      <protection locked="0"/>
    </xf>
    <xf numFmtId="188" fontId="49" fillId="0" borderId="13" xfId="102" applyNumberFormat="1" applyFont="1" applyFill="1" applyBorder="1" applyAlignment="1" applyProtection="1">
      <alignment horizontal="left" vertical="center" wrapText="1" indent="1"/>
      <protection locked="0"/>
    </xf>
    <xf numFmtId="188" fontId="49" fillId="0" borderId="13" xfId="102" applyNumberFormat="1" applyFont="1" applyFill="1" applyBorder="1" applyAlignment="1" applyProtection="1">
      <alignment horizontal="left" vertical="center" wrapText="1" indent="2"/>
      <protection/>
    </xf>
    <xf numFmtId="188" fontId="49" fillId="0" borderId="32" xfId="102" applyNumberFormat="1" applyFont="1" applyFill="1" applyBorder="1" applyAlignment="1" applyProtection="1">
      <alignment horizontal="left" vertical="center" wrapText="1" indent="2"/>
      <protection/>
    </xf>
    <xf numFmtId="188" fontId="49" fillId="0" borderId="33" xfId="102" applyNumberFormat="1" applyFont="1" applyFill="1" applyBorder="1" applyAlignment="1" applyProtection="1">
      <alignment horizontal="left" vertical="center" wrapText="1" indent="1"/>
      <protection locked="0"/>
    </xf>
    <xf numFmtId="188" fontId="49" fillId="0" borderId="34" xfId="102" applyNumberFormat="1" applyFont="1" applyFill="1" applyBorder="1" applyAlignment="1" applyProtection="1">
      <alignment horizontal="right" vertical="center" wrapText="1" indent="1"/>
      <protection locked="0"/>
    </xf>
    <xf numFmtId="188" fontId="44" fillId="0" borderId="34" xfId="102" applyNumberFormat="1" applyFont="1" applyFill="1" applyBorder="1" applyAlignment="1" applyProtection="1">
      <alignment horizontal="right" vertical="center" wrapText="1" indent="1"/>
      <protection/>
    </xf>
    <xf numFmtId="188" fontId="49" fillId="0" borderId="35" xfId="102" applyNumberFormat="1" applyFont="1" applyFill="1" applyBorder="1" applyAlignment="1" applyProtection="1">
      <alignment horizontal="left" vertical="center" wrapText="1" indent="1"/>
      <protection/>
    </xf>
    <xf numFmtId="188" fontId="49" fillId="0" borderId="36" xfId="102" applyNumberFormat="1" applyFont="1" applyFill="1" applyBorder="1" applyAlignment="1" applyProtection="1">
      <alignment horizontal="left" vertical="center" wrapText="1" indent="1"/>
      <protection/>
    </xf>
    <xf numFmtId="188" fontId="44" fillId="0" borderId="37" xfId="102" applyNumberFormat="1" applyFont="1" applyFill="1" applyBorder="1" applyAlignment="1" applyProtection="1">
      <alignment horizontal="left" vertical="center" wrapText="1" indent="1"/>
      <protection/>
    </xf>
    <xf numFmtId="0" fontId="14" fillId="0" borderId="0" xfId="104">
      <alignment/>
      <protection/>
    </xf>
    <xf numFmtId="0" fontId="53" fillId="0" borderId="0" xfId="104" applyFont="1">
      <alignment/>
      <protection/>
    </xf>
    <xf numFmtId="0" fontId="14" fillId="0" borderId="0" xfId="104" applyBorder="1">
      <alignment/>
      <protection/>
    </xf>
    <xf numFmtId="0" fontId="54" fillId="0" borderId="0" xfId="104" applyFont="1" applyBorder="1">
      <alignment/>
      <protection/>
    </xf>
    <xf numFmtId="0" fontId="34" fillId="0" borderId="38" xfId="104" applyFont="1" applyFill="1" applyBorder="1" applyAlignment="1">
      <alignment horizontal="left" vertical="center"/>
      <protection/>
    </xf>
    <xf numFmtId="0" fontId="34" fillId="0" borderId="36" xfId="104" applyFont="1" applyFill="1" applyBorder="1" applyAlignment="1">
      <alignment horizontal="left" vertical="center"/>
      <protection/>
    </xf>
    <xf numFmtId="0" fontId="40" fillId="0" borderId="10" xfId="104" applyFont="1" applyBorder="1" applyAlignment="1">
      <alignment horizontal="left" vertical="center"/>
      <protection/>
    </xf>
    <xf numFmtId="3" fontId="39" fillId="0" borderId="10" xfId="104" applyNumberFormat="1" applyFont="1" applyBorder="1" applyAlignment="1">
      <alignment vertical="center"/>
      <protection/>
    </xf>
    <xf numFmtId="0" fontId="40" fillId="0" borderId="10" xfId="104" applyFont="1" applyFill="1" applyBorder="1">
      <alignment/>
      <protection/>
    </xf>
    <xf numFmtId="0" fontId="56" fillId="0" borderId="36" xfId="100" applyFont="1" applyBorder="1" applyAlignment="1">
      <alignment horizontal="center"/>
      <protection/>
    </xf>
    <xf numFmtId="3" fontId="55" fillId="0" borderId="10" xfId="104" applyNumberFormat="1" applyFont="1" applyBorder="1" applyAlignment="1">
      <alignment vertical="center"/>
      <protection/>
    </xf>
    <xf numFmtId="0" fontId="39" fillId="0" borderId="36" xfId="104" applyFont="1" applyBorder="1" applyAlignment="1">
      <alignment horizontal="left" vertical="center"/>
      <protection/>
    </xf>
    <xf numFmtId="3" fontId="40" fillId="0" borderId="10" xfId="104" applyNumberFormat="1" applyFont="1" applyBorder="1" applyAlignment="1">
      <alignment horizontal="right" vertical="center"/>
      <protection/>
    </xf>
    <xf numFmtId="0" fontId="40" fillId="0" borderId="36" xfId="104" applyFont="1" applyBorder="1" applyAlignment="1">
      <alignment horizontal="left" vertical="center"/>
      <protection/>
    </xf>
    <xf numFmtId="3" fontId="39" fillId="0" borderId="10" xfId="104" applyNumberFormat="1" applyFont="1" applyBorder="1" applyAlignment="1">
      <alignment horizontal="right" vertical="center"/>
      <protection/>
    </xf>
    <xf numFmtId="0" fontId="39" fillId="0" borderId="10" xfId="104" applyFont="1" applyBorder="1" applyAlignment="1">
      <alignment horizontal="left" vertical="center"/>
      <protection/>
    </xf>
    <xf numFmtId="3" fontId="40" fillId="0" borderId="10" xfId="104" applyNumberFormat="1" applyFont="1" applyBorder="1" applyAlignment="1">
      <alignment vertical="center"/>
      <protection/>
    </xf>
    <xf numFmtId="0" fontId="56" fillId="0" borderId="36" xfId="104" applyFont="1" applyBorder="1" applyAlignment="1">
      <alignment horizontal="center" vertical="center"/>
      <protection/>
    </xf>
    <xf numFmtId="3" fontId="55" fillId="0" borderId="10" xfId="104" applyNumberFormat="1" applyFont="1" applyFill="1" applyBorder="1" applyAlignment="1">
      <alignment vertical="center"/>
      <protection/>
    </xf>
    <xf numFmtId="3" fontId="55" fillId="0" borderId="10" xfId="104" applyNumberFormat="1" applyFont="1" applyFill="1" applyBorder="1">
      <alignment/>
      <protection/>
    </xf>
    <xf numFmtId="0" fontId="40" fillId="0" borderId="36" xfId="104" applyFont="1" applyBorder="1" applyAlignment="1">
      <alignment vertical="center"/>
      <protection/>
    </xf>
    <xf numFmtId="0" fontId="39" fillId="0" borderId="10" xfId="104" applyFont="1" applyFill="1" applyBorder="1" applyAlignment="1">
      <alignment horizontal="left" vertical="center"/>
      <protection/>
    </xf>
    <xf numFmtId="0" fontId="34" fillId="0" borderId="36" xfId="104" applyFont="1" applyBorder="1" applyAlignment="1">
      <alignment vertical="center"/>
      <protection/>
    </xf>
    <xf numFmtId="16" fontId="39" fillId="0" borderId="36" xfId="104" applyNumberFormat="1" applyFont="1" applyBorder="1" applyAlignment="1">
      <alignment horizontal="left" vertical="center"/>
      <protection/>
    </xf>
    <xf numFmtId="3" fontId="39" fillId="0" borderId="10" xfId="100" applyNumberFormat="1" applyFont="1" applyBorder="1" applyAlignment="1">
      <alignment horizontal="right"/>
      <protection/>
    </xf>
    <xf numFmtId="0" fontId="39" fillId="0" borderId="10" xfId="100" applyFont="1" applyBorder="1" applyAlignment="1">
      <alignment horizontal="left"/>
      <protection/>
    </xf>
    <xf numFmtId="3" fontId="56" fillId="0" borderId="10" xfId="104" applyNumberFormat="1" applyFont="1" applyBorder="1" applyAlignment="1">
      <alignment horizontal="right" vertical="center"/>
      <protection/>
    </xf>
    <xf numFmtId="0" fontId="56" fillId="0" borderId="36" xfId="104" applyFont="1" applyBorder="1" applyAlignment="1">
      <alignment horizontal="left" vertical="center"/>
      <protection/>
    </xf>
    <xf numFmtId="0" fontId="40" fillId="0" borderId="36" xfId="104" applyFont="1" applyBorder="1" applyAlignment="1">
      <alignment horizontal="left"/>
      <protection/>
    </xf>
    <xf numFmtId="0" fontId="56" fillId="0" borderId="10" xfId="104" applyFont="1" applyBorder="1" applyAlignment="1">
      <alignment horizontal="left" vertical="center"/>
      <protection/>
    </xf>
    <xf numFmtId="3" fontId="56" fillId="0" borderId="10" xfId="104" applyNumberFormat="1" applyFont="1" applyBorder="1" applyAlignment="1">
      <alignment vertical="center"/>
      <protection/>
    </xf>
    <xf numFmtId="0" fontId="40" fillId="0" borderId="36" xfId="104" applyFont="1" applyBorder="1" applyAlignment="1">
      <alignment horizontal="center"/>
      <protection/>
    </xf>
    <xf numFmtId="0" fontId="40" fillId="0" borderId="38" xfId="104" applyFont="1" applyBorder="1" applyAlignment="1">
      <alignment horizontal="left"/>
      <protection/>
    </xf>
    <xf numFmtId="0" fontId="40" fillId="0" borderId="38" xfId="104" applyFont="1" applyBorder="1" applyAlignment="1">
      <alignment horizontal="left" vertical="center"/>
      <protection/>
    </xf>
    <xf numFmtId="0" fontId="40" fillId="0" borderId="36" xfId="104" applyFont="1" applyBorder="1" applyAlignment="1">
      <alignment horizontal="center" vertical="center"/>
      <protection/>
    </xf>
    <xf numFmtId="3" fontId="39" fillId="0" borderId="25" xfId="104" applyNumberFormat="1" applyFont="1" applyBorder="1" applyAlignment="1">
      <alignment vertical="center"/>
      <protection/>
    </xf>
    <xf numFmtId="3" fontId="39" fillId="0" borderId="25" xfId="100" applyNumberFormat="1" applyFont="1" applyBorder="1" applyAlignment="1">
      <alignment horizontal="right"/>
      <protection/>
    </xf>
    <xf numFmtId="3" fontId="39" fillId="0" borderId="25" xfId="104" applyNumberFormat="1" applyFont="1" applyBorder="1" applyAlignment="1">
      <alignment horizontal="right" vertical="center"/>
      <protection/>
    </xf>
    <xf numFmtId="3" fontId="56" fillId="0" borderId="25" xfId="104" applyNumberFormat="1" applyFont="1" applyBorder="1" applyAlignment="1">
      <alignment horizontal="right" vertical="center"/>
      <protection/>
    </xf>
    <xf numFmtId="3" fontId="40" fillId="0" borderId="25" xfId="104" applyNumberFormat="1" applyFont="1" applyBorder="1" applyAlignment="1">
      <alignment horizontal="right" vertical="center"/>
      <protection/>
    </xf>
    <xf numFmtId="3" fontId="55" fillId="0" borderId="25" xfId="104" applyNumberFormat="1" applyFont="1" applyFill="1" applyBorder="1" applyAlignment="1">
      <alignment vertical="center"/>
      <protection/>
    </xf>
    <xf numFmtId="3" fontId="55" fillId="0" borderId="25" xfId="104" applyNumberFormat="1" applyFont="1" applyBorder="1" applyAlignment="1">
      <alignment vertical="center"/>
      <protection/>
    </xf>
    <xf numFmtId="3" fontId="40" fillId="0" borderId="25" xfId="104" applyNumberFormat="1" applyFont="1" applyBorder="1" applyAlignment="1">
      <alignment vertical="center"/>
      <protection/>
    </xf>
    <xf numFmtId="3" fontId="56" fillId="0" borderId="25" xfId="104" applyNumberFormat="1" applyFont="1" applyBorder="1" applyAlignment="1">
      <alignment vertical="center"/>
      <protection/>
    </xf>
    <xf numFmtId="0" fontId="33" fillId="0" borderId="10" xfId="104" applyFont="1" applyBorder="1" applyAlignment="1">
      <alignment vertical="center"/>
      <protection/>
    </xf>
    <xf numFmtId="3" fontId="33" fillId="0" borderId="10" xfId="104" applyNumberFormat="1" applyFont="1" applyBorder="1" applyAlignment="1">
      <alignment vertical="center"/>
      <protection/>
    </xf>
    <xf numFmtId="3" fontId="33" fillId="0" borderId="25" xfId="104" applyNumberFormat="1" applyFont="1" applyBorder="1" applyAlignment="1">
      <alignment vertical="center"/>
      <protection/>
    </xf>
    <xf numFmtId="0" fontId="40" fillId="0" borderId="38" xfId="104" applyFont="1" applyBorder="1" applyAlignment="1">
      <alignment horizontal="center" vertical="center"/>
      <protection/>
    </xf>
    <xf numFmtId="3" fontId="56" fillId="0" borderId="10" xfId="104" applyNumberFormat="1" applyFont="1" applyBorder="1">
      <alignment/>
      <protection/>
    </xf>
    <xf numFmtId="3" fontId="56" fillId="0" borderId="25" xfId="104" applyNumberFormat="1" applyFont="1" applyBorder="1">
      <alignment/>
      <protection/>
    </xf>
    <xf numFmtId="0" fontId="39" fillId="0" borderId="29" xfId="104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1" fillId="0" borderId="36" xfId="104" applyFont="1" applyBorder="1" applyAlignment="1">
      <alignment vertical="center"/>
      <protection/>
    </xf>
    <xf numFmtId="0" fontId="40" fillId="20" borderId="39" xfId="104" applyFont="1" applyFill="1" applyBorder="1" applyAlignment="1">
      <alignment horizontal="center" vertical="center"/>
      <protection/>
    </xf>
    <xf numFmtId="0" fontId="40" fillId="20" borderId="40" xfId="104" applyFont="1" applyFill="1" applyBorder="1" applyAlignment="1">
      <alignment horizontal="center" vertical="center"/>
      <protection/>
    </xf>
    <xf numFmtId="0" fontId="40" fillId="20" borderId="40" xfId="104" applyFont="1" applyFill="1" applyBorder="1" applyAlignment="1">
      <alignment horizontal="center" vertical="center" wrapText="1"/>
      <protection/>
    </xf>
    <xf numFmtId="0" fontId="40" fillId="20" borderId="41" xfId="104" applyFont="1" applyFill="1" applyBorder="1" applyAlignment="1">
      <alignment horizontal="center" vertical="center" wrapText="1"/>
      <protection/>
    </xf>
    <xf numFmtId="0" fontId="40" fillId="20" borderId="42" xfId="104" applyFont="1" applyFill="1" applyBorder="1" applyAlignment="1">
      <alignment horizontal="center" vertical="center"/>
      <protection/>
    </xf>
    <xf numFmtId="0" fontId="40" fillId="0" borderId="12" xfId="104" applyFont="1" applyBorder="1" applyAlignment="1">
      <alignment horizontal="center" vertical="center"/>
      <protection/>
    </xf>
    <xf numFmtId="0" fontId="56" fillId="0" borderId="43" xfId="104" applyFont="1" applyBorder="1" applyAlignment="1">
      <alignment horizontal="center" vertical="center"/>
      <protection/>
    </xf>
    <xf numFmtId="0" fontId="40" fillId="0" borderId="43" xfId="104" applyFont="1" applyBorder="1" applyAlignment="1">
      <alignment horizontal="left" vertical="center"/>
      <protection/>
    </xf>
    <xf numFmtId="3" fontId="55" fillId="0" borderId="25" xfId="104" applyNumberFormat="1" applyFont="1" applyFill="1" applyBorder="1">
      <alignment/>
      <protection/>
    </xf>
    <xf numFmtId="0" fontId="39" fillId="0" borderId="12" xfId="104" applyFont="1" applyBorder="1" applyAlignment="1">
      <alignment horizontal="center" vertical="center"/>
      <protection/>
    </xf>
    <xf numFmtId="0" fontId="41" fillId="0" borderId="43" xfId="104" applyFont="1" applyBorder="1" applyAlignment="1">
      <alignment vertical="center"/>
      <protection/>
    </xf>
    <xf numFmtId="0" fontId="34" fillId="0" borderId="43" xfId="104" applyFont="1" applyBorder="1" applyAlignment="1">
      <alignment vertical="center"/>
      <protection/>
    </xf>
    <xf numFmtId="0" fontId="40" fillId="0" borderId="43" xfId="104" applyFont="1" applyBorder="1" applyAlignment="1">
      <alignment horizontal="center" vertical="center"/>
      <protection/>
    </xf>
    <xf numFmtId="0" fontId="42" fillId="20" borderId="44" xfId="104" applyFont="1" applyFill="1" applyBorder="1" applyAlignment="1">
      <alignment horizontal="left" vertical="center"/>
      <protection/>
    </xf>
    <xf numFmtId="3" fontId="42" fillId="20" borderId="44" xfId="104" applyNumberFormat="1" applyFont="1" applyFill="1" applyBorder="1" applyAlignment="1">
      <alignment vertical="center"/>
      <protection/>
    </xf>
    <xf numFmtId="0" fontId="42" fillId="20" borderId="37" xfId="104" applyFont="1" applyFill="1" applyBorder="1" applyAlignment="1">
      <alignment horizontal="left" vertical="center"/>
      <protection/>
    </xf>
    <xf numFmtId="0" fontId="0" fillId="0" borderId="0" xfId="98">
      <alignment/>
      <protection/>
    </xf>
    <xf numFmtId="0" fontId="32" fillId="0" borderId="0" xfId="98" applyFont="1">
      <alignment/>
      <protection/>
    </xf>
    <xf numFmtId="0" fontId="62" fillId="0" borderId="0" xfId="101" applyFont="1" applyFill="1">
      <alignment/>
      <protection/>
    </xf>
    <xf numFmtId="188" fontId="45" fillId="0" borderId="0" xfId="101" applyNumberFormat="1" applyFont="1" applyFill="1" applyBorder="1" applyAlignment="1" applyProtection="1">
      <alignment horizontal="centerContinuous" vertical="center"/>
      <protection/>
    </xf>
    <xf numFmtId="0" fontId="63" fillId="0" borderId="0" xfId="102" applyFont="1" applyFill="1" applyBorder="1" applyAlignment="1" applyProtection="1">
      <alignment horizontal="right"/>
      <protection/>
    </xf>
    <xf numFmtId="0" fontId="64" fillId="0" borderId="0" xfId="102" applyFont="1" applyFill="1" applyBorder="1" applyAlignment="1" applyProtection="1">
      <alignment horizontal="right"/>
      <protection/>
    </xf>
    <xf numFmtId="0" fontId="63" fillId="0" borderId="0" xfId="102" applyFont="1" applyFill="1" applyBorder="1" applyAlignment="1" applyProtection="1">
      <alignment/>
      <protection/>
    </xf>
    <xf numFmtId="194" fontId="26" fillId="0" borderId="45" xfId="101" applyNumberFormat="1" applyFont="1" applyFill="1" applyBorder="1" applyAlignment="1">
      <alignment horizontal="center" vertical="center" wrapText="1"/>
      <protection/>
    </xf>
    <xf numFmtId="0" fontId="15" fillId="0" borderId="17" xfId="101" applyFont="1" applyFill="1" applyBorder="1" applyAlignment="1">
      <alignment horizontal="center" vertical="center"/>
      <protection/>
    </xf>
    <xf numFmtId="0" fontId="15" fillId="0" borderId="18" xfId="101" applyFont="1" applyFill="1" applyBorder="1" applyAlignment="1">
      <alignment horizontal="center" vertical="center"/>
      <protection/>
    </xf>
    <xf numFmtId="0" fontId="15" fillId="0" borderId="19" xfId="101" applyFont="1" applyFill="1" applyBorder="1" applyAlignment="1">
      <alignment horizontal="center" vertical="center"/>
      <protection/>
    </xf>
    <xf numFmtId="0" fontId="15" fillId="0" borderId="13" xfId="101" applyFont="1" applyFill="1" applyBorder="1" applyAlignment="1">
      <alignment horizontal="center" vertical="center"/>
      <protection/>
    </xf>
    <xf numFmtId="0" fontId="15" fillId="0" borderId="12" xfId="101" applyFont="1" applyFill="1" applyBorder="1" applyAlignment="1">
      <alignment horizontal="center" vertical="center"/>
      <protection/>
    </xf>
    <xf numFmtId="0" fontId="15" fillId="0" borderId="10" xfId="101" applyFont="1" applyFill="1" applyBorder="1" applyProtection="1">
      <alignment/>
      <protection locked="0"/>
    </xf>
    <xf numFmtId="0" fontId="15" fillId="0" borderId="32" xfId="101" applyFont="1" applyFill="1" applyBorder="1" applyAlignment="1">
      <alignment horizontal="center" vertical="center"/>
      <protection/>
    </xf>
    <xf numFmtId="0" fontId="15" fillId="0" borderId="45" xfId="101" applyFont="1" applyFill="1" applyBorder="1" applyProtection="1">
      <alignment/>
      <protection locked="0"/>
    </xf>
    <xf numFmtId="0" fontId="26" fillId="0" borderId="17" xfId="101" applyFont="1" applyFill="1" applyBorder="1" applyAlignment="1">
      <alignment horizontal="center" vertical="center"/>
      <protection/>
    </xf>
    <xf numFmtId="0" fontId="26" fillId="0" borderId="18" xfId="101" applyFont="1" applyFill="1" applyBorder="1">
      <alignment/>
      <protection/>
    </xf>
    <xf numFmtId="0" fontId="45" fillId="0" borderId="0" xfId="101" applyFont="1" applyFill="1">
      <alignment/>
      <protection/>
    </xf>
    <xf numFmtId="0" fontId="44" fillId="0" borderId="46" xfId="101" applyFont="1" applyFill="1" applyBorder="1" applyAlignment="1" applyProtection="1">
      <alignment horizontal="center" vertical="center" wrapText="1"/>
      <protection/>
    </xf>
    <xf numFmtId="0" fontId="49" fillId="0" borderId="12" xfId="101" applyFont="1" applyFill="1" applyBorder="1" applyAlignment="1" applyProtection="1">
      <alignment horizontal="center" vertical="center"/>
      <protection/>
    </xf>
    <xf numFmtId="188" fontId="45" fillId="0" borderId="0" xfId="102" applyNumberFormat="1" applyFont="1" applyFill="1" applyAlignment="1" applyProtection="1">
      <alignment vertical="center"/>
      <protection/>
    </xf>
    <xf numFmtId="188" fontId="45" fillId="0" borderId="0" xfId="102" applyNumberFormat="1" applyFont="1" applyFill="1" applyAlignment="1" applyProtection="1">
      <alignment horizontal="center" vertical="center"/>
      <protection/>
    </xf>
    <xf numFmtId="188" fontId="45" fillId="0" borderId="0" xfId="102" applyNumberFormat="1" applyFont="1" applyFill="1" applyAlignment="1" applyProtection="1">
      <alignment horizontal="center" vertical="center" wrapText="1"/>
      <protection/>
    </xf>
    <xf numFmtId="188" fontId="44" fillId="0" borderId="12" xfId="102" applyNumberFormat="1" applyFont="1" applyFill="1" applyBorder="1" applyAlignment="1" applyProtection="1">
      <alignment horizontal="center" vertical="center" wrapText="1"/>
      <protection/>
    </xf>
    <xf numFmtId="0" fontId="40" fillId="0" borderId="0" xfId="102" applyFont="1" applyAlignment="1">
      <alignment horizontal="center" wrapText="1"/>
      <protection/>
    </xf>
    <xf numFmtId="0" fontId="15" fillId="0" borderId="0" xfId="102" applyFill="1" applyAlignment="1">
      <alignment vertical="center" wrapText="1"/>
      <protection/>
    </xf>
    <xf numFmtId="188" fontId="66" fillId="0" borderId="0" xfId="102" applyNumberFormat="1" applyFont="1" applyFill="1" applyAlignment="1">
      <alignment vertical="center" wrapText="1"/>
      <protection/>
    </xf>
    <xf numFmtId="0" fontId="44" fillId="0" borderId="33" xfId="101" applyFont="1" applyFill="1" applyBorder="1" applyAlignment="1" applyProtection="1">
      <alignment horizontal="center" vertical="center"/>
      <protection/>
    </xf>
    <xf numFmtId="0" fontId="44" fillId="0" borderId="0" xfId="101" applyFont="1" applyFill="1" applyBorder="1" applyAlignment="1" applyProtection="1">
      <alignment horizontal="center" vertical="center"/>
      <protection/>
    </xf>
    <xf numFmtId="0" fontId="44" fillId="0" borderId="0" xfId="101" applyFont="1" applyFill="1" applyBorder="1" applyAlignment="1" applyProtection="1">
      <alignment horizontal="center" vertical="center" wrapText="1"/>
      <protection/>
    </xf>
    <xf numFmtId="190" fontId="44" fillId="0" borderId="0" xfId="68" applyNumberFormat="1" applyFont="1" applyFill="1" applyBorder="1" applyAlignment="1" applyProtection="1">
      <alignment horizontal="center"/>
      <protection/>
    </xf>
    <xf numFmtId="0" fontId="15" fillId="0" borderId="0" xfId="102" applyFont="1" applyFill="1" applyAlignment="1">
      <alignment horizontal="center" vertical="center" wrapText="1"/>
      <protection/>
    </xf>
    <xf numFmtId="188" fontId="47" fillId="0" borderId="0" xfId="102" applyNumberFormat="1" applyFont="1" applyFill="1" applyAlignment="1">
      <alignment horizontal="center" vertical="center" wrapText="1"/>
      <protection/>
    </xf>
    <xf numFmtId="0" fontId="38" fillId="0" borderId="0" xfId="102" applyFont="1" applyAlignment="1">
      <alignment horizontal="center" wrapText="1"/>
      <protection/>
    </xf>
    <xf numFmtId="188" fontId="47" fillId="0" borderId="0" xfId="102" applyNumberFormat="1" applyFont="1" applyFill="1" applyAlignment="1">
      <alignment vertical="center" wrapText="1"/>
      <protection/>
    </xf>
    <xf numFmtId="188" fontId="68" fillId="0" borderId="0" xfId="102" applyNumberFormat="1" applyFont="1" applyFill="1" applyAlignment="1" applyProtection="1">
      <alignment vertical="center" wrapText="1"/>
      <protection/>
    </xf>
    <xf numFmtId="190" fontId="15" fillId="0" borderId="10" xfId="68" applyNumberFormat="1" applyFont="1" applyFill="1" applyBorder="1" applyAlignment="1" applyProtection="1">
      <alignment horizontal="center" vertical="center" wrapText="1"/>
      <protection locked="0"/>
    </xf>
    <xf numFmtId="190" fontId="49" fillId="0" borderId="10" xfId="68" applyNumberFormat="1" applyFont="1" applyFill="1" applyBorder="1" applyAlignment="1" applyProtection="1">
      <alignment vertical="center" wrapText="1"/>
      <protection locked="0"/>
    </xf>
    <xf numFmtId="0" fontId="44" fillId="0" borderId="20" xfId="101" applyFont="1" applyFill="1" applyBorder="1" applyAlignment="1" applyProtection="1">
      <alignment horizontal="center" vertical="center" wrapText="1"/>
      <protection/>
    </xf>
    <xf numFmtId="0" fontId="49" fillId="0" borderId="47" xfId="101" applyFont="1" applyFill="1" applyBorder="1" applyAlignment="1" applyProtection="1">
      <alignment horizontal="center" vertical="center"/>
      <protection/>
    </xf>
    <xf numFmtId="190" fontId="49" fillId="0" borderId="27" xfId="68" applyNumberFormat="1" applyFont="1" applyFill="1" applyBorder="1" applyAlignment="1" applyProtection="1">
      <alignment/>
      <protection locked="0"/>
    </xf>
    <xf numFmtId="190" fontId="49" fillId="0" borderId="38" xfId="68" applyNumberFormat="1" applyFont="1" applyFill="1" applyBorder="1" applyAlignment="1" applyProtection="1">
      <alignment/>
      <protection locked="0"/>
    </xf>
    <xf numFmtId="0" fontId="48" fillId="0" borderId="48" xfId="101" applyFont="1" applyFill="1" applyBorder="1" applyAlignment="1" applyProtection="1">
      <alignment/>
      <protection/>
    </xf>
    <xf numFmtId="0" fontId="48" fillId="0" borderId="49" xfId="101" applyFont="1" applyFill="1" applyBorder="1" applyAlignment="1" applyProtection="1">
      <alignment/>
      <protection/>
    </xf>
    <xf numFmtId="190" fontId="49" fillId="0" borderId="24" xfId="68" applyNumberFormat="1" applyFont="1" applyFill="1" applyBorder="1" applyAlignment="1" applyProtection="1">
      <alignment/>
      <protection locked="0"/>
    </xf>
    <xf numFmtId="190" fontId="44" fillId="0" borderId="50" xfId="68" applyNumberFormat="1" applyFont="1" applyFill="1" applyBorder="1" applyAlignment="1" applyProtection="1">
      <alignment/>
      <protection/>
    </xf>
    <xf numFmtId="0" fontId="26" fillId="0" borderId="0" xfId="101" applyFont="1" applyFill="1" applyBorder="1" applyAlignment="1">
      <alignment horizontal="center" vertical="center"/>
      <protection/>
    </xf>
    <xf numFmtId="0" fontId="26" fillId="0" borderId="0" xfId="101" applyFont="1" applyFill="1" applyBorder="1">
      <alignment/>
      <protection/>
    </xf>
    <xf numFmtId="190" fontId="26" fillId="0" borderId="0" xfId="101" applyNumberFormat="1" applyFont="1" applyFill="1" applyBorder="1">
      <alignment/>
      <protection/>
    </xf>
    <xf numFmtId="0" fontId="62" fillId="0" borderId="0" xfId="101" applyFont="1" applyFill="1" applyAlignment="1">
      <alignment wrapText="1"/>
      <protection/>
    </xf>
    <xf numFmtId="0" fontId="49" fillId="0" borderId="36" xfId="101" applyFont="1" applyFill="1" applyBorder="1" applyAlignment="1" applyProtection="1">
      <alignment horizontal="left"/>
      <protection/>
    </xf>
    <xf numFmtId="0" fontId="48" fillId="0" borderId="51" xfId="101" applyFont="1" applyFill="1" applyBorder="1" applyAlignment="1" applyProtection="1">
      <alignment/>
      <protection/>
    </xf>
    <xf numFmtId="0" fontId="49" fillId="0" borderId="24" xfId="101" applyFont="1" applyFill="1" applyBorder="1" applyAlignment="1" applyProtection="1">
      <alignment horizontal="center" vertical="center"/>
      <protection/>
    </xf>
    <xf numFmtId="0" fontId="49" fillId="0" borderId="50" xfId="101" applyFont="1" applyFill="1" applyBorder="1" applyAlignment="1" applyProtection="1">
      <alignment horizontal="center" vertical="center"/>
      <protection/>
    </xf>
    <xf numFmtId="0" fontId="38" fillId="20" borderId="10" xfId="98" applyFont="1" applyFill="1" applyBorder="1" applyAlignment="1">
      <alignment horizontal="center" vertical="center" wrapText="1"/>
      <protection/>
    </xf>
    <xf numFmtId="0" fontId="40" fillId="20" borderId="10" xfId="98" applyFont="1" applyFill="1" applyBorder="1" applyAlignment="1">
      <alignment horizontal="center" vertical="center"/>
      <protection/>
    </xf>
    <xf numFmtId="0" fontId="1" fillId="0" borderId="10" xfId="98" applyFont="1" applyBorder="1">
      <alignment/>
      <protection/>
    </xf>
    <xf numFmtId="0" fontId="40" fillId="0" borderId="10" xfId="98" applyFont="1" applyBorder="1" applyAlignment="1">
      <alignment horizontal="left"/>
      <protection/>
    </xf>
    <xf numFmtId="0" fontId="39" fillId="0" borderId="10" xfId="98" applyFont="1" applyBorder="1">
      <alignment/>
      <protection/>
    </xf>
    <xf numFmtId="3" fontId="39" fillId="0" borderId="10" xfId="98" applyNumberFormat="1" applyFont="1" applyBorder="1">
      <alignment/>
      <protection/>
    </xf>
    <xf numFmtId="0" fontId="1" fillId="0" borderId="10" xfId="98" applyFont="1" applyBorder="1" applyAlignment="1">
      <alignment horizontal="center"/>
      <protection/>
    </xf>
    <xf numFmtId="0" fontId="39" fillId="0" borderId="10" xfId="98" applyFont="1" applyBorder="1" applyAlignment="1">
      <alignment horizontal="left" vertical="distributed"/>
      <protection/>
    </xf>
    <xf numFmtId="3" fontId="33" fillId="0" borderId="10" xfId="98" applyNumberFormat="1" applyFont="1" applyBorder="1">
      <alignment/>
      <protection/>
    </xf>
    <xf numFmtId="3" fontId="40" fillId="0" borderId="10" xfId="98" applyNumberFormat="1" applyFont="1" applyBorder="1">
      <alignment/>
      <protection/>
    </xf>
    <xf numFmtId="0" fontId="33" fillId="0" borderId="27" xfId="98" applyFont="1" applyBorder="1" applyAlignment="1">
      <alignment horizontal="left" wrapText="1"/>
      <protection/>
    </xf>
    <xf numFmtId="0" fontId="33" fillId="0" borderId="10" xfId="98" applyFont="1" applyBorder="1">
      <alignment/>
      <protection/>
    </xf>
    <xf numFmtId="0" fontId="39" fillId="0" borderId="10" xfId="98" applyFont="1" applyBorder="1" applyAlignment="1">
      <alignment horizontal="left"/>
      <protection/>
    </xf>
    <xf numFmtId="0" fontId="39" fillId="0" borderId="27" xfId="98" applyFont="1" applyBorder="1" applyAlignment="1">
      <alignment horizontal="left"/>
      <protection/>
    </xf>
    <xf numFmtId="0" fontId="39" fillId="0" borderId="27" xfId="98" applyFont="1" applyBorder="1" applyAlignment="1">
      <alignment horizontal="left" vertical="distributed"/>
      <protection/>
    </xf>
    <xf numFmtId="3" fontId="1" fillId="0" borderId="10" xfId="98" applyNumberFormat="1" applyFont="1" applyBorder="1">
      <alignment/>
      <protection/>
    </xf>
    <xf numFmtId="188" fontId="48" fillId="0" borderId="10" xfId="102" applyNumberFormat="1" applyFont="1" applyFill="1" applyBorder="1" applyAlignment="1" applyProtection="1">
      <alignment horizontal="center" vertical="center"/>
      <protection/>
    </xf>
    <xf numFmtId="188" fontId="44" fillId="0" borderId="10" xfId="102" applyNumberFormat="1" applyFont="1" applyFill="1" applyBorder="1" applyAlignment="1" applyProtection="1">
      <alignment horizontal="center" vertical="center" wrapText="1"/>
      <protection/>
    </xf>
    <xf numFmtId="188" fontId="44" fillId="0" borderId="25" xfId="102" applyNumberFormat="1" applyFont="1" applyFill="1" applyBorder="1" applyAlignment="1" applyProtection="1">
      <alignment horizontal="center" vertical="center" wrapText="1"/>
      <protection/>
    </xf>
    <xf numFmtId="188" fontId="44" fillId="0" borderId="10" xfId="102" applyNumberFormat="1" applyFont="1" applyFill="1" applyBorder="1" applyAlignment="1" applyProtection="1">
      <alignment horizontal="left" vertical="center" wrapText="1" indent="1"/>
      <protection/>
    </xf>
    <xf numFmtId="190" fontId="49" fillId="0" borderId="10" xfId="68" applyNumberFormat="1" applyFont="1" applyFill="1" applyBorder="1" applyAlignment="1" applyProtection="1">
      <alignment horizontal="center" vertical="center" wrapText="1"/>
      <protection locked="0"/>
    </xf>
    <xf numFmtId="190" fontId="49" fillId="0" borderId="10" xfId="68" applyNumberFormat="1" applyFont="1" applyFill="1" applyBorder="1" applyAlignment="1" applyProtection="1">
      <alignment vertical="center" wrapText="1"/>
      <protection/>
    </xf>
    <xf numFmtId="190" fontId="49" fillId="0" borderId="25" xfId="68" applyNumberFormat="1" applyFont="1" applyFill="1" applyBorder="1" applyAlignment="1" applyProtection="1">
      <alignment vertical="center" wrapText="1"/>
      <protection/>
    </xf>
    <xf numFmtId="190" fontId="26" fillId="0" borderId="10" xfId="68" applyNumberFormat="1" applyFont="1" applyFill="1" applyBorder="1" applyAlignment="1" applyProtection="1">
      <alignment horizontal="center" vertical="center" wrapText="1"/>
      <protection locked="0"/>
    </xf>
    <xf numFmtId="190" fontId="44" fillId="0" borderId="10" xfId="68" applyNumberFormat="1" applyFont="1" applyFill="1" applyBorder="1" applyAlignment="1" applyProtection="1">
      <alignment vertical="center" wrapText="1"/>
      <protection/>
    </xf>
    <xf numFmtId="190" fontId="44" fillId="0" borderId="25" xfId="68" applyNumberFormat="1" applyFont="1" applyFill="1" applyBorder="1" applyAlignment="1" applyProtection="1">
      <alignment vertical="center" wrapText="1"/>
      <protection/>
    </xf>
    <xf numFmtId="188" fontId="49" fillId="0" borderId="10" xfId="102" applyNumberFormat="1" applyFont="1" applyFill="1" applyBorder="1" applyAlignment="1" applyProtection="1">
      <alignment horizontal="left" vertical="center" wrapText="1" indent="1"/>
      <protection locked="0"/>
    </xf>
    <xf numFmtId="188" fontId="44" fillId="0" borderId="10" xfId="102" applyNumberFormat="1" applyFont="1" applyFill="1" applyBorder="1" applyAlignment="1" applyProtection="1">
      <alignment horizontal="left" vertical="center" wrapText="1" indent="1"/>
      <protection/>
    </xf>
    <xf numFmtId="190" fontId="15" fillId="0" borderId="10" xfId="68" applyNumberFormat="1" applyFont="1" applyFill="1" applyBorder="1" applyAlignment="1" applyProtection="1">
      <alignment horizontal="center" vertical="center" wrapText="1"/>
      <protection locked="0"/>
    </xf>
    <xf numFmtId="190" fontId="49" fillId="0" borderId="10" xfId="68" applyNumberFormat="1" applyFont="1" applyFill="1" applyBorder="1" applyAlignment="1" applyProtection="1">
      <alignment vertical="center" wrapText="1"/>
      <protection/>
    </xf>
    <xf numFmtId="190" fontId="49" fillId="0" borderId="25" xfId="68" applyNumberFormat="1" applyFont="1" applyFill="1" applyBorder="1" applyAlignment="1" applyProtection="1">
      <alignment vertical="center" wrapText="1"/>
      <protection/>
    </xf>
    <xf numFmtId="190" fontId="68" fillId="24" borderId="44" xfId="68" applyNumberFormat="1" applyFont="1" applyFill="1" applyBorder="1" applyAlignment="1" applyProtection="1">
      <alignment horizontal="left" vertical="center" wrapText="1" indent="2"/>
      <protection/>
    </xf>
    <xf numFmtId="190" fontId="68" fillId="0" borderId="44" xfId="68" applyNumberFormat="1" applyFont="1" applyFill="1" applyBorder="1" applyAlignment="1" applyProtection="1">
      <alignment vertical="center" wrapText="1"/>
      <protection/>
    </xf>
    <xf numFmtId="190" fontId="68" fillId="0" borderId="34" xfId="68" applyNumberFormat="1" applyFont="1" applyFill="1" applyBorder="1" applyAlignment="1" applyProtection="1">
      <alignment vertical="center" wrapText="1"/>
      <protection/>
    </xf>
    <xf numFmtId="0" fontId="60" fillId="0" borderId="10" xfId="98" applyFont="1" applyBorder="1" applyAlignment="1">
      <alignment horizontal="center"/>
      <protection/>
    </xf>
    <xf numFmtId="0" fontId="56" fillId="0" borderId="10" xfId="98" applyFont="1" applyBorder="1" applyAlignment="1">
      <alignment horizontal="left"/>
      <protection/>
    </xf>
    <xf numFmtId="3" fontId="41" fillId="0" borderId="10" xfId="98" applyNumberFormat="1" applyFont="1" applyBorder="1">
      <alignment/>
      <protection/>
    </xf>
    <xf numFmtId="3" fontId="56" fillId="0" borderId="10" xfId="98" applyNumberFormat="1" applyFont="1" applyBorder="1">
      <alignment/>
      <protection/>
    </xf>
    <xf numFmtId="0" fontId="69" fillId="0" borderId="0" xfId="98" applyFont="1">
      <alignment/>
      <protection/>
    </xf>
    <xf numFmtId="0" fontId="0" fillId="0" borderId="0" xfId="98" applyFont="1">
      <alignment/>
      <protection/>
    </xf>
    <xf numFmtId="0" fontId="1" fillId="0" borderId="0" xfId="104" applyFont="1">
      <alignment/>
      <protection/>
    </xf>
    <xf numFmtId="0" fontId="38" fillId="0" borderId="0" xfId="104" applyFont="1" applyAlignment="1">
      <alignment horizontal="right"/>
      <protection/>
    </xf>
    <xf numFmtId="0" fontId="42" fillId="0" borderId="0" xfId="104" applyFont="1" applyAlignment="1">
      <alignment horizontal="center"/>
      <protection/>
    </xf>
    <xf numFmtId="0" fontId="42" fillId="0" borderId="0" xfId="104" applyFont="1" applyAlignment="1">
      <alignment horizontal="right"/>
      <protection/>
    </xf>
    <xf numFmtId="0" fontId="40" fillId="0" borderId="0" xfId="104" applyFont="1" applyAlignment="1">
      <alignment horizontal="center"/>
      <protection/>
    </xf>
    <xf numFmtId="188" fontId="49" fillId="0" borderId="0" xfId="102" applyNumberFormat="1" applyFont="1" applyFill="1" applyAlignment="1" applyProtection="1">
      <alignment horizontal="right" vertical="center"/>
      <protection/>
    </xf>
    <xf numFmtId="0" fontId="1" fillId="0" borderId="0" xfId="104" applyFont="1" applyAlignment="1">
      <alignment/>
      <protection/>
    </xf>
    <xf numFmtId="0" fontId="40" fillId="0" borderId="0" xfId="104" applyFont="1" applyAlignment="1">
      <alignment/>
      <protection/>
    </xf>
    <xf numFmtId="0" fontId="34" fillId="0" borderId="0" xfId="104" applyFont="1" applyAlignment="1">
      <alignment horizontal="right"/>
      <protection/>
    </xf>
    <xf numFmtId="188" fontId="49" fillId="0" borderId="0" xfId="102" applyNumberFormat="1" applyFont="1" applyFill="1" applyAlignment="1">
      <alignment horizontal="center" vertical="center"/>
      <protection/>
    </xf>
    <xf numFmtId="0" fontId="70" fillId="0" borderId="0" xfId="102" applyFont="1" applyAlignment="1">
      <alignment wrapText="1"/>
      <protection/>
    </xf>
    <xf numFmtId="0" fontId="71" fillId="0" borderId="0" xfId="102" applyFont="1" applyAlignment="1">
      <alignment horizontal="right" wrapText="1"/>
      <protection/>
    </xf>
    <xf numFmtId="188" fontId="49" fillId="0" borderId="0" xfId="102" applyNumberFormat="1" applyFont="1" applyFill="1" applyBorder="1" applyAlignment="1">
      <alignment horizontal="center" vertical="center" wrapText="1"/>
      <protection/>
    </xf>
    <xf numFmtId="0" fontId="61" fillId="0" borderId="0" xfId="101" applyFont="1" applyFill="1">
      <alignment/>
      <protection/>
    </xf>
    <xf numFmtId="0" fontId="28" fillId="0" borderId="13" xfId="0" applyFont="1" applyBorder="1" applyAlignment="1">
      <alignment wrapText="1"/>
    </xf>
    <xf numFmtId="0" fontId="58" fillId="20" borderId="36" xfId="104" applyFont="1" applyFill="1" applyBorder="1" applyAlignment="1">
      <alignment horizontal="left" vertical="center"/>
      <protection/>
    </xf>
    <xf numFmtId="0" fontId="58" fillId="20" borderId="12" xfId="104" applyFont="1" applyFill="1" applyBorder="1" applyAlignment="1">
      <alignment horizontal="left" vertical="center"/>
      <protection/>
    </xf>
    <xf numFmtId="0" fontId="58" fillId="20" borderId="10" xfId="104" applyFont="1" applyFill="1" applyBorder="1" applyAlignment="1">
      <alignment horizontal="left" vertical="center"/>
      <protection/>
    </xf>
    <xf numFmtId="3" fontId="58" fillId="20" borderId="10" xfId="104" applyNumberFormat="1" applyFont="1" applyFill="1" applyBorder="1" applyAlignment="1">
      <alignment horizontal="right" vertical="center"/>
      <protection/>
    </xf>
    <xf numFmtId="3" fontId="58" fillId="20" borderId="10" xfId="104" applyNumberFormat="1" applyFont="1" applyFill="1" applyBorder="1">
      <alignment/>
      <protection/>
    </xf>
    <xf numFmtId="3" fontId="58" fillId="20" borderId="25" xfId="104" applyNumberFormat="1" applyFont="1" applyFill="1" applyBorder="1">
      <alignment/>
      <protection/>
    </xf>
    <xf numFmtId="0" fontId="14" fillId="20" borderId="0" xfId="104" applyFill="1">
      <alignment/>
      <protection/>
    </xf>
    <xf numFmtId="3" fontId="58" fillId="20" borderId="27" xfId="104" applyNumberFormat="1" applyFont="1" applyFill="1" applyBorder="1" applyAlignment="1">
      <alignment horizontal="right" vertical="center"/>
      <protection/>
    </xf>
    <xf numFmtId="3" fontId="59" fillId="20" borderId="10" xfId="104" applyNumberFormat="1" applyFont="1" applyFill="1" applyBorder="1" applyAlignment="1">
      <alignment vertical="center"/>
      <protection/>
    </xf>
    <xf numFmtId="0" fontId="33" fillId="0" borderId="36" xfId="104" applyFont="1" applyBorder="1" applyAlignment="1">
      <alignment horizontal="left" vertical="center" wrapText="1"/>
      <protection/>
    </xf>
    <xf numFmtId="0" fontId="39" fillId="0" borderId="27" xfId="98" applyFont="1" applyBorder="1" applyAlignment="1">
      <alignment horizontal="left" wrapText="1"/>
      <protection/>
    </xf>
    <xf numFmtId="0" fontId="72" fillId="0" borderId="8" xfId="0" applyFont="1" applyBorder="1" applyAlignment="1">
      <alignment/>
    </xf>
    <xf numFmtId="3" fontId="72" fillId="0" borderId="8" xfId="0" applyNumberFormat="1" applyFont="1" applyBorder="1" applyAlignment="1">
      <alignment vertical="center"/>
    </xf>
    <xf numFmtId="190" fontId="15" fillId="0" borderId="23" xfId="68" applyNumberFormat="1" applyFont="1" applyFill="1" applyBorder="1" applyAlignment="1">
      <alignment vertical="center"/>
    </xf>
    <xf numFmtId="190" fontId="15" fillId="0" borderId="25" xfId="68" applyNumberFormat="1" applyFont="1" applyFill="1" applyBorder="1" applyAlignment="1">
      <alignment vertical="center"/>
    </xf>
    <xf numFmtId="190" fontId="15" fillId="0" borderId="10" xfId="68" applyNumberFormat="1" applyFont="1" applyFill="1" applyBorder="1" applyAlignment="1" applyProtection="1">
      <alignment vertical="center"/>
      <protection locked="0"/>
    </xf>
    <xf numFmtId="190" fontId="15" fillId="0" borderId="45" xfId="68" applyNumberFormat="1" applyFont="1" applyFill="1" applyBorder="1" applyAlignment="1" applyProtection="1">
      <alignment vertical="center"/>
      <protection locked="0"/>
    </xf>
    <xf numFmtId="190" fontId="26" fillId="0" borderId="18" xfId="101" applyNumberFormat="1" applyFont="1" applyFill="1" applyBorder="1" applyAlignment="1">
      <alignment vertical="center"/>
      <protection/>
    </xf>
    <xf numFmtId="190" fontId="26" fillId="0" borderId="19" xfId="101" applyNumberFormat="1" applyFont="1" applyFill="1" applyBorder="1" applyAlignment="1">
      <alignment vertical="center"/>
      <protection/>
    </xf>
    <xf numFmtId="0" fontId="72" fillId="0" borderId="8" xfId="0" applyFont="1" applyBorder="1" applyAlignment="1">
      <alignment wrapText="1"/>
    </xf>
    <xf numFmtId="0" fontId="24" fillId="0" borderId="0" xfId="0" applyFont="1" applyAlignment="1">
      <alignment horizontal="right" wrapText="1"/>
    </xf>
    <xf numFmtId="0" fontId="14" fillId="0" borderId="0" xfId="104" applyAlignment="1">
      <alignment horizontal="right"/>
      <protection/>
    </xf>
    <xf numFmtId="0" fontId="25" fillId="0" borderId="52" xfId="0" applyFont="1" applyBorder="1" applyAlignment="1">
      <alignment horizontal="center" wrapText="1"/>
    </xf>
    <xf numFmtId="0" fontId="25" fillId="0" borderId="53" xfId="0" applyFont="1" applyBorder="1" applyAlignment="1">
      <alignment horizontal="center" wrapText="1"/>
    </xf>
    <xf numFmtId="0" fontId="43" fillId="0" borderId="54" xfId="0" applyFont="1" applyBorder="1" applyAlignment="1">
      <alignment horizontal="center" wrapText="1"/>
    </xf>
    <xf numFmtId="0" fontId="43" fillId="0" borderId="55" xfId="0" applyFont="1" applyBorder="1" applyAlignment="1">
      <alignment horizontal="center" wrapText="1"/>
    </xf>
    <xf numFmtId="3" fontId="28" fillId="0" borderId="25" xfId="0" applyNumberFormat="1" applyFont="1" applyBorder="1" applyAlignment="1">
      <alignment horizontal="right" wrapText="1"/>
    </xf>
    <xf numFmtId="3" fontId="1" fillId="0" borderId="25" xfId="0" applyNumberFormat="1" applyFont="1" applyBorder="1" applyAlignment="1">
      <alignment horizontal="right" wrapText="1"/>
    </xf>
    <xf numFmtId="0" fontId="1" fillId="0" borderId="25" xfId="0" applyFont="1" applyBorder="1" applyAlignment="1">
      <alignment wrapText="1"/>
    </xf>
    <xf numFmtId="3" fontId="24" fillId="0" borderId="25" xfId="0" applyNumberFormat="1" applyFont="1" applyBorder="1" applyAlignment="1">
      <alignment horizontal="right" wrapText="1"/>
    </xf>
    <xf numFmtId="0" fontId="28" fillId="0" borderId="25" xfId="0" applyFont="1" applyBorder="1" applyAlignment="1">
      <alignment wrapText="1"/>
    </xf>
    <xf numFmtId="0" fontId="24" fillId="0" borderId="25" xfId="0" applyFont="1" applyBorder="1" applyAlignment="1">
      <alignment wrapText="1"/>
    </xf>
    <xf numFmtId="0" fontId="31" fillId="0" borderId="12" xfId="0" applyFont="1" applyBorder="1" applyAlignment="1">
      <alignment wrapText="1"/>
    </xf>
    <xf numFmtId="3" fontId="31" fillId="0" borderId="25" xfId="0" applyNumberFormat="1" applyFont="1" applyBorder="1" applyAlignment="1">
      <alignment horizontal="right" wrapText="1"/>
    </xf>
    <xf numFmtId="0" fontId="31" fillId="0" borderId="33" xfId="0" applyFont="1" applyBorder="1" applyAlignment="1">
      <alignment wrapText="1"/>
    </xf>
    <xf numFmtId="3" fontId="31" fillId="0" borderId="34" xfId="0" applyNumberFormat="1" applyFont="1" applyBorder="1" applyAlignment="1">
      <alignment horizontal="right" wrapText="1"/>
    </xf>
    <xf numFmtId="0" fontId="28" fillId="0" borderId="0" xfId="0" applyFont="1" applyAlignment="1">
      <alignment horizontal="right" wrapText="1"/>
    </xf>
    <xf numFmtId="0" fontId="28" fillId="0" borderId="25" xfId="0" applyFont="1" applyBorder="1" applyAlignment="1">
      <alignment horizontal="right" wrapText="1"/>
    </xf>
    <xf numFmtId="3" fontId="52" fillId="0" borderId="25" xfId="0" applyNumberFormat="1" applyFont="1" applyBorder="1" applyAlignment="1">
      <alignment horizontal="right" wrapText="1"/>
    </xf>
    <xf numFmtId="3" fontId="27" fillId="0" borderId="25" xfId="0" applyNumberFormat="1" applyFont="1" applyBorder="1" applyAlignment="1">
      <alignment horizontal="right" wrapText="1"/>
    </xf>
    <xf numFmtId="188" fontId="26" fillId="0" borderId="0" xfId="102" applyNumberFormat="1" applyFont="1" applyFill="1" applyAlignment="1" applyProtection="1">
      <alignment horizontal="right" vertical="center"/>
      <protection/>
    </xf>
    <xf numFmtId="0" fontId="15" fillId="0" borderId="0" xfId="99">
      <alignment/>
      <protection/>
    </xf>
    <xf numFmtId="0" fontId="73" fillId="0" borderId="0" xfId="99" applyFont="1" applyAlignment="1">
      <alignment horizontal="center"/>
      <protection/>
    </xf>
    <xf numFmtId="0" fontId="26" fillId="0" borderId="0" xfId="99" applyFont="1" applyAlignment="1">
      <alignment horizontal="right"/>
      <protection/>
    </xf>
    <xf numFmtId="0" fontId="15" fillId="0" borderId="0" xfId="99" applyFont="1" applyBorder="1" applyAlignment="1">
      <alignment horizontal="center"/>
      <protection/>
    </xf>
    <xf numFmtId="0" fontId="15" fillId="0" borderId="0" xfId="99" applyFont="1" applyBorder="1" applyAlignment="1">
      <alignment horizontal="right"/>
      <protection/>
    </xf>
    <xf numFmtId="0" fontId="26" fillId="0" borderId="46" xfId="99" applyFont="1" applyBorder="1" applyAlignment="1">
      <alignment vertical="center" wrapText="1"/>
      <protection/>
    </xf>
    <xf numFmtId="0" fontId="26" fillId="0" borderId="56" xfId="99" applyFont="1" applyBorder="1" applyAlignment="1">
      <alignment horizontal="center" vertical="center" wrapText="1"/>
      <protection/>
    </xf>
    <xf numFmtId="0" fontId="26" fillId="0" borderId="57" xfId="99" applyFont="1" applyBorder="1" applyAlignment="1">
      <alignment horizontal="center" vertical="center" wrapText="1"/>
      <protection/>
    </xf>
    <xf numFmtId="0" fontId="44" fillId="0" borderId="12" xfId="99" applyFont="1" applyBorder="1" applyAlignment="1">
      <alignment horizontal="center"/>
      <protection/>
    </xf>
    <xf numFmtId="0" fontId="44" fillId="0" borderId="10" xfId="99" applyFont="1" applyBorder="1" applyAlignment="1">
      <alignment horizontal="center"/>
      <protection/>
    </xf>
    <xf numFmtId="0" fontId="44" fillId="0" borderId="36" xfId="99" applyFont="1" applyBorder="1" applyAlignment="1">
      <alignment horizontal="center"/>
      <protection/>
    </xf>
    <xf numFmtId="0" fontId="44" fillId="0" borderId="0" xfId="99" applyFont="1">
      <alignment/>
      <protection/>
    </xf>
    <xf numFmtId="49" fontId="15" fillId="0" borderId="12" xfId="99" applyNumberFormat="1" applyFont="1" applyBorder="1" applyAlignment="1">
      <alignment horizontal="right"/>
      <protection/>
    </xf>
    <xf numFmtId="49" fontId="15" fillId="0" borderId="10" xfId="99" applyNumberFormat="1" applyFont="1" applyBorder="1" applyAlignment="1">
      <alignment horizontal="right"/>
      <protection/>
    </xf>
    <xf numFmtId="188" fontId="15" fillId="0" borderId="10" xfId="99" applyNumberFormat="1" applyFont="1" applyFill="1" applyBorder="1" applyAlignment="1" applyProtection="1">
      <alignment horizontal="left" vertical="center" wrapText="1" indent="1"/>
      <protection locked="0"/>
    </xf>
    <xf numFmtId="3" fontId="15" fillId="0" borderId="10" xfId="99" applyNumberFormat="1" applyFont="1" applyBorder="1">
      <alignment/>
      <protection/>
    </xf>
    <xf numFmtId="0" fontId="15" fillId="0" borderId="36" xfId="99" applyFont="1" applyBorder="1">
      <alignment/>
      <protection/>
    </xf>
    <xf numFmtId="0" fontId="15" fillId="0" borderId="45" xfId="99" applyFont="1" applyBorder="1" applyAlignment="1">
      <alignment horizontal="left"/>
      <protection/>
    </xf>
    <xf numFmtId="3" fontId="15" fillId="0" borderId="45" xfId="99" applyNumberFormat="1" applyFont="1" applyBorder="1">
      <alignment/>
      <protection/>
    </xf>
    <xf numFmtId="3" fontId="15" fillId="0" borderId="10" xfId="99" applyNumberFormat="1" applyFont="1" applyFill="1" applyBorder="1" applyAlignment="1" applyProtection="1">
      <alignment vertical="center" wrapText="1"/>
      <protection locked="0"/>
    </xf>
    <xf numFmtId="0" fontId="15" fillId="0" borderId="10" xfId="99" applyFont="1" applyBorder="1" applyAlignment="1">
      <alignment horizontal="left"/>
      <protection/>
    </xf>
    <xf numFmtId="0" fontId="15" fillId="0" borderId="12" xfId="99" applyBorder="1">
      <alignment/>
      <protection/>
    </xf>
    <xf numFmtId="0" fontId="15" fillId="0" borderId="36" xfId="99" applyFont="1" applyBorder="1" applyAlignment="1">
      <alignment vertical="center" wrapText="1"/>
      <protection/>
    </xf>
    <xf numFmtId="0" fontId="15" fillId="0" borderId="58" xfId="99" applyFont="1" applyBorder="1">
      <alignment/>
      <protection/>
    </xf>
    <xf numFmtId="49" fontId="15" fillId="0" borderId="32" xfId="99" applyNumberFormat="1" applyFont="1" applyBorder="1" applyAlignment="1">
      <alignment horizontal="right"/>
      <protection/>
    </xf>
    <xf numFmtId="49" fontId="15" fillId="0" borderId="45" xfId="99" applyNumberFormat="1" applyFont="1" applyBorder="1" applyAlignment="1">
      <alignment horizontal="right"/>
      <protection/>
    </xf>
    <xf numFmtId="188" fontId="15" fillId="0" borderId="45" xfId="99" applyNumberFormat="1" applyFont="1" applyFill="1" applyBorder="1" applyAlignment="1" applyProtection="1">
      <alignment horizontal="left" vertical="center" wrapText="1" indent="1"/>
      <protection locked="0"/>
    </xf>
    <xf numFmtId="3" fontId="15" fillId="0" borderId="45" xfId="99" applyNumberFormat="1" applyFont="1" applyFill="1" applyBorder="1" applyAlignment="1" applyProtection="1">
      <alignment vertical="center" wrapText="1"/>
      <protection locked="0"/>
    </xf>
    <xf numFmtId="49" fontId="15" fillId="0" borderId="32" xfId="99" applyNumberFormat="1" applyBorder="1">
      <alignment/>
      <protection/>
    </xf>
    <xf numFmtId="49" fontId="15" fillId="0" borderId="45" xfId="99" applyNumberFormat="1" applyBorder="1">
      <alignment/>
      <protection/>
    </xf>
    <xf numFmtId="0" fontId="26" fillId="0" borderId="44" xfId="99" applyFont="1" applyBorder="1" applyAlignment="1">
      <alignment horizontal="left"/>
      <protection/>
    </xf>
    <xf numFmtId="3" fontId="26" fillId="0" borderId="44" xfId="99" applyNumberFormat="1" applyFont="1" applyBorder="1">
      <alignment/>
      <protection/>
    </xf>
    <xf numFmtId="0" fontId="26" fillId="0" borderId="37" xfId="99" applyFont="1" applyBorder="1" applyAlignment="1">
      <alignment horizontal="left"/>
      <protection/>
    </xf>
    <xf numFmtId="0" fontId="26" fillId="0" borderId="33" xfId="99" applyFont="1" applyBorder="1" applyAlignment="1">
      <alignment horizontal="left"/>
      <protection/>
    </xf>
    <xf numFmtId="0" fontId="1" fillId="0" borderId="0" xfId="0" applyFont="1" applyAlignment="1">
      <alignment horizontal="justify"/>
    </xf>
    <xf numFmtId="0" fontId="36" fillId="0" borderId="32" xfId="0" applyFont="1" applyBorder="1" applyAlignment="1">
      <alignment wrapText="1"/>
    </xf>
    <xf numFmtId="0" fontId="27" fillId="0" borderId="28" xfId="0" applyFont="1" applyBorder="1" applyAlignment="1">
      <alignment/>
    </xf>
    <xf numFmtId="0" fontId="27" fillId="0" borderId="29" xfId="0" applyFont="1" applyBorder="1" applyAlignment="1">
      <alignment/>
    </xf>
    <xf numFmtId="3" fontId="74" fillId="20" borderId="44" xfId="104" applyNumberFormat="1" applyFont="1" applyFill="1" applyBorder="1" applyAlignment="1">
      <alignment vertical="center"/>
      <protection/>
    </xf>
    <xf numFmtId="188" fontId="48" fillId="0" borderId="59" xfId="102" applyNumberFormat="1" applyFont="1" applyFill="1" applyBorder="1" applyAlignment="1" applyProtection="1">
      <alignment horizontal="centerContinuous" vertical="center" wrapText="1"/>
      <protection/>
    </xf>
    <xf numFmtId="188" fontId="44" fillId="0" borderId="59" xfId="102" applyNumberFormat="1" applyFont="1" applyFill="1" applyBorder="1" applyAlignment="1" applyProtection="1">
      <alignment horizontal="center" vertical="center" wrapText="1"/>
      <protection/>
    </xf>
    <xf numFmtId="188" fontId="49" fillId="0" borderId="60" xfId="102" applyNumberFormat="1" applyFont="1" applyFill="1" applyBorder="1" applyAlignment="1" applyProtection="1">
      <alignment horizontal="left" vertical="center" wrapText="1" indent="1"/>
      <protection/>
    </xf>
    <xf numFmtId="188" fontId="49" fillId="0" borderId="36" xfId="102" applyNumberFormat="1" applyFont="1" applyFill="1" applyBorder="1" applyAlignment="1" applyProtection="1">
      <alignment horizontal="left" vertical="center" wrapText="1" indent="1"/>
      <protection/>
    </xf>
    <xf numFmtId="188" fontId="49" fillId="0" borderId="0" xfId="102" applyNumberFormat="1" applyFont="1" applyFill="1" applyBorder="1" applyAlignment="1" applyProtection="1">
      <alignment horizontal="left" vertical="center" wrapText="1" indent="1"/>
      <protection/>
    </xf>
    <xf numFmtId="188" fontId="49" fillId="0" borderId="36" xfId="102" applyNumberFormat="1" applyFont="1" applyFill="1" applyBorder="1" applyAlignment="1" applyProtection="1">
      <alignment horizontal="left" vertical="center" wrapText="1" indent="1"/>
      <protection locked="0"/>
    </xf>
    <xf numFmtId="188" fontId="49" fillId="0" borderId="38" xfId="102" applyNumberFormat="1" applyFont="1" applyFill="1" applyBorder="1" applyAlignment="1" applyProtection="1">
      <alignment horizontal="left" vertical="center" wrapText="1" indent="1"/>
      <protection/>
    </xf>
    <xf numFmtId="188" fontId="26" fillId="0" borderId="61" xfId="102" applyNumberFormat="1" applyFont="1" applyFill="1" applyBorder="1" applyAlignment="1" applyProtection="1">
      <alignment horizontal="left" vertical="center" wrapText="1" indent="1"/>
      <protection/>
    </xf>
    <xf numFmtId="188" fontId="26" fillId="0" borderId="61" xfId="102" applyNumberFormat="1" applyFont="1" applyFill="1" applyBorder="1" applyAlignment="1" applyProtection="1">
      <alignment horizontal="right" vertical="center" wrapText="1" indent="1"/>
      <protection/>
    </xf>
    <xf numFmtId="0" fontId="43" fillId="0" borderId="53" xfId="0" applyFont="1" applyBorder="1" applyAlignment="1">
      <alignment horizontal="center" wrapText="1"/>
    </xf>
    <xf numFmtId="0" fontId="43" fillId="0" borderId="52" xfId="0" applyFont="1" applyBorder="1" applyAlignment="1">
      <alignment horizontal="center" wrapText="1"/>
    </xf>
    <xf numFmtId="0" fontId="43" fillId="0" borderId="11" xfId="0" applyFont="1" applyBorder="1" applyAlignment="1">
      <alignment horizontal="center" wrapText="1"/>
    </xf>
    <xf numFmtId="188" fontId="49" fillId="0" borderId="38" xfId="102" applyNumberFormat="1" applyFont="1" applyFill="1" applyBorder="1" applyAlignment="1" applyProtection="1">
      <alignment horizontal="right" vertical="center" wrapText="1" indent="1"/>
      <protection/>
    </xf>
    <xf numFmtId="188" fontId="15" fillId="0" borderId="50" xfId="102" applyNumberFormat="1" applyFill="1" applyBorder="1" applyAlignment="1" applyProtection="1">
      <alignment horizontal="left" vertical="center" wrapText="1" indent="1"/>
      <protection/>
    </xf>
    <xf numFmtId="0" fontId="43" fillId="0" borderId="62" xfId="0" applyFont="1" applyBorder="1" applyAlignment="1">
      <alignment horizontal="center" wrapText="1"/>
    </xf>
    <xf numFmtId="0" fontId="24" fillId="0" borderId="63" xfId="0" applyFont="1" applyBorder="1" applyAlignment="1">
      <alignment wrapText="1"/>
    </xf>
    <xf numFmtId="0" fontId="28" fillId="0" borderId="27" xfId="0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24" fillId="0" borderId="27" xfId="0" applyFont="1" applyBorder="1" applyAlignment="1">
      <alignment wrapText="1"/>
    </xf>
    <xf numFmtId="0" fontId="28" fillId="0" borderId="63" xfId="0" applyFont="1" applyBorder="1" applyAlignment="1">
      <alignment wrapText="1"/>
    </xf>
    <xf numFmtId="0" fontId="31" fillId="0" borderId="27" xfId="0" applyFont="1" applyBorder="1" applyAlignment="1">
      <alignment wrapText="1"/>
    </xf>
    <xf numFmtId="0" fontId="31" fillId="0" borderId="48" xfId="0" applyFont="1" applyBorder="1" applyAlignment="1">
      <alignment wrapText="1"/>
    </xf>
    <xf numFmtId="3" fontId="24" fillId="0" borderId="12" xfId="0" applyNumberFormat="1" applyFont="1" applyBorder="1" applyAlignment="1">
      <alignment horizontal="right" wrapText="1"/>
    </xf>
    <xf numFmtId="3" fontId="28" fillId="0" borderId="12" xfId="0" applyNumberFormat="1" applyFont="1" applyBorder="1" applyAlignment="1">
      <alignment horizontal="right" wrapText="1"/>
    </xf>
    <xf numFmtId="3" fontId="1" fillId="0" borderId="12" xfId="0" applyNumberFormat="1" applyFont="1" applyBorder="1" applyAlignment="1">
      <alignment horizontal="right" wrapText="1"/>
    </xf>
    <xf numFmtId="0" fontId="1" fillId="0" borderId="12" xfId="0" applyFont="1" applyBorder="1" applyAlignment="1">
      <alignment wrapText="1"/>
    </xf>
    <xf numFmtId="0" fontId="24" fillId="0" borderId="25" xfId="0" applyFont="1" applyBorder="1" applyAlignment="1">
      <alignment horizontal="right" wrapText="1"/>
    </xf>
    <xf numFmtId="3" fontId="31" fillId="0" borderId="12" xfId="0" applyNumberFormat="1" applyFont="1" applyBorder="1" applyAlignment="1">
      <alignment horizontal="right" wrapText="1"/>
    </xf>
    <xf numFmtId="3" fontId="31" fillId="0" borderId="33" xfId="0" applyNumberFormat="1" applyFont="1" applyBorder="1" applyAlignment="1">
      <alignment horizontal="right" wrapText="1"/>
    </xf>
    <xf numFmtId="3" fontId="31" fillId="0" borderId="44" xfId="0" applyNumberFormat="1" applyFont="1" applyBorder="1" applyAlignment="1">
      <alignment horizontal="right" wrapText="1"/>
    </xf>
    <xf numFmtId="0" fontId="34" fillId="0" borderId="27" xfId="0" applyFont="1" applyBorder="1" applyAlignment="1">
      <alignment wrapText="1"/>
    </xf>
    <xf numFmtId="0" fontId="36" fillId="0" borderId="27" xfId="0" applyFont="1" applyBorder="1" applyAlignment="1">
      <alignment wrapText="1"/>
    </xf>
    <xf numFmtId="0" fontId="27" fillId="0" borderId="27" xfId="0" applyFont="1" applyBorder="1" applyAlignment="1">
      <alignment wrapText="1"/>
    </xf>
    <xf numFmtId="0" fontId="36" fillId="0" borderId="64" xfId="0" applyFont="1" applyBorder="1" applyAlignment="1">
      <alignment wrapText="1"/>
    </xf>
    <xf numFmtId="0" fontId="28" fillId="0" borderId="12" xfId="0" applyFont="1" applyBorder="1" applyAlignment="1">
      <alignment horizontal="right" wrapText="1"/>
    </xf>
    <xf numFmtId="1" fontId="28" fillId="0" borderId="10" xfId="0" applyNumberFormat="1" applyFont="1" applyBorder="1" applyAlignment="1">
      <alignment horizontal="right" wrapText="1"/>
    </xf>
    <xf numFmtId="3" fontId="52" fillId="0" borderId="12" xfId="0" applyNumberFormat="1" applyFont="1" applyBorder="1" applyAlignment="1">
      <alignment horizontal="right" wrapText="1"/>
    </xf>
    <xf numFmtId="3" fontId="52" fillId="0" borderId="10" xfId="0" applyNumberFormat="1" applyFont="1" applyBorder="1" applyAlignment="1">
      <alignment horizontal="right" wrapText="1"/>
    </xf>
    <xf numFmtId="3" fontId="27" fillId="0" borderId="12" xfId="0" applyNumberFormat="1" applyFont="1" applyBorder="1" applyAlignment="1">
      <alignment horizontal="right" wrapText="1"/>
    </xf>
    <xf numFmtId="3" fontId="52" fillId="0" borderId="33" xfId="0" applyNumberFormat="1" applyFont="1" applyBorder="1" applyAlignment="1">
      <alignment horizontal="right" wrapText="1"/>
    </xf>
    <xf numFmtId="3" fontId="52" fillId="0" borderId="44" xfId="0" applyNumberFormat="1" applyFont="1" applyBorder="1" applyAlignment="1">
      <alignment horizontal="right" wrapText="1"/>
    </xf>
    <xf numFmtId="3" fontId="52" fillId="0" borderId="34" xfId="0" applyNumberFormat="1" applyFont="1" applyBorder="1" applyAlignment="1">
      <alignment horizontal="right" wrapText="1"/>
    </xf>
    <xf numFmtId="0" fontId="1" fillId="0" borderId="65" xfId="0" applyFont="1" applyBorder="1" applyAlignment="1">
      <alignment/>
    </xf>
    <xf numFmtId="0" fontId="1" fillId="0" borderId="46" xfId="0" applyFont="1" applyBorder="1" applyAlignment="1">
      <alignment/>
    </xf>
    <xf numFmtId="0" fontId="1" fillId="0" borderId="66" xfId="0" applyFont="1" applyBorder="1" applyAlignment="1">
      <alignment/>
    </xf>
    <xf numFmtId="0" fontId="1" fillId="0" borderId="67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48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56" fillId="0" borderId="43" xfId="104" applyFont="1" applyBorder="1" applyAlignment="1">
      <alignment horizontal="left" vertical="center"/>
      <protection/>
    </xf>
    <xf numFmtId="0" fontId="56" fillId="0" borderId="36" xfId="104" applyFont="1" applyBorder="1" applyAlignment="1">
      <alignment horizontal="left" vertical="center"/>
      <protection/>
    </xf>
    <xf numFmtId="0" fontId="34" fillId="0" borderId="36" xfId="104" applyFont="1" applyFill="1" applyBorder="1" applyAlignment="1">
      <alignment horizontal="left" vertical="center"/>
      <protection/>
    </xf>
    <xf numFmtId="0" fontId="57" fillId="0" borderId="10" xfId="104" applyFont="1" applyFill="1" applyBorder="1" applyAlignment="1">
      <alignment horizontal="left" vertical="center"/>
      <protection/>
    </xf>
    <xf numFmtId="0" fontId="56" fillId="0" borderId="38" xfId="104" applyFont="1" applyBorder="1" applyAlignment="1">
      <alignment horizontal="left"/>
      <protection/>
    </xf>
    <xf numFmtId="0" fontId="56" fillId="0" borderId="36" xfId="104" applyFont="1" applyBorder="1" applyAlignment="1">
      <alignment horizontal="left"/>
      <protection/>
    </xf>
    <xf numFmtId="0" fontId="34" fillId="0" borderId="12" xfId="104" applyFont="1" applyFill="1" applyBorder="1" applyAlignment="1">
      <alignment horizontal="left" vertical="center"/>
      <protection/>
    </xf>
    <xf numFmtId="0" fontId="42" fillId="20" borderId="33" xfId="104" applyFont="1" applyFill="1" applyBorder="1" applyAlignment="1">
      <alignment horizontal="left" vertical="center"/>
      <protection/>
    </xf>
    <xf numFmtId="0" fontId="42" fillId="20" borderId="44" xfId="104" applyFont="1" applyFill="1" applyBorder="1" applyAlignment="1">
      <alignment horizontal="left" vertical="center"/>
      <protection/>
    </xf>
    <xf numFmtId="0" fontId="58" fillId="20" borderId="43" xfId="104" applyFont="1" applyFill="1" applyBorder="1" applyAlignment="1">
      <alignment horizontal="left" vertical="center"/>
      <protection/>
    </xf>
    <xf numFmtId="0" fontId="58" fillId="20" borderId="36" xfId="104" applyFont="1" applyFill="1" applyBorder="1" applyAlignment="1">
      <alignment horizontal="left" vertical="center"/>
      <protection/>
    </xf>
    <xf numFmtId="0" fontId="58" fillId="20" borderId="12" xfId="104" applyFont="1" applyFill="1" applyBorder="1" applyAlignment="1">
      <alignment horizontal="left" vertical="center"/>
      <protection/>
    </xf>
    <xf numFmtId="0" fontId="58" fillId="20" borderId="10" xfId="104" applyFont="1" applyFill="1" applyBorder="1" applyAlignment="1">
      <alignment horizontal="left" vertical="center"/>
      <protection/>
    </xf>
    <xf numFmtId="0" fontId="34" fillId="0" borderId="10" xfId="104" applyFont="1" applyFill="1" applyBorder="1" applyAlignment="1">
      <alignment horizontal="left" vertical="center"/>
      <protection/>
    </xf>
    <xf numFmtId="0" fontId="41" fillId="0" borderId="36" xfId="104" applyFont="1" applyFill="1" applyBorder="1" applyAlignment="1">
      <alignment horizontal="left" vertical="center"/>
      <protection/>
    </xf>
    <xf numFmtId="0" fontId="41" fillId="0" borderId="10" xfId="104" applyFont="1" applyFill="1" applyBorder="1" applyAlignment="1">
      <alignment horizontal="left" vertical="center"/>
      <protection/>
    </xf>
    <xf numFmtId="0" fontId="34" fillId="0" borderId="38" xfId="104" applyFont="1" applyFill="1" applyBorder="1" applyAlignment="1">
      <alignment horizontal="left" vertical="center"/>
      <protection/>
    </xf>
    <xf numFmtId="0" fontId="58" fillId="20" borderId="27" xfId="104" applyFont="1" applyFill="1" applyBorder="1" applyAlignment="1">
      <alignment horizontal="left" vertical="center"/>
      <protection/>
    </xf>
    <xf numFmtId="0" fontId="42" fillId="0" borderId="0" xfId="104" applyFont="1" applyAlignment="1">
      <alignment horizontal="center"/>
      <protection/>
    </xf>
    <xf numFmtId="0" fontId="56" fillId="0" borderId="38" xfId="104" applyFont="1" applyBorder="1" applyAlignment="1">
      <alignment horizontal="left" vertical="center"/>
      <protection/>
    </xf>
    <xf numFmtId="0" fontId="1" fillId="0" borderId="68" xfId="104" applyFont="1" applyBorder="1" applyAlignment="1">
      <alignment horizontal="right"/>
      <protection/>
    </xf>
    <xf numFmtId="0" fontId="34" fillId="0" borderId="43" xfId="104" applyFont="1" applyFill="1" applyBorder="1" applyAlignment="1">
      <alignment horizontal="left" vertical="center"/>
      <protection/>
    </xf>
    <xf numFmtId="0" fontId="34" fillId="0" borderId="69" xfId="104" applyFont="1" applyFill="1" applyBorder="1" applyAlignment="1">
      <alignment horizontal="left" vertical="center"/>
      <protection/>
    </xf>
    <xf numFmtId="0" fontId="35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right" wrapText="1"/>
    </xf>
    <xf numFmtId="0" fontId="28" fillId="0" borderId="70" xfId="0" applyFont="1" applyBorder="1" applyAlignment="1">
      <alignment horizontal="right" wrapText="1"/>
    </xf>
    <xf numFmtId="0" fontId="27" fillId="0" borderId="46" xfId="0" applyFont="1" applyBorder="1" applyAlignment="1">
      <alignment/>
    </xf>
    <xf numFmtId="0" fontId="27" fillId="0" borderId="56" xfId="0" applyFont="1" applyBorder="1" applyAlignment="1">
      <alignment/>
    </xf>
    <xf numFmtId="0" fontId="33" fillId="0" borderId="33" xfId="0" applyFont="1" applyBorder="1" applyAlignment="1">
      <alignment/>
    </xf>
    <xf numFmtId="0" fontId="33" fillId="0" borderId="44" xfId="0" applyFont="1" applyBorder="1" applyAlignment="1">
      <alignment/>
    </xf>
    <xf numFmtId="188" fontId="48" fillId="0" borderId="71" xfId="102" applyNumberFormat="1" applyFont="1" applyFill="1" applyBorder="1" applyAlignment="1" applyProtection="1">
      <alignment horizontal="center" vertical="center" wrapText="1"/>
      <protection/>
    </xf>
    <xf numFmtId="188" fontId="48" fillId="0" borderId="72" xfId="102" applyNumberFormat="1" applyFont="1" applyFill="1" applyBorder="1" applyAlignment="1" applyProtection="1">
      <alignment horizontal="center" vertical="center" wrapText="1"/>
      <protection/>
    </xf>
    <xf numFmtId="188" fontId="51" fillId="0" borderId="42" xfId="102" applyNumberFormat="1" applyFont="1" applyFill="1" applyBorder="1" applyAlignment="1" applyProtection="1">
      <alignment horizontal="center" vertical="center" wrapText="1"/>
      <protection/>
    </xf>
    <xf numFmtId="188" fontId="48" fillId="0" borderId="47" xfId="102" applyNumberFormat="1" applyFont="1" applyFill="1" applyBorder="1" applyAlignment="1" applyProtection="1">
      <alignment horizontal="center" vertical="center" wrapText="1"/>
      <protection/>
    </xf>
    <xf numFmtId="188" fontId="48" fillId="0" borderId="50" xfId="102" applyNumberFormat="1" applyFont="1" applyFill="1" applyBorder="1" applyAlignment="1" applyProtection="1">
      <alignment horizontal="center" vertical="center" wrapText="1"/>
      <protection/>
    </xf>
    <xf numFmtId="188" fontId="47" fillId="0" borderId="0" xfId="102" applyNumberFormat="1" applyFont="1" applyFill="1" applyAlignment="1" applyProtection="1">
      <alignment horizontal="center" textRotation="180" wrapText="1"/>
      <protection/>
    </xf>
    <xf numFmtId="0" fontId="40" fillId="0" borderId="0" xfId="104" applyFont="1" applyAlignment="1">
      <alignment horizontal="center"/>
      <protection/>
    </xf>
    <xf numFmtId="0" fontId="1" fillId="0" borderId="73" xfId="104" applyFont="1" applyBorder="1" applyAlignment="1">
      <alignment horizontal="right"/>
      <protection/>
    </xf>
    <xf numFmtId="188" fontId="49" fillId="0" borderId="68" xfId="102" applyNumberFormat="1" applyFont="1" applyFill="1" applyBorder="1" applyAlignment="1">
      <alignment horizontal="right" vertical="center" wrapText="1"/>
      <protection/>
    </xf>
    <xf numFmtId="0" fontId="71" fillId="0" borderId="0" xfId="102" applyFont="1" applyAlignment="1">
      <alignment horizontal="right" wrapText="1"/>
      <protection/>
    </xf>
    <xf numFmtId="188" fontId="47" fillId="0" borderId="26" xfId="102" applyNumberFormat="1" applyFont="1" applyFill="1" applyBorder="1" applyAlignment="1" applyProtection="1">
      <alignment horizontal="center" textRotation="180" wrapText="1"/>
      <protection/>
    </xf>
    <xf numFmtId="188" fontId="67" fillId="0" borderId="0" xfId="102" applyNumberFormat="1" applyFont="1" applyFill="1" applyAlignment="1" applyProtection="1">
      <alignment horizontal="center" vertical="center" wrapText="1"/>
      <protection/>
    </xf>
    <xf numFmtId="188" fontId="68" fillId="0" borderId="33" xfId="102" applyNumberFormat="1" applyFont="1" applyFill="1" applyBorder="1" applyAlignment="1" applyProtection="1">
      <alignment horizontal="left" vertical="center" wrapText="1" indent="2"/>
      <protection/>
    </xf>
    <xf numFmtId="188" fontId="68" fillId="0" borderId="44" xfId="102" applyNumberFormat="1" applyFont="1" applyFill="1" applyBorder="1" applyAlignment="1" applyProtection="1">
      <alignment horizontal="left" vertical="center" wrapText="1" indent="2"/>
      <protection/>
    </xf>
    <xf numFmtId="188" fontId="48" fillId="0" borderId="66" xfId="102" applyNumberFormat="1" applyFont="1" applyFill="1" applyBorder="1" applyAlignment="1" applyProtection="1">
      <alignment horizontal="center" vertical="center"/>
      <protection/>
    </xf>
    <xf numFmtId="188" fontId="48" fillId="0" borderId="25" xfId="102" applyNumberFormat="1" applyFont="1" applyFill="1" applyBorder="1" applyAlignment="1" applyProtection="1">
      <alignment horizontal="center" vertical="center"/>
      <protection/>
    </xf>
    <xf numFmtId="188" fontId="48" fillId="0" borderId="56" xfId="102" applyNumberFormat="1" applyFont="1" applyFill="1" applyBorder="1" applyAlignment="1" applyProtection="1">
      <alignment horizontal="center" vertical="center"/>
      <protection/>
    </xf>
    <xf numFmtId="188" fontId="48" fillId="0" borderId="46" xfId="102" applyNumberFormat="1" applyFont="1" applyFill="1" applyBorder="1" applyAlignment="1" applyProtection="1">
      <alignment horizontal="center" vertical="center" wrapText="1"/>
      <protection/>
    </xf>
    <xf numFmtId="188" fontId="48" fillId="0" borderId="12" xfId="102" applyNumberFormat="1" applyFont="1" applyFill="1" applyBorder="1" applyAlignment="1" applyProtection="1">
      <alignment horizontal="center" vertical="center" wrapText="1"/>
      <protection/>
    </xf>
    <xf numFmtId="188" fontId="48" fillId="0" borderId="10" xfId="102" applyNumberFormat="1" applyFont="1" applyFill="1" applyBorder="1" applyAlignment="1" applyProtection="1">
      <alignment horizontal="center" vertical="center"/>
      <protection/>
    </xf>
    <xf numFmtId="188" fontId="48" fillId="0" borderId="56" xfId="102" applyNumberFormat="1" applyFont="1" applyFill="1" applyBorder="1" applyAlignment="1" applyProtection="1">
      <alignment horizontal="center" vertical="center" wrapText="1"/>
      <protection/>
    </xf>
    <xf numFmtId="188" fontId="48" fillId="0" borderId="10" xfId="102" applyNumberFormat="1" applyFont="1" applyFill="1" applyBorder="1" applyAlignment="1" applyProtection="1">
      <alignment horizontal="center" vertical="center" wrapText="1"/>
      <protection/>
    </xf>
    <xf numFmtId="0" fontId="70" fillId="0" borderId="0" xfId="102" applyFont="1" applyAlignment="1">
      <alignment horizontal="right" wrapText="1"/>
      <protection/>
    </xf>
    <xf numFmtId="0" fontId="65" fillId="0" borderId="38" xfId="102" applyFont="1" applyBorder="1" applyAlignment="1">
      <alignment horizontal="left" wrapText="1"/>
      <protection/>
    </xf>
    <xf numFmtId="0" fontId="26" fillId="0" borderId="46" xfId="101" applyFont="1" applyFill="1" applyBorder="1" applyAlignment="1">
      <alignment horizontal="center" vertical="center" wrapText="1"/>
      <protection/>
    </xf>
    <xf numFmtId="0" fontId="26" fillId="0" borderId="32" xfId="101" applyFont="1" applyFill="1" applyBorder="1" applyAlignment="1">
      <alignment horizontal="center" vertical="center" wrapText="1"/>
      <protection/>
    </xf>
    <xf numFmtId="0" fontId="65" fillId="0" borderId="36" xfId="102" applyFont="1" applyBorder="1" applyAlignment="1">
      <alignment horizontal="left" wrapText="1"/>
      <protection/>
    </xf>
    <xf numFmtId="0" fontId="65" fillId="0" borderId="10" xfId="102" applyFont="1" applyBorder="1" applyAlignment="1">
      <alignment horizontal="left" wrapText="1"/>
      <protection/>
    </xf>
    <xf numFmtId="0" fontId="65" fillId="0" borderId="27" xfId="102" applyFont="1" applyBorder="1" applyAlignment="1">
      <alignment horizontal="left" wrapText="1"/>
      <protection/>
    </xf>
    <xf numFmtId="0" fontId="26" fillId="0" borderId="66" xfId="101" applyFont="1" applyFill="1" applyBorder="1" applyAlignment="1">
      <alignment horizontal="center" vertical="center" wrapText="1"/>
      <protection/>
    </xf>
    <xf numFmtId="0" fontId="26" fillId="0" borderId="74" xfId="101" applyFont="1" applyFill="1" applyBorder="1" applyAlignment="1">
      <alignment horizontal="center" vertical="center" wrapText="1"/>
      <protection/>
    </xf>
    <xf numFmtId="190" fontId="49" fillId="0" borderId="10" xfId="68" applyNumberFormat="1" applyFont="1" applyFill="1" applyBorder="1" applyAlignment="1" applyProtection="1">
      <alignment horizontal="center"/>
      <protection locked="0"/>
    </xf>
    <xf numFmtId="190" fontId="49" fillId="0" borderId="25" xfId="68" applyNumberFormat="1" applyFont="1" applyFill="1" applyBorder="1" applyAlignment="1" applyProtection="1">
      <alignment horizontal="center"/>
      <protection locked="0"/>
    </xf>
    <xf numFmtId="0" fontId="26" fillId="0" borderId="56" xfId="101" applyFont="1" applyFill="1" applyBorder="1" applyAlignment="1">
      <alignment horizontal="center" vertical="center" wrapText="1"/>
      <protection/>
    </xf>
    <xf numFmtId="0" fontId="26" fillId="0" borderId="45" xfId="101" applyFont="1" applyFill="1" applyBorder="1" applyAlignment="1">
      <alignment horizontal="center" vertical="center" wrapText="1"/>
      <protection/>
    </xf>
    <xf numFmtId="190" fontId="44" fillId="0" borderId="44" xfId="68" applyNumberFormat="1" applyFont="1" applyFill="1" applyBorder="1" applyAlignment="1" applyProtection="1">
      <alignment horizontal="center"/>
      <protection/>
    </xf>
    <xf numFmtId="190" fontId="44" fillId="0" borderId="34" xfId="68" applyNumberFormat="1" applyFont="1" applyFill="1" applyBorder="1" applyAlignment="1" applyProtection="1">
      <alignment horizontal="center"/>
      <protection/>
    </xf>
    <xf numFmtId="0" fontId="49" fillId="0" borderId="42" xfId="101" applyFont="1" applyFill="1" applyBorder="1" applyAlignment="1">
      <alignment horizontal="center" vertical="center" wrapText="1"/>
      <protection/>
    </xf>
    <xf numFmtId="0" fontId="49" fillId="0" borderId="75" xfId="101" applyFont="1" applyFill="1" applyBorder="1" applyAlignment="1" applyProtection="1">
      <alignment horizontal="center" vertical="center"/>
      <protection/>
    </xf>
    <xf numFmtId="0" fontId="49" fillId="0" borderId="47" xfId="101" applyFont="1" applyFill="1" applyBorder="1" applyAlignment="1" applyProtection="1">
      <alignment horizontal="center" vertical="center"/>
      <protection/>
    </xf>
    <xf numFmtId="0" fontId="49" fillId="0" borderId="76" xfId="101" applyFont="1" applyFill="1" applyBorder="1" applyAlignment="1" applyProtection="1">
      <alignment horizontal="center" vertical="center"/>
      <protection/>
    </xf>
    <xf numFmtId="0" fontId="68" fillId="0" borderId="0" xfId="101" applyFont="1" applyFill="1" applyAlignment="1">
      <alignment horizontal="left" wrapText="1"/>
      <protection/>
    </xf>
    <xf numFmtId="188" fontId="46" fillId="0" borderId="0" xfId="101" applyNumberFormat="1" applyFont="1" applyFill="1" applyBorder="1" applyAlignment="1" applyProtection="1">
      <alignment horizontal="center" vertical="center" wrapText="1"/>
      <protection/>
    </xf>
    <xf numFmtId="0" fontId="44" fillId="0" borderId="56" xfId="101" applyFont="1" applyFill="1" applyBorder="1" applyAlignment="1" applyProtection="1">
      <alignment horizontal="center" vertical="center" wrapText="1"/>
      <protection/>
    </xf>
    <xf numFmtId="0" fontId="44" fillId="0" borderId="66" xfId="101" applyFont="1" applyFill="1" applyBorder="1" applyAlignment="1" applyProtection="1">
      <alignment horizontal="center" vertical="center" wrapText="1"/>
      <protection/>
    </xf>
    <xf numFmtId="0" fontId="49" fillId="0" borderId="10" xfId="101" applyFont="1" applyFill="1" applyBorder="1" applyAlignment="1" applyProtection="1">
      <alignment horizontal="center"/>
      <protection locked="0"/>
    </xf>
    <xf numFmtId="0" fontId="44" fillId="0" borderId="31" xfId="101" applyFont="1" applyFill="1" applyBorder="1" applyAlignment="1" applyProtection="1">
      <alignment horizontal="center" vertical="center" wrapText="1"/>
      <protection/>
    </xf>
    <xf numFmtId="0" fontId="44" fillId="0" borderId="20" xfId="101" applyFont="1" applyFill="1" applyBorder="1" applyAlignment="1" applyProtection="1">
      <alignment horizontal="center" vertical="center" wrapText="1"/>
      <protection/>
    </xf>
    <xf numFmtId="0" fontId="44" fillId="0" borderId="44" xfId="101" applyFont="1" applyFill="1" applyBorder="1" applyAlignment="1" applyProtection="1">
      <alignment horizontal="center" vertical="center" wrapText="1"/>
      <protection/>
    </xf>
    <xf numFmtId="0" fontId="26" fillId="0" borderId="65" xfId="101" applyFont="1" applyFill="1" applyBorder="1" applyAlignment="1">
      <alignment horizontal="center" vertical="center" wrapText="1"/>
      <protection/>
    </xf>
    <xf numFmtId="0" fontId="26" fillId="0" borderId="77" xfId="101" applyFont="1" applyFill="1" applyBorder="1" applyAlignment="1">
      <alignment horizontal="center" vertical="center" wrapText="1"/>
      <protection/>
    </xf>
    <xf numFmtId="0" fontId="26" fillId="0" borderId="57" xfId="101" applyFont="1" applyFill="1" applyBorder="1" applyAlignment="1">
      <alignment horizontal="center" vertical="center" wrapText="1"/>
      <protection/>
    </xf>
    <xf numFmtId="188" fontId="68" fillId="0" borderId="0" xfId="101" applyNumberFormat="1" applyFont="1" applyFill="1" applyBorder="1" applyAlignment="1" applyProtection="1">
      <alignment horizontal="left" vertical="center"/>
      <protection/>
    </xf>
    <xf numFmtId="188" fontId="49" fillId="0" borderId="0" xfId="102" applyNumberFormat="1" applyFont="1" applyFill="1" applyBorder="1" applyAlignment="1">
      <alignment horizontal="right" vertical="center" wrapText="1"/>
      <protection/>
    </xf>
    <xf numFmtId="0" fontId="49" fillId="0" borderId="10" xfId="101" applyFont="1" applyFill="1" applyBorder="1" applyAlignment="1" applyProtection="1">
      <alignment horizontal="center" vertical="center"/>
      <protection/>
    </xf>
    <xf numFmtId="0" fontId="49" fillId="0" borderId="25" xfId="101" applyFont="1" applyFill="1" applyBorder="1" applyAlignment="1" applyProtection="1">
      <alignment horizontal="center" vertical="center"/>
      <protection/>
    </xf>
    <xf numFmtId="0" fontId="26" fillId="0" borderId="56" xfId="101" applyFont="1" applyFill="1" applyBorder="1" applyAlignment="1" applyProtection="1">
      <alignment horizontal="center" vertical="center" wrapText="1"/>
      <protection/>
    </xf>
    <xf numFmtId="0" fontId="73" fillId="0" borderId="0" xfId="99" applyFont="1" applyAlignment="1">
      <alignment horizontal="center"/>
      <protection/>
    </xf>
  </cellXfs>
  <cellStyles count="10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Ezres 3" xfId="71"/>
    <cellStyle name="Figyelmeztetés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Hivatkozott cella" xfId="79"/>
    <cellStyle name="Input" xfId="80"/>
    <cellStyle name="Jegyzet" xfId="81"/>
    <cellStyle name="Jelölőszín (1)" xfId="82"/>
    <cellStyle name="Jelölőszín (2)" xfId="83"/>
    <cellStyle name="Jelölőszín (3)" xfId="84"/>
    <cellStyle name="Jelölőszín (4)" xfId="85"/>
    <cellStyle name="Jelölőszín (5)" xfId="86"/>
    <cellStyle name="Jelölőszín (6)" xfId="87"/>
    <cellStyle name="Jó" xfId="88"/>
    <cellStyle name="Kimenet" xfId="89"/>
    <cellStyle name="Followed Hyperlink" xfId="90"/>
    <cellStyle name="Linked Cell" xfId="91"/>
    <cellStyle name="Magyarázó szöveg" xfId="92"/>
    <cellStyle name="Neutral" xfId="93"/>
    <cellStyle name="Normál 2" xfId="94"/>
    <cellStyle name="Normál 3" xfId="95"/>
    <cellStyle name="Normál 4" xfId="96"/>
    <cellStyle name="Normál 5" xfId="97"/>
    <cellStyle name="Normál_11szm" xfId="98"/>
    <cellStyle name="Normál_12.sz.mell.2013.évi fejlesztés" xfId="99"/>
    <cellStyle name="Normál_3aszm" xfId="100"/>
    <cellStyle name="Normál_KVRENMUNKA" xfId="101"/>
    <cellStyle name="Normál_Másolat eredetijeKVIREND" xfId="102"/>
    <cellStyle name="Normal_tanusitv" xfId="103"/>
    <cellStyle name="Normál_Zalakaros" xfId="104"/>
    <cellStyle name="Note" xfId="105"/>
    <cellStyle name="Output" xfId="106"/>
    <cellStyle name="Összesen" xfId="107"/>
    <cellStyle name="Currency" xfId="108"/>
    <cellStyle name="Currency [0]" xfId="109"/>
    <cellStyle name="Rossz" xfId="110"/>
    <cellStyle name="Semleges" xfId="111"/>
    <cellStyle name="Számítás" xfId="112"/>
    <cellStyle name="Percent" xfId="113"/>
    <cellStyle name="Százalék 2" xfId="114"/>
    <cellStyle name="Title" xfId="115"/>
    <cellStyle name="Total" xfId="116"/>
    <cellStyle name="Warning Text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IV226"/>
  <sheetViews>
    <sheetView tabSelected="1" view="pageLayout" zoomScale="80" zoomScaleSheetLayoutView="100" zoomScalePageLayoutView="80" workbookViewId="0" topLeftCell="A1">
      <selection activeCell="E22" sqref="E22"/>
    </sheetView>
  </sheetViews>
  <sheetFormatPr defaultColWidth="9.140625" defaultRowHeight="12.75"/>
  <cols>
    <col min="1" max="1" width="5.00390625" style="85" customWidth="1"/>
    <col min="2" max="2" width="43.421875" style="85" customWidth="1"/>
    <col min="3" max="3" width="13.8515625" style="85" customWidth="1"/>
    <col min="4" max="4" width="13.00390625" style="85" customWidth="1"/>
    <col min="5" max="5" width="14.421875" style="85" customWidth="1"/>
    <col min="6" max="6" width="5.7109375" style="85" customWidth="1"/>
    <col min="7" max="7" width="43.00390625" style="85" customWidth="1"/>
    <col min="8" max="8" width="13.8515625" style="85" customWidth="1"/>
    <col min="9" max="9" width="12.7109375" style="85" customWidth="1"/>
    <col min="10" max="10" width="13.57421875" style="85" customWidth="1"/>
    <col min="11" max="16384" width="9.140625" style="85" customWidth="1"/>
  </cols>
  <sheetData>
    <row r="1" spans="1:10" ht="18.75">
      <c r="A1" s="414" t="s">
        <v>427</v>
      </c>
      <c r="B1" s="414"/>
      <c r="C1" s="414"/>
      <c r="D1" s="414"/>
      <c r="E1" s="414"/>
      <c r="F1" s="414"/>
      <c r="G1" s="414"/>
      <c r="H1" s="414"/>
      <c r="I1" s="414"/>
      <c r="J1" s="414"/>
    </row>
    <row r="2" spans="1:10" ht="18.75">
      <c r="A2" s="414" t="s">
        <v>415</v>
      </c>
      <c r="B2" s="414"/>
      <c r="C2" s="414"/>
      <c r="D2" s="414"/>
      <c r="E2" s="414"/>
      <c r="F2" s="414"/>
      <c r="G2" s="414"/>
      <c r="H2" s="414"/>
      <c r="I2" s="414"/>
      <c r="J2" s="414"/>
    </row>
    <row r="3" spans="1:10" ht="18.75">
      <c r="A3" s="252"/>
      <c r="B3" s="252"/>
      <c r="C3" s="252"/>
      <c r="D3" s="252"/>
      <c r="E3" s="252"/>
      <c r="F3" s="252"/>
      <c r="G3" s="252"/>
      <c r="H3" s="254" t="s">
        <v>442</v>
      </c>
      <c r="I3" s="253"/>
      <c r="J3" s="251" t="s">
        <v>410</v>
      </c>
    </row>
    <row r="4" spans="8:10" ht="13.5" thickBot="1">
      <c r="H4" s="286" t="s">
        <v>419</v>
      </c>
      <c r="I4" s="416" t="s">
        <v>419</v>
      </c>
      <c r="J4" s="416"/>
    </row>
    <row r="5" spans="1:10" ht="74.25" customHeight="1">
      <c r="A5" s="139"/>
      <c r="B5" s="140" t="s">
        <v>308</v>
      </c>
      <c r="C5" s="141" t="s">
        <v>418</v>
      </c>
      <c r="D5" s="141" t="s">
        <v>469</v>
      </c>
      <c r="E5" s="142" t="s">
        <v>470</v>
      </c>
      <c r="F5" s="143"/>
      <c r="G5" s="140" t="s">
        <v>308</v>
      </c>
      <c r="H5" s="141" t="s">
        <v>418</v>
      </c>
      <c r="I5" s="141" t="s">
        <v>469</v>
      </c>
      <c r="J5" s="142" t="s">
        <v>470</v>
      </c>
    </row>
    <row r="6" spans="1:10" ht="15" customHeight="1">
      <c r="A6" s="417" t="s">
        <v>309</v>
      </c>
      <c r="B6" s="412"/>
      <c r="C6" s="412"/>
      <c r="D6" s="412"/>
      <c r="E6" s="418"/>
      <c r="F6" s="412" t="s">
        <v>310</v>
      </c>
      <c r="G6" s="412"/>
      <c r="H6" s="412"/>
      <c r="I6" s="412"/>
      <c r="J6" s="418"/>
    </row>
    <row r="7" spans="1:10" ht="15" customHeight="1">
      <c r="A7" s="144" t="s">
        <v>100</v>
      </c>
      <c r="B7" s="91" t="s">
        <v>311</v>
      </c>
      <c r="C7" s="92"/>
      <c r="D7" s="92"/>
      <c r="E7" s="120"/>
      <c r="F7" s="116" t="s">
        <v>100</v>
      </c>
      <c r="G7" s="93" t="s">
        <v>311</v>
      </c>
      <c r="H7" s="92"/>
      <c r="I7" s="92"/>
      <c r="J7" s="120"/>
    </row>
    <row r="8" spans="1:10" ht="15" customHeight="1">
      <c r="A8" s="144"/>
      <c r="B8" s="100" t="s">
        <v>312</v>
      </c>
      <c r="C8" s="109">
        <v>7926556</v>
      </c>
      <c r="D8" s="109">
        <v>0</v>
      </c>
      <c r="E8" s="121">
        <v>7926556</v>
      </c>
      <c r="F8" s="94"/>
      <c r="G8" s="100" t="s">
        <v>346</v>
      </c>
      <c r="H8" s="92">
        <v>2525000</v>
      </c>
      <c r="I8" s="92">
        <v>0</v>
      </c>
      <c r="J8" s="120">
        <v>2525000</v>
      </c>
    </row>
    <row r="9" spans="1:10" ht="35.25" customHeight="1">
      <c r="A9" s="144"/>
      <c r="B9" s="110" t="s">
        <v>313</v>
      </c>
      <c r="C9" s="99">
        <v>343000</v>
      </c>
      <c r="D9" s="99">
        <v>0</v>
      </c>
      <c r="E9" s="122">
        <v>343000</v>
      </c>
      <c r="F9" s="116"/>
      <c r="G9" s="135" t="s">
        <v>347</v>
      </c>
      <c r="H9" s="92">
        <v>614000</v>
      </c>
      <c r="I9" s="92">
        <v>0</v>
      </c>
      <c r="J9" s="120">
        <v>614000</v>
      </c>
    </row>
    <row r="10" spans="1:10" ht="15" customHeight="1">
      <c r="A10" s="144"/>
      <c r="B10" s="100" t="s">
        <v>314</v>
      </c>
      <c r="C10" s="99">
        <v>10000</v>
      </c>
      <c r="D10" s="99">
        <v>0</v>
      </c>
      <c r="E10" s="122">
        <v>10000</v>
      </c>
      <c r="F10" s="116"/>
      <c r="G10" s="100" t="s">
        <v>348</v>
      </c>
      <c r="H10" s="92">
        <v>4448556</v>
      </c>
      <c r="I10" s="92">
        <v>-327497</v>
      </c>
      <c r="J10" s="120">
        <v>4121059</v>
      </c>
    </row>
    <row r="11" spans="1:10" ht="15" customHeight="1">
      <c r="A11" s="144"/>
      <c r="B11" s="100" t="s">
        <v>315</v>
      </c>
      <c r="C11" s="99">
        <v>0</v>
      </c>
      <c r="D11" s="99">
        <v>251400</v>
      </c>
      <c r="E11" s="122">
        <v>251400</v>
      </c>
      <c r="F11" s="116"/>
      <c r="G11" s="100" t="s">
        <v>349</v>
      </c>
      <c r="H11" s="92">
        <v>199938</v>
      </c>
      <c r="I11" s="92">
        <v>0</v>
      </c>
      <c r="J11" s="120">
        <v>199938</v>
      </c>
    </row>
    <row r="12" spans="1:10" ht="15" customHeight="1">
      <c r="A12" s="144"/>
      <c r="B12" s="112"/>
      <c r="C12" s="111"/>
      <c r="D12" s="111"/>
      <c r="E12" s="123"/>
      <c r="F12" s="116"/>
      <c r="G12" s="100" t="s">
        <v>350</v>
      </c>
      <c r="H12" s="92">
        <v>260000</v>
      </c>
      <c r="I12" s="92">
        <v>578897</v>
      </c>
      <c r="J12" s="120">
        <v>838897</v>
      </c>
    </row>
    <row r="13" spans="1:10" ht="15" customHeight="1">
      <c r="A13" s="144"/>
      <c r="B13" s="98"/>
      <c r="C13" s="99"/>
      <c r="D13" s="99"/>
      <c r="E13" s="122"/>
      <c r="F13" s="116"/>
      <c r="G13" s="100" t="s">
        <v>316</v>
      </c>
      <c r="H13" s="92">
        <v>0</v>
      </c>
      <c r="I13" s="92"/>
      <c r="J13" s="120"/>
    </row>
    <row r="14" spans="1:10" ht="15" customHeight="1">
      <c r="A14" s="396" t="s">
        <v>317</v>
      </c>
      <c r="B14" s="397"/>
      <c r="C14" s="111">
        <f>SUM(C8:C13)</f>
        <v>8279556</v>
      </c>
      <c r="D14" s="111">
        <f>SUM(D8:D13)</f>
        <v>251400</v>
      </c>
      <c r="E14" s="111">
        <f>SUM(E8:E13)</f>
        <v>8530956</v>
      </c>
      <c r="F14" s="400" t="s">
        <v>318</v>
      </c>
      <c r="G14" s="401"/>
      <c r="H14" s="115">
        <f>SUM(H8:H13)</f>
        <v>8047494</v>
      </c>
      <c r="I14" s="115">
        <f>SUM(I8:I13)</f>
        <v>251400</v>
      </c>
      <c r="J14" s="115">
        <f>SUM(J8:J13)</f>
        <v>8298894</v>
      </c>
    </row>
    <row r="15" spans="1:10" ht="15" customHeight="1">
      <c r="A15" s="145"/>
      <c r="B15" s="102"/>
      <c r="C15" s="97"/>
      <c r="D15" s="97"/>
      <c r="E15" s="124"/>
      <c r="F15" s="117"/>
      <c r="G15" s="113"/>
      <c r="H15" s="101"/>
      <c r="I15" s="101"/>
      <c r="J15" s="127"/>
    </row>
    <row r="16" spans="1:10" ht="15" customHeight="1">
      <c r="A16" s="396" t="s">
        <v>341</v>
      </c>
      <c r="B16" s="397"/>
      <c r="C16" s="111">
        <v>0</v>
      </c>
      <c r="D16" s="111">
        <v>0</v>
      </c>
      <c r="E16" s="123">
        <v>0</v>
      </c>
      <c r="F16" s="415" t="s">
        <v>345</v>
      </c>
      <c r="G16" s="397"/>
      <c r="H16" s="115">
        <v>317062</v>
      </c>
      <c r="I16" s="115">
        <v>0</v>
      </c>
      <c r="J16" s="128">
        <v>317062</v>
      </c>
    </row>
    <row r="17" spans="1:10" ht="15" customHeight="1">
      <c r="A17" s="146"/>
      <c r="B17" s="98"/>
      <c r="C17" s="99"/>
      <c r="D17" s="99"/>
      <c r="E17" s="122"/>
      <c r="F17" s="118"/>
      <c r="G17" s="98"/>
      <c r="H17" s="101"/>
      <c r="I17" s="101"/>
      <c r="J17" s="127"/>
    </row>
    <row r="18" spans="1:10" ht="15" customHeight="1">
      <c r="A18" s="407" t="s">
        <v>319</v>
      </c>
      <c r="B18" s="408"/>
      <c r="C18" s="268">
        <f>C14+C16</f>
        <v>8279556</v>
      </c>
      <c r="D18" s="268">
        <f>D14+D16</f>
        <v>251400</v>
      </c>
      <c r="E18" s="268">
        <f>E14+E16</f>
        <v>8530956</v>
      </c>
      <c r="F18" s="406" t="s">
        <v>320</v>
      </c>
      <c r="G18" s="408" t="s">
        <v>320</v>
      </c>
      <c r="H18" s="269">
        <f>H14+H16</f>
        <v>8364556</v>
      </c>
      <c r="I18" s="269">
        <f>I14+I16</f>
        <v>251400</v>
      </c>
      <c r="J18" s="269">
        <f>J14+J16</f>
        <v>8615956</v>
      </c>
    </row>
    <row r="19" spans="1:10" ht="15" customHeight="1">
      <c r="A19" s="266"/>
      <c r="B19" s="267"/>
      <c r="C19" s="268"/>
      <c r="D19" s="268"/>
      <c r="E19" s="272"/>
      <c r="F19" s="265"/>
      <c r="G19" s="267"/>
      <c r="H19" s="269"/>
      <c r="I19" s="269"/>
      <c r="J19" s="270"/>
    </row>
    <row r="20" spans="1:10" ht="15" customHeight="1">
      <c r="A20" s="402" t="s">
        <v>321</v>
      </c>
      <c r="B20" s="399"/>
      <c r="C20" s="103"/>
      <c r="D20" s="103"/>
      <c r="E20" s="125"/>
      <c r="F20" s="398" t="s">
        <v>340</v>
      </c>
      <c r="G20" s="399"/>
      <c r="H20" s="104"/>
      <c r="I20" s="104"/>
      <c r="J20" s="147"/>
    </row>
    <row r="21" spans="1:10" ht="15" customHeight="1">
      <c r="A21" s="402" t="s">
        <v>322</v>
      </c>
      <c r="B21" s="409"/>
      <c r="C21" s="103"/>
      <c r="D21" s="103"/>
      <c r="E21" s="125"/>
      <c r="F21" s="398" t="s">
        <v>323</v>
      </c>
      <c r="G21" s="409"/>
      <c r="H21" s="104"/>
      <c r="I21" s="104"/>
      <c r="J21" s="147"/>
    </row>
    <row r="22" spans="1:10" ht="15" customHeight="1">
      <c r="A22" s="144" t="s">
        <v>100</v>
      </c>
      <c r="B22" s="105" t="s">
        <v>311</v>
      </c>
      <c r="C22" s="92"/>
      <c r="D22" s="92"/>
      <c r="E22" s="120"/>
      <c r="F22" s="119" t="s">
        <v>100</v>
      </c>
      <c r="G22" s="93" t="s">
        <v>311</v>
      </c>
      <c r="H22" s="92"/>
      <c r="I22" s="92"/>
      <c r="J22" s="120"/>
    </row>
    <row r="23" spans="1:10" ht="15" customHeight="1">
      <c r="A23" s="148"/>
      <c r="B23" s="96" t="s">
        <v>324</v>
      </c>
      <c r="C23" s="92">
        <v>0</v>
      </c>
      <c r="D23" s="92">
        <v>0</v>
      </c>
      <c r="E23" s="120">
        <v>0</v>
      </c>
      <c r="F23" s="119"/>
      <c r="G23" s="100" t="s">
        <v>325</v>
      </c>
      <c r="H23" s="92">
        <v>943000</v>
      </c>
      <c r="I23" s="92">
        <v>0</v>
      </c>
      <c r="J23" s="120">
        <v>943000</v>
      </c>
    </row>
    <row r="24" spans="1:10" ht="15" customHeight="1">
      <c r="A24" s="148"/>
      <c r="B24" s="96" t="s">
        <v>326</v>
      </c>
      <c r="C24" s="92">
        <v>0</v>
      </c>
      <c r="D24" s="92">
        <v>0</v>
      </c>
      <c r="E24" s="120">
        <v>0</v>
      </c>
      <c r="F24" s="119"/>
      <c r="G24" s="106" t="s">
        <v>327</v>
      </c>
      <c r="H24" s="92">
        <v>0</v>
      </c>
      <c r="I24" s="92">
        <v>0</v>
      </c>
      <c r="J24" s="120">
        <v>0</v>
      </c>
    </row>
    <row r="25" spans="1:10" ht="15" customHeight="1">
      <c r="A25" s="148"/>
      <c r="B25" s="96" t="s">
        <v>328</v>
      </c>
      <c r="C25" s="92">
        <v>0</v>
      </c>
      <c r="D25" s="92">
        <v>0</v>
      </c>
      <c r="E25" s="120">
        <v>0</v>
      </c>
      <c r="F25" s="119"/>
      <c r="G25" s="106" t="s">
        <v>329</v>
      </c>
      <c r="H25" s="92">
        <v>0</v>
      </c>
      <c r="I25" s="92">
        <v>0</v>
      </c>
      <c r="J25" s="120">
        <v>0</v>
      </c>
    </row>
    <row r="26" spans="1:10" ht="15" customHeight="1">
      <c r="A26" s="148"/>
      <c r="B26" s="96" t="s">
        <v>330</v>
      </c>
      <c r="C26" s="92">
        <v>0</v>
      </c>
      <c r="D26" s="92">
        <v>0</v>
      </c>
      <c r="E26" s="120">
        <v>0</v>
      </c>
      <c r="F26" s="119"/>
      <c r="G26" s="100" t="s">
        <v>331</v>
      </c>
      <c r="H26" s="92">
        <v>0</v>
      </c>
      <c r="I26" s="92">
        <v>0</v>
      </c>
      <c r="J26" s="120">
        <v>0</v>
      </c>
    </row>
    <row r="27" spans="1:10" s="271" customFormat="1" ht="15" customHeight="1">
      <c r="A27" s="148"/>
      <c r="B27" s="114"/>
      <c r="C27" s="133"/>
      <c r="D27" s="133"/>
      <c r="E27" s="134">
        <v>0</v>
      </c>
      <c r="F27" s="119"/>
      <c r="G27" s="100" t="s">
        <v>406</v>
      </c>
      <c r="H27" s="92">
        <v>0</v>
      </c>
      <c r="I27" s="92">
        <v>0</v>
      </c>
      <c r="J27" s="120">
        <v>0</v>
      </c>
    </row>
    <row r="28" spans="1:10" s="271" customFormat="1" ht="15" customHeight="1">
      <c r="A28" s="149" t="s">
        <v>332</v>
      </c>
      <c r="B28" s="138"/>
      <c r="C28" s="111">
        <f>SUM(C23:C27)</f>
        <v>0</v>
      </c>
      <c r="D28" s="111">
        <f>SUM(D23:D27)</f>
        <v>0</v>
      </c>
      <c r="E28" s="111">
        <f>SUM(E23:E27)</f>
        <v>0</v>
      </c>
      <c r="F28" s="410" t="s">
        <v>333</v>
      </c>
      <c r="G28" s="411"/>
      <c r="H28" s="115">
        <f>SUM(H23:H27)</f>
        <v>943000</v>
      </c>
      <c r="I28" s="115">
        <f>SUM(I23:I27)</f>
        <v>0</v>
      </c>
      <c r="J28" s="115">
        <f>SUM(J23:J27)</f>
        <v>943000</v>
      </c>
    </row>
    <row r="29" spans="1:10" ht="15" customHeight="1">
      <c r="A29" s="150"/>
      <c r="B29" s="107"/>
      <c r="C29" s="97"/>
      <c r="D29" s="97"/>
      <c r="E29" s="124"/>
      <c r="F29" s="89"/>
      <c r="G29" s="90"/>
      <c r="H29" s="101"/>
      <c r="I29" s="101"/>
      <c r="J29" s="127"/>
    </row>
    <row r="30" spans="1:10" ht="15" customHeight="1">
      <c r="A30" s="149" t="s">
        <v>342</v>
      </c>
      <c r="B30" s="107"/>
      <c r="C30" s="97"/>
      <c r="D30" s="97"/>
      <c r="E30" s="124"/>
      <c r="F30" s="412" t="s">
        <v>334</v>
      </c>
      <c r="G30" s="398"/>
      <c r="H30" s="101"/>
      <c r="I30" s="101"/>
      <c r="J30" s="127"/>
    </row>
    <row r="31" spans="1:10" ht="15" customHeight="1">
      <c r="A31" s="144" t="s">
        <v>100</v>
      </c>
      <c r="B31" s="105" t="s">
        <v>311</v>
      </c>
      <c r="C31" s="97"/>
      <c r="D31" s="97"/>
      <c r="E31" s="124"/>
      <c r="F31" s="144" t="s">
        <v>100</v>
      </c>
      <c r="G31" s="105" t="s">
        <v>311</v>
      </c>
      <c r="H31" s="92"/>
      <c r="I31" s="92"/>
      <c r="J31" s="120"/>
    </row>
    <row r="32" spans="1:10" ht="15" customHeight="1">
      <c r="A32" s="148"/>
      <c r="B32" s="129" t="s">
        <v>343</v>
      </c>
      <c r="C32" s="130">
        <v>1028000</v>
      </c>
      <c r="D32" s="130">
        <v>0</v>
      </c>
      <c r="E32" s="131">
        <v>1028000</v>
      </c>
      <c r="F32" s="119"/>
      <c r="G32" s="100"/>
      <c r="H32" s="95"/>
      <c r="I32" s="95"/>
      <c r="J32" s="126"/>
    </row>
    <row r="33" spans="1:10" ht="36.75" customHeight="1">
      <c r="A33" s="144"/>
      <c r="B33" s="274" t="s">
        <v>422</v>
      </c>
      <c r="C33" s="92">
        <v>0</v>
      </c>
      <c r="D33" s="101">
        <v>0</v>
      </c>
      <c r="E33" s="127">
        <v>0</v>
      </c>
      <c r="F33" s="119"/>
      <c r="G33" s="274" t="s">
        <v>423</v>
      </c>
      <c r="H33" s="92">
        <v>0</v>
      </c>
      <c r="I33" s="95">
        <v>0</v>
      </c>
      <c r="J33" s="126">
        <v>0</v>
      </c>
    </row>
    <row r="34" spans="1:10" ht="15" customHeight="1">
      <c r="A34" s="148"/>
      <c r="B34" s="108"/>
      <c r="C34" s="99"/>
      <c r="D34" s="99"/>
      <c r="E34" s="122"/>
      <c r="F34" s="119"/>
      <c r="G34" s="98"/>
      <c r="H34" s="92"/>
      <c r="I34" s="92"/>
      <c r="J34" s="120"/>
    </row>
    <row r="35" spans="1:10" ht="15" customHeight="1">
      <c r="A35" s="396" t="s">
        <v>335</v>
      </c>
      <c r="B35" s="397"/>
      <c r="C35" s="111">
        <f>SUM(C32:C34)</f>
        <v>1028000</v>
      </c>
      <c r="D35" s="111">
        <f>SUM(D32:D34)</f>
        <v>0</v>
      </c>
      <c r="E35" s="111">
        <f>SUM(E32:E34)</f>
        <v>1028000</v>
      </c>
      <c r="F35" s="396" t="s">
        <v>334</v>
      </c>
      <c r="G35" s="397"/>
      <c r="H35" s="115">
        <f>SUM(H33:H34)</f>
        <v>0</v>
      </c>
      <c r="I35" s="115">
        <f>SUM(I33:I34)</f>
        <v>0</v>
      </c>
      <c r="J35" s="115">
        <f>SUM(J33:J34)</f>
        <v>0</v>
      </c>
    </row>
    <row r="36" spans="1:10" ht="15" customHeight="1">
      <c r="A36" s="151"/>
      <c r="B36" s="119"/>
      <c r="C36" s="97"/>
      <c r="D36" s="97"/>
      <c r="E36" s="124"/>
      <c r="F36" s="132"/>
      <c r="G36" s="132"/>
      <c r="H36" s="101"/>
      <c r="I36" s="101"/>
      <c r="J36" s="127"/>
    </row>
    <row r="37" spans="1:10" s="86" customFormat="1" ht="17.25">
      <c r="A37" s="405" t="s">
        <v>336</v>
      </c>
      <c r="B37" s="406"/>
      <c r="C37" s="273">
        <f>C28+C35</f>
        <v>1028000</v>
      </c>
      <c r="D37" s="273">
        <f>D28+D35</f>
        <v>0</v>
      </c>
      <c r="E37" s="273">
        <f>E28+E35</f>
        <v>1028000</v>
      </c>
      <c r="F37" s="413" t="s">
        <v>344</v>
      </c>
      <c r="G37" s="406"/>
      <c r="H37" s="269">
        <f>H28+H35</f>
        <v>943000</v>
      </c>
      <c r="I37" s="269">
        <f>I28+I35</f>
        <v>0</v>
      </c>
      <c r="J37" s="269">
        <f>J28+J35</f>
        <v>943000</v>
      </c>
    </row>
    <row r="38" spans="1:10" s="86" customFormat="1" ht="15.75">
      <c r="A38" s="151"/>
      <c r="B38" s="119"/>
      <c r="C38" s="97"/>
      <c r="D38" s="97"/>
      <c r="E38" s="124"/>
      <c r="F38" s="132"/>
      <c r="G38" s="132"/>
      <c r="H38" s="101"/>
      <c r="I38" s="101"/>
      <c r="J38" s="127"/>
    </row>
    <row r="39" spans="1:10" s="86" customFormat="1" ht="20.25" thickBot="1">
      <c r="A39" s="403" t="s">
        <v>337</v>
      </c>
      <c r="B39" s="404"/>
      <c r="C39" s="344">
        <f>C18+C37</f>
        <v>9307556</v>
      </c>
      <c r="D39" s="344">
        <f>D18+D37</f>
        <v>251400</v>
      </c>
      <c r="E39" s="344">
        <f>E18+E37</f>
        <v>9558956</v>
      </c>
      <c r="F39" s="154"/>
      <c r="G39" s="152" t="s">
        <v>338</v>
      </c>
      <c r="H39" s="153">
        <f>H18+H37</f>
        <v>9307556</v>
      </c>
      <c r="I39" s="153">
        <f>I18+I37</f>
        <v>251400</v>
      </c>
      <c r="J39" s="153">
        <f>J18+J37</f>
        <v>9558956</v>
      </c>
    </row>
    <row r="40" spans="1:10" s="86" customFormat="1" ht="14.25">
      <c r="A40" s="87"/>
      <c r="B40" s="87"/>
      <c r="C40" s="87"/>
      <c r="D40" s="87"/>
      <c r="E40" s="87"/>
      <c r="F40" s="87"/>
      <c r="G40" s="87"/>
      <c r="H40" s="87"/>
      <c r="I40" s="87"/>
      <c r="J40" s="87"/>
    </row>
    <row r="41" spans="1:10" s="86" customFormat="1" ht="14.25">
      <c r="A41" s="136"/>
      <c r="B41" s="137"/>
      <c r="C41" s="136"/>
      <c r="D41" s="136"/>
      <c r="E41" s="136"/>
      <c r="F41" s="136"/>
      <c r="G41" s="136"/>
      <c r="H41" s="136"/>
      <c r="I41" s="136"/>
      <c r="J41" s="136"/>
    </row>
    <row r="42" spans="1:10" s="86" customFormat="1" ht="14.25">
      <c r="A42" s="87"/>
      <c r="B42" s="87"/>
      <c r="C42" s="87"/>
      <c r="D42" s="87"/>
      <c r="E42" s="87"/>
      <c r="F42" s="87"/>
      <c r="G42" s="87"/>
      <c r="H42" s="87"/>
      <c r="I42" s="87"/>
      <c r="J42" s="87"/>
    </row>
    <row r="43" spans="1:10" ht="15" customHeight="1">
      <c r="A43" s="87"/>
      <c r="B43" s="87"/>
      <c r="C43" s="87"/>
      <c r="D43" s="87"/>
      <c r="E43" s="87"/>
      <c r="F43" s="87"/>
      <c r="G43" s="87"/>
      <c r="H43" s="87"/>
      <c r="I43" s="87"/>
      <c r="J43" s="87"/>
    </row>
    <row r="44" spans="1:10" ht="15" customHeight="1">
      <c r="A44" s="87"/>
      <c r="B44" s="87"/>
      <c r="C44" s="87"/>
      <c r="D44" s="87"/>
      <c r="E44" s="87"/>
      <c r="F44" s="87"/>
      <c r="G44" s="87"/>
      <c r="H44" s="87"/>
      <c r="I44" s="87"/>
      <c r="J44" s="87"/>
    </row>
    <row r="45" spans="1:10" ht="15" customHeight="1">
      <c r="A45" s="87"/>
      <c r="B45" s="87"/>
      <c r="C45" s="87"/>
      <c r="D45" s="87"/>
      <c r="E45" s="87"/>
      <c r="F45" s="87"/>
      <c r="G45" s="87"/>
      <c r="H45" s="87"/>
      <c r="I45" s="87"/>
      <c r="J45" s="87"/>
    </row>
    <row r="46" spans="1:10" ht="15" customHeight="1">
      <c r="A46" s="87"/>
      <c r="B46" s="87"/>
      <c r="C46" s="87"/>
      <c r="D46" s="87"/>
      <c r="E46" s="87"/>
      <c r="F46" s="87"/>
      <c r="G46" s="88"/>
      <c r="H46" s="87"/>
      <c r="I46" s="87"/>
      <c r="J46" s="87"/>
    </row>
    <row r="47" spans="1:10" ht="15" customHeight="1">
      <c r="A47" s="87"/>
      <c r="B47" s="87"/>
      <c r="C47" s="87"/>
      <c r="D47" s="87"/>
      <c r="E47" s="87"/>
      <c r="F47" s="87"/>
      <c r="G47" s="87"/>
      <c r="H47" s="87"/>
      <c r="I47" s="87"/>
      <c r="J47" s="87"/>
    </row>
    <row r="48" spans="1:10" ht="15" customHeight="1">
      <c r="A48" s="87"/>
      <c r="B48" s="87"/>
      <c r="C48" s="87"/>
      <c r="D48" s="87"/>
      <c r="E48" s="87"/>
      <c r="F48" s="87"/>
      <c r="G48" s="87"/>
      <c r="H48" s="87"/>
      <c r="I48" s="87"/>
      <c r="J48" s="87"/>
    </row>
    <row r="49" spans="1:10" ht="15" customHeight="1">
      <c r="A49" s="87"/>
      <c r="B49" s="87"/>
      <c r="C49" s="87"/>
      <c r="D49" s="87"/>
      <c r="E49" s="87"/>
      <c r="F49" s="87"/>
      <c r="G49" s="87"/>
      <c r="H49" s="87"/>
      <c r="I49" s="87"/>
      <c r="J49" s="87"/>
    </row>
    <row r="50" spans="1:10" ht="15" customHeight="1">
      <c r="A50" s="87"/>
      <c r="B50" s="87"/>
      <c r="C50" s="87"/>
      <c r="D50" s="87"/>
      <c r="E50" s="87"/>
      <c r="F50" s="87"/>
      <c r="G50" s="87"/>
      <c r="H50" s="87"/>
      <c r="I50" s="87"/>
      <c r="J50" s="87"/>
    </row>
    <row r="51" spans="1:10" ht="15" customHeight="1">
      <c r="A51" s="87"/>
      <c r="B51" s="87"/>
      <c r="C51" s="87"/>
      <c r="D51" s="87"/>
      <c r="E51" s="87"/>
      <c r="F51" s="87"/>
      <c r="G51" s="87"/>
      <c r="H51" s="87"/>
      <c r="I51" s="87"/>
      <c r="J51" s="87"/>
    </row>
    <row r="52" spans="1:10" s="271" customFormat="1" ht="15" customHeight="1">
      <c r="A52" s="87"/>
      <c r="B52" s="87"/>
      <c r="C52" s="87"/>
      <c r="D52" s="87"/>
      <c r="E52" s="87"/>
      <c r="F52" s="87"/>
      <c r="G52" s="87"/>
      <c r="H52" s="87"/>
      <c r="I52" s="87"/>
      <c r="J52" s="87"/>
    </row>
    <row r="53" spans="1:10" ht="15" customHeight="1">
      <c r="A53" s="87"/>
      <c r="B53" s="87"/>
      <c r="C53" s="87"/>
      <c r="D53" s="87"/>
      <c r="E53" s="87"/>
      <c r="F53" s="87"/>
      <c r="G53" s="87"/>
      <c r="H53" s="87"/>
      <c r="I53" s="87"/>
      <c r="J53" s="87"/>
    </row>
    <row r="54" spans="1:10" s="271" customFormat="1" ht="15" customHeight="1">
      <c r="A54" s="87"/>
      <c r="B54" s="87"/>
      <c r="C54" s="87"/>
      <c r="D54" s="87"/>
      <c r="E54" s="87"/>
      <c r="F54" s="87"/>
      <c r="G54" s="87"/>
      <c r="H54" s="87"/>
      <c r="I54" s="87"/>
      <c r="J54" s="87"/>
    </row>
    <row r="55" s="87" customFormat="1" ht="12.75"/>
    <row r="56" spans="1:256" ht="15" customHeight="1">
      <c r="A56" s="87"/>
      <c r="B56" s="87"/>
      <c r="C56" s="87"/>
      <c r="D56" s="87"/>
      <c r="E56" s="87"/>
      <c r="F56" s="87"/>
      <c r="G56" s="87"/>
      <c r="H56" s="87"/>
      <c r="I56" s="87"/>
      <c r="J56" s="87"/>
      <c r="K56" s="136"/>
      <c r="L56" s="136"/>
      <c r="M56" s="136"/>
      <c r="N56" s="136"/>
      <c r="O56" s="136"/>
      <c r="P56" s="136" t="s">
        <v>339</v>
      </c>
      <c r="Q56" s="136" t="s">
        <v>339</v>
      </c>
      <c r="R56" s="136" t="s">
        <v>339</v>
      </c>
      <c r="S56" s="136" t="s">
        <v>339</v>
      </c>
      <c r="T56" s="136" t="s">
        <v>339</v>
      </c>
      <c r="U56" s="136" t="s">
        <v>339</v>
      </c>
      <c r="V56" s="136" t="s">
        <v>339</v>
      </c>
      <c r="W56" s="136" t="s">
        <v>339</v>
      </c>
      <c r="X56" s="136" t="s">
        <v>339</v>
      </c>
      <c r="Y56" s="136" t="s">
        <v>339</v>
      </c>
      <c r="Z56" s="136" t="s">
        <v>339</v>
      </c>
      <c r="AA56" s="136" t="s">
        <v>339</v>
      </c>
      <c r="AB56" s="136" t="s">
        <v>339</v>
      </c>
      <c r="AC56" s="136" t="s">
        <v>339</v>
      </c>
      <c r="AD56" s="136" t="s">
        <v>339</v>
      </c>
      <c r="AE56" s="136" t="s">
        <v>339</v>
      </c>
      <c r="AF56" s="136" t="s">
        <v>339</v>
      </c>
      <c r="AG56" s="136" t="s">
        <v>339</v>
      </c>
      <c r="AH56" s="136" t="s">
        <v>339</v>
      </c>
      <c r="AI56" s="136" t="s">
        <v>339</v>
      </c>
      <c r="AJ56" s="136" t="s">
        <v>339</v>
      </c>
      <c r="AK56" s="136" t="s">
        <v>339</v>
      </c>
      <c r="AL56" s="136" t="s">
        <v>339</v>
      </c>
      <c r="AM56" s="136" t="s">
        <v>339</v>
      </c>
      <c r="AN56" s="136" t="s">
        <v>339</v>
      </c>
      <c r="AO56" s="136" t="s">
        <v>339</v>
      </c>
      <c r="AP56" s="136" t="s">
        <v>339</v>
      </c>
      <c r="AQ56" s="136" t="s">
        <v>339</v>
      </c>
      <c r="AR56" s="136" t="s">
        <v>339</v>
      </c>
      <c r="AS56" s="136" t="s">
        <v>339</v>
      </c>
      <c r="AT56" s="136" t="s">
        <v>339</v>
      </c>
      <c r="AU56" s="136" t="s">
        <v>339</v>
      </c>
      <c r="AV56" s="136" t="s">
        <v>339</v>
      </c>
      <c r="AW56" s="136" t="s">
        <v>339</v>
      </c>
      <c r="AX56" s="136" t="s">
        <v>339</v>
      </c>
      <c r="AY56" s="136" t="s">
        <v>339</v>
      </c>
      <c r="AZ56" s="136" t="s">
        <v>339</v>
      </c>
      <c r="BA56" s="136" t="s">
        <v>339</v>
      </c>
      <c r="BB56" s="136" t="s">
        <v>339</v>
      </c>
      <c r="BC56" s="136" t="s">
        <v>339</v>
      </c>
      <c r="BD56" s="136" t="s">
        <v>339</v>
      </c>
      <c r="BE56" s="136" t="s">
        <v>339</v>
      </c>
      <c r="BF56" s="136" t="s">
        <v>339</v>
      </c>
      <c r="BG56" s="136" t="s">
        <v>339</v>
      </c>
      <c r="BH56" s="136" t="s">
        <v>339</v>
      </c>
      <c r="BI56" s="136" t="s">
        <v>339</v>
      </c>
      <c r="BJ56" s="136" t="s">
        <v>339</v>
      </c>
      <c r="BK56" s="136" t="s">
        <v>339</v>
      </c>
      <c r="BL56" s="136" t="s">
        <v>339</v>
      </c>
      <c r="BM56" s="136" t="s">
        <v>339</v>
      </c>
      <c r="BN56" s="136" t="s">
        <v>339</v>
      </c>
      <c r="BO56" s="136" t="s">
        <v>339</v>
      </c>
      <c r="BP56" s="136" t="s">
        <v>339</v>
      </c>
      <c r="BQ56" s="136" t="s">
        <v>339</v>
      </c>
      <c r="BR56" s="136" t="s">
        <v>339</v>
      </c>
      <c r="BS56" s="136" t="s">
        <v>339</v>
      </c>
      <c r="BT56" s="136" t="s">
        <v>339</v>
      </c>
      <c r="BU56" s="136" t="s">
        <v>339</v>
      </c>
      <c r="BV56" s="136" t="s">
        <v>339</v>
      </c>
      <c r="BW56" s="136" t="s">
        <v>339</v>
      </c>
      <c r="BX56" s="136" t="s">
        <v>339</v>
      </c>
      <c r="BY56" s="136" t="s">
        <v>339</v>
      </c>
      <c r="BZ56" s="136" t="s">
        <v>339</v>
      </c>
      <c r="CA56" s="136" t="s">
        <v>339</v>
      </c>
      <c r="CB56" s="136" t="s">
        <v>339</v>
      </c>
      <c r="CC56" s="136" t="s">
        <v>339</v>
      </c>
      <c r="CD56" s="136" t="s">
        <v>339</v>
      </c>
      <c r="CE56" s="136" t="s">
        <v>339</v>
      </c>
      <c r="CF56" s="136" t="s">
        <v>339</v>
      </c>
      <c r="CG56" s="136" t="s">
        <v>339</v>
      </c>
      <c r="CH56" s="136" t="s">
        <v>339</v>
      </c>
      <c r="CI56" s="136" t="s">
        <v>339</v>
      </c>
      <c r="CJ56" s="136" t="s">
        <v>339</v>
      </c>
      <c r="CK56" s="136" t="s">
        <v>339</v>
      </c>
      <c r="CL56" s="136" t="s">
        <v>339</v>
      </c>
      <c r="CM56" s="136" t="s">
        <v>339</v>
      </c>
      <c r="CN56" s="136" t="s">
        <v>339</v>
      </c>
      <c r="CO56" s="136" t="s">
        <v>339</v>
      </c>
      <c r="CP56" s="136" t="s">
        <v>339</v>
      </c>
      <c r="CQ56" s="136" t="s">
        <v>339</v>
      </c>
      <c r="CR56" s="136" t="s">
        <v>339</v>
      </c>
      <c r="CS56" s="136" t="s">
        <v>339</v>
      </c>
      <c r="CT56" s="136" t="s">
        <v>339</v>
      </c>
      <c r="CU56" s="136" t="s">
        <v>339</v>
      </c>
      <c r="CV56" s="136" t="s">
        <v>339</v>
      </c>
      <c r="CW56" s="136" t="s">
        <v>339</v>
      </c>
      <c r="CX56" s="136" t="s">
        <v>339</v>
      </c>
      <c r="CY56" s="136" t="s">
        <v>339</v>
      </c>
      <c r="CZ56" s="136" t="s">
        <v>339</v>
      </c>
      <c r="DA56" s="136" t="s">
        <v>339</v>
      </c>
      <c r="DB56" s="136" t="s">
        <v>339</v>
      </c>
      <c r="DC56" s="136" t="s">
        <v>339</v>
      </c>
      <c r="DD56" s="136" t="s">
        <v>339</v>
      </c>
      <c r="DE56" s="136" t="s">
        <v>339</v>
      </c>
      <c r="DF56" s="136" t="s">
        <v>339</v>
      </c>
      <c r="DG56" s="136" t="s">
        <v>339</v>
      </c>
      <c r="DH56" s="136" t="s">
        <v>339</v>
      </c>
      <c r="DI56" s="136" t="s">
        <v>339</v>
      </c>
      <c r="DJ56" s="136" t="s">
        <v>339</v>
      </c>
      <c r="DK56" s="136" t="s">
        <v>339</v>
      </c>
      <c r="DL56" s="136" t="s">
        <v>339</v>
      </c>
      <c r="DM56" s="136" t="s">
        <v>339</v>
      </c>
      <c r="DN56" s="136" t="s">
        <v>339</v>
      </c>
      <c r="DO56" s="136" t="s">
        <v>339</v>
      </c>
      <c r="DP56" s="136" t="s">
        <v>339</v>
      </c>
      <c r="DQ56" s="136" t="s">
        <v>339</v>
      </c>
      <c r="DR56" s="136" t="s">
        <v>339</v>
      </c>
      <c r="DS56" s="136" t="s">
        <v>339</v>
      </c>
      <c r="DT56" s="136" t="s">
        <v>339</v>
      </c>
      <c r="DU56" s="136" t="s">
        <v>339</v>
      </c>
      <c r="DV56" s="136" t="s">
        <v>339</v>
      </c>
      <c r="DW56" s="136" t="s">
        <v>339</v>
      </c>
      <c r="DX56" s="136" t="s">
        <v>339</v>
      </c>
      <c r="DY56" s="136" t="s">
        <v>339</v>
      </c>
      <c r="DZ56" s="136" t="s">
        <v>339</v>
      </c>
      <c r="EA56" s="136" t="s">
        <v>339</v>
      </c>
      <c r="EB56" s="136" t="s">
        <v>339</v>
      </c>
      <c r="EC56" s="136" t="s">
        <v>339</v>
      </c>
      <c r="ED56" s="136" t="s">
        <v>339</v>
      </c>
      <c r="EE56" s="136" t="s">
        <v>339</v>
      </c>
      <c r="EF56" s="136" t="s">
        <v>339</v>
      </c>
      <c r="EG56" s="136" t="s">
        <v>339</v>
      </c>
      <c r="EH56" s="136" t="s">
        <v>339</v>
      </c>
      <c r="EI56" s="136" t="s">
        <v>339</v>
      </c>
      <c r="EJ56" s="136" t="s">
        <v>339</v>
      </c>
      <c r="EK56" s="136" t="s">
        <v>339</v>
      </c>
      <c r="EL56" s="136" t="s">
        <v>339</v>
      </c>
      <c r="EM56" s="136" t="s">
        <v>339</v>
      </c>
      <c r="EN56" s="136" t="s">
        <v>339</v>
      </c>
      <c r="EO56" s="136" t="s">
        <v>339</v>
      </c>
      <c r="EP56" s="136" t="s">
        <v>339</v>
      </c>
      <c r="EQ56" s="136" t="s">
        <v>339</v>
      </c>
      <c r="ER56" s="136" t="s">
        <v>339</v>
      </c>
      <c r="ES56" s="136" t="s">
        <v>339</v>
      </c>
      <c r="ET56" s="136" t="s">
        <v>339</v>
      </c>
      <c r="EU56" s="136" t="s">
        <v>339</v>
      </c>
      <c r="EV56" s="136" t="s">
        <v>339</v>
      </c>
      <c r="EW56" s="136" t="s">
        <v>339</v>
      </c>
      <c r="EX56" s="136" t="s">
        <v>339</v>
      </c>
      <c r="EY56" s="136" t="s">
        <v>339</v>
      </c>
      <c r="EZ56" s="136" t="s">
        <v>339</v>
      </c>
      <c r="FA56" s="136" t="s">
        <v>339</v>
      </c>
      <c r="FB56" s="136" t="s">
        <v>339</v>
      </c>
      <c r="FC56" s="136" t="s">
        <v>339</v>
      </c>
      <c r="FD56" s="136" t="s">
        <v>339</v>
      </c>
      <c r="FE56" s="136" t="s">
        <v>339</v>
      </c>
      <c r="FF56" s="136" t="s">
        <v>339</v>
      </c>
      <c r="FG56" s="136" t="s">
        <v>339</v>
      </c>
      <c r="FH56" s="136" t="s">
        <v>339</v>
      </c>
      <c r="FI56" s="136" t="s">
        <v>339</v>
      </c>
      <c r="FJ56" s="136" t="s">
        <v>339</v>
      </c>
      <c r="FK56" s="136" t="s">
        <v>339</v>
      </c>
      <c r="FL56" s="136" t="s">
        <v>339</v>
      </c>
      <c r="FM56" s="136" t="s">
        <v>339</v>
      </c>
      <c r="FN56" s="136" t="s">
        <v>339</v>
      </c>
      <c r="FO56" s="136" t="s">
        <v>339</v>
      </c>
      <c r="FP56" s="136" t="s">
        <v>339</v>
      </c>
      <c r="FQ56" s="136" t="s">
        <v>339</v>
      </c>
      <c r="FR56" s="136" t="s">
        <v>339</v>
      </c>
      <c r="FS56" s="136" t="s">
        <v>339</v>
      </c>
      <c r="FT56" s="136" t="s">
        <v>339</v>
      </c>
      <c r="FU56" s="136" t="s">
        <v>339</v>
      </c>
      <c r="FV56" s="136" t="s">
        <v>339</v>
      </c>
      <c r="FW56" s="136" t="s">
        <v>339</v>
      </c>
      <c r="FX56" s="136" t="s">
        <v>339</v>
      </c>
      <c r="FY56" s="136" t="s">
        <v>339</v>
      </c>
      <c r="FZ56" s="136" t="s">
        <v>339</v>
      </c>
      <c r="GA56" s="136" t="s">
        <v>339</v>
      </c>
      <c r="GB56" s="136" t="s">
        <v>339</v>
      </c>
      <c r="GC56" s="136" t="s">
        <v>339</v>
      </c>
      <c r="GD56" s="136" t="s">
        <v>339</v>
      </c>
      <c r="GE56" s="136" t="s">
        <v>339</v>
      </c>
      <c r="GF56" s="136" t="s">
        <v>339</v>
      </c>
      <c r="GG56" s="136" t="s">
        <v>339</v>
      </c>
      <c r="GH56" s="136" t="s">
        <v>339</v>
      </c>
      <c r="GI56" s="136" t="s">
        <v>339</v>
      </c>
      <c r="GJ56" s="136" t="s">
        <v>339</v>
      </c>
      <c r="GK56" s="136" t="s">
        <v>339</v>
      </c>
      <c r="GL56" s="136" t="s">
        <v>339</v>
      </c>
      <c r="GM56" s="136" t="s">
        <v>339</v>
      </c>
      <c r="GN56" s="136" t="s">
        <v>339</v>
      </c>
      <c r="GO56" s="136" t="s">
        <v>339</v>
      </c>
      <c r="GP56" s="136" t="s">
        <v>339</v>
      </c>
      <c r="GQ56" s="136" t="s">
        <v>339</v>
      </c>
      <c r="GR56" s="136" t="s">
        <v>339</v>
      </c>
      <c r="GS56" s="136" t="s">
        <v>339</v>
      </c>
      <c r="GT56" s="136" t="s">
        <v>339</v>
      </c>
      <c r="GU56" s="136" t="s">
        <v>339</v>
      </c>
      <c r="GV56" s="136" t="s">
        <v>339</v>
      </c>
      <c r="GW56" s="136" t="s">
        <v>339</v>
      </c>
      <c r="GX56" s="136" t="s">
        <v>339</v>
      </c>
      <c r="GY56" s="136" t="s">
        <v>339</v>
      </c>
      <c r="GZ56" s="136" t="s">
        <v>339</v>
      </c>
      <c r="HA56" s="136" t="s">
        <v>339</v>
      </c>
      <c r="HB56" s="136" t="s">
        <v>339</v>
      </c>
      <c r="HC56" s="136" t="s">
        <v>339</v>
      </c>
      <c r="HD56" s="136" t="s">
        <v>339</v>
      </c>
      <c r="HE56" s="136" t="s">
        <v>339</v>
      </c>
      <c r="HF56" s="136" t="s">
        <v>339</v>
      </c>
      <c r="HG56" s="136" t="s">
        <v>339</v>
      </c>
      <c r="HH56" s="136" t="s">
        <v>339</v>
      </c>
      <c r="HI56" s="136" t="s">
        <v>339</v>
      </c>
      <c r="HJ56" s="136" t="s">
        <v>339</v>
      </c>
      <c r="HK56" s="136" t="s">
        <v>339</v>
      </c>
      <c r="HL56" s="136" t="s">
        <v>339</v>
      </c>
      <c r="HM56" s="136" t="s">
        <v>339</v>
      </c>
      <c r="HN56" s="136" t="s">
        <v>339</v>
      </c>
      <c r="HO56" s="136" t="s">
        <v>339</v>
      </c>
      <c r="HP56" s="136" t="s">
        <v>339</v>
      </c>
      <c r="HQ56" s="136" t="s">
        <v>339</v>
      </c>
      <c r="HR56" s="136" t="s">
        <v>339</v>
      </c>
      <c r="HS56" s="136" t="s">
        <v>339</v>
      </c>
      <c r="HT56" s="136" t="s">
        <v>339</v>
      </c>
      <c r="HU56" s="136" t="s">
        <v>339</v>
      </c>
      <c r="HV56" s="136" t="s">
        <v>339</v>
      </c>
      <c r="HW56" s="136" t="s">
        <v>339</v>
      </c>
      <c r="HX56" s="136" t="s">
        <v>339</v>
      </c>
      <c r="HY56" s="136" t="s">
        <v>339</v>
      </c>
      <c r="HZ56" s="136" t="s">
        <v>339</v>
      </c>
      <c r="IA56" s="136" t="s">
        <v>339</v>
      </c>
      <c r="IB56" s="136" t="s">
        <v>339</v>
      </c>
      <c r="IC56" s="136" t="s">
        <v>339</v>
      </c>
      <c r="ID56" s="136" t="s">
        <v>339</v>
      </c>
      <c r="IE56" s="136" t="s">
        <v>339</v>
      </c>
      <c r="IF56" s="136" t="s">
        <v>339</v>
      </c>
      <c r="IG56" s="136" t="s">
        <v>339</v>
      </c>
      <c r="IH56" s="136" t="s">
        <v>339</v>
      </c>
      <c r="II56" s="136" t="s">
        <v>339</v>
      </c>
      <c r="IJ56" s="136" t="s">
        <v>339</v>
      </c>
      <c r="IK56" s="136" t="s">
        <v>339</v>
      </c>
      <c r="IL56" s="136" t="s">
        <v>339</v>
      </c>
      <c r="IM56" s="136" t="s">
        <v>339</v>
      </c>
      <c r="IN56" s="136" t="s">
        <v>339</v>
      </c>
      <c r="IO56" s="136" t="s">
        <v>339</v>
      </c>
      <c r="IP56" s="136" t="s">
        <v>339</v>
      </c>
      <c r="IQ56" s="136" t="s">
        <v>339</v>
      </c>
      <c r="IR56" s="136" t="s">
        <v>339</v>
      </c>
      <c r="IS56" s="136" t="s">
        <v>339</v>
      </c>
      <c r="IT56" s="136" t="s">
        <v>339</v>
      </c>
      <c r="IU56" s="136" t="s">
        <v>339</v>
      </c>
      <c r="IV56" s="136" t="s">
        <v>339</v>
      </c>
    </row>
    <row r="57" s="87" customFormat="1" ht="12.75"/>
    <row r="58" s="87" customFormat="1" ht="12.75"/>
    <row r="59" s="87" customFormat="1" ht="12.75"/>
    <row r="60" s="87" customFormat="1" ht="12.75"/>
    <row r="61" s="87" customFormat="1" ht="12.75"/>
    <row r="62" s="87" customFormat="1" ht="12.75"/>
    <row r="63" s="87" customFormat="1" ht="12.75"/>
    <row r="64" s="87" customFormat="1" ht="12.75"/>
    <row r="65" s="87" customFormat="1" ht="12.75"/>
    <row r="66" s="87" customFormat="1" ht="12.75"/>
    <row r="67" s="87" customFormat="1" ht="12.75"/>
    <row r="68" s="87" customFormat="1" ht="12.75"/>
    <row r="69" s="87" customFormat="1" ht="12.75"/>
    <row r="70" s="87" customFormat="1" ht="12.75"/>
    <row r="71" s="87" customFormat="1" ht="12.75"/>
    <row r="72" s="87" customFormat="1" ht="12.75"/>
    <row r="73" s="87" customFormat="1" ht="12.75"/>
    <row r="74" s="87" customFormat="1" ht="12.75"/>
    <row r="75" s="87" customFormat="1" ht="12.75"/>
    <row r="76" s="87" customFormat="1" ht="12.75"/>
    <row r="77" s="87" customFormat="1" ht="12.75"/>
    <row r="78" s="87" customFormat="1" ht="12.75"/>
    <row r="79" s="87" customFormat="1" ht="12.75"/>
    <row r="80" s="87" customFormat="1" ht="12.75"/>
    <row r="81" s="87" customFormat="1" ht="12.75"/>
    <row r="82" s="87" customFormat="1" ht="12.75"/>
    <row r="83" s="87" customFormat="1" ht="12.75"/>
    <row r="84" s="87" customFormat="1" ht="12.75"/>
    <row r="85" s="87" customFormat="1" ht="12.75"/>
    <row r="86" s="87" customFormat="1" ht="12.75"/>
    <row r="87" s="87" customFormat="1" ht="12.75"/>
    <row r="88" s="87" customFormat="1" ht="12.75"/>
    <row r="89" s="87" customFormat="1" ht="12.75"/>
    <row r="90" s="87" customFormat="1" ht="12.75"/>
    <row r="91" s="87" customFormat="1" ht="12.75"/>
    <row r="92" s="87" customFormat="1" ht="12.75"/>
    <row r="93" s="87" customFormat="1" ht="12.75"/>
    <row r="94" s="87" customFormat="1" ht="12.75"/>
    <row r="95" s="87" customFormat="1" ht="12.75"/>
    <row r="96" s="87" customFormat="1" ht="12.75"/>
    <row r="97" s="87" customFormat="1" ht="12.75"/>
    <row r="98" s="87" customFormat="1" ht="12.75"/>
    <row r="99" s="87" customFormat="1" ht="12.75"/>
    <row r="100" s="87" customFormat="1" ht="12.75"/>
    <row r="101" s="87" customFormat="1" ht="12.75"/>
    <row r="102" s="87" customFormat="1" ht="12.75"/>
    <row r="103" s="87" customFormat="1" ht="12.75"/>
    <row r="104" s="87" customFormat="1" ht="12.75"/>
    <row r="105" s="87" customFormat="1" ht="12.75"/>
    <row r="106" s="87" customFormat="1" ht="12.75"/>
    <row r="107" s="87" customFormat="1" ht="12.75"/>
    <row r="108" s="87" customFormat="1" ht="12.75"/>
    <row r="109" s="87" customFormat="1" ht="12.75"/>
    <row r="110" s="87" customFormat="1" ht="12.75"/>
    <row r="111" s="87" customFormat="1" ht="12.75"/>
    <row r="112" s="87" customFormat="1" ht="12.75"/>
    <row r="113" s="87" customFormat="1" ht="12.75"/>
    <row r="114" s="87" customFormat="1" ht="12.75"/>
    <row r="115" s="87" customFormat="1" ht="12.75"/>
    <row r="116" s="87" customFormat="1" ht="12.75"/>
    <row r="117" s="87" customFormat="1" ht="12.75"/>
    <row r="118" s="87" customFormat="1" ht="12.75"/>
    <row r="119" s="87" customFormat="1" ht="12.75"/>
    <row r="120" s="87" customFormat="1" ht="12.75"/>
    <row r="121" s="87" customFormat="1" ht="12.75"/>
    <row r="122" s="87" customFormat="1" ht="12.75"/>
    <row r="123" s="87" customFormat="1" ht="12.75"/>
    <row r="124" s="87" customFormat="1" ht="12.75"/>
    <row r="125" s="87" customFormat="1" ht="12.75"/>
    <row r="126" s="87" customFormat="1" ht="12.75"/>
    <row r="127" s="87" customFormat="1" ht="12.75"/>
    <row r="128" s="87" customFormat="1" ht="12.75"/>
    <row r="129" s="87" customFormat="1" ht="12.75"/>
    <row r="130" s="87" customFormat="1" ht="12.75"/>
    <row r="131" s="87" customFormat="1" ht="12.75"/>
    <row r="132" s="87" customFormat="1" ht="12.75"/>
    <row r="133" s="87" customFormat="1" ht="12.75"/>
    <row r="134" s="87" customFormat="1" ht="12.75"/>
    <row r="135" s="87" customFormat="1" ht="12.75"/>
    <row r="136" s="87" customFormat="1" ht="12.75"/>
    <row r="137" s="87" customFormat="1" ht="12.75"/>
    <row r="138" s="87" customFormat="1" ht="12.75"/>
    <row r="139" s="87" customFormat="1" ht="12.75"/>
    <row r="140" s="87" customFormat="1" ht="12.75"/>
    <row r="141" s="87" customFormat="1" ht="12.75"/>
    <row r="142" s="87" customFormat="1" ht="12.75"/>
    <row r="143" s="87" customFormat="1" ht="12.75"/>
    <row r="144" s="87" customFormat="1" ht="12.75"/>
    <row r="145" s="87" customFormat="1" ht="12.75"/>
    <row r="146" s="87" customFormat="1" ht="12.75"/>
    <row r="147" s="87" customFormat="1" ht="12.75"/>
    <row r="148" s="87" customFormat="1" ht="12.75"/>
    <row r="149" s="87" customFormat="1" ht="12.75"/>
    <row r="150" s="87" customFormat="1" ht="12.75"/>
    <row r="151" s="87" customFormat="1" ht="12.75"/>
    <row r="152" s="87" customFormat="1" ht="12.75"/>
    <row r="153" s="87" customFormat="1" ht="12.75"/>
    <row r="154" s="87" customFormat="1" ht="12.75"/>
    <row r="155" s="87" customFormat="1" ht="12.75"/>
    <row r="156" s="87" customFormat="1" ht="12.75"/>
    <row r="157" s="87" customFormat="1" ht="12.75"/>
    <row r="158" s="87" customFormat="1" ht="12.75"/>
    <row r="159" s="87" customFormat="1" ht="12.75"/>
    <row r="160" s="87" customFormat="1" ht="12.75"/>
    <row r="161" s="87" customFormat="1" ht="12.75"/>
    <row r="162" s="87" customFormat="1" ht="12.75"/>
    <row r="163" s="87" customFormat="1" ht="12.75"/>
    <row r="164" s="87" customFormat="1" ht="12.75"/>
    <row r="165" s="87" customFormat="1" ht="12.75"/>
    <row r="166" s="87" customFormat="1" ht="12.75"/>
    <row r="167" s="87" customFormat="1" ht="12.75"/>
    <row r="168" s="87" customFormat="1" ht="12.75"/>
    <row r="169" s="87" customFormat="1" ht="12.75"/>
    <row r="170" s="87" customFormat="1" ht="12.75"/>
    <row r="171" s="87" customFormat="1" ht="12.75"/>
    <row r="172" s="87" customFormat="1" ht="12.75"/>
    <row r="173" s="87" customFormat="1" ht="12.75"/>
    <row r="174" s="87" customFormat="1" ht="12.75"/>
    <row r="175" s="87" customFormat="1" ht="12.75"/>
    <row r="176" s="87" customFormat="1" ht="12.75"/>
    <row r="177" s="87" customFormat="1" ht="12.75"/>
    <row r="178" s="87" customFormat="1" ht="12.75"/>
    <row r="179" s="87" customFormat="1" ht="12.75"/>
    <row r="180" s="87" customFormat="1" ht="12.75"/>
    <row r="181" s="87" customFormat="1" ht="12.75"/>
    <row r="182" s="87" customFormat="1" ht="12.75"/>
    <row r="183" s="87" customFormat="1" ht="12.75"/>
    <row r="184" s="87" customFormat="1" ht="12.75"/>
    <row r="185" s="87" customFormat="1" ht="12.75"/>
    <row r="186" s="87" customFormat="1" ht="12.75"/>
    <row r="187" s="87" customFormat="1" ht="12.75"/>
    <row r="188" s="87" customFormat="1" ht="12.75"/>
    <row r="189" s="87" customFormat="1" ht="12.75"/>
    <row r="190" s="87" customFormat="1" ht="12.75"/>
    <row r="191" s="87" customFormat="1" ht="12.75"/>
    <row r="192" s="87" customFormat="1" ht="12.75"/>
    <row r="193" s="87" customFormat="1" ht="12.75"/>
    <row r="194" s="87" customFormat="1" ht="12.75"/>
    <row r="195" s="87" customFormat="1" ht="12.75"/>
    <row r="196" s="87" customFormat="1" ht="12.75"/>
    <row r="197" s="87" customFormat="1" ht="12.75"/>
    <row r="198" s="87" customFormat="1" ht="12.75"/>
    <row r="199" s="87" customFormat="1" ht="12.75"/>
    <row r="200" s="87" customFormat="1" ht="12.75"/>
    <row r="201" s="87" customFormat="1" ht="12.75"/>
    <row r="202" s="87" customFormat="1" ht="12.75"/>
    <row r="203" s="87" customFormat="1" ht="12.75"/>
    <row r="204" s="87" customFormat="1" ht="12.75"/>
    <row r="205" s="87" customFormat="1" ht="12.75"/>
    <row r="206" s="87" customFormat="1" ht="12.75"/>
    <row r="207" s="87" customFormat="1" ht="12.75"/>
    <row r="208" s="87" customFormat="1" ht="12.75"/>
    <row r="209" s="87" customFormat="1" ht="12.75"/>
    <row r="210" s="87" customFormat="1" ht="12.75"/>
    <row r="211" s="87" customFormat="1" ht="12.75"/>
    <row r="212" spans="1:10" s="87" customFormat="1" ht="12.75">
      <c r="A212" s="85"/>
      <c r="B212" s="85"/>
      <c r="C212" s="85"/>
      <c r="D212" s="85"/>
      <c r="E212" s="85"/>
      <c r="F212" s="85"/>
      <c r="G212" s="85"/>
      <c r="H212" s="85"/>
      <c r="I212" s="85"/>
      <c r="J212" s="85"/>
    </row>
    <row r="213" spans="1:10" s="87" customFormat="1" ht="12.75">
      <c r="A213" s="85"/>
      <c r="B213" s="85"/>
      <c r="C213" s="85"/>
      <c r="D213" s="85"/>
      <c r="E213" s="85"/>
      <c r="F213" s="85"/>
      <c r="G213" s="85"/>
      <c r="H213" s="85"/>
      <c r="I213" s="85"/>
      <c r="J213" s="85"/>
    </row>
    <row r="214" spans="1:10" s="87" customFormat="1" ht="12.75">
      <c r="A214" s="85"/>
      <c r="B214" s="85"/>
      <c r="C214" s="85"/>
      <c r="D214" s="85"/>
      <c r="E214" s="85"/>
      <c r="F214" s="85"/>
      <c r="G214" s="85"/>
      <c r="H214" s="85"/>
      <c r="I214" s="85"/>
      <c r="J214" s="85"/>
    </row>
    <row r="215" spans="1:10" s="87" customFormat="1" ht="12.75">
      <c r="A215" s="85"/>
      <c r="B215" s="85"/>
      <c r="C215" s="85"/>
      <c r="D215" s="85"/>
      <c r="E215" s="85"/>
      <c r="F215" s="85"/>
      <c r="G215" s="85"/>
      <c r="H215" s="85"/>
      <c r="I215" s="85"/>
      <c r="J215" s="85"/>
    </row>
    <row r="216" spans="1:10" s="87" customFormat="1" ht="12.75">
      <c r="A216" s="85"/>
      <c r="B216" s="85"/>
      <c r="C216" s="85"/>
      <c r="D216" s="85"/>
      <c r="E216" s="85"/>
      <c r="F216" s="85"/>
      <c r="G216" s="85"/>
      <c r="H216" s="85"/>
      <c r="I216" s="85"/>
      <c r="J216" s="85"/>
    </row>
    <row r="217" spans="1:10" s="87" customFormat="1" ht="12.75">
      <c r="A217" s="85"/>
      <c r="B217" s="85"/>
      <c r="C217" s="85"/>
      <c r="D217" s="85"/>
      <c r="E217" s="85"/>
      <c r="F217" s="85"/>
      <c r="G217" s="85"/>
      <c r="H217" s="85"/>
      <c r="I217" s="85"/>
      <c r="J217" s="85"/>
    </row>
    <row r="218" spans="1:10" s="87" customFormat="1" ht="12.75">
      <c r="A218" s="85"/>
      <c r="B218" s="85"/>
      <c r="C218" s="85"/>
      <c r="D218" s="85"/>
      <c r="E218" s="85"/>
      <c r="F218" s="85"/>
      <c r="G218" s="85"/>
      <c r="H218" s="85"/>
      <c r="I218" s="85"/>
      <c r="J218" s="85"/>
    </row>
    <row r="219" spans="1:10" s="87" customFormat="1" ht="12.75">
      <c r="A219" s="85"/>
      <c r="B219" s="85"/>
      <c r="C219" s="85"/>
      <c r="D219" s="85"/>
      <c r="E219" s="85"/>
      <c r="F219" s="85"/>
      <c r="G219" s="85"/>
      <c r="H219" s="85"/>
      <c r="I219" s="85"/>
      <c r="J219" s="85"/>
    </row>
    <row r="220" spans="1:10" s="87" customFormat="1" ht="12.75">
      <c r="A220" s="85"/>
      <c r="B220" s="85"/>
      <c r="C220" s="85"/>
      <c r="D220" s="85"/>
      <c r="E220" s="85"/>
      <c r="F220" s="85"/>
      <c r="G220" s="85"/>
      <c r="H220" s="85"/>
      <c r="I220" s="85"/>
      <c r="J220" s="85"/>
    </row>
    <row r="221" spans="1:10" s="87" customFormat="1" ht="12.75">
      <c r="A221" s="85"/>
      <c r="B221" s="85"/>
      <c r="C221" s="85"/>
      <c r="D221" s="85"/>
      <c r="E221" s="85"/>
      <c r="F221" s="85"/>
      <c r="G221" s="85"/>
      <c r="H221" s="85"/>
      <c r="I221" s="85"/>
      <c r="J221" s="85"/>
    </row>
    <row r="222" spans="1:10" s="87" customFormat="1" ht="12.75">
      <c r="A222" s="85"/>
      <c r="B222" s="85"/>
      <c r="C222" s="85"/>
      <c r="D222" s="85"/>
      <c r="E222" s="85"/>
      <c r="F222" s="85"/>
      <c r="G222" s="85"/>
      <c r="H222" s="85"/>
      <c r="I222" s="85"/>
      <c r="J222" s="85"/>
    </row>
    <row r="223" spans="1:10" s="87" customFormat="1" ht="12.75">
      <c r="A223" s="85"/>
      <c r="B223" s="85"/>
      <c r="C223" s="85"/>
      <c r="D223" s="85"/>
      <c r="E223" s="85"/>
      <c r="F223" s="85"/>
      <c r="G223" s="85"/>
      <c r="H223" s="85"/>
      <c r="I223" s="85"/>
      <c r="J223" s="85"/>
    </row>
    <row r="224" spans="1:10" s="87" customFormat="1" ht="12.75">
      <c r="A224" s="85"/>
      <c r="B224" s="85"/>
      <c r="C224" s="85"/>
      <c r="D224" s="85"/>
      <c r="E224" s="85"/>
      <c r="F224" s="85"/>
      <c r="G224" s="85"/>
      <c r="H224" s="85"/>
      <c r="I224" s="85"/>
      <c r="J224" s="85"/>
    </row>
    <row r="225" spans="1:10" s="87" customFormat="1" ht="12.75">
      <c r="A225" s="85"/>
      <c r="B225" s="85"/>
      <c r="C225" s="85"/>
      <c r="D225" s="85"/>
      <c r="E225" s="85"/>
      <c r="F225" s="85"/>
      <c r="G225" s="85"/>
      <c r="H225" s="85"/>
      <c r="I225" s="85"/>
      <c r="J225" s="85"/>
    </row>
    <row r="226" spans="1:10" s="87" customFormat="1" ht="12.75">
      <c r="A226" s="85"/>
      <c r="B226" s="85"/>
      <c r="C226" s="85"/>
      <c r="D226" s="85"/>
      <c r="E226" s="85"/>
      <c r="F226" s="85"/>
      <c r="G226" s="85"/>
      <c r="H226" s="85"/>
      <c r="I226" s="85"/>
      <c r="J226" s="85"/>
    </row>
  </sheetData>
  <sheetProtection/>
  <mergeCells count="22">
    <mergeCell ref="A1:J1"/>
    <mergeCell ref="A2:J2"/>
    <mergeCell ref="F16:G16"/>
    <mergeCell ref="I4:J4"/>
    <mergeCell ref="A6:E6"/>
    <mergeCell ref="F6:J6"/>
    <mergeCell ref="A39:B39"/>
    <mergeCell ref="A37:B37"/>
    <mergeCell ref="A18:B18"/>
    <mergeCell ref="F18:G18"/>
    <mergeCell ref="A21:B21"/>
    <mergeCell ref="F21:G21"/>
    <mergeCell ref="A35:B35"/>
    <mergeCell ref="F28:G28"/>
    <mergeCell ref="F30:G30"/>
    <mergeCell ref="F37:G37"/>
    <mergeCell ref="F35:G35"/>
    <mergeCell ref="F20:G20"/>
    <mergeCell ref="A14:B14"/>
    <mergeCell ref="A16:B16"/>
    <mergeCell ref="F14:G14"/>
    <mergeCell ref="A20:B20"/>
  </mergeCells>
  <printOptions horizontalCentered="1"/>
  <pageMargins left="0.041666666666666664" right="0.2362204724409449" top="0" bottom="0" header="0.2755905511811024" footer="0.1968503937007874"/>
  <pageSetup fitToHeight="1" fitToWidth="1" horizontalDpi="300" verticalDpi="300" orientation="landscape" paperSize="9" scale="10" r:id="rId1"/>
  <rowBreaks count="1" manualBreakCount="1">
    <brk id="1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view="pageBreakPreview" zoomScaleSheetLayoutView="100" zoomScalePageLayoutView="0" workbookViewId="0" topLeftCell="A1">
      <selection activeCell="B3" sqref="B3"/>
    </sheetView>
  </sheetViews>
  <sheetFormatPr defaultColWidth="9.140625" defaultRowHeight="12.75"/>
  <cols>
    <col min="1" max="1" width="6.7109375" style="0" customWidth="1"/>
    <col min="2" max="2" width="47.57421875" style="0" customWidth="1"/>
    <col min="3" max="3" width="13.28125" style="0" customWidth="1"/>
    <col min="4" max="4" width="13.140625" style="0" customWidth="1"/>
    <col min="5" max="5" width="13.421875" style="0" customWidth="1"/>
  </cols>
  <sheetData>
    <row r="1" spans="1:5" ht="38.25" customHeight="1">
      <c r="A1" s="419" t="s">
        <v>428</v>
      </c>
      <c r="B1" s="419"/>
      <c r="C1" s="419"/>
      <c r="D1" s="419"/>
      <c r="E1" s="419"/>
    </row>
    <row r="2" spans="1:5" ht="18" customHeight="1">
      <c r="A2" s="420" t="s">
        <v>416</v>
      </c>
      <c r="B2" s="420"/>
      <c r="C2" s="420"/>
      <c r="D2" s="420"/>
      <c r="E2" s="420"/>
    </row>
    <row r="3" spans="1:5" ht="28.5" customHeight="1">
      <c r="A3" s="4"/>
      <c r="B3" s="2"/>
      <c r="C3" s="285"/>
      <c r="D3" s="421" t="s">
        <v>411</v>
      </c>
      <c r="E3" s="421"/>
    </row>
    <row r="4" spans="1:5" ht="13.5" thickBot="1">
      <c r="A4" s="3"/>
      <c r="B4" s="3"/>
      <c r="C4" s="301"/>
      <c r="D4" s="422" t="s">
        <v>419</v>
      </c>
      <c r="E4" s="422"/>
    </row>
    <row r="5" spans="1:5" ht="44.25" customHeight="1" thickBot="1" thickTop="1">
      <c r="A5" s="21" t="s">
        <v>0</v>
      </c>
      <c r="B5" s="22" t="s">
        <v>1</v>
      </c>
      <c r="C5" s="288" t="s">
        <v>417</v>
      </c>
      <c r="D5" s="287" t="s">
        <v>471</v>
      </c>
      <c r="E5" s="11" t="s">
        <v>470</v>
      </c>
    </row>
    <row r="6" spans="1:5" ht="12.75" customHeight="1" thickTop="1">
      <c r="A6" s="289" t="s">
        <v>100</v>
      </c>
      <c r="B6" s="359" t="s">
        <v>101</v>
      </c>
      <c r="C6" s="289" t="s">
        <v>102</v>
      </c>
      <c r="D6" s="24" t="s">
        <v>103</v>
      </c>
      <c r="E6" s="290" t="s">
        <v>104</v>
      </c>
    </row>
    <row r="7" spans="1:5" ht="21.75" customHeight="1">
      <c r="A7" s="20" t="s">
        <v>2</v>
      </c>
      <c r="B7" s="360" t="s">
        <v>3</v>
      </c>
      <c r="C7" s="367">
        <f>C8+C15</f>
        <v>7926556</v>
      </c>
      <c r="D7" s="12">
        <f>D8+D15</f>
        <v>0</v>
      </c>
      <c r="E7" s="294">
        <f>E8+E15</f>
        <v>7926556</v>
      </c>
    </row>
    <row r="8" spans="1:5" s="23" customFormat="1" ht="21.75" customHeight="1">
      <c r="A8" s="18" t="s">
        <v>4</v>
      </c>
      <c r="B8" s="361" t="s">
        <v>5</v>
      </c>
      <c r="C8" s="368">
        <v>7926556</v>
      </c>
      <c r="D8" s="13">
        <v>0</v>
      </c>
      <c r="E8" s="291">
        <v>7926556</v>
      </c>
    </row>
    <row r="9" spans="1:5" s="23" customFormat="1" ht="21.75" customHeight="1" hidden="1">
      <c r="A9" s="18" t="s">
        <v>125</v>
      </c>
      <c r="B9" s="361" t="s">
        <v>6</v>
      </c>
      <c r="C9" s="368"/>
      <c r="D9" s="13"/>
      <c r="E9" s="291"/>
    </row>
    <row r="10" spans="1:5" s="23" customFormat="1" ht="21.75" customHeight="1" hidden="1">
      <c r="A10" s="18" t="s">
        <v>126</v>
      </c>
      <c r="B10" s="361" t="s">
        <v>7</v>
      </c>
      <c r="C10" s="368"/>
      <c r="D10" s="13"/>
      <c r="E10" s="291"/>
    </row>
    <row r="11" spans="1:5" s="23" customFormat="1" ht="21.75" customHeight="1" hidden="1">
      <c r="A11" s="18" t="s">
        <v>127</v>
      </c>
      <c r="B11" s="361" t="s">
        <v>8</v>
      </c>
      <c r="C11" s="368"/>
      <c r="D11" s="13"/>
      <c r="E11" s="291"/>
    </row>
    <row r="12" spans="1:5" s="23" customFormat="1" ht="21.75" customHeight="1" hidden="1">
      <c r="A12" s="18" t="s">
        <v>128</v>
      </c>
      <c r="B12" s="361" t="s">
        <v>9</v>
      </c>
      <c r="C12" s="368"/>
      <c r="D12" s="13"/>
      <c r="E12" s="291"/>
    </row>
    <row r="13" spans="1:5" s="23" customFormat="1" ht="21.75" customHeight="1" hidden="1">
      <c r="A13" s="18" t="s">
        <v>129</v>
      </c>
      <c r="B13" s="362" t="s">
        <v>10</v>
      </c>
      <c r="C13" s="369"/>
      <c r="D13" s="13"/>
      <c r="E13" s="292"/>
    </row>
    <row r="14" spans="1:5" s="23" customFormat="1" ht="21.75" customHeight="1" hidden="1">
      <c r="A14" s="18" t="s">
        <v>130</v>
      </c>
      <c r="B14" s="362" t="s">
        <v>11</v>
      </c>
      <c r="C14" s="370"/>
      <c r="D14" s="13"/>
      <c r="E14" s="293"/>
    </row>
    <row r="15" spans="1:5" s="23" customFormat="1" ht="21.75" customHeight="1">
      <c r="A15" s="18" t="s">
        <v>12</v>
      </c>
      <c r="B15" s="361" t="s">
        <v>13</v>
      </c>
      <c r="C15" s="368">
        <v>0</v>
      </c>
      <c r="D15" s="13">
        <v>0</v>
      </c>
      <c r="E15" s="291">
        <v>0</v>
      </c>
    </row>
    <row r="16" spans="1:5" ht="21.75" customHeight="1">
      <c r="A16" s="17" t="s">
        <v>14</v>
      </c>
      <c r="B16" s="363" t="s">
        <v>15</v>
      </c>
      <c r="C16" s="367">
        <v>0</v>
      </c>
      <c r="D16" s="12">
        <v>0</v>
      </c>
      <c r="E16" s="294">
        <v>0</v>
      </c>
    </row>
    <row r="17" spans="1:5" ht="21.75" customHeight="1" hidden="1">
      <c r="A17" s="18" t="s">
        <v>159</v>
      </c>
      <c r="B17" s="362" t="s">
        <v>296</v>
      </c>
      <c r="C17" s="369">
        <v>0</v>
      </c>
      <c r="D17" s="13"/>
      <c r="E17" s="292"/>
    </row>
    <row r="18" spans="1:5" ht="21.75" customHeight="1" hidden="1">
      <c r="A18" s="18" t="s">
        <v>160</v>
      </c>
      <c r="B18" s="361" t="s">
        <v>188</v>
      </c>
      <c r="C18" s="368">
        <v>14220</v>
      </c>
      <c r="D18" s="13"/>
      <c r="E18" s="291"/>
    </row>
    <row r="19" spans="1:5" ht="21.75" customHeight="1">
      <c r="A19" s="17" t="s">
        <v>16</v>
      </c>
      <c r="B19" s="363" t="s">
        <v>17</v>
      </c>
      <c r="C19" s="367">
        <f>C21+C26+C20</f>
        <v>343000</v>
      </c>
      <c r="D19" s="12">
        <f>D21+D26+D20</f>
        <v>0</v>
      </c>
      <c r="E19" s="294">
        <f>E21+E26+E20</f>
        <v>343000</v>
      </c>
    </row>
    <row r="20" spans="1:5" ht="21.75" customHeight="1">
      <c r="A20" s="18" t="s">
        <v>421</v>
      </c>
      <c r="B20" s="361" t="s">
        <v>420</v>
      </c>
      <c r="C20" s="368">
        <v>264000</v>
      </c>
      <c r="D20" s="12">
        <v>0</v>
      </c>
      <c r="E20" s="304">
        <v>264000</v>
      </c>
    </row>
    <row r="21" spans="1:5" s="23" customFormat="1" ht="23.25" customHeight="1">
      <c r="A21" s="18" t="s">
        <v>18</v>
      </c>
      <c r="B21" s="361" t="s">
        <v>19</v>
      </c>
      <c r="C21" s="368">
        <v>76000</v>
      </c>
      <c r="D21" s="13">
        <v>0</v>
      </c>
      <c r="E21" s="291">
        <v>76000</v>
      </c>
    </row>
    <row r="22" spans="1:5" s="23" customFormat="1" ht="21.75" customHeight="1" hidden="1">
      <c r="A22" s="18" t="s">
        <v>20</v>
      </c>
      <c r="B22" s="361" t="s">
        <v>21</v>
      </c>
      <c r="C22" s="368"/>
      <c r="D22" s="13"/>
      <c r="E22" s="291"/>
    </row>
    <row r="23" spans="1:5" s="23" customFormat="1" ht="21.75" customHeight="1" hidden="1">
      <c r="A23" s="18"/>
      <c r="B23" s="361" t="s">
        <v>22</v>
      </c>
      <c r="C23" s="368"/>
      <c r="D23" s="13"/>
      <c r="E23" s="291"/>
    </row>
    <row r="24" spans="1:5" s="23" customFormat="1" ht="21.75" customHeight="1" hidden="1">
      <c r="A24" s="18" t="s">
        <v>23</v>
      </c>
      <c r="B24" s="361" t="s">
        <v>24</v>
      </c>
      <c r="C24" s="368"/>
      <c r="D24" s="13"/>
      <c r="E24" s="291"/>
    </row>
    <row r="25" spans="1:5" s="23" customFormat="1" ht="21.75" customHeight="1" hidden="1">
      <c r="A25" s="18" t="s">
        <v>25</v>
      </c>
      <c r="B25" s="361" t="s">
        <v>26</v>
      </c>
      <c r="C25" s="368"/>
      <c r="D25" s="13"/>
      <c r="E25" s="291"/>
    </row>
    <row r="26" spans="1:5" s="23" customFormat="1" ht="21.75" customHeight="1">
      <c r="A26" s="18" t="s">
        <v>27</v>
      </c>
      <c r="B26" s="361" t="s">
        <v>28</v>
      </c>
      <c r="C26" s="368">
        <v>3000</v>
      </c>
      <c r="D26" s="13">
        <v>0</v>
      </c>
      <c r="E26" s="291">
        <v>3000</v>
      </c>
    </row>
    <row r="27" spans="1:5" ht="21.75" customHeight="1">
      <c r="A27" s="17" t="s">
        <v>29</v>
      </c>
      <c r="B27" s="363" t="s">
        <v>30</v>
      </c>
      <c r="C27" s="367">
        <f>SUM(C28:C35)</f>
        <v>10000</v>
      </c>
      <c r="D27" s="12">
        <f>SUM(D28:D35)</f>
        <v>0</v>
      </c>
      <c r="E27" s="294">
        <f>SUM(E28:E35)</f>
        <v>10000</v>
      </c>
    </row>
    <row r="28" spans="1:5" ht="21.75" customHeight="1">
      <c r="A28" s="18" t="s">
        <v>31</v>
      </c>
      <c r="B28" s="361" t="s">
        <v>120</v>
      </c>
      <c r="C28" s="368">
        <v>0</v>
      </c>
      <c r="D28" s="13">
        <v>0</v>
      </c>
      <c r="E28" s="291">
        <v>0</v>
      </c>
    </row>
    <row r="29" spans="1:5" ht="21.75" customHeight="1">
      <c r="A29" s="18" t="s">
        <v>297</v>
      </c>
      <c r="B29" s="361" t="s">
        <v>298</v>
      </c>
      <c r="C29" s="368">
        <v>0</v>
      </c>
      <c r="D29" s="13">
        <v>0</v>
      </c>
      <c r="E29" s="291">
        <v>0</v>
      </c>
    </row>
    <row r="30" spans="1:5" ht="21.75" customHeight="1">
      <c r="A30" s="18" t="s">
        <v>32</v>
      </c>
      <c r="B30" s="361" t="s">
        <v>33</v>
      </c>
      <c r="C30" s="368">
        <v>0</v>
      </c>
      <c r="D30" s="13">
        <v>0</v>
      </c>
      <c r="E30" s="291">
        <v>0</v>
      </c>
    </row>
    <row r="31" spans="1:5" ht="18.75" customHeight="1">
      <c r="A31" s="18" t="s">
        <v>34</v>
      </c>
      <c r="B31" s="361" t="s">
        <v>35</v>
      </c>
      <c r="C31" s="368">
        <v>0</v>
      </c>
      <c r="D31" s="13">
        <v>0</v>
      </c>
      <c r="E31" s="291">
        <v>0</v>
      </c>
    </row>
    <row r="32" spans="1:5" ht="24.75" customHeight="1">
      <c r="A32" s="18" t="s">
        <v>36</v>
      </c>
      <c r="B32" s="361" t="s">
        <v>37</v>
      </c>
      <c r="C32" s="368">
        <v>0</v>
      </c>
      <c r="D32" s="13">
        <v>0</v>
      </c>
      <c r="E32" s="291">
        <v>0</v>
      </c>
    </row>
    <row r="33" spans="1:5" ht="21.75" customHeight="1">
      <c r="A33" s="264" t="s">
        <v>38</v>
      </c>
      <c r="B33" s="364" t="s">
        <v>39</v>
      </c>
      <c r="C33" s="368">
        <v>0</v>
      </c>
      <c r="D33" s="13">
        <v>0</v>
      </c>
      <c r="E33" s="291">
        <v>0</v>
      </c>
    </row>
    <row r="34" spans="1:5" ht="21.75" customHeight="1">
      <c r="A34" s="18" t="s">
        <v>40</v>
      </c>
      <c r="B34" s="361" t="s">
        <v>41</v>
      </c>
      <c r="C34" s="368">
        <v>10000</v>
      </c>
      <c r="D34" s="14">
        <v>0</v>
      </c>
      <c r="E34" s="302">
        <v>10000</v>
      </c>
    </row>
    <row r="35" spans="1:5" ht="21.75" customHeight="1">
      <c r="A35" s="18" t="s">
        <v>42</v>
      </c>
      <c r="B35" s="361" t="s">
        <v>43</v>
      </c>
      <c r="C35" s="18">
        <v>0</v>
      </c>
      <c r="D35" s="9">
        <v>0</v>
      </c>
      <c r="E35" s="295">
        <v>0</v>
      </c>
    </row>
    <row r="36" spans="1:5" ht="21.75" customHeight="1">
      <c r="A36" s="17" t="s">
        <v>44</v>
      </c>
      <c r="B36" s="363" t="s">
        <v>45</v>
      </c>
      <c r="C36" s="367">
        <v>0</v>
      </c>
      <c r="D36" s="15">
        <v>0</v>
      </c>
      <c r="E36" s="371">
        <v>0</v>
      </c>
    </row>
    <row r="37" spans="1:5" ht="21.75" customHeight="1" hidden="1">
      <c r="A37" s="18" t="s">
        <v>299</v>
      </c>
      <c r="B37" s="361" t="s">
        <v>300</v>
      </c>
      <c r="C37" s="18">
        <v>0</v>
      </c>
      <c r="D37" s="9"/>
      <c r="E37" s="295"/>
    </row>
    <row r="38" spans="1:5" ht="21.75" customHeight="1">
      <c r="A38" s="17" t="s">
        <v>46</v>
      </c>
      <c r="B38" s="363" t="s">
        <v>47</v>
      </c>
      <c r="C38" s="367">
        <v>0</v>
      </c>
      <c r="D38" s="12">
        <v>251400</v>
      </c>
      <c r="E38" s="294">
        <v>251400</v>
      </c>
    </row>
    <row r="39" spans="1:5" ht="21.75" customHeight="1" hidden="1">
      <c r="A39" s="18" t="s">
        <v>121</v>
      </c>
      <c r="B39" s="361" t="s">
        <v>48</v>
      </c>
      <c r="C39" s="368"/>
      <c r="D39" s="13"/>
      <c r="E39" s="291"/>
    </row>
    <row r="40" spans="1:5" ht="21.75" customHeight="1" hidden="1">
      <c r="A40" s="18" t="s">
        <v>303</v>
      </c>
      <c r="B40" s="361" t="s">
        <v>304</v>
      </c>
      <c r="C40" s="368"/>
      <c r="D40" s="13"/>
      <c r="E40" s="291"/>
    </row>
    <row r="41" spans="1:5" ht="21.75" customHeight="1">
      <c r="A41" s="17" t="s">
        <v>49</v>
      </c>
      <c r="B41" s="363" t="s">
        <v>189</v>
      </c>
      <c r="C41" s="17">
        <v>0</v>
      </c>
      <c r="D41" s="10">
        <v>0</v>
      </c>
      <c r="E41" s="296">
        <v>0</v>
      </c>
    </row>
    <row r="42" spans="1:5" ht="21.75" customHeight="1" hidden="1">
      <c r="A42" s="18" t="s">
        <v>122</v>
      </c>
      <c r="B42" s="361" t="s">
        <v>123</v>
      </c>
      <c r="C42" s="18">
        <v>0</v>
      </c>
      <c r="D42" s="9"/>
      <c r="E42" s="295"/>
    </row>
    <row r="43" spans="1:5" ht="30" customHeight="1">
      <c r="A43" s="297" t="s">
        <v>186</v>
      </c>
      <c r="B43" s="365" t="s">
        <v>50</v>
      </c>
      <c r="C43" s="372">
        <f>C7+C16+C19+C27+C36+C38+C41</f>
        <v>8279556</v>
      </c>
      <c r="D43" s="16">
        <f>D7+D16+D19+D27+D36+D38+D41</f>
        <v>251400</v>
      </c>
      <c r="E43" s="298">
        <f>E7+E16+E19+E27+E36+E38+E41</f>
        <v>8530956</v>
      </c>
    </row>
    <row r="44" spans="1:5" ht="21.75" customHeight="1">
      <c r="A44" s="17" t="s">
        <v>51</v>
      </c>
      <c r="B44" s="363" t="s">
        <v>52</v>
      </c>
      <c r="C44" s="367">
        <f>SUM(C45:C47)</f>
        <v>1028000</v>
      </c>
      <c r="D44" s="12">
        <f>SUM(D45:D47)</f>
        <v>0</v>
      </c>
      <c r="E44" s="294">
        <f>SUM(E45:E47)</f>
        <v>1028000</v>
      </c>
    </row>
    <row r="45" spans="1:5" ht="24" customHeight="1">
      <c r="A45" s="18" t="s">
        <v>430</v>
      </c>
      <c r="B45" s="361" t="s">
        <v>424</v>
      </c>
      <c r="C45" s="368">
        <v>0</v>
      </c>
      <c r="D45" s="13">
        <v>0</v>
      </c>
      <c r="E45" s="291">
        <v>0</v>
      </c>
    </row>
    <row r="46" spans="1:5" ht="21.75" customHeight="1">
      <c r="A46" s="18" t="s">
        <v>53</v>
      </c>
      <c r="B46" s="361" t="s">
        <v>54</v>
      </c>
      <c r="C46" s="368">
        <v>1028000</v>
      </c>
      <c r="D46" s="13">
        <v>0</v>
      </c>
      <c r="E46" s="291">
        <v>1028000</v>
      </c>
    </row>
    <row r="47" spans="1:5" ht="21.75" customHeight="1">
      <c r="A47" s="18" t="s">
        <v>301</v>
      </c>
      <c r="B47" s="361" t="s">
        <v>302</v>
      </c>
      <c r="C47" s="368"/>
      <c r="D47" s="13"/>
      <c r="E47" s="291"/>
    </row>
    <row r="48" spans="1:5" s="5" customFormat="1" ht="37.5" customHeight="1" thickBot="1">
      <c r="A48" s="299" t="s">
        <v>124</v>
      </c>
      <c r="B48" s="366" t="s">
        <v>55</v>
      </c>
      <c r="C48" s="373">
        <f>C43+C44</f>
        <v>9307556</v>
      </c>
      <c r="D48" s="374">
        <f>D43+D44</f>
        <v>251400</v>
      </c>
      <c r="E48" s="300">
        <f>E43+E44</f>
        <v>9558956</v>
      </c>
    </row>
    <row r="49" spans="1:5" ht="15">
      <c r="A49" s="1"/>
      <c r="B49" s="1"/>
      <c r="C49" s="1"/>
      <c r="D49" s="1"/>
      <c r="E49" s="1"/>
    </row>
  </sheetData>
  <sheetProtection/>
  <mergeCells count="4">
    <mergeCell ref="A1:E1"/>
    <mergeCell ref="A2:E2"/>
    <mergeCell ref="D3:E3"/>
    <mergeCell ref="D4:E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3" r:id="rId1"/>
  <rowBreaks count="1" manualBreakCount="1">
    <brk id="48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zoomScalePageLayoutView="0" workbookViewId="0" topLeftCell="A1">
      <selection activeCell="A67" sqref="A67:E70"/>
    </sheetView>
  </sheetViews>
  <sheetFormatPr defaultColWidth="9.140625" defaultRowHeight="12.75"/>
  <cols>
    <col min="1" max="1" width="7.140625" style="0" customWidth="1"/>
    <col min="2" max="2" width="45.421875" style="0" customWidth="1"/>
    <col min="3" max="3" width="13.57421875" style="0" customWidth="1"/>
    <col min="4" max="4" width="12.421875" style="0" customWidth="1"/>
    <col min="5" max="5" width="12.8515625" style="0" customWidth="1"/>
  </cols>
  <sheetData>
    <row r="1" spans="1:5" ht="30" customHeight="1">
      <c r="A1" s="419" t="s">
        <v>429</v>
      </c>
      <c r="B1" s="419"/>
      <c r="C1" s="419"/>
      <c r="D1" s="419"/>
      <c r="E1" s="419"/>
    </row>
    <row r="2" spans="1:5" ht="18" customHeight="1">
      <c r="A2" s="420" t="s">
        <v>416</v>
      </c>
      <c r="B2" s="420"/>
      <c r="C2" s="420"/>
      <c r="D2" s="420"/>
      <c r="E2" s="420"/>
    </row>
    <row r="3" spans="1:5" ht="19.5" customHeight="1">
      <c r="A3" s="4"/>
      <c r="B3" s="2"/>
      <c r="C3" s="285"/>
      <c r="D3" s="421" t="s">
        <v>412</v>
      </c>
      <c r="E3" s="421"/>
    </row>
    <row r="4" spans="1:5" ht="13.5" thickBot="1">
      <c r="A4" s="3"/>
      <c r="B4" s="3"/>
      <c r="C4" s="301"/>
      <c r="D4" s="422" t="s">
        <v>419</v>
      </c>
      <c r="E4" s="422"/>
    </row>
    <row r="5" spans="1:5" ht="38.25" customHeight="1" thickBot="1" thickTop="1">
      <c r="A5" s="21" t="s">
        <v>0</v>
      </c>
      <c r="B5" s="22" t="s">
        <v>1</v>
      </c>
      <c r="C5" s="288" t="s">
        <v>417</v>
      </c>
      <c r="D5" s="287" t="s">
        <v>471</v>
      </c>
      <c r="E5" s="11" t="s">
        <v>470</v>
      </c>
    </row>
    <row r="6" spans="1:5" ht="12.75" customHeight="1" thickTop="1">
      <c r="A6" s="289" t="s">
        <v>100</v>
      </c>
      <c r="B6" s="359" t="s">
        <v>101</v>
      </c>
      <c r="C6" s="289" t="s">
        <v>102</v>
      </c>
      <c r="D6" s="24" t="s">
        <v>103</v>
      </c>
      <c r="E6" s="290" t="s">
        <v>104</v>
      </c>
    </row>
    <row r="7" spans="1:5" s="7" customFormat="1" ht="21.75" customHeight="1">
      <c r="A7" s="20" t="s">
        <v>56</v>
      </c>
      <c r="B7" s="360" t="s">
        <v>57</v>
      </c>
      <c r="C7" s="367">
        <f>C8+C16</f>
        <v>2525000</v>
      </c>
      <c r="D7" s="12">
        <f>D8+D16</f>
        <v>0</v>
      </c>
      <c r="E7" s="294">
        <f>E8+E16</f>
        <v>2525000</v>
      </c>
    </row>
    <row r="8" spans="1:5" s="6" customFormat="1" ht="21.75" customHeight="1">
      <c r="A8" s="18" t="s">
        <v>58</v>
      </c>
      <c r="B8" s="361" t="s">
        <v>59</v>
      </c>
      <c r="C8" s="368">
        <v>0</v>
      </c>
      <c r="D8" s="13">
        <v>0</v>
      </c>
      <c r="E8" s="291">
        <v>0</v>
      </c>
    </row>
    <row r="9" spans="1:5" s="6" customFormat="1" ht="22.5" customHeight="1" hidden="1">
      <c r="A9" s="18" t="s">
        <v>131</v>
      </c>
      <c r="B9" s="361" t="s">
        <v>60</v>
      </c>
      <c r="C9" s="368"/>
      <c r="D9" s="13"/>
      <c r="E9" s="291"/>
    </row>
    <row r="10" spans="1:5" s="6" customFormat="1" ht="22.5" customHeight="1" hidden="1">
      <c r="A10" s="18" t="s">
        <v>191</v>
      </c>
      <c r="B10" s="361" t="s">
        <v>192</v>
      </c>
      <c r="C10" s="368"/>
      <c r="D10" s="13"/>
      <c r="E10" s="291"/>
    </row>
    <row r="11" spans="1:5" s="6" customFormat="1" ht="22.5" customHeight="1" hidden="1">
      <c r="A11" s="18" t="s">
        <v>288</v>
      </c>
      <c r="B11" s="361" t="s">
        <v>289</v>
      </c>
      <c r="C11" s="368"/>
      <c r="D11" s="13"/>
      <c r="E11" s="291"/>
    </row>
    <row r="12" spans="1:5" s="6" customFormat="1" ht="21.75" customHeight="1" hidden="1">
      <c r="A12" s="18" t="s">
        <v>132</v>
      </c>
      <c r="B12" s="361" t="s">
        <v>61</v>
      </c>
      <c r="C12" s="368"/>
      <c r="D12" s="13"/>
      <c r="E12" s="291"/>
    </row>
    <row r="13" spans="1:5" s="6" customFormat="1" ht="21.75" customHeight="1" hidden="1">
      <c r="A13" s="18" t="s">
        <v>133</v>
      </c>
      <c r="B13" s="361" t="s">
        <v>62</v>
      </c>
      <c r="C13" s="369"/>
      <c r="D13" s="13"/>
      <c r="E13" s="292"/>
    </row>
    <row r="14" spans="1:5" s="6" customFormat="1" ht="21.75" customHeight="1" hidden="1">
      <c r="A14" s="18" t="s">
        <v>134</v>
      </c>
      <c r="B14" s="361" t="s">
        <v>63</v>
      </c>
      <c r="C14" s="370"/>
      <c r="D14" s="13"/>
      <c r="E14" s="293"/>
    </row>
    <row r="15" spans="1:5" s="6" customFormat="1" ht="21.75" customHeight="1" hidden="1">
      <c r="A15" s="18" t="s">
        <v>135</v>
      </c>
      <c r="B15" s="361" t="s">
        <v>64</v>
      </c>
      <c r="C15" s="370"/>
      <c r="D15" s="13"/>
      <c r="E15" s="293"/>
    </row>
    <row r="16" spans="1:5" s="6" customFormat="1" ht="21.75" customHeight="1">
      <c r="A16" s="18" t="s">
        <v>65</v>
      </c>
      <c r="B16" s="361" t="s">
        <v>66</v>
      </c>
      <c r="C16" s="368">
        <v>2525000</v>
      </c>
      <c r="D16" s="13">
        <v>0</v>
      </c>
      <c r="E16" s="291">
        <v>2525000</v>
      </c>
    </row>
    <row r="17" spans="1:5" s="6" customFormat="1" ht="21.75" customHeight="1" hidden="1">
      <c r="A17" s="18" t="s">
        <v>136</v>
      </c>
      <c r="B17" s="361" t="s">
        <v>67</v>
      </c>
      <c r="C17" s="368">
        <v>2800</v>
      </c>
      <c r="D17" s="13"/>
      <c r="E17" s="291"/>
    </row>
    <row r="18" spans="1:5" s="6" customFormat="1" ht="28.5" customHeight="1" hidden="1">
      <c r="A18" s="18" t="s">
        <v>137</v>
      </c>
      <c r="B18" s="361" t="s">
        <v>68</v>
      </c>
      <c r="C18" s="368">
        <v>2730</v>
      </c>
      <c r="D18" s="13"/>
      <c r="E18" s="291"/>
    </row>
    <row r="19" spans="1:5" s="6" customFormat="1" ht="21.75" customHeight="1" hidden="1">
      <c r="A19" s="18" t="s">
        <v>138</v>
      </c>
      <c r="B19" s="361" t="s">
        <v>69</v>
      </c>
      <c r="C19" s="368">
        <v>900</v>
      </c>
      <c r="D19" s="13"/>
      <c r="E19" s="291"/>
    </row>
    <row r="20" spans="1:5" s="7" customFormat="1" ht="34.5" customHeight="1">
      <c r="A20" s="17" t="s">
        <v>70</v>
      </c>
      <c r="B20" s="375" t="s">
        <v>157</v>
      </c>
      <c r="C20" s="367">
        <v>614000</v>
      </c>
      <c r="D20" s="12">
        <v>0</v>
      </c>
      <c r="E20" s="294">
        <v>614000</v>
      </c>
    </row>
    <row r="21" spans="1:5" s="7" customFormat="1" ht="21.75" customHeight="1">
      <c r="A21" s="17" t="s">
        <v>71</v>
      </c>
      <c r="B21" s="363" t="s">
        <v>72</v>
      </c>
      <c r="C21" s="372">
        <f>C22+C25+C28+C34+C35</f>
        <v>4448556</v>
      </c>
      <c r="D21" s="16">
        <f>D22+D25+D28+D34+D35</f>
        <v>-327497</v>
      </c>
      <c r="E21" s="298">
        <f>E22+E25+E28+E34+E35</f>
        <v>4121059</v>
      </c>
    </row>
    <row r="22" spans="1:5" s="6" customFormat="1" ht="21.75" customHeight="1">
      <c r="A22" s="18" t="s">
        <v>73</v>
      </c>
      <c r="B22" s="361" t="s">
        <v>74</v>
      </c>
      <c r="C22" s="368">
        <v>270000</v>
      </c>
      <c r="D22" s="13">
        <v>0</v>
      </c>
      <c r="E22" s="291">
        <v>270000</v>
      </c>
    </row>
    <row r="23" spans="1:5" s="6" customFormat="1" ht="21.75" customHeight="1" hidden="1">
      <c r="A23" s="18" t="s">
        <v>143</v>
      </c>
      <c r="B23" s="361" t="s">
        <v>145</v>
      </c>
      <c r="C23" s="368"/>
      <c r="D23" s="13"/>
      <c r="E23" s="291"/>
    </row>
    <row r="24" spans="1:5" s="6" customFormat="1" ht="21.75" customHeight="1" hidden="1">
      <c r="A24" s="18" t="s">
        <v>144</v>
      </c>
      <c r="B24" s="361" t="s">
        <v>146</v>
      </c>
      <c r="C24" s="368"/>
      <c r="D24" s="13"/>
      <c r="E24" s="291"/>
    </row>
    <row r="25" spans="1:5" s="6" customFormat="1" ht="21.75" customHeight="1">
      <c r="A25" s="18" t="s">
        <v>75</v>
      </c>
      <c r="B25" s="361" t="s">
        <v>76</v>
      </c>
      <c r="C25" s="368">
        <v>100000</v>
      </c>
      <c r="D25" s="13">
        <v>0</v>
      </c>
      <c r="E25" s="291">
        <v>100000</v>
      </c>
    </row>
    <row r="26" spans="1:5" s="6" customFormat="1" ht="21.75" customHeight="1" hidden="1">
      <c r="A26" s="18" t="s">
        <v>139</v>
      </c>
      <c r="B26" s="361" t="s">
        <v>141</v>
      </c>
      <c r="C26" s="379"/>
      <c r="D26" s="14"/>
      <c r="E26" s="302"/>
    </row>
    <row r="27" spans="1:5" s="6" customFormat="1" ht="21.75" customHeight="1" hidden="1">
      <c r="A27" s="18" t="s">
        <v>140</v>
      </c>
      <c r="B27" s="361" t="s">
        <v>142</v>
      </c>
      <c r="C27" s="368"/>
      <c r="D27" s="13"/>
      <c r="E27" s="291"/>
    </row>
    <row r="28" spans="1:5" s="6" customFormat="1" ht="21.75" customHeight="1">
      <c r="A28" s="18" t="s">
        <v>77</v>
      </c>
      <c r="B28" s="361" t="s">
        <v>78</v>
      </c>
      <c r="C28" s="368">
        <v>2990000</v>
      </c>
      <c r="D28" s="13">
        <v>-182997</v>
      </c>
      <c r="E28" s="291">
        <v>2807003</v>
      </c>
    </row>
    <row r="29" spans="1:5" s="6" customFormat="1" ht="21.75" customHeight="1" hidden="1">
      <c r="A29" s="18" t="s">
        <v>147</v>
      </c>
      <c r="B29" s="362" t="s">
        <v>79</v>
      </c>
      <c r="C29" s="368"/>
      <c r="D29" s="13"/>
      <c r="E29" s="291"/>
    </row>
    <row r="30" spans="1:5" s="6" customFormat="1" ht="21.75" customHeight="1" hidden="1">
      <c r="A30" s="18" t="s">
        <v>148</v>
      </c>
      <c r="B30" s="362" t="s">
        <v>149</v>
      </c>
      <c r="C30" s="368"/>
      <c r="D30" s="13"/>
      <c r="E30" s="291"/>
    </row>
    <row r="31" spans="1:5" s="6" customFormat="1" ht="21.75" customHeight="1" hidden="1">
      <c r="A31" s="18" t="s">
        <v>150</v>
      </c>
      <c r="B31" s="361" t="s">
        <v>151</v>
      </c>
      <c r="C31" s="368"/>
      <c r="D31" s="13"/>
      <c r="E31" s="291"/>
    </row>
    <row r="32" spans="1:5" s="6" customFormat="1" ht="21.75" customHeight="1" hidden="1">
      <c r="A32" s="18" t="s">
        <v>152</v>
      </c>
      <c r="B32" s="361" t="s">
        <v>154</v>
      </c>
      <c r="C32" s="368"/>
      <c r="D32" s="13"/>
      <c r="E32" s="291"/>
    </row>
    <row r="33" spans="1:5" s="6" customFormat="1" ht="21.75" customHeight="1" hidden="1">
      <c r="A33" s="18" t="s">
        <v>153</v>
      </c>
      <c r="B33" s="361" t="s">
        <v>80</v>
      </c>
      <c r="C33" s="368"/>
      <c r="D33" s="13"/>
      <c r="E33" s="291"/>
    </row>
    <row r="34" spans="1:5" s="6" customFormat="1" ht="21.75" customHeight="1">
      <c r="A34" s="264" t="s">
        <v>81</v>
      </c>
      <c r="B34" s="364" t="s">
        <v>82</v>
      </c>
      <c r="C34" s="368">
        <v>0</v>
      </c>
      <c r="D34" s="13">
        <v>0</v>
      </c>
      <c r="E34" s="291">
        <v>0</v>
      </c>
    </row>
    <row r="35" spans="1:5" s="6" customFormat="1" ht="21.75" customHeight="1">
      <c r="A35" s="18" t="s">
        <v>83</v>
      </c>
      <c r="B35" s="361" t="s">
        <v>84</v>
      </c>
      <c r="C35" s="368">
        <v>1088556</v>
      </c>
      <c r="D35" s="380">
        <v>-144500</v>
      </c>
      <c r="E35" s="302">
        <v>944056</v>
      </c>
    </row>
    <row r="36" spans="1:5" s="6" customFormat="1" ht="21.75" customHeight="1" hidden="1">
      <c r="A36" s="18" t="s">
        <v>155</v>
      </c>
      <c r="B36" s="361" t="s">
        <v>85</v>
      </c>
      <c r="C36" s="18">
        <v>12112</v>
      </c>
      <c r="D36" s="9"/>
      <c r="E36" s="295"/>
    </row>
    <row r="37" spans="1:5" s="6" customFormat="1" ht="21.75" customHeight="1" hidden="1">
      <c r="A37" s="18" t="s">
        <v>290</v>
      </c>
      <c r="B37" s="361" t="s">
        <v>291</v>
      </c>
      <c r="C37" s="18">
        <v>0</v>
      </c>
      <c r="D37" s="9"/>
      <c r="E37" s="295"/>
    </row>
    <row r="38" spans="1:5" s="6" customFormat="1" ht="21.75" customHeight="1" hidden="1">
      <c r="A38" s="18" t="s">
        <v>292</v>
      </c>
      <c r="B38" s="361" t="s">
        <v>293</v>
      </c>
      <c r="C38" s="18">
        <v>0</v>
      </c>
      <c r="D38" s="9"/>
      <c r="E38" s="295"/>
    </row>
    <row r="39" spans="1:5" s="6" customFormat="1" ht="21.75" customHeight="1" hidden="1">
      <c r="A39" s="18" t="s">
        <v>156</v>
      </c>
      <c r="B39" s="361" t="s">
        <v>86</v>
      </c>
      <c r="C39" s="18">
        <v>1050</v>
      </c>
      <c r="D39" s="9"/>
      <c r="E39" s="295"/>
    </row>
    <row r="40" spans="1:5" s="7" customFormat="1" ht="21" customHeight="1">
      <c r="A40" s="17" t="s">
        <v>87</v>
      </c>
      <c r="B40" s="363" t="s">
        <v>88</v>
      </c>
      <c r="C40" s="367">
        <v>199938</v>
      </c>
      <c r="D40" s="12">
        <v>0</v>
      </c>
      <c r="E40" s="294">
        <v>199938</v>
      </c>
    </row>
    <row r="41" spans="1:5" s="7" customFormat="1" ht="21.75" customHeight="1" hidden="1">
      <c r="A41" s="18" t="s">
        <v>158</v>
      </c>
      <c r="B41" s="361" t="s">
        <v>116</v>
      </c>
      <c r="C41" s="368">
        <v>100</v>
      </c>
      <c r="D41" s="13"/>
      <c r="E41" s="291"/>
    </row>
    <row r="42" spans="1:5" s="7" customFormat="1" ht="32.25" customHeight="1" hidden="1">
      <c r="A42" s="18" t="s">
        <v>161</v>
      </c>
      <c r="B42" s="361" t="s">
        <v>162</v>
      </c>
      <c r="C42" s="18">
        <v>1800</v>
      </c>
      <c r="D42" s="9"/>
      <c r="E42" s="295"/>
    </row>
    <row r="43" spans="1:5" s="7" customFormat="1" ht="20.25" customHeight="1" hidden="1">
      <c r="A43" s="18" t="s">
        <v>163</v>
      </c>
      <c r="B43" s="361" t="s">
        <v>117</v>
      </c>
      <c r="C43" s="18">
        <v>1600</v>
      </c>
      <c r="D43" s="9"/>
      <c r="E43" s="295"/>
    </row>
    <row r="44" spans="1:5" s="7" customFormat="1" ht="24" customHeight="1" hidden="1">
      <c r="A44" s="18" t="s">
        <v>164</v>
      </c>
      <c r="B44" s="361" t="s">
        <v>118</v>
      </c>
      <c r="C44" s="18">
        <v>3700</v>
      </c>
      <c r="D44" s="9"/>
      <c r="E44" s="295"/>
    </row>
    <row r="45" spans="1:5" s="7" customFormat="1" ht="21.75" customHeight="1">
      <c r="A45" s="17" t="s">
        <v>89</v>
      </c>
      <c r="B45" s="363" t="s">
        <v>119</v>
      </c>
      <c r="C45" s="372">
        <f>SUM(C46:C50)</f>
        <v>260000</v>
      </c>
      <c r="D45" s="16">
        <f>SUM(D46:D50)</f>
        <v>578897</v>
      </c>
      <c r="E45" s="298">
        <f>SUM(E46:E50)</f>
        <v>838897</v>
      </c>
    </row>
    <row r="46" spans="1:5" s="7" customFormat="1" ht="21.75" customHeight="1">
      <c r="A46" s="18" t="s">
        <v>165</v>
      </c>
      <c r="B46" s="361" t="s">
        <v>166</v>
      </c>
      <c r="C46" s="368">
        <v>0</v>
      </c>
      <c r="D46" s="13">
        <v>578897</v>
      </c>
      <c r="E46" s="291">
        <v>578897</v>
      </c>
    </row>
    <row r="47" spans="1:5" s="7" customFormat="1" ht="21.75" customHeight="1">
      <c r="A47" s="18" t="s">
        <v>167</v>
      </c>
      <c r="B47" s="361" t="s">
        <v>193</v>
      </c>
      <c r="C47" s="368">
        <v>160000</v>
      </c>
      <c r="D47" s="13">
        <v>0</v>
      </c>
      <c r="E47" s="291">
        <v>160000</v>
      </c>
    </row>
    <row r="48" spans="1:5" s="7" customFormat="1" ht="30.75" customHeight="1">
      <c r="A48" s="18" t="s">
        <v>168</v>
      </c>
      <c r="B48" s="361" t="s">
        <v>170</v>
      </c>
      <c r="C48" s="368">
        <v>0</v>
      </c>
      <c r="D48" s="13">
        <v>0</v>
      </c>
      <c r="E48" s="291">
        <v>0</v>
      </c>
    </row>
    <row r="49" spans="1:5" s="7" customFormat="1" ht="21.75" customHeight="1">
      <c r="A49" s="18" t="s">
        <v>169</v>
      </c>
      <c r="B49" s="361" t="s">
        <v>171</v>
      </c>
      <c r="C49" s="368">
        <v>100000</v>
      </c>
      <c r="D49" s="13">
        <v>0</v>
      </c>
      <c r="E49" s="291">
        <v>100000</v>
      </c>
    </row>
    <row r="50" spans="1:5" s="7" customFormat="1" ht="21.75" customHeight="1">
      <c r="A50" s="18" t="s">
        <v>284</v>
      </c>
      <c r="B50" s="361" t="s">
        <v>285</v>
      </c>
      <c r="C50" s="368">
        <v>0</v>
      </c>
      <c r="D50" s="13">
        <v>0</v>
      </c>
      <c r="E50" s="291">
        <v>0</v>
      </c>
    </row>
    <row r="51" spans="1:5" s="7" customFormat="1" ht="21.75" customHeight="1">
      <c r="A51" s="17" t="s">
        <v>90</v>
      </c>
      <c r="B51" s="363" t="s">
        <v>91</v>
      </c>
      <c r="C51" s="372">
        <v>943000</v>
      </c>
      <c r="D51" s="16">
        <v>0</v>
      </c>
      <c r="E51" s="298">
        <v>943000</v>
      </c>
    </row>
    <row r="52" spans="1:5" s="7" customFormat="1" ht="21.75" customHeight="1" hidden="1">
      <c r="A52" s="18" t="s">
        <v>286</v>
      </c>
      <c r="B52" s="361" t="s">
        <v>287</v>
      </c>
      <c r="C52" s="368"/>
      <c r="D52" s="13"/>
      <c r="E52" s="291"/>
    </row>
    <row r="53" spans="1:5" s="7" customFormat="1" ht="21.75" customHeight="1" hidden="1">
      <c r="A53" s="18" t="s">
        <v>172</v>
      </c>
      <c r="B53" s="361" t="s">
        <v>175</v>
      </c>
      <c r="C53" s="368"/>
      <c r="D53" s="13"/>
      <c r="E53" s="291"/>
    </row>
    <row r="54" spans="1:5" s="6" customFormat="1" ht="21.75" customHeight="1" hidden="1">
      <c r="A54" s="18" t="s">
        <v>173</v>
      </c>
      <c r="B54" s="361" t="s">
        <v>176</v>
      </c>
      <c r="C54" s="368"/>
      <c r="D54" s="13"/>
      <c r="E54" s="291"/>
    </row>
    <row r="55" spans="1:5" s="7" customFormat="1" ht="21.75" customHeight="1" hidden="1">
      <c r="A55" s="18" t="s">
        <v>174</v>
      </c>
      <c r="B55" s="361" t="s">
        <v>177</v>
      </c>
      <c r="C55" s="368"/>
      <c r="D55" s="13"/>
      <c r="E55" s="291"/>
    </row>
    <row r="56" spans="1:5" s="7" customFormat="1" ht="21.75" customHeight="1">
      <c r="A56" s="17" t="s">
        <v>92</v>
      </c>
      <c r="B56" s="363" t="s">
        <v>93</v>
      </c>
      <c r="C56" s="372">
        <v>0</v>
      </c>
      <c r="D56" s="16">
        <v>0</v>
      </c>
      <c r="E56" s="298">
        <v>0</v>
      </c>
    </row>
    <row r="57" spans="1:5" s="7" customFormat="1" ht="21.75" customHeight="1" hidden="1">
      <c r="A57" s="18" t="s">
        <v>178</v>
      </c>
      <c r="B57" s="361" t="s">
        <v>180</v>
      </c>
      <c r="C57" s="368"/>
      <c r="D57" s="13"/>
      <c r="E57" s="291"/>
    </row>
    <row r="58" spans="1:5" s="7" customFormat="1" ht="21.75" customHeight="1" hidden="1">
      <c r="A58" s="18" t="s">
        <v>294</v>
      </c>
      <c r="B58" s="361" t="s">
        <v>295</v>
      </c>
      <c r="C58" s="368"/>
      <c r="D58" s="13"/>
      <c r="E58" s="291"/>
    </row>
    <row r="59" spans="1:5" s="7" customFormat="1" ht="21.75" customHeight="1" hidden="1">
      <c r="A59" s="18" t="s">
        <v>179</v>
      </c>
      <c r="B59" s="361" t="s">
        <v>181</v>
      </c>
      <c r="C59" s="368"/>
      <c r="D59" s="13"/>
      <c r="E59" s="291"/>
    </row>
    <row r="60" spans="1:5" s="7" customFormat="1" ht="21.75" customHeight="1">
      <c r="A60" s="17" t="s">
        <v>94</v>
      </c>
      <c r="B60" s="363" t="s">
        <v>183</v>
      </c>
      <c r="C60" s="367">
        <v>0</v>
      </c>
      <c r="D60" s="12">
        <v>0</v>
      </c>
      <c r="E60" s="294">
        <v>0</v>
      </c>
    </row>
    <row r="61" spans="1:5" s="8" customFormat="1" ht="36" customHeight="1">
      <c r="A61" s="19" t="s">
        <v>185</v>
      </c>
      <c r="B61" s="376" t="s">
        <v>95</v>
      </c>
      <c r="C61" s="381">
        <f>C7+C20+C21+C40+C45+C51+C56+C60</f>
        <v>8990494</v>
      </c>
      <c r="D61" s="382">
        <f>D7+D20+D21+D40+D45+D51+D56+D60</f>
        <v>251400</v>
      </c>
      <c r="E61" s="303">
        <f>E7+E20+E21+E40+E45+E51+E56+E60</f>
        <v>9241894</v>
      </c>
    </row>
    <row r="62" spans="1:5" s="6" customFormat="1" ht="21.75" customHeight="1">
      <c r="A62" s="19" t="s">
        <v>96</v>
      </c>
      <c r="B62" s="376" t="s">
        <v>97</v>
      </c>
      <c r="C62" s="372">
        <f>SUM(C63:C65)</f>
        <v>317062</v>
      </c>
      <c r="D62" s="16">
        <f>SUM(D63:D65)</f>
        <v>0</v>
      </c>
      <c r="E62" s="298">
        <f>SUM(E63:E65)</f>
        <v>317062</v>
      </c>
    </row>
    <row r="63" spans="1:5" s="6" customFormat="1" ht="27.75" customHeight="1">
      <c r="A63" s="18" t="s">
        <v>194</v>
      </c>
      <c r="B63" s="377" t="s">
        <v>425</v>
      </c>
      <c r="C63" s="383">
        <v>0</v>
      </c>
      <c r="D63" s="16">
        <v>0</v>
      </c>
      <c r="E63" s="298">
        <v>0</v>
      </c>
    </row>
    <row r="64" spans="1:5" s="6" customFormat="1" ht="21.75" customHeight="1">
      <c r="A64" s="18" t="s">
        <v>194</v>
      </c>
      <c r="B64" s="361" t="s">
        <v>195</v>
      </c>
      <c r="C64" s="368">
        <v>317062</v>
      </c>
      <c r="D64" s="13">
        <v>0</v>
      </c>
      <c r="E64" s="291">
        <v>317062</v>
      </c>
    </row>
    <row r="65" spans="1:5" s="8" customFormat="1" ht="21.75" customHeight="1">
      <c r="A65" s="18" t="s">
        <v>182</v>
      </c>
      <c r="B65" s="361" t="s">
        <v>98</v>
      </c>
      <c r="C65" s="368">
        <v>0</v>
      </c>
      <c r="D65" s="13">
        <v>0</v>
      </c>
      <c r="E65" s="291">
        <v>0</v>
      </c>
    </row>
    <row r="66" spans="1:5" ht="30" thickBot="1">
      <c r="A66" s="341" t="s">
        <v>187</v>
      </c>
      <c r="B66" s="378" t="s">
        <v>99</v>
      </c>
      <c r="C66" s="384">
        <f>C61+C62</f>
        <v>9307556</v>
      </c>
      <c r="D66" s="385">
        <f>D61+D62</f>
        <v>251400</v>
      </c>
      <c r="E66" s="386">
        <f>E61+E62</f>
        <v>9558956</v>
      </c>
    </row>
    <row r="67" spans="1:5" ht="15">
      <c r="A67" s="423" t="s">
        <v>464</v>
      </c>
      <c r="B67" s="424"/>
      <c r="C67" s="387">
        <v>5</v>
      </c>
      <c r="D67" s="388">
        <v>0</v>
      </c>
      <c r="E67" s="389">
        <v>5</v>
      </c>
    </row>
    <row r="68" spans="1:5" ht="15">
      <c r="A68" s="342"/>
      <c r="B68" s="343" t="s">
        <v>466</v>
      </c>
      <c r="C68" s="390">
        <v>2</v>
      </c>
      <c r="D68" s="391">
        <v>0</v>
      </c>
      <c r="E68" s="392">
        <v>2</v>
      </c>
    </row>
    <row r="69" spans="1:5" ht="15.75" thickBot="1">
      <c r="A69" s="425" t="s">
        <v>465</v>
      </c>
      <c r="B69" s="426"/>
      <c r="C69" s="393">
        <v>0</v>
      </c>
      <c r="D69" s="394">
        <v>0</v>
      </c>
      <c r="E69" s="395">
        <v>0</v>
      </c>
    </row>
    <row r="70" spans="1:5" ht="12.75">
      <c r="A70" s="6"/>
      <c r="B70" s="6"/>
      <c r="C70" s="6"/>
      <c r="D70" s="6"/>
      <c r="E70" s="6"/>
    </row>
  </sheetData>
  <sheetProtection/>
  <mergeCells count="6">
    <mergeCell ref="A67:B67"/>
    <mergeCell ref="A69:B69"/>
    <mergeCell ref="A1:E1"/>
    <mergeCell ref="A2:E2"/>
    <mergeCell ref="D3:E3"/>
    <mergeCell ref="D4:E4"/>
  </mergeCells>
  <printOptions horizontalCentered="1"/>
  <pageMargins left="0.35433070866141736" right="0.35433070866141736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I31"/>
  <sheetViews>
    <sheetView zoomScale="128" zoomScaleNormal="128" zoomScaleSheetLayoutView="100" zoomScalePageLayoutView="0" workbookViewId="0" topLeftCell="C1">
      <selection activeCell="I3" sqref="I3"/>
    </sheetView>
  </sheetViews>
  <sheetFormatPr defaultColWidth="8.00390625" defaultRowHeight="12.75"/>
  <cols>
    <col min="1" max="1" width="5.8515625" style="25" customWidth="1"/>
    <col min="2" max="2" width="47.28125" style="28" customWidth="1"/>
    <col min="3" max="4" width="12.00390625" style="28" customWidth="1"/>
    <col min="5" max="5" width="14.00390625" style="25" customWidth="1"/>
    <col min="6" max="6" width="47.28125" style="25" customWidth="1"/>
    <col min="7" max="7" width="11.57421875" style="25" customWidth="1"/>
    <col min="8" max="8" width="12.140625" style="25" customWidth="1"/>
    <col min="9" max="9" width="12.28125" style="25" customWidth="1"/>
    <col min="10" max="16384" width="8.00390625" style="25" customWidth="1"/>
  </cols>
  <sheetData>
    <row r="1" spans="2:9" ht="39.75" customHeight="1">
      <c r="B1" s="26" t="s">
        <v>196</v>
      </c>
      <c r="C1" s="26"/>
      <c r="D1" s="26"/>
      <c r="E1" s="27"/>
      <c r="F1" s="27"/>
      <c r="G1" s="27"/>
      <c r="H1" s="27"/>
      <c r="I1" s="27"/>
    </row>
    <row r="2" spans="2:9" ht="19.5" customHeight="1">
      <c r="B2" s="26"/>
      <c r="C2" s="26"/>
      <c r="D2" s="26"/>
      <c r="E2" s="27"/>
      <c r="F2" s="27"/>
      <c r="G2" s="305"/>
      <c r="H2" s="305"/>
      <c r="I2" s="305" t="s">
        <v>474</v>
      </c>
    </row>
    <row r="3" spans="7:9" ht="13.5" thickBot="1">
      <c r="G3" s="255"/>
      <c r="H3" s="255"/>
      <c r="I3" s="255" t="s">
        <v>419</v>
      </c>
    </row>
    <row r="4" spans="1:9" ht="18" customHeight="1" thickBot="1">
      <c r="A4" s="427" t="s">
        <v>197</v>
      </c>
      <c r="B4" s="29" t="s">
        <v>105</v>
      </c>
      <c r="C4" s="345"/>
      <c r="D4" s="345"/>
      <c r="E4" s="30"/>
      <c r="F4" s="29" t="s">
        <v>106</v>
      </c>
      <c r="G4" s="31"/>
      <c r="H4" s="31"/>
      <c r="I4" s="31"/>
    </row>
    <row r="5" spans="1:9" s="34" customFormat="1" ht="40.5" customHeight="1" thickBot="1" thickTop="1">
      <c r="A5" s="428"/>
      <c r="B5" s="32" t="s">
        <v>198</v>
      </c>
      <c r="C5" s="354" t="s">
        <v>417</v>
      </c>
      <c r="D5" s="355" t="s">
        <v>471</v>
      </c>
      <c r="E5" s="356" t="s">
        <v>470</v>
      </c>
      <c r="F5" s="32" t="s">
        <v>198</v>
      </c>
      <c r="G5" s="354" t="s">
        <v>417</v>
      </c>
      <c r="H5" s="355" t="s">
        <v>471</v>
      </c>
      <c r="I5" s="356" t="s">
        <v>470</v>
      </c>
    </row>
    <row r="6" spans="1:9" s="39" customFormat="1" ht="12" customHeight="1" thickBot="1">
      <c r="A6" s="35" t="s">
        <v>100</v>
      </c>
      <c r="B6" s="36" t="s">
        <v>101</v>
      </c>
      <c r="C6" s="37" t="s">
        <v>102</v>
      </c>
      <c r="D6" s="346" t="s">
        <v>103</v>
      </c>
      <c r="E6" s="37" t="s">
        <v>104</v>
      </c>
      <c r="F6" s="36" t="s">
        <v>377</v>
      </c>
      <c r="G6" s="38" t="s">
        <v>394</v>
      </c>
      <c r="H6" s="38" t="s">
        <v>472</v>
      </c>
      <c r="I6" s="38" t="s">
        <v>473</v>
      </c>
    </row>
    <row r="7" spans="1:9" ht="12.75" customHeight="1">
      <c r="A7" s="40" t="s">
        <v>107</v>
      </c>
      <c r="B7" s="41" t="s">
        <v>199</v>
      </c>
      <c r="C7" s="42">
        <v>7926556</v>
      </c>
      <c r="D7" s="347">
        <v>0</v>
      </c>
      <c r="E7" s="42">
        <v>7926556</v>
      </c>
      <c r="F7" s="41" t="s">
        <v>57</v>
      </c>
      <c r="G7" s="43">
        <v>2525000</v>
      </c>
      <c r="H7" s="43"/>
      <c r="I7" s="43">
        <v>2525000</v>
      </c>
    </row>
    <row r="8" spans="1:9" ht="12.75" customHeight="1">
      <c r="A8" s="44" t="s">
        <v>108</v>
      </c>
      <c r="B8" s="45" t="s">
        <v>200</v>
      </c>
      <c r="C8" s="46"/>
      <c r="D8" s="348"/>
      <c r="E8" s="46"/>
      <c r="F8" s="45" t="s">
        <v>201</v>
      </c>
      <c r="G8" s="47">
        <v>614000</v>
      </c>
      <c r="H8" s="47"/>
      <c r="I8" s="47">
        <v>614000</v>
      </c>
    </row>
    <row r="9" spans="1:9" ht="12.75" customHeight="1">
      <c r="A9" s="44" t="s">
        <v>109</v>
      </c>
      <c r="B9" s="45" t="s">
        <v>202</v>
      </c>
      <c r="C9" s="46">
        <v>0</v>
      </c>
      <c r="D9" s="348"/>
      <c r="E9" s="46"/>
      <c r="F9" s="45" t="s">
        <v>203</v>
      </c>
      <c r="G9" s="47">
        <v>4448556</v>
      </c>
      <c r="H9" s="47">
        <v>-327497</v>
      </c>
      <c r="I9" s="47">
        <v>4121059</v>
      </c>
    </row>
    <row r="10" spans="1:9" ht="12.75" customHeight="1">
      <c r="A10" s="44" t="s">
        <v>110</v>
      </c>
      <c r="B10" s="45" t="s">
        <v>17</v>
      </c>
      <c r="C10" s="46">
        <v>343000</v>
      </c>
      <c r="D10" s="348">
        <v>0</v>
      </c>
      <c r="E10" s="46">
        <v>343000</v>
      </c>
      <c r="F10" s="45" t="s">
        <v>88</v>
      </c>
      <c r="G10" s="47">
        <v>199938</v>
      </c>
      <c r="H10" s="47"/>
      <c r="I10" s="47">
        <v>199938</v>
      </c>
    </row>
    <row r="11" spans="1:9" ht="12.75" customHeight="1">
      <c r="A11" s="44" t="s">
        <v>111</v>
      </c>
      <c r="B11" s="48" t="s">
        <v>30</v>
      </c>
      <c r="C11" s="46">
        <v>10000</v>
      </c>
      <c r="D11" s="349"/>
      <c r="E11" s="46">
        <v>10000</v>
      </c>
      <c r="F11" s="45" t="s">
        <v>119</v>
      </c>
      <c r="G11" s="47">
        <v>260000</v>
      </c>
      <c r="H11" s="47">
        <v>578897</v>
      </c>
      <c r="I11" s="47">
        <v>838897</v>
      </c>
    </row>
    <row r="12" spans="1:9" ht="12.75" customHeight="1">
      <c r="A12" s="44" t="s">
        <v>112</v>
      </c>
      <c r="B12" s="45" t="s">
        <v>47</v>
      </c>
      <c r="C12" s="49"/>
      <c r="D12" s="357">
        <v>251400</v>
      </c>
      <c r="E12" s="49">
        <v>251400</v>
      </c>
      <c r="F12" s="45" t="s">
        <v>204</v>
      </c>
      <c r="G12" s="47">
        <v>0</v>
      </c>
      <c r="H12" s="47"/>
      <c r="I12" s="47"/>
    </row>
    <row r="13" spans="1:9" ht="12.75" customHeight="1">
      <c r="A13" s="44" t="s">
        <v>113</v>
      </c>
      <c r="B13" s="45" t="s">
        <v>205</v>
      </c>
      <c r="C13" s="46"/>
      <c r="D13" s="348"/>
      <c r="E13" s="46"/>
      <c r="F13" s="50"/>
      <c r="G13" s="47"/>
      <c r="H13" s="47"/>
      <c r="I13" s="47"/>
    </row>
    <row r="14" spans="1:9" ht="12.75" customHeight="1" thickBot="1">
      <c r="A14" s="44" t="s">
        <v>114</v>
      </c>
      <c r="B14" s="50"/>
      <c r="C14" s="46"/>
      <c r="D14" s="350"/>
      <c r="E14" s="46"/>
      <c r="F14" s="50"/>
      <c r="G14" s="47"/>
      <c r="H14" s="47"/>
      <c r="I14" s="47"/>
    </row>
    <row r="15" spans="1:9" ht="15.75" customHeight="1" thickBot="1">
      <c r="A15" s="44" t="s">
        <v>115</v>
      </c>
      <c r="B15" s="52" t="s">
        <v>210</v>
      </c>
      <c r="C15" s="53">
        <f>SUM(C7:C14)</f>
        <v>8279556</v>
      </c>
      <c r="D15" s="53">
        <f>SUM(D7:D14)</f>
        <v>251400</v>
      </c>
      <c r="E15" s="53">
        <f>SUM(E7:E14)</f>
        <v>8530956</v>
      </c>
      <c r="F15" s="52" t="s">
        <v>211</v>
      </c>
      <c r="G15" s="54">
        <f>SUM(G7:G14)</f>
        <v>8047494</v>
      </c>
      <c r="H15" s="54">
        <f>SUM(H7:H14)</f>
        <v>251400</v>
      </c>
      <c r="I15" s="54">
        <f>SUM(I7:I14)</f>
        <v>8298894</v>
      </c>
    </row>
    <row r="16" spans="1:9" ht="12.75" customHeight="1">
      <c r="A16" s="44" t="s">
        <v>206</v>
      </c>
      <c r="B16" s="55" t="s">
        <v>213</v>
      </c>
      <c r="C16" s="56">
        <f>+C17+C18+C19+C20</f>
        <v>1028000</v>
      </c>
      <c r="D16" s="56">
        <f>+D17+D18+D19+D20</f>
        <v>0</v>
      </c>
      <c r="E16" s="56">
        <f>+E17+E18+E19+E20</f>
        <v>1028000</v>
      </c>
      <c r="F16" s="57" t="s">
        <v>214</v>
      </c>
      <c r="G16" s="58"/>
      <c r="H16" s="58"/>
      <c r="I16" s="58"/>
    </row>
    <row r="17" spans="1:9" ht="12.75" customHeight="1">
      <c r="A17" s="44" t="s">
        <v>207</v>
      </c>
      <c r="B17" s="57" t="s">
        <v>216</v>
      </c>
      <c r="C17" s="59">
        <v>1028000</v>
      </c>
      <c r="D17" s="83"/>
      <c r="E17" s="59">
        <v>1028000</v>
      </c>
      <c r="F17" s="57" t="s">
        <v>217</v>
      </c>
      <c r="G17" s="60"/>
      <c r="H17" s="60"/>
      <c r="I17" s="60"/>
    </row>
    <row r="18" spans="1:9" ht="12.75" customHeight="1">
      <c r="A18" s="44" t="s">
        <v>208</v>
      </c>
      <c r="B18" s="57" t="s">
        <v>219</v>
      </c>
      <c r="C18" s="59"/>
      <c r="D18" s="83"/>
      <c r="E18" s="59"/>
      <c r="F18" s="57" t="s">
        <v>220</v>
      </c>
      <c r="G18" s="60"/>
      <c r="H18" s="60"/>
      <c r="I18" s="60"/>
    </row>
    <row r="19" spans="1:9" ht="12.75" customHeight="1">
      <c r="A19" s="44" t="s">
        <v>209</v>
      </c>
      <c r="B19" s="57" t="s">
        <v>222</v>
      </c>
      <c r="C19" s="59"/>
      <c r="D19" s="83"/>
      <c r="E19" s="59"/>
      <c r="F19" s="57" t="s">
        <v>223</v>
      </c>
      <c r="G19" s="60"/>
      <c r="H19" s="60"/>
      <c r="I19" s="60"/>
    </row>
    <row r="20" spans="1:9" ht="12.75" customHeight="1">
      <c r="A20" s="44" t="s">
        <v>212</v>
      </c>
      <c r="B20" s="57" t="s">
        <v>225</v>
      </c>
      <c r="C20" s="59"/>
      <c r="D20" s="83"/>
      <c r="E20" s="59"/>
      <c r="F20" s="55" t="s">
        <v>226</v>
      </c>
      <c r="G20" s="60"/>
      <c r="H20" s="60"/>
      <c r="I20" s="60"/>
    </row>
    <row r="21" spans="1:9" ht="12.75" customHeight="1">
      <c r="A21" s="44" t="s">
        <v>215</v>
      </c>
      <c r="B21" s="57" t="s">
        <v>228</v>
      </c>
      <c r="C21" s="61">
        <f>+C22+C23</f>
        <v>0</v>
      </c>
      <c r="D21" s="83"/>
      <c r="E21" s="61"/>
      <c r="F21" s="57" t="s">
        <v>229</v>
      </c>
      <c r="G21" s="60"/>
      <c r="H21" s="60"/>
      <c r="I21" s="60"/>
    </row>
    <row r="22" spans="1:9" ht="12.75" customHeight="1">
      <c r="A22" s="44" t="s">
        <v>218</v>
      </c>
      <c r="B22" s="82" t="s">
        <v>231</v>
      </c>
      <c r="C22" s="62"/>
      <c r="D22" s="82"/>
      <c r="E22" s="62"/>
      <c r="F22" s="41" t="s">
        <v>232</v>
      </c>
      <c r="G22" s="58"/>
      <c r="H22" s="58"/>
      <c r="I22" s="58"/>
    </row>
    <row r="23" spans="1:9" ht="12.75" customHeight="1">
      <c r="A23" s="44" t="s">
        <v>221</v>
      </c>
      <c r="B23" s="83" t="s">
        <v>234</v>
      </c>
      <c r="C23" s="59"/>
      <c r="D23" s="83"/>
      <c r="E23" s="59"/>
      <c r="F23" s="45" t="s">
        <v>235</v>
      </c>
      <c r="G23" s="60"/>
      <c r="H23" s="60"/>
      <c r="I23" s="60"/>
    </row>
    <row r="24" spans="1:9" ht="12.75" customHeight="1">
      <c r="A24" s="44" t="s">
        <v>224</v>
      </c>
      <c r="B24" s="83" t="s">
        <v>237</v>
      </c>
      <c r="C24" s="60"/>
      <c r="D24" s="351"/>
      <c r="E24" s="60"/>
      <c r="F24" s="45" t="s">
        <v>238</v>
      </c>
      <c r="G24" s="60"/>
      <c r="H24" s="60"/>
      <c r="I24" s="60"/>
    </row>
    <row r="25" spans="1:9" ht="12.75" customHeight="1">
      <c r="A25" s="44" t="s">
        <v>227</v>
      </c>
      <c r="B25" s="83" t="s">
        <v>240</v>
      </c>
      <c r="C25" s="60"/>
      <c r="D25" s="351"/>
      <c r="E25" s="60"/>
      <c r="F25" s="45" t="s">
        <v>306</v>
      </c>
      <c r="G25" s="60">
        <v>317062</v>
      </c>
      <c r="H25" s="60">
        <v>0</v>
      </c>
      <c r="I25" s="60">
        <v>317062</v>
      </c>
    </row>
    <row r="26" spans="1:9" ht="12.75" customHeight="1" thickBot="1">
      <c r="A26" s="44" t="s">
        <v>230</v>
      </c>
      <c r="B26" s="83" t="s">
        <v>240</v>
      </c>
      <c r="C26" s="60"/>
      <c r="D26" s="351"/>
      <c r="E26" s="60"/>
      <c r="F26" s="79" t="s">
        <v>184</v>
      </c>
      <c r="G26" s="80"/>
      <c r="H26" s="80"/>
      <c r="I26" s="80"/>
    </row>
    <row r="27" spans="1:9" ht="20.25" customHeight="1" thickBot="1">
      <c r="A27" s="44" t="s">
        <v>233</v>
      </c>
      <c r="B27" s="84" t="s">
        <v>242</v>
      </c>
      <c r="C27" s="81">
        <f>+C16+C21+C24+C26</f>
        <v>1028000</v>
      </c>
      <c r="D27" s="81">
        <v>0</v>
      </c>
      <c r="E27" s="81">
        <f>+E16+E21+E24+E26</f>
        <v>1028000</v>
      </c>
      <c r="F27" s="52" t="s">
        <v>243</v>
      </c>
      <c r="G27" s="54">
        <f>SUM(G16:G26)</f>
        <v>317062</v>
      </c>
      <c r="H27" s="54">
        <f>SUM(H16:H26)</f>
        <v>0</v>
      </c>
      <c r="I27" s="54">
        <f>SUM(I16:I26)</f>
        <v>317062</v>
      </c>
    </row>
    <row r="28" spans="1:9" ht="13.5" thickBot="1">
      <c r="A28" s="44" t="s">
        <v>236</v>
      </c>
      <c r="B28" s="63" t="s">
        <v>245</v>
      </c>
      <c r="C28" s="353">
        <f>+C15+C27</f>
        <v>9307556</v>
      </c>
      <c r="D28" s="353">
        <f>+D15+D27</f>
        <v>251400</v>
      </c>
      <c r="E28" s="353">
        <f>+E15+E27</f>
        <v>9558956</v>
      </c>
      <c r="F28" s="63" t="s">
        <v>246</v>
      </c>
      <c r="G28" s="64">
        <f>+G15+G27</f>
        <v>8364556</v>
      </c>
      <c r="H28" s="64">
        <f>+H15+H27</f>
        <v>251400</v>
      </c>
      <c r="I28" s="64">
        <f>+I15+I27</f>
        <v>8615956</v>
      </c>
    </row>
    <row r="29" spans="1:9" ht="13.5" thickBot="1">
      <c r="A29" s="44" t="s">
        <v>239</v>
      </c>
      <c r="B29" s="63" t="s">
        <v>248</v>
      </c>
      <c r="C29" s="352"/>
      <c r="D29" s="51"/>
      <c r="E29" s="64"/>
      <c r="F29" s="63" t="s">
        <v>249</v>
      </c>
      <c r="G29" s="64">
        <v>232062</v>
      </c>
      <c r="H29" s="64"/>
      <c r="I29" s="64">
        <v>232062</v>
      </c>
    </row>
    <row r="30" spans="1:9" ht="13.5" thickBot="1">
      <c r="A30" s="358" t="s">
        <v>241</v>
      </c>
      <c r="B30" s="63" t="s">
        <v>251</v>
      </c>
      <c r="C30" s="352"/>
      <c r="D30" s="51"/>
      <c r="E30" s="64"/>
      <c r="F30" s="63" t="s">
        <v>252</v>
      </c>
      <c r="G30" s="64">
        <v>943000</v>
      </c>
      <c r="H30" s="64"/>
      <c r="I30" s="64">
        <v>943000</v>
      </c>
    </row>
    <row r="31" spans="2:6" ht="18.75">
      <c r="B31" s="429"/>
      <c r="C31" s="429"/>
      <c r="D31" s="429"/>
      <c r="E31" s="429"/>
      <c r="F31" s="429"/>
    </row>
  </sheetData>
  <sheetProtection/>
  <mergeCells count="2">
    <mergeCell ref="A4:A5"/>
    <mergeCell ref="B31:F31"/>
  </mergeCells>
  <printOptions horizontalCentered="1"/>
  <pageMargins left="0.31496062992125984" right="0.4724409448818898" top="0.9055118110236221" bottom="0.5118110236220472" header="0.6692913385826772" footer="0.2755905511811024"/>
  <pageSetup fitToHeight="1" fitToWidth="1" horizontalDpi="600" verticalDpi="600" orientation="landscape" paperSize="9" scale="81" r:id="rId1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F30"/>
  <sheetViews>
    <sheetView zoomScale="110" zoomScaleNormal="110" zoomScaleSheetLayoutView="115" zoomScalePageLayoutView="0" workbookViewId="0" topLeftCell="A4">
      <selection activeCell="C6" sqref="C6"/>
    </sheetView>
  </sheetViews>
  <sheetFormatPr defaultColWidth="8.00390625" defaultRowHeight="12.75"/>
  <cols>
    <col min="1" max="1" width="5.8515625" style="25" customWidth="1"/>
    <col min="2" max="2" width="47.28125" style="28" customWidth="1"/>
    <col min="3" max="3" width="14.00390625" style="25" customWidth="1"/>
    <col min="4" max="4" width="47.28125" style="25" customWidth="1"/>
    <col min="5" max="5" width="14.00390625" style="25" customWidth="1"/>
    <col min="6" max="6" width="4.140625" style="25" customWidth="1"/>
    <col min="7" max="16384" width="8.00390625" style="25" customWidth="1"/>
  </cols>
  <sheetData>
    <row r="1" spans="2:6" ht="31.5">
      <c r="B1" s="26" t="s">
        <v>253</v>
      </c>
      <c r="C1" s="27"/>
      <c r="D1" s="27"/>
      <c r="E1" s="27"/>
      <c r="F1" s="432"/>
    </row>
    <row r="2" spans="2:6" ht="19.5" customHeight="1">
      <c r="B2" s="26"/>
      <c r="C2" s="27"/>
      <c r="D2" s="27"/>
      <c r="E2" s="305" t="s">
        <v>467</v>
      </c>
      <c r="F2" s="432"/>
    </row>
    <row r="3" spans="5:6" ht="13.5" thickBot="1">
      <c r="E3" s="255" t="s">
        <v>419</v>
      </c>
      <c r="F3" s="432"/>
    </row>
    <row r="4" spans="1:6" ht="13.5" thickBot="1">
      <c r="A4" s="430" t="s">
        <v>197</v>
      </c>
      <c r="B4" s="29" t="s">
        <v>105</v>
      </c>
      <c r="C4" s="30"/>
      <c r="D4" s="29" t="s">
        <v>106</v>
      </c>
      <c r="E4" s="31"/>
      <c r="F4" s="432"/>
    </row>
    <row r="5" spans="1:6" s="34" customFormat="1" ht="38.25" customHeight="1" thickBot="1">
      <c r="A5" s="431"/>
      <c r="B5" s="32" t="s">
        <v>198</v>
      </c>
      <c r="C5" s="33" t="s">
        <v>418</v>
      </c>
      <c r="D5" s="32" t="s">
        <v>198</v>
      </c>
      <c r="E5" s="33" t="s">
        <v>418</v>
      </c>
      <c r="F5" s="432"/>
    </row>
    <row r="6" spans="1:6" s="34" customFormat="1" ht="13.5" thickBot="1">
      <c r="A6" s="35" t="s">
        <v>100</v>
      </c>
      <c r="B6" s="36" t="s">
        <v>101</v>
      </c>
      <c r="C6" s="37" t="s">
        <v>102</v>
      </c>
      <c r="D6" s="36" t="s">
        <v>103</v>
      </c>
      <c r="E6" s="38" t="s">
        <v>104</v>
      </c>
      <c r="F6" s="432"/>
    </row>
    <row r="7" spans="1:6" ht="12.75" customHeight="1">
      <c r="A7" s="40" t="s">
        <v>107</v>
      </c>
      <c r="B7" s="41" t="s">
        <v>254</v>
      </c>
      <c r="C7" s="42"/>
      <c r="D7" s="41" t="s">
        <v>91</v>
      </c>
      <c r="E7" s="43">
        <v>943000</v>
      </c>
      <c r="F7" s="432"/>
    </row>
    <row r="8" spans="1:6" ht="12.75">
      <c r="A8" s="44" t="s">
        <v>108</v>
      </c>
      <c r="B8" s="45" t="s">
        <v>255</v>
      </c>
      <c r="C8" s="46"/>
      <c r="D8" s="45" t="s">
        <v>256</v>
      </c>
      <c r="E8" s="47"/>
      <c r="F8" s="432"/>
    </row>
    <row r="9" spans="1:6" ht="12.75" customHeight="1">
      <c r="A9" s="44" t="s">
        <v>109</v>
      </c>
      <c r="B9" s="45" t="s">
        <v>45</v>
      </c>
      <c r="C9" s="46">
        <v>0</v>
      </c>
      <c r="D9" s="45" t="s">
        <v>93</v>
      </c>
      <c r="E9" s="47"/>
      <c r="F9" s="432"/>
    </row>
    <row r="10" spans="1:6" ht="12.75" customHeight="1">
      <c r="A10" s="44" t="s">
        <v>110</v>
      </c>
      <c r="B10" s="45" t="s">
        <v>257</v>
      </c>
      <c r="C10" s="46">
        <v>0</v>
      </c>
      <c r="D10" s="45" t="s">
        <v>258</v>
      </c>
      <c r="E10" s="47"/>
      <c r="F10" s="432"/>
    </row>
    <row r="11" spans="1:6" ht="12.75" customHeight="1">
      <c r="A11" s="44" t="s">
        <v>111</v>
      </c>
      <c r="B11" s="45" t="s">
        <v>259</v>
      </c>
      <c r="C11" s="46"/>
      <c r="D11" s="45" t="s">
        <v>260</v>
      </c>
      <c r="E11" s="47"/>
      <c r="F11" s="432"/>
    </row>
    <row r="12" spans="1:6" ht="12.75" customHeight="1">
      <c r="A12" s="44" t="s">
        <v>112</v>
      </c>
      <c r="B12" s="45" t="s">
        <v>261</v>
      </c>
      <c r="C12" s="49"/>
      <c r="D12" s="66" t="s">
        <v>204</v>
      </c>
      <c r="E12" s="67"/>
      <c r="F12" s="432"/>
    </row>
    <row r="13" spans="1:6" ht="13.5" thickBot="1">
      <c r="A13" s="44" t="s">
        <v>206</v>
      </c>
      <c r="B13" s="50"/>
      <c r="C13" s="49"/>
      <c r="D13" s="65"/>
      <c r="E13" s="47"/>
      <c r="F13" s="432"/>
    </row>
    <row r="14" spans="1:6" ht="15.75" customHeight="1" thickBot="1">
      <c r="A14" s="51" t="s">
        <v>208</v>
      </c>
      <c r="B14" s="52" t="s">
        <v>262</v>
      </c>
      <c r="C14" s="53">
        <f>+C7+C9+C10+C12+C13</f>
        <v>0</v>
      </c>
      <c r="D14" s="52" t="s">
        <v>263</v>
      </c>
      <c r="E14" s="54">
        <f>+E7+E9+E11+E12+E13</f>
        <v>943000</v>
      </c>
      <c r="F14" s="432"/>
    </row>
    <row r="15" spans="1:6" ht="12.75" customHeight="1">
      <c r="A15" s="40" t="s">
        <v>209</v>
      </c>
      <c r="B15" s="68" t="s">
        <v>264</v>
      </c>
      <c r="C15" s="69">
        <f>+C16+C17+C18+C19+C20</f>
        <v>0</v>
      </c>
      <c r="D15" s="57" t="s">
        <v>214</v>
      </c>
      <c r="E15" s="70"/>
      <c r="F15" s="432"/>
    </row>
    <row r="16" spans="1:6" ht="12.75" customHeight="1">
      <c r="A16" s="44" t="s">
        <v>212</v>
      </c>
      <c r="B16" s="71" t="s">
        <v>265</v>
      </c>
      <c r="C16" s="59"/>
      <c r="D16" s="57" t="s">
        <v>266</v>
      </c>
      <c r="E16" s="60"/>
      <c r="F16" s="432"/>
    </row>
    <row r="17" spans="1:6" ht="12.75" customHeight="1">
      <c r="A17" s="40" t="s">
        <v>215</v>
      </c>
      <c r="B17" s="71" t="s">
        <v>267</v>
      </c>
      <c r="C17" s="59"/>
      <c r="D17" s="57" t="s">
        <v>220</v>
      </c>
      <c r="E17" s="60"/>
      <c r="F17" s="432"/>
    </row>
    <row r="18" spans="1:6" ht="12.75" customHeight="1">
      <c r="A18" s="44" t="s">
        <v>218</v>
      </c>
      <c r="B18" s="71" t="s">
        <v>268</v>
      </c>
      <c r="C18" s="59"/>
      <c r="D18" s="57" t="s">
        <v>223</v>
      </c>
      <c r="E18" s="60"/>
      <c r="F18" s="432"/>
    </row>
    <row r="19" spans="1:6" ht="12.75" customHeight="1">
      <c r="A19" s="40" t="s">
        <v>221</v>
      </c>
      <c r="B19" s="71" t="s">
        <v>269</v>
      </c>
      <c r="C19" s="59"/>
      <c r="D19" s="55" t="s">
        <v>226</v>
      </c>
      <c r="E19" s="60"/>
      <c r="F19" s="432"/>
    </row>
    <row r="20" spans="1:6" ht="12.75" customHeight="1">
      <c r="A20" s="44" t="s">
        <v>224</v>
      </c>
      <c r="B20" s="72" t="s">
        <v>270</v>
      </c>
      <c r="C20" s="59"/>
      <c r="D20" s="57" t="s">
        <v>271</v>
      </c>
      <c r="E20" s="60"/>
      <c r="F20" s="432"/>
    </row>
    <row r="21" spans="1:6" ht="12.75" customHeight="1">
      <c r="A21" s="40" t="s">
        <v>227</v>
      </c>
      <c r="B21" s="73" t="s">
        <v>272</v>
      </c>
      <c r="C21" s="61">
        <f>+C22+C23+C24+C25+C26</f>
        <v>0</v>
      </c>
      <c r="D21" s="74" t="s">
        <v>273</v>
      </c>
      <c r="E21" s="60"/>
      <c r="F21" s="432"/>
    </row>
    <row r="22" spans="1:6" ht="12.75" customHeight="1">
      <c r="A22" s="44" t="s">
        <v>230</v>
      </c>
      <c r="B22" s="72" t="s">
        <v>274</v>
      </c>
      <c r="C22" s="59"/>
      <c r="D22" s="74" t="s">
        <v>275</v>
      </c>
      <c r="E22" s="60"/>
      <c r="F22" s="432"/>
    </row>
    <row r="23" spans="1:6" ht="12.75" customHeight="1">
      <c r="A23" s="40" t="s">
        <v>233</v>
      </c>
      <c r="B23" s="72" t="s">
        <v>276</v>
      </c>
      <c r="C23" s="59"/>
      <c r="D23" s="75"/>
      <c r="E23" s="60"/>
      <c r="F23" s="432"/>
    </row>
    <row r="24" spans="1:6" ht="12.75" customHeight="1">
      <c r="A24" s="44" t="s">
        <v>236</v>
      </c>
      <c r="B24" s="71" t="s">
        <v>190</v>
      </c>
      <c r="C24" s="59"/>
      <c r="D24" s="76"/>
      <c r="E24" s="60"/>
      <c r="F24" s="432"/>
    </row>
    <row r="25" spans="1:6" ht="12.75" customHeight="1">
      <c r="A25" s="40" t="s">
        <v>239</v>
      </c>
      <c r="B25" s="77" t="s">
        <v>277</v>
      </c>
      <c r="C25" s="59"/>
      <c r="D25" s="50"/>
      <c r="E25" s="60"/>
      <c r="F25" s="432"/>
    </row>
    <row r="26" spans="1:6" ht="12.75" customHeight="1" thickBot="1">
      <c r="A26" s="44" t="s">
        <v>241</v>
      </c>
      <c r="B26" s="78" t="s">
        <v>278</v>
      </c>
      <c r="C26" s="59"/>
      <c r="D26" s="76"/>
      <c r="E26" s="60"/>
      <c r="F26" s="432"/>
    </row>
    <row r="27" spans="1:6" ht="21.75" customHeight="1" thickBot="1">
      <c r="A27" s="51" t="s">
        <v>244</v>
      </c>
      <c r="B27" s="52" t="s">
        <v>279</v>
      </c>
      <c r="C27" s="53">
        <f>+C15+C21</f>
        <v>0</v>
      </c>
      <c r="D27" s="52" t="s">
        <v>280</v>
      </c>
      <c r="E27" s="54">
        <f>SUM(E15:E26)</f>
        <v>0</v>
      </c>
      <c r="F27" s="432"/>
    </row>
    <row r="28" spans="1:6" ht="13.5" thickBot="1">
      <c r="A28" s="51" t="s">
        <v>247</v>
      </c>
      <c r="B28" s="63" t="s">
        <v>281</v>
      </c>
      <c r="C28" s="64">
        <f>+C14+C27</f>
        <v>0</v>
      </c>
      <c r="D28" s="63" t="s">
        <v>282</v>
      </c>
      <c r="E28" s="64">
        <f>+E14+E27</f>
        <v>943000</v>
      </c>
      <c r="F28" s="432"/>
    </row>
    <row r="29" spans="1:6" ht="13.5" thickBot="1">
      <c r="A29" s="51" t="s">
        <v>250</v>
      </c>
      <c r="B29" s="63" t="s">
        <v>248</v>
      </c>
      <c r="C29" s="64">
        <f>IF(C14-E14&lt;0,E14-C14,"-")</f>
        <v>943000</v>
      </c>
      <c r="D29" s="63" t="s">
        <v>249</v>
      </c>
      <c r="E29" s="64" t="str">
        <f>IF(C14-E14&gt;0,C14-E14,"-")</f>
        <v>-</v>
      </c>
      <c r="F29" s="432"/>
    </row>
    <row r="30" spans="1:6" ht="13.5" thickBot="1">
      <c r="A30" s="51" t="s">
        <v>283</v>
      </c>
      <c r="B30" s="63" t="s">
        <v>251</v>
      </c>
      <c r="C30" s="64">
        <f>C29-C27</f>
        <v>943000</v>
      </c>
      <c r="D30" s="63" t="s">
        <v>252</v>
      </c>
      <c r="E30" s="64" t="s">
        <v>307</v>
      </c>
      <c r="F30" s="432"/>
    </row>
  </sheetData>
  <sheetProtection/>
  <mergeCells count="2">
    <mergeCell ref="A4:A5"/>
    <mergeCell ref="F1:F30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T28"/>
  <sheetViews>
    <sheetView zoomScale="80" zoomScaleNormal="80" zoomScaleSheetLayoutView="90" zoomScalePageLayoutView="0" workbookViewId="0" topLeftCell="A1">
      <selection activeCell="N3" sqref="N3:O3"/>
    </sheetView>
  </sheetViews>
  <sheetFormatPr defaultColWidth="9.140625" defaultRowHeight="12.75"/>
  <cols>
    <col min="1" max="1" width="3.00390625" style="155" customWidth="1"/>
    <col min="2" max="2" width="33.57421875" style="155" customWidth="1"/>
    <col min="3" max="3" width="10.57421875" style="155" customWidth="1"/>
    <col min="4" max="4" width="10.421875" style="155" customWidth="1"/>
    <col min="5" max="5" width="11.421875" style="155" customWidth="1"/>
    <col min="6" max="6" width="10.00390625" style="155" customWidth="1"/>
    <col min="7" max="7" width="10.421875" style="155" customWidth="1"/>
    <col min="8" max="8" width="10.28125" style="155" customWidth="1"/>
    <col min="9" max="9" width="9.8515625" style="155" customWidth="1"/>
    <col min="10" max="10" width="9.7109375" style="155" customWidth="1"/>
    <col min="11" max="11" width="10.28125" style="155" customWidth="1"/>
    <col min="12" max="12" width="10.57421875" style="155" customWidth="1"/>
    <col min="13" max="13" width="10.421875" style="155" customWidth="1"/>
    <col min="14" max="14" width="11.28125" style="155" customWidth="1"/>
    <col min="15" max="15" width="14.00390625" style="155" customWidth="1"/>
    <col min="16" max="16384" width="9.140625" style="155" customWidth="1"/>
  </cols>
  <sheetData>
    <row r="1" spans="1:20" s="250" customFormat="1" ht="15.75">
      <c r="A1" s="433" t="s">
        <v>426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257"/>
      <c r="Q1" s="257"/>
      <c r="R1" s="257"/>
      <c r="S1" s="257"/>
      <c r="T1" s="257"/>
    </row>
    <row r="2" spans="3:15" s="250" customFormat="1" ht="14.25">
      <c r="C2" s="256"/>
      <c r="D2" s="256"/>
      <c r="O2" s="258" t="s">
        <v>413</v>
      </c>
    </row>
    <row r="3" spans="3:15" s="250" customFormat="1" ht="12.75">
      <c r="C3" s="256"/>
      <c r="D3" s="256"/>
      <c r="N3" s="434" t="s">
        <v>419</v>
      </c>
      <c r="O3" s="434"/>
    </row>
    <row r="4" spans="1:15" ht="27.75" customHeight="1">
      <c r="A4" s="210" t="s">
        <v>352</v>
      </c>
      <c r="B4" s="211" t="s">
        <v>198</v>
      </c>
      <c r="C4" s="211" t="s">
        <v>353</v>
      </c>
      <c r="D4" s="211" t="s">
        <v>354</v>
      </c>
      <c r="E4" s="211" t="s">
        <v>355</v>
      </c>
      <c r="F4" s="211" t="s">
        <v>356</v>
      </c>
      <c r="G4" s="211" t="s">
        <v>357</v>
      </c>
      <c r="H4" s="211" t="s">
        <v>358</v>
      </c>
      <c r="I4" s="211" t="s">
        <v>359</v>
      </c>
      <c r="J4" s="211" t="s">
        <v>360</v>
      </c>
      <c r="K4" s="211" t="s">
        <v>361</v>
      </c>
      <c r="L4" s="211" t="s">
        <v>362</v>
      </c>
      <c r="M4" s="211" t="s">
        <v>363</v>
      </c>
      <c r="N4" s="211" t="s">
        <v>364</v>
      </c>
      <c r="O4" s="211" t="s">
        <v>351</v>
      </c>
    </row>
    <row r="5" spans="1:15" ht="27.75" customHeight="1">
      <c r="A5" s="212"/>
      <c r="B5" s="213" t="s">
        <v>365</v>
      </c>
      <c r="C5" s="214"/>
      <c r="D5" s="215">
        <f>C24</f>
        <v>808938</v>
      </c>
      <c r="E5" s="215">
        <f aca="true" t="shared" si="0" ref="E5:N5">D24</f>
        <v>1106938</v>
      </c>
      <c r="F5" s="215">
        <f t="shared" si="0"/>
        <v>1104938</v>
      </c>
      <c r="G5" s="215">
        <f t="shared" si="0"/>
        <v>899938</v>
      </c>
      <c r="H5" s="215">
        <f t="shared" si="0"/>
        <v>897938</v>
      </c>
      <c r="I5" s="215">
        <f t="shared" si="0"/>
        <v>775938</v>
      </c>
      <c r="J5" s="215">
        <f t="shared" si="0"/>
        <v>323938</v>
      </c>
      <c r="K5" s="215">
        <f t="shared" si="0"/>
        <v>102000</v>
      </c>
      <c r="L5" s="215">
        <f t="shared" si="0"/>
        <v>100000</v>
      </c>
      <c r="M5" s="215">
        <f t="shared" si="0"/>
        <v>1000</v>
      </c>
      <c r="N5" s="215">
        <f t="shared" si="0"/>
        <v>79000</v>
      </c>
      <c r="O5" s="214"/>
    </row>
    <row r="6" spans="1:15" ht="22.5" customHeight="1">
      <c r="A6" s="216" t="s">
        <v>107</v>
      </c>
      <c r="B6" s="217" t="s">
        <v>30</v>
      </c>
      <c r="C6" s="218">
        <v>0</v>
      </c>
      <c r="D6" s="218">
        <v>0</v>
      </c>
      <c r="E6" s="218">
        <v>0</v>
      </c>
      <c r="F6" s="218">
        <v>0</v>
      </c>
      <c r="G6" s="218">
        <v>0</v>
      </c>
      <c r="H6" s="218">
        <v>0</v>
      </c>
      <c r="I6" s="218">
        <v>0</v>
      </c>
      <c r="J6" s="218">
        <v>0</v>
      </c>
      <c r="K6" s="218">
        <v>0</v>
      </c>
      <c r="L6" s="218">
        <v>0</v>
      </c>
      <c r="M6" s="218">
        <v>0</v>
      </c>
      <c r="N6" s="218">
        <v>10000</v>
      </c>
      <c r="O6" s="219">
        <f aca="true" t="shared" si="1" ref="O6:O12">SUM(C6:N6)</f>
        <v>10000</v>
      </c>
    </row>
    <row r="7" spans="1:15" ht="21.75" customHeight="1">
      <c r="A7" s="216" t="s">
        <v>108</v>
      </c>
      <c r="B7" s="217" t="s">
        <v>17</v>
      </c>
      <c r="C7" s="218">
        <v>20000</v>
      </c>
      <c r="D7" s="218">
        <v>20000</v>
      </c>
      <c r="E7" s="218">
        <v>120000</v>
      </c>
      <c r="F7" s="218">
        <v>0</v>
      </c>
      <c r="G7" s="218">
        <v>20000</v>
      </c>
      <c r="H7" s="218">
        <v>0</v>
      </c>
      <c r="I7" s="218">
        <v>20000</v>
      </c>
      <c r="J7" s="218">
        <v>0</v>
      </c>
      <c r="K7" s="218">
        <v>120000</v>
      </c>
      <c r="L7" s="218">
        <v>23000</v>
      </c>
      <c r="M7" s="218">
        <v>0</v>
      </c>
      <c r="N7" s="218">
        <v>0</v>
      </c>
      <c r="O7" s="219">
        <f t="shared" si="1"/>
        <v>343000</v>
      </c>
    </row>
    <row r="8" spans="1:15" ht="34.5" customHeight="1">
      <c r="A8" s="216" t="s">
        <v>109</v>
      </c>
      <c r="B8" s="217" t="s">
        <v>405</v>
      </c>
      <c r="C8" s="218">
        <v>661000</v>
      </c>
      <c r="D8" s="218">
        <v>661000</v>
      </c>
      <c r="E8" s="218">
        <v>661000</v>
      </c>
      <c r="F8" s="218">
        <v>661000</v>
      </c>
      <c r="G8" s="218">
        <v>661000</v>
      </c>
      <c r="H8" s="218">
        <v>661000</v>
      </c>
      <c r="I8" s="218">
        <v>661000</v>
      </c>
      <c r="J8" s="218">
        <v>661000</v>
      </c>
      <c r="K8" s="218">
        <v>661000</v>
      </c>
      <c r="L8" s="218">
        <v>661000</v>
      </c>
      <c r="M8" s="218">
        <v>661000</v>
      </c>
      <c r="N8" s="218">
        <v>655556</v>
      </c>
      <c r="O8" s="219">
        <f t="shared" si="1"/>
        <v>7926556</v>
      </c>
    </row>
    <row r="9" spans="1:15" ht="27.75" customHeight="1">
      <c r="A9" s="216" t="s">
        <v>110</v>
      </c>
      <c r="B9" s="220" t="s">
        <v>408</v>
      </c>
      <c r="C9" s="218">
        <v>0</v>
      </c>
      <c r="D9" s="218">
        <v>0</v>
      </c>
      <c r="E9" s="218">
        <v>0</v>
      </c>
      <c r="F9" s="218">
        <v>0</v>
      </c>
      <c r="G9" s="218">
        <v>0</v>
      </c>
      <c r="H9" s="218">
        <v>0</v>
      </c>
      <c r="I9" s="218">
        <v>0</v>
      </c>
      <c r="J9" s="218">
        <v>0</v>
      </c>
      <c r="K9" s="218">
        <v>0</v>
      </c>
      <c r="L9" s="218">
        <v>0</v>
      </c>
      <c r="M9" s="218">
        <v>0</v>
      </c>
      <c r="N9" s="218">
        <v>0</v>
      </c>
      <c r="O9" s="219">
        <f t="shared" si="1"/>
        <v>0</v>
      </c>
    </row>
    <row r="10" spans="1:15" ht="33.75" customHeight="1">
      <c r="A10" s="216" t="s">
        <v>111</v>
      </c>
      <c r="B10" s="220" t="s">
        <v>404</v>
      </c>
      <c r="C10" s="218">
        <v>0</v>
      </c>
      <c r="D10" s="218">
        <v>0</v>
      </c>
      <c r="E10" s="218">
        <v>251400</v>
      </c>
      <c r="F10" s="218">
        <v>0</v>
      </c>
      <c r="G10" s="218">
        <v>0</v>
      </c>
      <c r="H10" s="218">
        <v>0</v>
      </c>
      <c r="I10" s="218">
        <v>0</v>
      </c>
      <c r="J10" s="218">
        <v>0</v>
      </c>
      <c r="K10" s="218">
        <v>0</v>
      </c>
      <c r="L10" s="218">
        <v>0</v>
      </c>
      <c r="M10" s="218">
        <v>0</v>
      </c>
      <c r="N10" s="218">
        <v>0</v>
      </c>
      <c r="O10" s="219">
        <f t="shared" si="1"/>
        <v>251400</v>
      </c>
    </row>
    <row r="11" spans="1:15" ht="33.75" customHeight="1">
      <c r="A11" s="216" t="s">
        <v>112</v>
      </c>
      <c r="B11" s="220" t="s">
        <v>409</v>
      </c>
      <c r="C11" s="218">
        <v>0</v>
      </c>
      <c r="D11" s="218">
        <v>0</v>
      </c>
      <c r="E11" s="218">
        <v>0</v>
      </c>
      <c r="F11" s="218">
        <v>0</v>
      </c>
      <c r="G11" s="218">
        <v>0</v>
      </c>
      <c r="H11" s="218">
        <v>0</v>
      </c>
      <c r="I11" s="218">
        <v>0</v>
      </c>
      <c r="J11" s="218">
        <v>0</v>
      </c>
      <c r="K11" s="218">
        <v>0</v>
      </c>
      <c r="L11" s="218">
        <v>0</v>
      </c>
      <c r="M11" s="218">
        <v>0</v>
      </c>
      <c r="N11" s="218">
        <v>0</v>
      </c>
      <c r="O11" s="219">
        <f>SUM(C11:N11)</f>
        <v>0</v>
      </c>
    </row>
    <row r="12" spans="1:15" ht="27.75" customHeight="1">
      <c r="A12" s="216" t="s">
        <v>113</v>
      </c>
      <c r="B12" s="220" t="s">
        <v>366</v>
      </c>
      <c r="C12" s="218">
        <v>1028000</v>
      </c>
      <c r="D12" s="218">
        <v>0</v>
      </c>
      <c r="E12" s="218">
        <v>0</v>
      </c>
      <c r="F12" s="218">
        <v>0</v>
      </c>
      <c r="G12" s="218">
        <v>0</v>
      </c>
      <c r="H12" s="218">
        <v>0</v>
      </c>
      <c r="I12" s="218">
        <v>0</v>
      </c>
      <c r="J12" s="218">
        <v>0</v>
      </c>
      <c r="K12" s="218">
        <v>0</v>
      </c>
      <c r="L12" s="218">
        <v>0</v>
      </c>
      <c r="M12" s="218">
        <v>0</v>
      </c>
      <c r="N12" s="218">
        <v>0</v>
      </c>
      <c r="O12" s="219">
        <f t="shared" si="1"/>
        <v>1028000</v>
      </c>
    </row>
    <row r="13" spans="1:15" s="248" customFormat="1" ht="27.75" customHeight="1">
      <c r="A13" s="244"/>
      <c r="B13" s="245" t="s">
        <v>367</v>
      </c>
      <c r="C13" s="246">
        <f aca="true" t="shared" si="2" ref="C13:O13">SUM(C6:C12)</f>
        <v>1709000</v>
      </c>
      <c r="D13" s="246">
        <f t="shared" si="2"/>
        <v>681000</v>
      </c>
      <c r="E13" s="246">
        <f t="shared" si="2"/>
        <v>1032400</v>
      </c>
      <c r="F13" s="246">
        <f t="shared" si="2"/>
        <v>661000</v>
      </c>
      <c r="G13" s="246">
        <f t="shared" si="2"/>
        <v>681000</v>
      </c>
      <c r="H13" s="246">
        <f t="shared" si="2"/>
        <v>661000</v>
      </c>
      <c r="I13" s="246">
        <f t="shared" si="2"/>
        <v>681000</v>
      </c>
      <c r="J13" s="246">
        <f t="shared" si="2"/>
        <v>661000</v>
      </c>
      <c r="K13" s="246">
        <f t="shared" si="2"/>
        <v>781000</v>
      </c>
      <c r="L13" s="246">
        <f t="shared" si="2"/>
        <v>684000</v>
      </c>
      <c r="M13" s="246">
        <f t="shared" si="2"/>
        <v>661000</v>
      </c>
      <c r="N13" s="246">
        <f t="shared" si="2"/>
        <v>665556</v>
      </c>
      <c r="O13" s="247">
        <f t="shared" si="2"/>
        <v>9558956</v>
      </c>
    </row>
    <row r="14" spans="1:15" ht="27.75" customHeight="1">
      <c r="A14" s="212"/>
      <c r="B14" s="213" t="s">
        <v>106</v>
      </c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14"/>
    </row>
    <row r="15" spans="1:15" ht="27.75" customHeight="1">
      <c r="A15" s="216" t="s">
        <v>114</v>
      </c>
      <c r="B15" s="222" t="s">
        <v>57</v>
      </c>
      <c r="C15" s="218">
        <v>210000</v>
      </c>
      <c r="D15" s="218">
        <v>210000</v>
      </c>
      <c r="E15" s="218">
        <v>210000</v>
      </c>
      <c r="F15" s="218">
        <v>210000</v>
      </c>
      <c r="G15" s="218">
        <v>210000</v>
      </c>
      <c r="H15" s="218">
        <v>210000</v>
      </c>
      <c r="I15" s="218">
        <v>210000</v>
      </c>
      <c r="J15" s="218">
        <v>210000</v>
      </c>
      <c r="K15" s="218">
        <v>210000</v>
      </c>
      <c r="L15" s="218">
        <v>210000</v>
      </c>
      <c r="M15" s="218">
        <v>210000</v>
      </c>
      <c r="N15" s="218">
        <v>215000</v>
      </c>
      <c r="O15" s="219">
        <f aca="true" t="shared" si="3" ref="O15:O21">SUM(C15:N15)</f>
        <v>2525000</v>
      </c>
    </row>
    <row r="16" spans="1:15" ht="27.75" customHeight="1">
      <c r="A16" s="216" t="s">
        <v>115</v>
      </c>
      <c r="B16" s="222" t="s">
        <v>368</v>
      </c>
      <c r="C16" s="218">
        <v>51000</v>
      </c>
      <c r="D16" s="218">
        <v>51000</v>
      </c>
      <c r="E16" s="218">
        <v>51000</v>
      </c>
      <c r="F16" s="218">
        <v>51000</v>
      </c>
      <c r="G16" s="218">
        <v>51000</v>
      </c>
      <c r="H16" s="218">
        <v>51000</v>
      </c>
      <c r="I16" s="218">
        <v>51000</v>
      </c>
      <c r="J16" s="218">
        <v>51000</v>
      </c>
      <c r="K16" s="218">
        <v>51000</v>
      </c>
      <c r="L16" s="218">
        <v>51000</v>
      </c>
      <c r="M16" s="218">
        <v>51000</v>
      </c>
      <c r="N16" s="218">
        <v>53000</v>
      </c>
      <c r="O16" s="219">
        <f t="shared" si="3"/>
        <v>614000</v>
      </c>
    </row>
    <row r="17" spans="1:15" ht="27.75" customHeight="1">
      <c r="A17" s="216" t="s">
        <v>206</v>
      </c>
      <c r="B17" s="223" t="s">
        <v>72</v>
      </c>
      <c r="C17" s="218">
        <v>300000</v>
      </c>
      <c r="D17" s="218">
        <v>100000</v>
      </c>
      <c r="E17" s="218">
        <v>172503</v>
      </c>
      <c r="F17" s="218">
        <v>400000</v>
      </c>
      <c r="G17" s="218">
        <v>400000</v>
      </c>
      <c r="H17" s="218">
        <v>500000</v>
      </c>
      <c r="I17" s="218">
        <v>500000</v>
      </c>
      <c r="J17" s="218">
        <v>500000</v>
      </c>
      <c r="K17" s="218">
        <v>500000</v>
      </c>
      <c r="L17" s="218">
        <v>300000</v>
      </c>
      <c r="M17" s="218">
        <v>300000</v>
      </c>
      <c r="N17" s="218">
        <v>148556</v>
      </c>
      <c r="O17" s="219">
        <f t="shared" si="3"/>
        <v>4121059</v>
      </c>
    </row>
    <row r="18" spans="1:15" ht="27.75" customHeight="1">
      <c r="A18" s="216" t="s">
        <v>207</v>
      </c>
      <c r="B18" s="224" t="s">
        <v>88</v>
      </c>
      <c r="C18" s="218">
        <v>0</v>
      </c>
      <c r="D18" s="218">
        <v>0</v>
      </c>
      <c r="E18" s="218">
        <v>0</v>
      </c>
      <c r="F18" s="218">
        <v>0</v>
      </c>
      <c r="G18" s="218">
        <v>0</v>
      </c>
      <c r="H18" s="218">
        <v>0</v>
      </c>
      <c r="I18" s="218">
        <v>0</v>
      </c>
      <c r="J18" s="218">
        <v>99938</v>
      </c>
      <c r="K18" s="218">
        <v>0</v>
      </c>
      <c r="L18" s="218">
        <v>0</v>
      </c>
      <c r="M18" s="218">
        <v>0</v>
      </c>
      <c r="N18" s="218">
        <v>100000</v>
      </c>
      <c r="O18" s="219">
        <f t="shared" si="3"/>
        <v>199938</v>
      </c>
    </row>
    <row r="19" spans="1:15" ht="30" customHeight="1">
      <c r="A19" s="216" t="s">
        <v>208</v>
      </c>
      <c r="B19" s="224" t="s">
        <v>305</v>
      </c>
      <c r="C19" s="218">
        <v>22000</v>
      </c>
      <c r="D19" s="218">
        <v>22000</v>
      </c>
      <c r="E19" s="218">
        <v>600897</v>
      </c>
      <c r="F19" s="218">
        <v>22000</v>
      </c>
      <c r="G19" s="218">
        <v>22000</v>
      </c>
      <c r="H19" s="218">
        <v>22000</v>
      </c>
      <c r="I19" s="218">
        <v>22000</v>
      </c>
      <c r="J19" s="218">
        <v>22000</v>
      </c>
      <c r="K19" s="218">
        <v>22000</v>
      </c>
      <c r="L19" s="218">
        <v>22000</v>
      </c>
      <c r="M19" s="218">
        <v>22000</v>
      </c>
      <c r="N19" s="218">
        <v>18000</v>
      </c>
      <c r="O19" s="219">
        <f t="shared" si="3"/>
        <v>838897</v>
      </c>
    </row>
    <row r="20" spans="1:15" ht="27.75" customHeight="1">
      <c r="A20" s="216" t="s">
        <v>209</v>
      </c>
      <c r="B20" s="223" t="s">
        <v>369</v>
      </c>
      <c r="C20" s="218">
        <v>0</v>
      </c>
      <c r="D20" s="218">
        <v>0</v>
      </c>
      <c r="E20" s="218">
        <v>0</v>
      </c>
      <c r="F20" s="218">
        <v>0</v>
      </c>
      <c r="G20" s="218">
        <v>0</v>
      </c>
      <c r="H20" s="218">
        <v>0</v>
      </c>
      <c r="I20" s="218">
        <v>0</v>
      </c>
      <c r="J20" s="218">
        <v>0</v>
      </c>
      <c r="K20" s="218">
        <v>0</v>
      </c>
      <c r="L20" s="218">
        <v>0</v>
      </c>
      <c r="M20" s="218">
        <v>0</v>
      </c>
      <c r="N20" s="218">
        <v>0</v>
      </c>
      <c r="O20" s="219">
        <f t="shared" si="3"/>
        <v>0</v>
      </c>
    </row>
    <row r="21" spans="1:15" ht="27.75" customHeight="1">
      <c r="A21" s="216" t="s">
        <v>212</v>
      </c>
      <c r="B21" s="223" t="s">
        <v>370</v>
      </c>
      <c r="C21" s="218">
        <v>0</v>
      </c>
      <c r="D21" s="218">
        <v>0</v>
      </c>
      <c r="E21" s="218">
        <v>0</v>
      </c>
      <c r="F21" s="218">
        <v>183000</v>
      </c>
      <c r="G21" s="218">
        <v>0</v>
      </c>
      <c r="H21" s="218">
        <v>0</v>
      </c>
      <c r="I21" s="218">
        <v>350000</v>
      </c>
      <c r="J21" s="218">
        <v>0</v>
      </c>
      <c r="K21" s="218">
        <v>0</v>
      </c>
      <c r="L21" s="218">
        <v>200000</v>
      </c>
      <c r="M21" s="218">
        <v>0</v>
      </c>
      <c r="N21" s="218">
        <v>210000</v>
      </c>
      <c r="O21" s="219">
        <f t="shared" si="3"/>
        <v>943000</v>
      </c>
    </row>
    <row r="22" spans="1:15" ht="27.75" customHeight="1">
      <c r="A22" s="216" t="s">
        <v>215</v>
      </c>
      <c r="B22" s="275" t="s">
        <v>438</v>
      </c>
      <c r="C22" s="218">
        <v>317062</v>
      </c>
      <c r="D22" s="218">
        <v>0</v>
      </c>
      <c r="E22" s="218">
        <v>0</v>
      </c>
      <c r="F22" s="218">
        <v>0</v>
      </c>
      <c r="G22" s="218">
        <v>0</v>
      </c>
      <c r="H22" s="218">
        <v>0</v>
      </c>
      <c r="I22" s="218">
        <v>0</v>
      </c>
      <c r="J22" s="218">
        <v>0</v>
      </c>
      <c r="K22" s="218">
        <v>0</v>
      </c>
      <c r="L22" s="218">
        <v>0</v>
      </c>
      <c r="M22" s="218">
        <v>0</v>
      </c>
      <c r="N22" s="218">
        <v>0</v>
      </c>
      <c r="O22" s="219">
        <f>SUM(C22:N22)</f>
        <v>317062</v>
      </c>
    </row>
    <row r="23" spans="1:15" s="248" customFormat="1" ht="27.75" customHeight="1">
      <c r="A23" s="244"/>
      <c r="B23" s="245" t="s">
        <v>371</v>
      </c>
      <c r="C23" s="246">
        <f aca="true" t="shared" si="4" ref="C23:O23">SUM(C15:C22)</f>
        <v>900062</v>
      </c>
      <c r="D23" s="246">
        <f t="shared" si="4"/>
        <v>383000</v>
      </c>
      <c r="E23" s="246">
        <f t="shared" si="4"/>
        <v>1034400</v>
      </c>
      <c r="F23" s="246">
        <f t="shared" si="4"/>
        <v>866000</v>
      </c>
      <c r="G23" s="246">
        <f t="shared" si="4"/>
        <v>683000</v>
      </c>
      <c r="H23" s="246">
        <f t="shared" si="4"/>
        <v>783000</v>
      </c>
      <c r="I23" s="246">
        <f t="shared" si="4"/>
        <v>1133000</v>
      </c>
      <c r="J23" s="246">
        <f t="shared" si="4"/>
        <v>882938</v>
      </c>
      <c r="K23" s="246">
        <f t="shared" si="4"/>
        <v>783000</v>
      </c>
      <c r="L23" s="246">
        <f t="shared" si="4"/>
        <v>783000</v>
      </c>
      <c r="M23" s="246">
        <f t="shared" si="4"/>
        <v>583000</v>
      </c>
      <c r="N23" s="246">
        <f t="shared" si="4"/>
        <v>744556</v>
      </c>
      <c r="O23" s="247">
        <f t="shared" si="4"/>
        <v>9558956</v>
      </c>
    </row>
    <row r="24" spans="1:15" ht="15.75">
      <c r="A24" s="212"/>
      <c r="B24" s="213" t="s">
        <v>372</v>
      </c>
      <c r="C24" s="225">
        <f>C13-C23</f>
        <v>808938</v>
      </c>
      <c r="D24" s="225">
        <f aca="true" t="shared" si="5" ref="D24:N24">D5+D13-D23</f>
        <v>1106938</v>
      </c>
      <c r="E24" s="225">
        <f t="shared" si="5"/>
        <v>1104938</v>
      </c>
      <c r="F24" s="225">
        <f t="shared" si="5"/>
        <v>899938</v>
      </c>
      <c r="G24" s="225">
        <f t="shared" si="5"/>
        <v>897938</v>
      </c>
      <c r="H24" s="225">
        <f t="shared" si="5"/>
        <v>775938</v>
      </c>
      <c r="I24" s="225">
        <f t="shared" si="5"/>
        <v>323938</v>
      </c>
      <c r="J24" s="225">
        <f t="shared" si="5"/>
        <v>102000</v>
      </c>
      <c r="K24" s="225">
        <f t="shared" si="5"/>
        <v>100000</v>
      </c>
      <c r="L24" s="225">
        <f t="shared" si="5"/>
        <v>1000</v>
      </c>
      <c r="M24" s="225">
        <f t="shared" si="5"/>
        <v>79000</v>
      </c>
      <c r="N24" s="225">
        <f t="shared" si="5"/>
        <v>0</v>
      </c>
      <c r="O24" s="212"/>
    </row>
    <row r="26" spans="3:14" ht="12.75">
      <c r="C26" s="249"/>
      <c r="E26" s="249"/>
      <c r="F26" s="249"/>
      <c r="I26" s="249"/>
      <c r="J26" s="249"/>
      <c r="K26" s="249"/>
      <c r="N26" s="249"/>
    </row>
    <row r="27" spans="5:13" ht="12.75">
      <c r="E27" s="249"/>
      <c r="F27" s="249"/>
      <c r="G27" s="249"/>
      <c r="H27" s="249"/>
      <c r="I27" s="249"/>
      <c r="K27" s="249"/>
      <c r="M27" s="249"/>
    </row>
    <row r="28" ht="22.5" customHeight="1">
      <c r="B28" s="156"/>
    </row>
  </sheetData>
  <sheetProtection/>
  <mergeCells count="2">
    <mergeCell ref="A1:O1"/>
    <mergeCell ref="N3:O3"/>
  </mergeCells>
  <printOptions horizontalCentered="1"/>
  <pageMargins left="0.17" right="0.17" top="0.8789930555555555" bottom="0.1968503937007874" header="0.35433070866141736" footer="0.1968503937007874"/>
  <pageSetup horizontalDpi="300" verticalDpi="3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2:I17"/>
  <sheetViews>
    <sheetView zoomScalePageLayoutView="0" workbookViewId="0" topLeftCell="A1">
      <selection activeCell="E17" sqref="E17"/>
    </sheetView>
  </sheetViews>
  <sheetFormatPr defaultColWidth="8.00390625" defaultRowHeight="12.75"/>
  <cols>
    <col min="1" max="1" width="5.8515625" style="28" customWidth="1"/>
    <col min="2" max="2" width="42.57421875" style="25" customWidth="1"/>
    <col min="3" max="7" width="11.00390625" style="25" customWidth="1"/>
    <col min="8" max="8" width="12.28125" style="25" customWidth="1"/>
    <col min="9" max="9" width="2.8515625" style="25" customWidth="1"/>
    <col min="10" max="16384" width="8.00390625" style="25" customWidth="1"/>
  </cols>
  <sheetData>
    <row r="2" spans="1:8" ht="39.75" customHeight="1">
      <c r="A2" s="438" t="s">
        <v>432</v>
      </c>
      <c r="B2" s="438"/>
      <c r="C2" s="438"/>
      <c r="D2" s="438"/>
      <c r="E2" s="438"/>
      <c r="F2" s="438"/>
      <c r="G2" s="438"/>
      <c r="H2" s="438"/>
    </row>
    <row r="3" spans="1:9" s="181" customFormat="1" ht="15.75" customHeight="1">
      <c r="A3" s="187"/>
      <c r="B3" s="180"/>
      <c r="C3" s="449"/>
      <c r="D3" s="449"/>
      <c r="G3" s="436" t="s">
        <v>413</v>
      </c>
      <c r="H3" s="436"/>
      <c r="I3" s="260"/>
    </row>
    <row r="4" spans="1:9" s="182" customFormat="1" ht="15.75" thickBot="1">
      <c r="A4" s="188"/>
      <c r="B4" s="189"/>
      <c r="C4" s="190"/>
      <c r="D4" s="259"/>
      <c r="G4" s="435" t="s">
        <v>431</v>
      </c>
      <c r="H4" s="435"/>
      <c r="I4" s="259"/>
    </row>
    <row r="5" spans="1:8" s="176" customFormat="1" ht="26.25" customHeight="1">
      <c r="A5" s="444" t="s">
        <v>197</v>
      </c>
      <c r="B5" s="443" t="s">
        <v>391</v>
      </c>
      <c r="C5" s="447" t="s">
        <v>392</v>
      </c>
      <c r="D5" s="447" t="s">
        <v>433</v>
      </c>
      <c r="E5" s="443" t="s">
        <v>393</v>
      </c>
      <c r="F5" s="443"/>
      <c r="G5" s="443"/>
      <c r="H5" s="441" t="s">
        <v>351</v>
      </c>
    </row>
    <row r="6" spans="1:8" s="177" customFormat="1" ht="32.25" customHeight="1">
      <c r="A6" s="445"/>
      <c r="B6" s="446"/>
      <c r="C6" s="446"/>
      <c r="D6" s="448"/>
      <c r="E6" s="226" t="s">
        <v>416</v>
      </c>
      <c r="F6" s="226" t="s">
        <v>434</v>
      </c>
      <c r="G6" s="226" t="s">
        <v>435</v>
      </c>
      <c r="H6" s="442"/>
    </row>
    <row r="7" spans="1:8" s="178" customFormat="1" ht="12.75" customHeight="1">
      <c r="A7" s="179" t="s">
        <v>100</v>
      </c>
      <c r="B7" s="227" t="s">
        <v>101</v>
      </c>
      <c r="C7" s="227" t="s">
        <v>102</v>
      </c>
      <c r="D7" s="227" t="s">
        <v>103</v>
      </c>
      <c r="E7" s="227" t="s">
        <v>104</v>
      </c>
      <c r="F7" s="227" t="s">
        <v>377</v>
      </c>
      <c r="G7" s="227" t="s">
        <v>394</v>
      </c>
      <c r="H7" s="228" t="s">
        <v>407</v>
      </c>
    </row>
    <row r="8" spans="1:8" ht="24.75" customHeight="1">
      <c r="A8" s="179" t="s">
        <v>107</v>
      </c>
      <c r="B8" s="229" t="s">
        <v>395</v>
      </c>
      <c r="C8" s="230"/>
      <c r="D8" s="231">
        <v>0</v>
      </c>
      <c r="E8" s="231">
        <v>0</v>
      </c>
      <c r="F8" s="231">
        <v>0</v>
      </c>
      <c r="G8" s="231">
        <v>0</v>
      </c>
      <c r="H8" s="232">
        <v>0</v>
      </c>
    </row>
    <row r="9" spans="1:9" ht="25.5" customHeight="1">
      <c r="A9" s="179" t="s">
        <v>108</v>
      </c>
      <c r="B9" s="229" t="s">
        <v>396</v>
      </c>
      <c r="C9" s="192"/>
      <c r="D9" s="231">
        <v>0</v>
      </c>
      <c r="E9" s="231">
        <v>0</v>
      </c>
      <c r="F9" s="231">
        <v>0</v>
      </c>
      <c r="G9" s="231">
        <v>0</v>
      </c>
      <c r="H9" s="232">
        <v>0</v>
      </c>
      <c r="I9" s="437"/>
    </row>
    <row r="10" spans="1:9" ht="19.5" customHeight="1">
      <c r="A10" s="179" t="s">
        <v>109</v>
      </c>
      <c r="B10" s="229" t="s">
        <v>397</v>
      </c>
      <c r="C10" s="233" t="s">
        <v>416</v>
      </c>
      <c r="D10" s="234">
        <f>+D11</f>
        <v>0</v>
      </c>
      <c r="E10" s="234">
        <v>943000</v>
      </c>
      <c r="F10" s="234">
        <f>+F11</f>
        <v>0</v>
      </c>
      <c r="G10" s="234">
        <f>+G11</f>
        <v>0</v>
      </c>
      <c r="H10" s="235">
        <f>SUM(D10:G10)</f>
        <v>943000</v>
      </c>
      <c r="I10" s="437"/>
    </row>
    <row r="11" spans="1:9" ht="19.5" customHeight="1">
      <c r="A11" s="179" t="s">
        <v>110</v>
      </c>
      <c r="B11" s="236"/>
      <c r="C11" s="192"/>
      <c r="D11" s="193"/>
      <c r="E11" s="193"/>
      <c r="F11" s="193"/>
      <c r="G11" s="193"/>
      <c r="H11" s="232">
        <f>SUM(D11:G11)</f>
        <v>0</v>
      </c>
      <c r="I11" s="437"/>
    </row>
    <row r="12" spans="1:9" ht="19.5" customHeight="1">
      <c r="A12" s="179" t="s">
        <v>111</v>
      </c>
      <c r="B12" s="229" t="s">
        <v>398</v>
      </c>
      <c r="C12" s="233"/>
      <c r="D12" s="234">
        <f>+D13</f>
        <v>0</v>
      </c>
      <c r="E12" s="234">
        <f>+E13</f>
        <v>0</v>
      </c>
      <c r="F12" s="234">
        <f>+F13</f>
        <v>0</v>
      </c>
      <c r="G12" s="234">
        <f>+G13</f>
        <v>0</v>
      </c>
      <c r="H12" s="235">
        <f>SUM(D12:G12)</f>
        <v>0</v>
      </c>
      <c r="I12" s="437"/>
    </row>
    <row r="13" spans="1:9" ht="19.5" customHeight="1">
      <c r="A13" s="179" t="s">
        <v>112</v>
      </c>
      <c r="B13" s="236"/>
      <c r="C13" s="192"/>
      <c r="D13" s="193"/>
      <c r="E13" s="193"/>
      <c r="F13" s="193"/>
      <c r="G13" s="193"/>
      <c r="H13" s="232">
        <f>SUM(D13:G13)</f>
        <v>0</v>
      </c>
      <c r="I13" s="437"/>
    </row>
    <row r="14" spans="1:9" ht="19.5" customHeight="1">
      <c r="A14" s="179" t="s">
        <v>113</v>
      </c>
      <c r="B14" s="237" t="s">
        <v>399</v>
      </c>
      <c r="C14" s="233" t="s">
        <v>416</v>
      </c>
      <c r="D14" s="234">
        <f>SUM(D15:D16)</f>
        <v>0</v>
      </c>
      <c r="E14" s="234">
        <f>+E16+E15</f>
        <v>317062</v>
      </c>
      <c r="F14" s="234">
        <f>+F16+F15</f>
        <v>0</v>
      </c>
      <c r="G14" s="234">
        <f>+G16+G15</f>
        <v>0</v>
      </c>
      <c r="H14" s="235">
        <f>H15+H16</f>
        <v>317062</v>
      </c>
      <c r="I14" s="437"/>
    </row>
    <row r="15" spans="1:9" ht="19.5" customHeight="1">
      <c r="A15" s="179" t="s">
        <v>114</v>
      </c>
      <c r="B15" s="237"/>
      <c r="C15" s="238"/>
      <c r="D15" s="239"/>
      <c r="E15" s="239"/>
      <c r="F15" s="239"/>
      <c r="G15" s="239"/>
      <c r="H15" s="240">
        <f>SUM(D15:G15)</f>
        <v>0</v>
      </c>
      <c r="I15" s="437"/>
    </row>
    <row r="16" spans="1:9" ht="19.5" customHeight="1">
      <c r="A16" s="179" t="s">
        <v>115</v>
      </c>
      <c r="B16" s="236" t="s">
        <v>401</v>
      </c>
      <c r="C16" s="238" t="s">
        <v>416</v>
      </c>
      <c r="D16" s="239">
        <v>0</v>
      </c>
      <c r="E16" s="193">
        <v>317062</v>
      </c>
      <c r="F16" s="193"/>
      <c r="G16" s="193"/>
      <c r="H16" s="232">
        <f>SUM(D16:G16)</f>
        <v>317062</v>
      </c>
      <c r="I16" s="437"/>
    </row>
    <row r="17" spans="1:9" s="191" customFormat="1" ht="19.5" customHeight="1" thickBot="1">
      <c r="A17" s="439" t="s">
        <v>400</v>
      </c>
      <c r="B17" s="440"/>
      <c r="C17" s="241"/>
      <c r="D17" s="242">
        <f>+D8+D9+D10+D12+D14</f>
        <v>0</v>
      </c>
      <c r="E17" s="242">
        <f>+E8+E9+E10+E12+E14</f>
        <v>1260062</v>
      </c>
      <c r="F17" s="242">
        <f>+F8+F9+F10+F12+F14</f>
        <v>0</v>
      </c>
      <c r="G17" s="242">
        <f>+G8+G9+G10+G12+G14</f>
        <v>0</v>
      </c>
      <c r="H17" s="243">
        <f>+H8+H9+H10+H12+H14</f>
        <v>1260062</v>
      </c>
      <c r="I17" s="437"/>
    </row>
  </sheetData>
  <sheetProtection/>
  <mergeCells count="12">
    <mergeCell ref="D5:D6"/>
    <mergeCell ref="C3:D3"/>
    <mergeCell ref="G4:H4"/>
    <mergeCell ref="G3:H3"/>
    <mergeCell ref="I9:I17"/>
    <mergeCell ref="A2:H2"/>
    <mergeCell ref="A17:B17"/>
    <mergeCell ref="H5:H6"/>
    <mergeCell ref="E5:G5"/>
    <mergeCell ref="A5:A6"/>
    <mergeCell ref="B5:B6"/>
    <mergeCell ref="C5:C6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I36"/>
  <sheetViews>
    <sheetView zoomScale="120" zoomScaleNormal="120" zoomScalePageLayoutView="0" workbookViewId="0" topLeftCell="A16">
      <selection activeCell="F55" sqref="F55"/>
    </sheetView>
  </sheetViews>
  <sheetFormatPr defaultColWidth="8.00390625" defaultRowHeight="12.75"/>
  <cols>
    <col min="1" max="1" width="4.8515625" style="157" customWidth="1"/>
    <col min="2" max="2" width="30.57421875" style="157" customWidth="1"/>
    <col min="3" max="4" width="12.00390625" style="157" customWidth="1"/>
    <col min="5" max="5" width="12.57421875" style="157" customWidth="1"/>
    <col min="6" max="6" width="12.00390625" style="157" customWidth="1"/>
    <col min="7" max="16384" width="8.00390625" style="157" customWidth="1"/>
  </cols>
  <sheetData>
    <row r="1" spans="1:6" s="263" customFormat="1" ht="48.75" customHeight="1">
      <c r="A1" s="469" t="s">
        <v>436</v>
      </c>
      <c r="B1" s="469"/>
      <c r="C1" s="469"/>
      <c r="D1" s="469"/>
      <c r="E1" s="469"/>
      <c r="F1" s="469"/>
    </row>
    <row r="2" spans="1:9" s="181" customFormat="1" ht="15.75" customHeight="1">
      <c r="A2" s="187"/>
      <c r="B2" s="180"/>
      <c r="C2" s="449"/>
      <c r="D2" s="449"/>
      <c r="E2" s="436" t="s">
        <v>468</v>
      </c>
      <c r="F2" s="436"/>
      <c r="G2" s="261"/>
      <c r="I2" s="260"/>
    </row>
    <row r="3" spans="1:9" s="182" customFormat="1" ht="15.75" customHeight="1">
      <c r="A3" s="188"/>
      <c r="B3" s="189"/>
      <c r="C3" s="190"/>
      <c r="D3" s="259"/>
      <c r="E3" s="480" t="s">
        <v>431</v>
      </c>
      <c r="F3" s="480"/>
      <c r="G3" s="262"/>
      <c r="I3" s="259"/>
    </row>
    <row r="4" spans="1:7" ht="15.75" customHeight="1">
      <c r="A4" s="479" t="s">
        <v>437</v>
      </c>
      <c r="B4" s="479"/>
      <c r="C4" s="479"/>
      <c r="D4" s="479"/>
      <c r="E4" s="479"/>
      <c r="F4" s="160"/>
      <c r="G4" s="161"/>
    </row>
    <row r="5" spans="1:7" ht="15.75" customHeight="1" thickBot="1">
      <c r="A5" s="158"/>
      <c r="B5" s="158"/>
      <c r="C5" s="159"/>
      <c r="D5" s="159"/>
      <c r="E5" s="160"/>
      <c r="F5" s="160"/>
      <c r="G5" s="161"/>
    </row>
    <row r="6" spans="1:7" ht="22.5" customHeight="1">
      <c r="A6" s="174" t="s">
        <v>373</v>
      </c>
      <c r="B6" s="483" t="s">
        <v>388</v>
      </c>
      <c r="C6" s="483"/>
      <c r="D6" s="483"/>
      <c r="E6" s="470" t="s">
        <v>389</v>
      </c>
      <c r="F6" s="471"/>
      <c r="G6" s="161"/>
    </row>
    <row r="7" spans="1:7" ht="15.75" customHeight="1">
      <c r="A7" s="175" t="s">
        <v>100</v>
      </c>
      <c r="B7" s="481" t="s">
        <v>101</v>
      </c>
      <c r="C7" s="481"/>
      <c r="D7" s="481"/>
      <c r="E7" s="481" t="s">
        <v>102</v>
      </c>
      <c r="F7" s="482"/>
      <c r="G7" s="161"/>
    </row>
    <row r="8" spans="1:7" ht="15.75" customHeight="1">
      <c r="A8" s="175" t="s">
        <v>107</v>
      </c>
      <c r="B8" s="472"/>
      <c r="C8" s="472"/>
      <c r="D8" s="472"/>
      <c r="E8" s="458"/>
      <c r="F8" s="459"/>
      <c r="G8" s="161"/>
    </row>
    <row r="9" spans="1:7" ht="15.75" customHeight="1">
      <c r="A9" s="175" t="s">
        <v>108</v>
      </c>
      <c r="B9" s="472"/>
      <c r="C9" s="472"/>
      <c r="D9" s="472"/>
      <c r="E9" s="458"/>
      <c r="F9" s="459"/>
      <c r="G9" s="161"/>
    </row>
    <row r="10" spans="1:7" ht="15.75" customHeight="1">
      <c r="A10" s="175" t="s">
        <v>109</v>
      </c>
      <c r="B10" s="472"/>
      <c r="C10" s="472"/>
      <c r="D10" s="472"/>
      <c r="E10" s="458"/>
      <c r="F10" s="459"/>
      <c r="G10" s="161"/>
    </row>
    <row r="11" spans="1:7" ht="25.5" customHeight="1" thickBot="1">
      <c r="A11" s="183" t="s">
        <v>110</v>
      </c>
      <c r="B11" s="475" t="s">
        <v>390</v>
      </c>
      <c r="C11" s="475"/>
      <c r="D11" s="475"/>
      <c r="E11" s="462">
        <f>SUM(E8:E10)</f>
        <v>0</v>
      </c>
      <c r="F11" s="463"/>
      <c r="G11" s="161"/>
    </row>
    <row r="12" spans="1:7" ht="25.5" customHeight="1">
      <c r="A12" s="184"/>
      <c r="B12" s="185"/>
      <c r="C12" s="185"/>
      <c r="D12" s="185"/>
      <c r="E12" s="186"/>
      <c r="F12" s="186"/>
      <c r="G12" s="161"/>
    </row>
    <row r="13" spans="1:7" ht="15.75" customHeight="1">
      <c r="A13" s="479" t="s">
        <v>402</v>
      </c>
      <c r="B13" s="479"/>
      <c r="C13" s="479"/>
      <c r="D13" s="479"/>
      <c r="E13" s="479"/>
      <c r="F13" s="479"/>
      <c r="G13" s="161"/>
    </row>
    <row r="14" spans="1:7" ht="15.75" customHeight="1" thickBot="1">
      <c r="A14" s="158"/>
      <c r="B14" s="158"/>
      <c r="C14" s="159"/>
      <c r="D14" s="159"/>
      <c r="E14" s="160"/>
      <c r="F14" s="160"/>
      <c r="G14" s="161"/>
    </row>
    <row r="15" spans="1:6" ht="15" customHeight="1">
      <c r="A15" s="451" t="s">
        <v>373</v>
      </c>
      <c r="B15" s="460" t="s">
        <v>374</v>
      </c>
      <c r="C15" s="476" t="s">
        <v>375</v>
      </c>
      <c r="D15" s="477"/>
      <c r="E15" s="478"/>
      <c r="F15" s="456" t="s">
        <v>376</v>
      </c>
    </row>
    <row r="16" spans="1:6" ht="13.5" customHeight="1" thickBot="1">
      <c r="A16" s="452"/>
      <c r="B16" s="461"/>
      <c r="C16" s="162" t="s">
        <v>434</v>
      </c>
      <c r="D16" s="162" t="s">
        <v>435</v>
      </c>
      <c r="E16" s="162" t="s">
        <v>441</v>
      </c>
      <c r="F16" s="457"/>
    </row>
    <row r="17" spans="1:6" ht="15.75" thickBot="1">
      <c r="A17" s="163" t="s">
        <v>100</v>
      </c>
      <c r="B17" s="164" t="s">
        <v>101</v>
      </c>
      <c r="C17" s="164" t="s">
        <v>102</v>
      </c>
      <c r="D17" s="164" t="s">
        <v>103</v>
      </c>
      <c r="E17" s="164" t="s">
        <v>104</v>
      </c>
      <c r="F17" s="165" t="s">
        <v>377</v>
      </c>
    </row>
    <row r="18" spans="1:6" ht="24.75">
      <c r="A18" s="166" t="s">
        <v>107</v>
      </c>
      <c r="B18" s="284" t="s">
        <v>440</v>
      </c>
      <c r="C18" s="277"/>
      <c r="D18" s="277"/>
      <c r="E18" s="277"/>
      <c r="F18" s="278"/>
    </row>
    <row r="19" spans="1:6" ht="15">
      <c r="A19" s="167" t="s">
        <v>108</v>
      </c>
      <c r="B19" s="276" t="s">
        <v>384</v>
      </c>
      <c r="C19" s="277"/>
      <c r="D19" s="277"/>
      <c r="E19" s="277"/>
      <c r="F19" s="279"/>
    </row>
    <row r="20" spans="1:6" ht="15">
      <c r="A20" s="167" t="s">
        <v>109</v>
      </c>
      <c r="B20" s="168"/>
      <c r="C20" s="280"/>
      <c r="D20" s="280"/>
      <c r="E20" s="280"/>
      <c r="F20" s="279"/>
    </row>
    <row r="21" spans="1:6" ht="15">
      <c r="A21" s="167" t="s">
        <v>110</v>
      </c>
      <c r="B21" s="168"/>
      <c r="C21" s="280"/>
      <c r="D21" s="280"/>
      <c r="E21" s="280"/>
      <c r="F21" s="279"/>
    </row>
    <row r="22" spans="1:6" ht="15.75" thickBot="1">
      <c r="A22" s="169" t="s">
        <v>111</v>
      </c>
      <c r="B22" s="170"/>
      <c r="C22" s="281"/>
      <c r="D22" s="281"/>
      <c r="E22" s="281"/>
      <c r="F22" s="279"/>
    </row>
    <row r="23" spans="1:6" s="173" customFormat="1" ht="15" thickBot="1">
      <c r="A23" s="171" t="s">
        <v>112</v>
      </c>
      <c r="B23" s="172" t="s">
        <v>378</v>
      </c>
      <c r="C23" s="282">
        <f>SUM(C18:C22)</f>
        <v>0</v>
      </c>
      <c r="D23" s="282">
        <f>SUM(D18:D22)</f>
        <v>0</v>
      </c>
      <c r="E23" s="282">
        <f>SUM(E18:E22)</f>
        <v>0</v>
      </c>
      <c r="F23" s="283">
        <f>SUM(F18:F22)</f>
        <v>0</v>
      </c>
    </row>
    <row r="24" spans="1:6" s="173" customFormat="1" ht="14.25">
      <c r="A24" s="202"/>
      <c r="B24" s="203"/>
      <c r="C24" s="204"/>
      <c r="D24" s="204"/>
      <c r="E24" s="204"/>
      <c r="F24" s="204"/>
    </row>
    <row r="25" spans="1:6" s="205" customFormat="1" ht="30.75" customHeight="1">
      <c r="A25" s="468" t="s">
        <v>403</v>
      </c>
      <c r="B25" s="468"/>
      <c r="C25" s="468"/>
      <c r="D25" s="468"/>
      <c r="E25" s="468"/>
      <c r="F25" s="468"/>
    </row>
    <row r="26" ht="15.75" thickBot="1"/>
    <row r="27" spans="1:6" ht="32.25" thickBot="1">
      <c r="A27" s="194" t="s">
        <v>373</v>
      </c>
      <c r="B27" s="473" t="s">
        <v>379</v>
      </c>
      <c r="C27" s="474"/>
      <c r="D27" s="474"/>
      <c r="E27" s="474"/>
      <c r="F27" s="194" t="s">
        <v>439</v>
      </c>
    </row>
    <row r="28" spans="1:6" ht="15">
      <c r="A28" s="195" t="s">
        <v>100</v>
      </c>
      <c r="B28" s="465" t="s">
        <v>101</v>
      </c>
      <c r="C28" s="466"/>
      <c r="D28" s="466"/>
      <c r="E28" s="467"/>
      <c r="F28" s="195" t="s">
        <v>102</v>
      </c>
    </row>
    <row r="29" spans="1:6" ht="15">
      <c r="A29" s="208" t="s">
        <v>107</v>
      </c>
      <c r="B29" s="206" t="s">
        <v>380</v>
      </c>
      <c r="C29" s="196"/>
      <c r="D29" s="197"/>
      <c r="E29" s="197"/>
      <c r="F29" s="200">
        <v>340000</v>
      </c>
    </row>
    <row r="30" spans="1:6" ht="23.25" customHeight="1">
      <c r="A30" s="208" t="s">
        <v>108</v>
      </c>
      <c r="B30" s="453" t="s">
        <v>381</v>
      </c>
      <c r="C30" s="454"/>
      <c r="D30" s="454"/>
      <c r="E30" s="455"/>
      <c r="F30" s="200">
        <v>0</v>
      </c>
    </row>
    <row r="31" spans="1:6" ht="15">
      <c r="A31" s="208" t="s">
        <v>109</v>
      </c>
      <c r="B31" s="453" t="s">
        <v>382</v>
      </c>
      <c r="C31" s="454"/>
      <c r="D31" s="454"/>
      <c r="E31" s="455"/>
      <c r="F31" s="200">
        <v>0</v>
      </c>
    </row>
    <row r="32" spans="1:6" ht="30" customHeight="1">
      <c r="A32" s="208" t="s">
        <v>110</v>
      </c>
      <c r="B32" s="453" t="s">
        <v>383</v>
      </c>
      <c r="C32" s="454"/>
      <c r="D32" s="454"/>
      <c r="E32" s="455"/>
      <c r="F32" s="200">
        <v>0</v>
      </c>
    </row>
    <row r="33" spans="1:6" ht="15">
      <c r="A33" s="208" t="s">
        <v>111</v>
      </c>
      <c r="B33" s="453" t="s">
        <v>384</v>
      </c>
      <c r="C33" s="454"/>
      <c r="D33" s="454"/>
      <c r="E33" s="455"/>
      <c r="F33" s="200">
        <v>3000</v>
      </c>
    </row>
    <row r="34" spans="1:6" ht="17.25" customHeight="1" thickBot="1">
      <c r="A34" s="209" t="s">
        <v>112</v>
      </c>
      <c r="B34" s="450" t="s">
        <v>385</v>
      </c>
      <c r="C34" s="450"/>
      <c r="D34" s="450"/>
      <c r="E34" s="450"/>
      <c r="F34" s="200">
        <v>0</v>
      </c>
    </row>
    <row r="35" spans="1:6" ht="29.25" customHeight="1" thickBot="1">
      <c r="A35" s="207" t="s">
        <v>386</v>
      </c>
      <c r="B35" s="198"/>
      <c r="C35" s="199"/>
      <c r="D35" s="199"/>
      <c r="E35" s="199"/>
      <c r="F35" s="201">
        <f>SUM(F29:F34)</f>
        <v>343000</v>
      </c>
    </row>
    <row r="36" spans="1:5" ht="27" customHeight="1">
      <c r="A36" s="464" t="s">
        <v>387</v>
      </c>
      <c r="B36" s="464"/>
      <c r="C36" s="464"/>
      <c r="D36" s="464"/>
      <c r="E36" s="464"/>
    </row>
  </sheetData>
  <sheetProtection/>
  <mergeCells count="31">
    <mergeCell ref="E8:F8"/>
    <mergeCell ref="E3:F3"/>
    <mergeCell ref="E10:F10"/>
    <mergeCell ref="A4:E4"/>
    <mergeCell ref="B8:D8"/>
    <mergeCell ref="E7:F7"/>
    <mergeCell ref="B6:D6"/>
    <mergeCell ref="B7:D7"/>
    <mergeCell ref="A1:F1"/>
    <mergeCell ref="E6:F6"/>
    <mergeCell ref="C2:D2"/>
    <mergeCell ref="E2:F2"/>
    <mergeCell ref="B10:D10"/>
    <mergeCell ref="B27:E27"/>
    <mergeCell ref="B9:D9"/>
    <mergeCell ref="B11:D11"/>
    <mergeCell ref="C15:E15"/>
    <mergeCell ref="A13:F13"/>
    <mergeCell ref="A36:E36"/>
    <mergeCell ref="B28:E28"/>
    <mergeCell ref="B30:E30"/>
    <mergeCell ref="B31:E31"/>
    <mergeCell ref="B32:E32"/>
    <mergeCell ref="A25:F25"/>
    <mergeCell ref="B34:E34"/>
    <mergeCell ref="A15:A16"/>
    <mergeCell ref="B33:E33"/>
    <mergeCell ref="F15:F16"/>
    <mergeCell ref="E9:F9"/>
    <mergeCell ref="B15:B16"/>
    <mergeCell ref="E11:F11"/>
  </mergeCells>
  <printOptions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C1">
      <selection activeCell="H30" sqref="H30"/>
    </sheetView>
  </sheetViews>
  <sheetFormatPr defaultColWidth="8.00390625" defaultRowHeight="12.75"/>
  <cols>
    <col min="1" max="1" width="9.8515625" style="306" hidden="1" customWidth="1"/>
    <col min="2" max="2" width="3.28125" style="306" hidden="1" customWidth="1"/>
    <col min="3" max="3" width="54.28125" style="306" customWidth="1"/>
    <col min="4" max="4" width="13.57421875" style="306" customWidth="1"/>
    <col min="5" max="5" width="51.421875" style="306" customWidth="1"/>
    <col min="6" max="6" width="12.7109375" style="306" customWidth="1"/>
    <col min="7" max="16384" width="8.00390625" style="306" customWidth="1"/>
  </cols>
  <sheetData>
    <row r="1" spans="3:6" ht="30" customHeight="1">
      <c r="C1" s="484" t="s">
        <v>462</v>
      </c>
      <c r="D1" s="484"/>
      <c r="E1" s="484"/>
      <c r="F1" s="484"/>
    </row>
    <row r="2" spans="3:6" ht="30" customHeight="1">
      <c r="C2" s="484" t="s">
        <v>443</v>
      </c>
      <c r="D2" s="484"/>
      <c r="E2" s="484"/>
      <c r="F2" s="484"/>
    </row>
    <row r="3" spans="3:6" ht="17.25" customHeight="1">
      <c r="C3" s="484" t="s">
        <v>416</v>
      </c>
      <c r="D3" s="484"/>
      <c r="E3" s="484"/>
      <c r="F3" s="484"/>
    </row>
    <row r="4" spans="3:6" ht="17.25" customHeight="1">
      <c r="C4" s="307"/>
      <c r="D4" s="307"/>
      <c r="E4" s="307"/>
      <c r="F4" s="308" t="s">
        <v>414</v>
      </c>
    </row>
    <row r="5" spans="5:6" ht="19.5" customHeight="1" thickBot="1">
      <c r="E5" s="309"/>
      <c r="F5" s="310" t="s">
        <v>444</v>
      </c>
    </row>
    <row r="6" spans="1:6" ht="42" customHeight="1">
      <c r="A6" s="311" t="s">
        <v>445</v>
      </c>
      <c r="B6" s="312" t="s">
        <v>446</v>
      </c>
      <c r="C6" s="312" t="s">
        <v>447</v>
      </c>
      <c r="D6" s="312" t="s">
        <v>418</v>
      </c>
      <c r="E6" s="313" t="s">
        <v>448</v>
      </c>
      <c r="F6" s="312" t="s">
        <v>418</v>
      </c>
    </row>
    <row r="7" spans="1:6" s="317" customFormat="1" ht="10.5">
      <c r="A7" s="314">
        <v>1</v>
      </c>
      <c r="B7" s="315">
        <v>2</v>
      </c>
      <c r="C7" s="315" t="s">
        <v>100</v>
      </c>
      <c r="D7" s="315" t="s">
        <v>101</v>
      </c>
      <c r="E7" s="316" t="s">
        <v>102</v>
      </c>
      <c r="F7" s="315" t="s">
        <v>103</v>
      </c>
    </row>
    <row r="8" spans="1:6" ht="33" customHeight="1">
      <c r="A8" s="318" t="s">
        <v>449</v>
      </c>
      <c r="B8" s="319" t="s">
        <v>450</v>
      </c>
      <c r="C8" s="340" t="s">
        <v>463</v>
      </c>
      <c r="D8" s="321">
        <v>943000</v>
      </c>
      <c r="E8" s="322"/>
      <c r="F8" s="321"/>
    </row>
    <row r="9" spans="1:6" ht="15" customHeight="1">
      <c r="A9" s="318" t="s">
        <v>449</v>
      </c>
      <c r="B9" s="319" t="s">
        <v>450</v>
      </c>
      <c r="C9" s="323"/>
      <c r="D9" s="324"/>
      <c r="E9" s="322"/>
      <c r="F9" s="325"/>
    </row>
    <row r="10" spans="1:6" ht="12.75" customHeight="1">
      <c r="A10" s="318" t="s">
        <v>451</v>
      </c>
      <c r="B10" s="319" t="s">
        <v>452</v>
      </c>
      <c r="C10" s="326"/>
      <c r="D10" s="325"/>
      <c r="E10" s="322"/>
      <c r="F10" s="325"/>
    </row>
    <row r="11" spans="1:6" ht="17.25" customHeight="1">
      <c r="A11" s="318" t="s">
        <v>453</v>
      </c>
      <c r="B11" s="319" t="s">
        <v>454</v>
      </c>
      <c r="C11" s="320"/>
      <c r="D11" s="325"/>
      <c r="E11" s="322"/>
      <c r="F11" s="325"/>
    </row>
    <row r="12" spans="1:6" ht="15" customHeight="1">
      <c r="A12" s="318" t="s">
        <v>449</v>
      </c>
      <c r="B12" s="319" t="s">
        <v>455</v>
      </c>
      <c r="C12" s="320"/>
      <c r="D12" s="325"/>
      <c r="E12" s="322"/>
      <c r="F12" s="325"/>
    </row>
    <row r="13" spans="1:6" ht="12.75">
      <c r="A13" s="318" t="s">
        <v>453</v>
      </c>
      <c r="B13" s="319" t="s">
        <v>454</v>
      </c>
      <c r="C13" s="326"/>
      <c r="D13" s="321"/>
      <c r="E13" s="322"/>
      <c r="F13" s="325"/>
    </row>
    <row r="14" spans="1:6" ht="16.5" customHeight="1">
      <c r="A14" s="327">
        <v>999000</v>
      </c>
      <c r="B14" s="319" t="s">
        <v>455</v>
      </c>
      <c r="C14" s="326"/>
      <c r="D14" s="321"/>
      <c r="E14" s="328"/>
      <c r="F14" s="325"/>
    </row>
    <row r="15" spans="1:6" ht="12.75">
      <c r="A15" s="318" t="s">
        <v>456</v>
      </c>
      <c r="B15" s="319" t="s">
        <v>457</v>
      </c>
      <c r="C15" s="326"/>
      <c r="D15" s="321"/>
      <c r="E15" s="322"/>
      <c r="F15" s="321"/>
    </row>
    <row r="16" spans="1:6" ht="12.75">
      <c r="A16" s="318" t="s">
        <v>458</v>
      </c>
      <c r="B16" s="319" t="s">
        <v>459</v>
      </c>
      <c r="C16" s="326"/>
      <c r="D16" s="321"/>
      <c r="E16" s="322"/>
      <c r="F16" s="321"/>
    </row>
    <row r="17" spans="1:6" ht="15" customHeight="1">
      <c r="A17" s="318" t="s">
        <v>449</v>
      </c>
      <c r="B17" s="319" t="s">
        <v>460</v>
      </c>
      <c r="C17" s="320"/>
      <c r="D17" s="325"/>
      <c r="E17" s="329"/>
      <c r="F17" s="321"/>
    </row>
    <row r="18" spans="1:6" ht="15" customHeight="1">
      <c r="A18" s="330"/>
      <c r="B18" s="331"/>
      <c r="C18" s="332"/>
      <c r="D18" s="333"/>
      <c r="E18" s="329"/>
      <c r="F18" s="324"/>
    </row>
    <row r="19" spans="1:6" ht="13.5" thickBot="1">
      <c r="A19" s="334"/>
      <c r="B19" s="335"/>
      <c r="C19" s="336"/>
      <c r="D19" s="337">
        <f>SUM(D8:D17)</f>
        <v>943000</v>
      </c>
      <c r="E19" s="338"/>
      <c r="F19" s="337">
        <f>SUM(F8:F17)</f>
        <v>0</v>
      </c>
    </row>
    <row r="20" spans="1:2" ht="12.75">
      <c r="A20" s="334"/>
      <c r="B20" s="335"/>
    </row>
    <row r="21" spans="1:2" ht="12.75">
      <c r="A21" s="334"/>
      <c r="B21" s="335"/>
    </row>
    <row r="22" spans="1:2" ht="13.5" thickBot="1">
      <c r="A22" s="339" t="s">
        <v>461</v>
      </c>
      <c r="B22" s="336"/>
    </row>
  </sheetData>
  <sheetProtection/>
  <mergeCells count="3">
    <mergeCell ref="C1:F1"/>
    <mergeCell ref="C2:F2"/>
    <mergeCell ref="C3:F3"/>
  </mergeCells>
  <printOptions horizontalCentered="1"/>
  <pageMargins left="0.3937007874015748" right="0.3937007874015748" top="0.5905511811023623" bottom="0.5905511811023623" header="0" footer="0"/>
  <pageSetup horizontalDpi="600" verticalDpi="600" orientation="landscape" paperSize="9" scale="90" r:id="rId1"/>
  <headerFooter alignWithMargins="0">
    <oddHeader>&amp;C&amp;"Times New Roman CE,Félkövér"&amp;12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xp_forever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Tüskéné Balogh Anikó</cp:lastModifiedBy>
  <cp:lastPrinted>2016-06-24T08:34:07Z</cp:lastPrinted>
  <dcterms:created xsi:type="dcterms:W3CDTF">2014-10-28T13:28:45Z</dcterms:created>
  <dcterms:modified xsi:type="dcterms:W3CDTF">2016-06-24T08:35:53Z</dcterms:modified>
  <cp:category/>
  <cp:version/>
  <cp:contentType/>
  <cp:contentStatus/>
</cp:coreProperties>
</file>