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BF0FC04A-070E-4135-8660-D914CEB62B93}" xr6:coauthVersionLast="46" xr6:coauthVersionMax="46" xr10:uidLastSave="{00000000-0000-0000-0000-000000000000}"/>
  <bookViews>
    <workbookView xWindow="-108" yWindow="-108" windowWidth="23256" windowHeight="12576" xr2:uid="{1FF3AAA6-F5D0-449D-A443-DF8608C815E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E52" i="1"/>
  <c r="E56" i="1" s="1"/>
  <c r="E57" i="1" s="1"/>
  <c r="C50" i="1"/>
  <c r="C44" i="1"/>
  <c r="E43" i="1"/>
  <c r="C43" i="1"/>
  <c r="E25" i="1"/>
  <c r="C25" i="1"/>
  <c r="C17" i="1"/>
  <c r="E16" i="1"/>
  <c r="E26" i="1" s="1"/>
  <c r="C16" i="1"/>
  <c r="E28" i="1" s="1"/>
  <c r="E59" i="1" l="1"/>
  <c r="E58" i="1"/>
  <c r="C26" i="1"/>
  <c r="C57" i="1"/>
  <c r="C59" i="1" s="1"/>
</calcChain>
</file>

<file path=xl/sharedStrings.xml><?xml version="1.0" encoding="utf-8"?>
<sst xmlns="http://schemas.openxmlformats.org/spreadsheetml/2006/main" count="149" uniqueCount="107">
  <si>
    <t>5.  melléklet az 1/2021. (II.15.) önkormányzati rendelethez</t>
  </si>
  <si>
    <t>I. Működési célú bevételek és kiadások mérlege
(Önkormányzati szinten)</t>
  </si>
  <si>
    <t>Adatok  forintban !</t>
  </si>
  <si>
    <t>Sor-
szám</t>
  </si>
  <si>
    <t>Bevételek</t>
  </si>
  <si>
    <t>Kiadások</t>
  </si>
  <si>
    <t>Megnevezés</t>
  </si>
  <si>
    <t>2021. évi előirányzat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</si>
  <si>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</si>
  <si>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</si>
  <si>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</si>
  <si>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</si>
  <si>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</si>
  <si>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</si>
  <si>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</si>
  <si>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</si>
  <si>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</si>
  <si>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</si>
  <si>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</si>
  <si>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</si>
  <si>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</si>
  <si>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</si>
  <si>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</si>
  <si>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</si>
  <si>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</si>
  <si>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</si>
  <si>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</si>
  <si>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</si>
  <si>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</si>
  <si>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</si>
  <si>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</si>
  <si>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Költségvetési bevételek összesen (1.+2.+4.+5.+7.+…+12.)</t>
  </si>
  <si>
    <t>Költségvetési kiadások összesen (1.+...+12.)</t>
  </si>
  <si>
    <t>11.</t>
  </si>
  <si>
    <t>Hiány belső finanszírozásának bevételei (15.+…+18. )</t>
  </si>
  <si>
    <t>Értékpapír vásárlása, visszavásárlása</t>
  </si>
  <si>
    <t>12.</t>
  </si>
  <si>
    <t xml:space="preserve">   Költségvetési maradvány igénybevétele </t>
  </si>
  <si>
    <t>Likviditási célú hitelek törlesztése</t>
  </si>
  <si>
    <t>13.</t>
  </si>
  <si>
    <t xml:space="preserve">   Vállalkozási maradvány igénybevétele </t>
  </si>
  <si>
    <t>Rövid lejáratú hitelek törlesztése</t>
  </si>
  <si>
    <t>14.</t>
  </si>
  <si>
    <t xml:space="preserve">   Betét visszavonásából származó bevétel </t>
  </si>
  <si>
    <t>Hosszú lejáratú hitelek törlesztése</t>
  </si>
  <si>
    <t>15.</t>
  </si>
  <si>
    <t xml:space="preserve">   Egyéb belső finanszírozási bevételek</t>
  </si>
  <si>
    <t>Kölcsön törlesztése</t>
  </si>
  <si>
    <t>16.</t>
  </si>
  <si>
    <t xml:space="preserve">Hiány külső finanszírozásának bevételei (20.+…+21.) </t>
  </si>
  <si>
    <t>Forgatási célú belföldi, külföldi értékpapírok vásárlása</t>
  </si>
  <si>
    <t>17.</t>
  </si>
  <si>
    <t xml:space="preserve">   Likviditási célú hitelek, kölcsönök felvétele</t>
  </si>
  <si>
    <t>Intézményi finanszírozás</t>
  </si>
  <si>
    <t>18.</t>
  </si>
  <si>
    <t xml:space="preserve">   Értékpapírok bevételei</t>
  </si>
  <si>
    <t>Állami megelőlegezés visszafizetés</t>
  </si>
  <si>
    <t>19.</t>
  </si>
  <si>
    <t>Működési célú finanszírozási bevételek összesen (14.+19.)</t>
  </si>
  <si>
    <t>Működési célú finanszírozási kiadások összesen (14.+...+21.)</t>
  </si>
  <si>
    <t>20.</t>
  </si>
  <si>
    <t>BEVÉTEL ÖSSZESEN (.)</t>
  </si>
  <si>
    <t>KIADÁSOK ÖSSZESEN (13.+22.)</t>
  </si>
  <si>
    <t>21.</t>
  </si>
  <si>
    <t>Költségvetési hiány:</t>
  </si>
  <si>
    <t>Költségvetési többlet:</t>
  </si>
  <si>
    <t>22.</t>
  </si>
  <si>
    <t>Tárgyévi  hiány:</t>
  </si>
  <si>
    <t>Tárgyévi  többlet:</t>
  </si>
  <si>
    <t>II. Felhalmozási célú bevételek és kiadások mérlege
(Önkormányzati szinten)</t>
  </si>
  <si>
    <t xml:space="preserve">  forintban 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</si>
  <si>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</si>
  <si>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</si>
  <si>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</si>
  <si>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</si>
  <si>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</si>
  <si>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</si>
  <si>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</si>
  <si>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</si>
  <si>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</si>
  <si>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</si>
  <si>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</si>
  <si>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</si>
  <si>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</si>
  <si>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</si>
  <si>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</si>
  <si>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</si>
  <si>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</si>
  <si>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</si>
  <si>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</si>
  <si>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</si>
  <si>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</si>
  <si>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</si>
  <si>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</si>
  <si>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</si>
  <si>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</si>
  <si>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</si>
  <si>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</si>
  <si>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</si>
  <si>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</si>
  <si>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</si>
  <si>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</si>
  <si>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23.</t>
  </si>
  <si>
    <t>BEVÉTEL ÖSSZESEN (12+25)</t>
  </si>
  <si>
    <t>KIADÁSOK ÖSSZESEN (12+25)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</si>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</sst>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 indent="1"/>
    </xf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centerContinuous" vertical="center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Continuous" vertical="center" wrapText="1"/>
    </xf>
    <xf numFmtId="164" fontId="1" fillId="0" borderId="3" xfId="0" applyNumberFormat="1" applyFont="1" applyBorder="1" applyAlignment="1">
      <alignment horizontal="centerContinuous" vertical="center" wrapText="1"/>
    </xf>
    <xf numFmtId="164" fontId="1" fillId="0" borderId="4" xfId="0" applyNumberFormat="1" applyFont="1" applyBorder="1" applyAlignment="1">
      <alignment horizontal="centerContinuous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164" fontId="3" fillId="0" borderId="9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left" vertical="center" wrapText="1" indent="1"/>
    </xf>
    <xf numFmtId="164" fontId="3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5" xfId="0" applyNumberFormat="1" applyFont="1" applyBorder="1" applyAlignment="1">
      <alignment horizontal="left" vertical="center" wrapText="1" indent="1"/>
    </xf>
    <xf numFmtId="164" fontId="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2" xfId="0" applyNumberFormat="1" applyFont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Alignment="1" applyProtection="1">
      <alignment horizontal="left" vertical="center" wrapText="1" indent="1"/>
      <protection locked="0"/>
    </xf>
    <xf numFmtId="164" fontId="1" fillId="0" borderId="6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right" vertical="center" wrapText="1" indent="1"/>
    </xf>
    <xf numFmtId="164" fontId="1" fillId="0" borderId="4" xfId="0" applyNumberFormat="1" applyFont="1" applyBorder="1" applyAlignment="1">
      <alignment horizontal="right" vertical="center" wrapText="1" indent="1"/>
    </xf>
    <xf numFmtId="164" fontId="3" fillId="0" borderId="17" xfId="0" applyNumberFormat="1" applyFont="1" applyBorder="1" applyAlignment="1">
      <alignment horizontal="left" vertical="center" wrapText="1" indent="1"/>
    </xf>
    <xf numFmtId="164" fontId="3" fillId="0" borderId="18" xfId="0" applyNumberFormat="1" applyFont="1" applyBorder="1" applyAlignment="1">
      <alignment horizontal="left" vertical="center" wrapText="1" indent="1"/>
    </xf>
    <xf numFmtId="164" fontId="4" fillId="0" borderId="19" xfId="0" applyNumberFormat="1" applyFont="1" applyBorder="1" applyAlignment="1">
      <alignment horizontal="right" vertical="center" wrapText="1" indent="1"/>
    </xf>
    <xf numFmtId="164" fontId="3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Border="1" applyAlignment="1">
      <alignment horizontal="right" vertical="center" wrapText="1" indent="1"/>
    </xf>
    <xf numFmtId="164" fontId="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Border="1" applyAlignment="1">
      <alignment horizontal="right" vertical="center" wrapText="1" indent="1"/>
    </xf>
    <xf numFmtId="164" fontId="6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left" vertical="center" wrapText="1" indent="1"/>
    </xf>
    <xf numFmtId="164" fontId="5" fillId="0" borderId="9" xfId="0" applyNumberFormat="1" applyFont="1" applyBorder="1" applyAlignment="1">
      <alignment horizontal="right" vertical="center" wrapText="1" indent="1"/>
    </xf>
    <xf numFmtId="164" fontId="3" fillId="0" borderId="12" xfId="0" applyNumberFormat="1" applyFont="1" applyBorder="1" applyAlignment="1">
      <alignment horizontal="left" vertical="center" wrapText="1" indent="2"/>
    </xf>
    <xf numFmtId="164" fontId="3" fillId="0" borderId="13" xfId="0" applyNumberFormat="1" applyFont="1" applyBorder="1" applyAlignment="1">
      <alignment horizontal="left" vertical="center" wrapText="1" indent="2"/>
    </xf>
    <xf numFmtId="164" fontId="5" fillId="0" borderId="1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 applyProtection="1">
      <alignment horizontal="left" vertical="center" wrapText="1" indent="1"/>
      <protection locked="0"/>
    </xf>
    <xf numFmtId="164" fontId="3" fillId="0" borderId="8" xfId="0" applyNumberFormat="1" applyFont="1" applyBorder="1" applyAlignment="1">
      <alignment horizontal="left" vertical="center" wrapText="1" indent="2"/>
    </xf>
    <xf numFmtId="164" fontId="3" fillId="0" borderId="25" xfId="0" applyNumberFormat="1" applyFont="1" applyBorder="1" applyAlignment="1">
      <alignment horizontal="left" vertical="center" wrapText="1" indent="2"/>
    </xf>
  </cellXfs>
  <cellStyles count="2">
    <cellStyle name="Normál" xfId="0" builtinId="0"/>
    <cellStyle name="Normál_KVRENMUNKA" xfId="1" xr:uid="{FC3CBF3E-62B5-4DC1-8251-EBD1DD228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1F14-3A73-4200-9BD3-A14D06EC578B}">
  <dimension ref="A1:E59"/>
  <sheetViews>
    <sheetView tabSelected="1" workbookViewId="0">
      <selection sqref="A1:E59"/>
    </sheetView>
  </sheetViews>
  <sheetFormatPr defaultRowHeight="14.4" x14ac:dyDescent="0.3"/>
  <cols>
    <col min="2" max="2" width="21.6640625" customWidth="1"/>
    <col min="3" max="3" width="12.44140625" bestFit="1" customWidth="1"/>
    <col min="4" max="4" width="18.44140625" customWidth="1"/>
    <col min="5" max="5" width="17.77734375" bestFit="1" customWidth="1"/>
  </cols>
  <sheetData>
    <row r="1" spans="1:5" x14ac:dyDescent="0.3">
      <c r="A1" s="1" t="s">
        <v>0</v>
      </c>
      <c r="B1" s="2"/>
      <c r="C1" s="3"/>
      <c r="D1" s="2"/>
      <c r="E1" s="2"/>
    </row>
    <row r="2" spans="1:5" ht="39.6" x14ac:dyDescent="0.3">
      <c r="A2" s="4"/>
      <c r="B2" s="5" t="s">
        <v>1</v>
      </c>
      <c r="C2" s="6"/>
      <c r="D2" s="6"/>
      <c r="E2" s="6"/>
    </row>
    <row r="3" spans="1:5" ht="15" thickBot="1" x14ac:dyDescent="0.35">
      <c r="A3" s="4"/>
      <c r="B3" s="7"/>
      <c r="C3" s="4"/>
      <c r="D3" s="4"/>
      <c r="E3" s="8" t="s">
        <v>2</v>
      </c>
    </row>
    <row r="4" spans="1:5" ht="15" thickBot="1" x14ac:dyDescent="0.35">
      <c r="A4" s="9" t="s">
        <v>3</v>
      </c>
      <c r="B4" s="10" t="s">
        <v>4</v>
      </c>
      <c r="C4" s="11"/>
      <c r="D4" s="10" t="s">
        <v>5</v>
      </c>
      <c r="E4" s="12"/>
    </row>
    <row r="5" spans="1:5" ht="40.200000000000003" thickBot="1" x14ac:dyDescent="0.35">
      <c r="A5" s="13"/>
      <c r="B5" s="14" t="s">
        <v>6</v>
      </c>
      <c r="C5" s="15" t="s">
        <v>7</v>
      </c>
      <c r="D5" s="14" t="s">
        <v>6</v>
      </c>
      <c r="E5" s="16" t="s">
        <v>7</v>
      </c>
    </row>
    <row r="6" spans="1:5" ht="15" thickBot="1" x14ac:dyDescent="0.35">
      <c r="A6" s="17">
        <v>1</v>
      </c>
      <c r="B6" s="14">
        <v>2</v>
      </c>
      <c r="C6" s="15" t="s">
        <v>8</v>
      </c>
      <c r="D6" s="14" t="s">
        <v>9</v>
      </c>
      <c r="E6" s="16" t="s">
        <v>10</v>
      </c>
    </row>
    <row r="7" spans="1:5" ht="92.4" x14ac:dyDescent="0.3">
      <c r="A7" s="18" t="s">
        <v>11</v>
      </c>
      <c r="B7" s="19" t="s">
        <v>12</v>
      </c>
      <c r="C7" s="20">
        <v>79483801</v>
      </c>
      <c r="D7" s="19" t="s">
        <v>13</v>
      </c>
      <c r="E7" s="21">
        <v>71097000</v>
      </c>
    </row>
    <row r="8" spans="1:5" ht="132" x14ac:dyDescent="0.3">
      <c r="A8" s="22" t="s">
        <v>14</v>
      </c>
      <c r="B8" s="23" t="s">
        <v>15</v>
      </c>
      <c r="C8" s="24">
        <v>21730000</v>
      </c>
      <c r="D8" s="23" t="s">
        <v>16</v>
      </c>
      <c r="E8" s="25">
        <v>9651000</v>
      </c>
    </row>
    <row r="9" spans="1:5" ht="52.8" x14ac:dyDescent="0.3">
      <c r="A9" s="22" t="s">
        <v>8</v>
      </c>
      <c r="B9" s="23" t="s">
        <v>17</v>
      </c>
      <c r="C9" s="24"/>
      <c r="D9" s="23" t="s">
        <v>18</v>
      </c>
      <c r="E9" s="25">
        <v>36393808</v>
      </c>
    </row>
    <row r="10" spans="1:5" ht="79.2" x14ac:dyDescent="0.3">
      <c r="A10" s="22" t="s">
        <v>9</v>
      </c>
      <c r="B10" s="23" t="s">
        <v>19</v>
      </c>
      <c r="C10" s="24">
        <v>7799000</v>
      </c>
      <c r="D10" s="23" t="s">
        <v>20</v>
      </c>
      <c r="E10" s="25">
        <v>6416000</v>
      </c>
    </row>
    <row r="11" spans="1:5" ht="66" x14ac:dyDescent="0.3">
      <c r="A11" s="22" t="s">
        <v>10</v>
      </c>
      <c r="B11" s="26" t="s">
        <v>21</v>
      </c>
      <c r="C11" s="24">
        <v>0</v>
      </c>
      <c r="D11" s="23" t="s">
        <v>22</v>
      </c>
      <c r="E11" s="25">
        <v>3310000</v>
      </c>
    </row>
    <row r="12" spans="1:5" ht="52.8" x14ac:dyDescent="0.3">
      <c r="A12" s="22" t="s">
        <v>23</v>
      </c>
      <c r="B12" s="23" t="s">
        <v>24</v>
      </c>
      <c r="C12" s="27">
        <v>0</v>
      </c>
      <c r="D12" s="23" t="s">
        <v>25</v>
      </c>
      <c r="E12" s="25">
        <v>5000000</v>
      </c>
    </row>
    <row r="13" spans="1:5" ht="66" x14ac:dyDescent="0.3">
      <c r="A13" s="22" t="s">
        <v>26</v>
      </c>
      <c r="B13" s="23" t="s">
        <v>27</v>
      </c>
      <c r="C13" s="24">
        <v>11206199</v>
      </c>
      <c r="D13" s="28"/>
      <c r="E13" s="25"/>
    </row>
    <row r="14" spans="1:5" x14ac:dyDescent="0.3">
      <c r="A14" s="22" t="s">
        <v>28</v>
      </c>
      <c r="B14" s="28"/>
      <c r="C14" s="24"/>
      <c r="D14" s="28"/>
      <c r="E14" s="25"/>
    </row>
    <row r="15" spans="1:5" ht="15" thickBot="1" x14ac:dyDescent="0.35">
      <c r="A15" s="22" t="s">
        <v>29</v>
      </c>
      <c r="B15" s="29"/>
      <c r="C15" s="27"/>
      <c r="D15" s="28"/>
      <c r="E15" s="25"/>
    </row>
    <row r="16" spans="1:5" ht="132.6" thickBot="1" x14ac:dyDescent="0.35">
      <c r="A16" s="30" t="s">
        <v>30</v>
      </c>
      <c r="B16" s="31" t="s">
        <v>31</v>
      </c>
      <c r="C16" s="32">
        <f>SUM(C7+C8+C10+C11+C13)</f>
        <v>120219000</v>
      </c>
      <c r="D16" s="31" t="s">
        <v>32</v>
      </c>
      <c r="E16" s="33">
        <f>SUM(E7:E15)</f>
        <v>131867808</v>
      </c>
    </row>
    <row r="17" spans="1:5" ht="118.8" x14ac:dyDescent="0.3">
      <c r="A17" s="34" t="s">
        <v>33</v>
      </c>
      <c r="B17" s="35" t="s">
        <v>34</v>
      </c>
      <c r="C17" s="36">
        <f>SUM(C18)</f>
        <v>16925000</v>
      </c>
      <c r="D17" s="23" t="s">
        <v>35</v>
      </c>
      <c r="E17" s="37"/>
    </row>
    <row r="18" spans="1:5" ht="92.4" x14ac:dyDescent="0.3">
      <c r="A18" s="22" t="s">
        <v>36</v>
      </c>
      <c r="B18" s="23" t="s">
        <v>37</v>
      </c>
      <c r="C18" s="24">
        <v>16925000</v>
      </c>
      <c r="D18" s="23" t="s">
        <v>38</v>
      </c>
      <c r="E18" s="25"/>
    </row>
    <row r="19" spans="1:5" ht="92.4" x14ac:dyDescent="0.3">
      <c r="A19" s="22" t="s">
        <v>39</v>
      </c>
      <c r="B19" s="23" t="s">
        <v>40</v>
      </c>
      <c r="C19" s="24"/>
      <c r="D19" s="23" t="s">
        <v>41</v>
      </c>
      <c r="E19" s="25"/>
    </row>
    <row r="20" spans="1:5" ht="92.4" x14ac:dyDescent="0.3">
      <c r="A20" s="22" t="s">
        <v>42</v>
      </c>
      <c r="B20" s="23" t="s">
        <v>43</v>
      </c>
      <c r="C20" s="24"/>
      <c r="D20" s="23" t="s">
        <v>44</v>
      </c>
      <c r="E20" s="25"/>
    </row>
    <row r="21" spans="1:5" ht="92.4" x14ac:dyDescent="0.3">
      <c r="A21" s="22" t="s">
        <v>45</v>
      </c>
      <c r="B21" s="23" t="s">
        <v>46</v>
      </c>
      <c r="C21" s="24">
        <v>46641000</v>
      </c>
      <c r="D21" s="35" t="s">
        <v>47</v>
      </c>
      <c r="E21" s="25"/>
    </row>
    <row r="22" spans="1:5" ht="118.8" x14ac:dyDescent="0.3">
      <c r="A22" s="22" t="s">
        <v>48</v>
      </c>
      <c r="B22" s="23" t="s">
        <v>49</v>
      </c>
      <c r="C22" s="38"/>
      <c r="D22" s="23" t="s">
        <v>50</v>
      </c>
      <c r="E22" s="25"/>
    </row>
    <row r="23" spans="1:5" ht="92.4" x14ac:dyDescent="0.3">
      <c r="A23" s="34" t="s">
        <v>51</v>
      </c>
      <c r="B23" s="35" t="s">
        <v>52</v>
      </c>
      <c r="C23" s="39"/>
      <c r="D23" s="19" t="s">
        <v>53</v>
      </c>
      <c r="E23" s="37">
        <v>46641000</v>
      </c>
    </row>
    <row r="24" spans="1:5" ht="66.599999999999994" thickBot="1" x14ac:dyDescent="0.35">
      <c r="A24" s="22" t="s">
        <v>54</v>
      </c>
      <c r="B24" s="23" t="s">
        <v>55</v>
      </c>
      <c r="C24" s="24"/>
      <c r="D24" s="28" t="s">
        <v>56</v>
      </c>
      <c r="E24" s="25">
        <v>2816192</v>
      </c>
    </row>
    <row r="25" spans="1:5" ht="132.6" thickBot="1" x14ac:dyDescent="0.35">
      <c r="A25" s="30" t="s">
        <v>57</v>
      </c>
      <c r="B25" s="31" t="s">
        <v>58</v>
      </c>
      <c r="C25" s="32">
        <f>SUM(C21:C24)</f>
        <v>46641000</v>
      </c>
      <c r="D25" s="31" t="s">
        <v>59</v>
      </c>
      <c r="E25" s="33">
        <f>SUM(E23:E24)</f>
        <v>49457192</v>
      </c>
    </row>
    <row r="26" spans="1:5" ht="79.8" thickBot="1" x14ac:dyDescent="0.35">
      <c r="A26" s="30" t="s">
        <v>60</v>
      </c>
      <c r="B26" s="31" t="s">
        <v>61</v>
      </c>
      <c r="C26" s="40">
        <f>SUM(C16+C17+C25)</f>
        <v>183785000</v>
      </c>
      <c r="D26" s="31" t="s">
        <v>62</v>
      </c>
      <c r="E26" s="40">
        <f>+E16+E25</f>
        <v>181325000</v>
      </c>
    </row>
    <row r="27" spans="1:5" ht="53.4" thickBot="1" x14ac:dyDescent="0.35">
      <c r="A27" s="30" t="s">
        <v>63</v>
      </c>
      <c r="B27" s="31" t="s">
        <v>64</v>
      </c>
      <c r="C27" s="40"/>
      <c r="D27" s="31" t="s">
        <v>65</v>
      </c>
      <c r="E27" s="40">
        <v>636000</v>
      </c>
    </row>
    <row r="28" spans="1:5" ht="53.4" thickBot="1" x14ac:dyDescent="0.35">
      <c r="A28" s="30" t="s">
        <v>66</v>
      </c>
      <c r="B28" s="31" t="s">
        <v>67</v>
      </c>
      <c r="C28" s="40"/>
      <c r="D28" s="31" t="s">
        <v>68</v>
      </c>
      <c r="E28" s="40" t="str">
        <f>IF(C16+C17-E26&gt;0,C16+C17-E26,"-")</f>
        <v>-</v>
      </c>
    </row>
    <row r="29" spans="1:5" x14ac:dyDescent="0.3">
      <c r="A29" s="4"/>
      <c r="B29" s="41"/>
      <c r="C29" s="41"/>
      <c r="D29" s="41"/>
      <c r="E29" s="4"/>
    </row>
    <row r="30" spans="1:5" ht="39.6" x14ac:dyDescent="0.3">
      <c r="A30" s="4"/>
      <c r="B30" s="5" t="s">
        <v>69</v>
      </c>
      <c r="C30" s="6"/>
      <c r="D30" s="6"/>
      <c r="E30" s="6"/>
    </row>
    <row r="31" spans="1:5" ht="15" thickBot="1" x14ac:dyDescent="0.35">
      <c r="A31" s="4"/>
      <c r="B31" s="7"/>
      <c r="C31" s="4"/>
      <c r="D31" s="4"/>
      <c r="E31" s="8" t="s">
        <v>70</v>
      </c>
    </row>
    <row r="32" spans="1:5" ht="15" thickBot="1" x14ac:dyDescent="0.35">
      <c r="A32" s="42" t="s">
        <v>3</v>
      </c>
      <c r="B32" s="10" t="s">
        <v>4</v>
      </c>
      <c r="C32" s="11"/>
      <c r="D32" s="10" t="s">
        <v>5</v>
      </c>
      <c r="E32" s="12"/>
    </row>
    <row r="33" spans="1:5" ht="40.200000000000003" thickBot="1" x14ac:dyDescent="0.35">
      <c r="A33" s="43"/>
      <c r="B33" s="14" t="s">
        <v>6</v>
      </c>
      <c r="C33" s="15" t="s">
        <v>7</v>
      </c>
      <c r="D33" s="14" t="s">
        <v>6</v>
      </c>
      <c r="E33" s="15" t="s">
        <v>7</v>
      </c>
    </row>
    <row r="34" spans="1:5" ht="15" thickBot="1" x14ac:dyDescent="0.35">
      <c r="A34" s="17">
        <v>1</v>
      </c>
      <c r="B34" s="14">
        <v>2</v>
      </c>
      <c r="C34" s="15">
        <v>3</v>
      </c>
      <c r="D34" s="14">
        <v>4</v>
      </c>
      <c r="E34" s="16">
        <v>5</v>
      </c>
    </row>
    <row r="35" spans="1:5" ht="118.8" x14ac:dyDescent="0.3">
      <c r="A35" s="18" t="s">
        <v>11</v>
      </c>
      <c r="B35" s="19" t="s">
        <v>71</v>
      </c>
      <c r="C35" s="20"/>
      <c r="D35" s="19" t="s">
        <v>72</v>
      </c>
      <c r="E35" s="21">
        <v>72757000</v>
      </c>
    </row>
    <row r="36" spans="1:5" ht="105.6" x14ac:dyDescent="0.3">
      <c r="A36" s="22" t="s">
        <v>14</v>
      </c>
      <c r="B36" s="23" t="s">
        <v>73</v>
      </c>
      <c r="C36" s="24"/>
      <c r="D36" s="23" t="s">
        <v>74</v>
      </c>
      <c r="E36" s="25">
        <v>4705000</v>
      </c>
    </row>
    <row r="37" spans="1:5" ht="52.8" x14ac:dyDescent="0.3">
      <c r="A37" s="22" t="s">
        <v>8</v>
      </c>
      <c r="B37" s="23" t="s">
        <v>75</v>
      </c>
      <c r="C37" s="24">
        <v>5000000</v>
      </c>
      <c r="D37" s="23" t="s">
        <v>76</v>
      </c>
      <c r="E37" s="25">
        <v>27956000</v>
      </c>
    </row>
    <row r="38" spans="1:5" ht="92.4" x14ac:dyDescent="0.3">
      <c r="A38" s="22" t="s">
        <v>9</v>
      </c>
      <c r="B38" s="23" t="s">
        <v>77</v>
      </c>
      <c r="C38" s="24"/>
      <c r="D38" s="23" t="s">
        <v>78</v>
      </c>
      <c r="E38" s="25">
        <v>15629000</v>
      </c>
    </row>
    <row r="39" spans="1:5" ht="79.2" x14ac:dyDescent="0.3">
      <c r="A39" s="22" t="s">
        <v>10</v>
      </c>
      <c r="B39" s="23" t="s">
        <v>79</v>
      </c>
      <c r="C39" s="24"/>
      <c r="D39" s="23" t="s">
        <v>80</v>
      </c>
      <c r="E39" s="25"/>
    </row>
    <row r="40" spans="1:5" ht="79.2" x14ac:dyDescent="0.3">
      <c r="A40" s="22" t="s">
        <v>23</v>
      </c>
      <c r="B40" s="23" t="s">
        <v>81</v>
      </c>
      <c r="C40" s="27">
        <v>0</v>
      </c>
      <c r="D40" s="28"/>
      <c r="E40" s="25"/>
    </row>
    <row r="41" spans="1:5" x14ac:dyDescent="0.3">
      <c r="A41" s="22" t="s">
        <v>26</v>
      </c>
      <c r="B41" s="28"/>
      <c r="C41" s="24"/>
      <c r="D41" s="28"/>
      <c r="E41" s="25"/>
    </row>
    <row r="42" spans="1:5" ht="15" thickBot="1" x14ac:dyDescent="0.35">
      <c r="A42" s="22" t="s">
        <v>28</v>
      </c>
      <c r="B42" s="28"/>
      <c r="C42" s="24"/>
      <c r="D42" s="28"/>
      <c r="E42" s="25"/>
    </row>
    <row r="43" spans="1:5" ht="119.4" thickBot="1" x14ac:dyDescent="0.35">
      <c r="A43" s="30" t="s">
        <v>29</v>
      </c>
      <c r="B43" s="31" t="s">
        <v>82</v>
      </c>
      <c r="C43" s="32">
        <f>+C35+C37+C38+C40+C41+C42</f>
        <v>5000000</v>
      </c>
      <c r="D43" s="31" t="s">
        <v>83</v>
      </c>
      <c r="E43" s="33">
        <f>+E35+E37+E39+E40+E41+E42</f>
        <v>100713000</v>
      </c>
    </row>
    <row r="44" spans="1:5" ht="105.6" x14ac:dyDescent="0.3">
      <c r="A44" s="18" t="s">
        <v>30</v>
      </c>
      <c r="B44" s="44" t="s">
        <v>84</v>
      </c>
      <c r="C44" s="45">
        <f>SUM(C45)</f>
        <v>93253000</v>
      </c>
      <c r="D44" s="23" t="s">
        <v>35</v>
      </c>
      <c r="E44" s="21"/>
    </row>
    <row r="45" spans="1:5" ht="105.6" x14ac:dyDescent="0.3">
      <c r="A45" s="22" t="s">
        <v>33</v>
      </c>
      <c r="B45" s="46" t="s">
        <v>85</v>
      </c>
      <c r="C45" s="24">
        <v>93253000</v>
      </c>
      <c r="D45" s="23" t="s">
        <v>86</v>
      </c>
      <c r="E45" s="25"/>
    </row>
    <row r="46" spans="1:5" ht="92.4" x14ac:dyDescent="0.3">
      <c r="A46" s="18" t="s">
        <v>36</v>
      </c>
      <c r="B46" s="46" t="s">
        <v>87</v>
      </c>
      <c r="C46" s="24"/>
      <c r="D46" s="23" t="s">
        <v>41</v>
      </c>
      <c r="E46" s="25"/>
    </row>
    <row r="47" spans="1:5" ht="105.6" x14ac:dyDescent="0.3">
      <c r="A47" s="22" t="s">
        <v>39</v>
      </c>
      <c r="B47" s="46" t="s">
        <v>88</v>
      </c>
      <c r="C47" s="24"/>
      <c r="D47" s="23" t="s">
        <v>44</v>
      </c>
      <c r="E47" s="25"/>
    </row>
    <row r="48" spans="1:5" ht="52.8" x14ac:dyDescent="0.3">
      <c r="A48" s="18" t="s">
        <v>42</v>
      </c>
      <c r="B48" s="46" t="s">
        <v>89</v>
      </c>
      <c r="C48" s="24"/>
      <c r="D48" s="35" t="s">
        <v>47</v>
      </c>
      <c r="E48" s="25"/>
    </row>
    <row r="49" spans="1:5" ht="105.6" x14ac:dyDescent="0.3">
      <c r="A49" s="22" t="s">
        <v>45</v>
      </c>
      <c r="B49" s="47" t="s">
        <v>90</v>
      </c>
      <c r="C49" s="24"/>
      <c r="D49" s="23" t="s">
        <v>91</v>
      </c>
      <c r="E49" s="25"/>
    </row>
    <row r="50" spans="1:5" ht="118.8" x14ac:dyDescent="0.3">
      <c r="A50" s="18" t="s">
        <v>48</v>
      </c>
      <c r="B50" s="48" t="s">
        <v>92</v>
      </c>
      <c r="C50" s="38">
        <f>+C51+C52+C53+C54+C55</f>
        <v>0</v>
      </c>
      <c r="D50" s="19" t="s">
        <v>93</v>
      </c>
      <c r="E50" s="25"/>
    </row>
    <row r="51" spans="1:5" ht="132" x14ac:dyDescent="0.3">
      <c r="A51" s="22" t="s">
        <v>51</v>
      </c>
      <c r="B51" s="47" t="s">
        <v>94</v>
      </c>
      <c r="C51" s="24"/>
      <c r="D51" s="19" t="s">
        <v>95</v>
      </c>
      <c r="E51" s="25"/>
    </row>
    <row r="52" spans="1:5" ht="118.8" x14ac:dyDescent="0.3">
      <c r="A52" s="18" t="s">
        <v>54</v>
      </c>
      <c r="B52" s="47" t="s">
        <v>96</v>
      </c>
      <c r="C52" s="24"/>
      <c r="D52" s="49"/>
      <c r="E52" s="25">
        <f>SUM(E50:E51)</f>
        <v>0</v>
      </c>
    </row>
    <row r="53" spans="1:5" ht="118.8" x14ac:dyDescent="0.3">
      <c r="A53" s="22" t="s">
        <v>57</v>
      </c>
      <c r="B53" s="46" t="s">
        <v>97</v>
      </c>
      <c r="C53" s="24"/>
      <c r="D53" s="49"/>
      <c r="E53" s="25"/>
    </row>
    <row r="54" spans="1:5" ht="52.8" x14ac:dyDescent="0.3">
      <c r="A54" s="18" t="s">
        <v>60</v>
      </c>
      <c r="B54" s="50" t="s">
        <v>98</v>
      </c>
      <c r="C54" s="24"/>
      <c r="D54" s="28"/>
      <c r="E54" s="25"/>
    </row>
    <row r="55" spans="1:5" ht="93" thickBot="1" x14ac:dyDescent="0.35">
      <c r="A55" s="22" t="s">
        <v>63</v>
      </c>
      <c r="B55" s="51" t="s">
        <v>99</v>
      </c>
      <c r="C55" s="24"/>
      <c r="D55" s="49"/>
      <c r="E55" s="25"/>
    </row>
    <row r="56" spans="1:5" ht="145.80000000000001" thickBot="1" x14ac:dyDescent="0.35">
      <c r="A56" s="30" t="s">
        <v>66</v>
      </c>
      <c r="B56" s="31" t="s">
        <v>100</v>
      </c>
      <c r="C56" s="32">
        <f>+C44+C50</f>
        <v>93253000</v>
      </c>
      <c r="D56" s="31" t="s">
        <v>101</v>
      </c>
      <c r="E56" s="33">
        <f>SUM(E44:E55)</f>
        <v>0</v>
      </c>
    </row>
    <row r="57" spans="1:5" ht="66.599999999999994" thickBot="1" x14ac:dyDescent="0.35">
      <c r="A57" s="30" t="s">
        <v>102</v>
      </c>
      <c r="B57" s="31" t="s">
        <v>103</v>
      </c>
      <c r="C57" s="40">
        <f>+C43+C56</f>
        <v>98253000</v>
      </c>
      <c r="D57" s="31" t="s">
        <v>104</v>
      </c>
      <c r="E57" s="40">
        <f>+E43+E56</f>
        <v>100713000</v>
      </c>
    </row>
    <row r="58" spans="1:5" ht="53.4" thickBot="1" x14ac:dyDescent="0.35">
      <c r="A58" s="30" t="s">
        <v>105</v>
      </c>
      <c r="B58" s="31" t="s">
        <v>64</v>
      </c>
      <c r="C58" s="40"/>
      <c r="D58" s="31" t="s">
        <v>65</v>
      </c>
      <c r="E58" s="40" t="str">
        <f>IF(C43-E43&gt;0,C43-E43,"-")</f>
        <v>-</v>
      </c>
    </row>
    <row r="59" spans="1:5" ht="53.4" thickBot="1" x14ac:dyDescent="0.35">
      <c r="A59" s="30" t="s">
        <v>106</v>
      </c>
      <c r="B59" s="31" t="s">
        <v>67</v>
      </c>
      <c r="C59" s="40">
        <f>SUM(C57-E57)</f>
        <v>-2460000</v>
      </c>
      <c r="D59" s="31" t="s">
        <v>68</v>
      </c>
      <c r="E59" s="40" t="str">
        <f>IF(C43+C44-E57&gt;0,C43+C44-E57,"-")</f>
        <v>-</v>
      </c>
    </row>
  </sheetData>
  <mergeCells count="3">
    <mergeCell ref="A4:A5"/>
    <mergeCell ref="B29:D29"/>
    <mergeCell ref="A32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2021-03-19T11:02:16Z</dcterms:created>
  <dcterms:modified xsi:type="dcterms:W3CDTF">2021-03-19T11:09:06Z</dcterms:modified>
</cp:coreProperties>
</file>