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/>
  </bookViews>
  <sheets>
    <sheet name="2. melléklet" sheetId="2" r:id="rId1"/>
    <sheet name="7. mellékelt" sheetId="7" state="hidden" r:id="rId2"/>
    <sheet name="Munka1" sheetId="11" r:id="rId3"/>
  </sheets>
  <definedNames>
    <definedName name="_xlnm.Print_Area" localSheetId="0">'2. melléklet'!$A$1:$F$98</definedName>
  </definedNames>
  <calcPr calcId="125725"/>
</workbook>
</file>

<file path=xl/calcChain.xml><?xml version="1.0" encoding="utf-8"?>
<calcChain xmlns="http://schemas.openxmlformats.org/spreadsheetml/2006/main">
  <c r="F42" i="2"/>
  <c r="F38"/>
  <c r="D36"/>
  <c r="C31"/>
  <c r="C36"/>
  <c r="F17"/>
  <c r="E32" l="1"/>
  <c r="E31" s="1"/>
  <c r="E36"/>
  <c r="F36" s="1"/>
  <c r="D39"/>
  <c r="E39"/>
  <c r="E75"/>
  <c r="D75"/>
  <c r="F11" l="1"/>
  <c r="D68" l="1"/>
  <c r="E68"/>
  <c r="C21"/>
  <c r="D21"/>
  <c r="E21"/>
  <c r="C68" l="1"/>
  <c r="E70"/>
  <c r="E66" s="1"/>
  <c r="D70"/>
  <c r="D66" s="1"/>
  <c r="C70"/>
  <c r="F73"/>
  <c r="F26"/>
  <c r="F97"/>
  <c r="F82"/>
  <c r="F78"/>
  <c r="F77"/>
  <c r="F76"/>
  <c r="F72"/>
  <c r="F71"/>
  <c r="F65"/>
  <c r="F64"/>
  <c r="F63"/>
  <c r="F33"/>
  <c r="F28"/>
  <c r="F25"/>
  <c r="F22"/>
  <c r="F19"/>
  <c r="F10"/>
  <c r="D93"/>
  <c r="E93"/>
  <c r="D84"/>
  <c r="D74" s="1"/>
  <c r="E84"/>
  <c r="E74" s="1"/>
  <c r="D48"/>
  <c r="E48"/>
  <c r="C48"/>
  <c r="D32"/>
  <c r="D16"/>
  <c r="E16"/>
  <c r="D9"/>
  <c r="E9"/>
  <c r="C84"/>
  <c r="C75"/>
  <c r="C39"/>
  <c r="C32"/>
  <c r="C9"/>
  <c r="C16"/>
  <c r="F24"/>
  <c r="F27"/>
  <c r="F18"/>
  <c r="D98" l="1"/>
  <c r="D31"/>
  <c r="C66"/>
  <c r="F31"/>
  <c r="C74"/>
  <c r="F74"/>
  <c r="F32"/>
  <c r="F75"/>
  <c r="F93"/>
  <c r="C53"/>
  <c r="F9"/>
  <c r="F16"/>
  <c r="F84"/>
  <c r="F70"/>
  <c r="E98" l="1"/>
  <c r="F98" s="1"/>
  <c r="D53"/>
  <c r="C98"/>
  <c r="F66"/>
  <c r="E53"/>
  <c r="F21"/>
  <c r="F53" l="1"/>
</calcChain>
</file>

<file path=xl/sharedStrings.xml><?xml version="1.0" encoding="utf-8"?>
<sst xmlns="http://schemas.openxmlformats.org/spreadsheetml/2006/main" count="214" uniqueCount="173">
  <si>
    <t>Ssz.</t>
  </si>
  <si>
    <t>Megnevezés</t>
  </si>
  <si>
    <t>Összesen</t>
  </si>
  <si>
    <t>Közhatalmi bevételek</t>
  </si>
  <si>
    <t>Intézményi működési bevételek</t>
  </si>
  <si>
    <t>Támogatásértékű működési bevételek</t>
  </si>
  <si>
    <t>Támogatások</t>
  </si>
  <si>
    <t>Személyi juttatások</t>
  </si>
  <si>
    <t>Dologi kiadások</t>
  </si>
  <si>
    <t>Ellátottak pénzbeli juttatásai</t>
  </si>
  <si>
    <t>Egyéb működési kiadások</t>
  </si>
  <si>
    <t>adatok ezer Ft-ban</t>
  </si>
  <si>
    <t>Támogatási kölcsönök nyújtása, törlesztése</t>
  </si>
  <si>
    <t>Működési célú pénzeszköz átvétel</t>
  </si>
  <si>
    <t>MŰKÖDÉSI CÉLÚ BEVÉTELEK</t>
  </si>
  <si>
    <t>2. sz. melléklet</t>
  </si>
  <si>
    <t>A/IV.</t>
  </si>
  <si>
    <t>A/V.</t>
  </si>
  <si>
    <t>A/VI.</t>
  </si>
  <si>
    <t>B/V.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</si>
  <si>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</si>
  <si>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</si>
  <si>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</si>
  <si>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</si>
  <si>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</si>
  <si>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</si>
  <si>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</si>
  <si>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</si>
  <si>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</si>
  <si>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</si>
  <si>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</si>
  <si>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</si>
  <si>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A/II.</t>
  </si>
  <si>
    <t>Szolgáltatások ellenértéke</t>
  </si>
  <si>
    <t>II.2.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</si>
  <si>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</si>
  <si>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</si>
  <si>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</si>
  <si>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nem releváns</t>
  </si>
  <si>
    <t>A/I.</t>
  </si>
  <si>
    <t>I.1.</t>
  </si>
  <si>
    <t>II.1.</t>
  </si>
  <si>
    <t>Iparűzési adó</t>
  </si>
  <si>
    <t>II.3.</t>
  </si>
  <si>
    <t>II.4.</t>
  </si>
  <si>
    <t>Helyi önkormányzatok működésének általános támogatása</t>
  </si>
  <si>
    <t>IV.1.2.</t>
  </si>
  <si>
    <t>Egyes köznevelési és gyermekétkeztetési feladatok támogatása</t>
  </si>
  <si>
    <t>Szociális és gyermekjóléti feladatok támogatása</t>
  </si>
  <si>
    <t>IV.3.1.</t>
  </si>
  <si>
    <t>IV.3.2.</t>
  </si>
  <si>
    <t>Falugondnoki szolgáltatás</t>
  </si>
  <si>
    <t>Kulturális feladatok támogatása</t>
  </si>
  <si>
    <t>IV.4.1.</t>
  </si>
  <si>
    <t>Nyilvános könyvtári és közművelődési feladatok támogatása</t>
  </si>
  <si>
    <t>A/VIII.</t>
  </si>
  <si>
    <t>Pénzforgalom nélküli bevételek</t>
  </si>
  <si>
    <t>Előző évi pénzmaradvány működési igénybevétele</t>
  </si>
  <si>
    <t>A/IX.</t>
  </si>
  <si>
    <t>Likvid hitel felvétele</t>
  </si>
  <si>
    <t>Rövid lejáratú hitel felvétele</t>
  </si>
  <si>
    <t>Egyéb finanszírozás bevételei</t>
  </si>
  <si>
    <t>MŰKÖDÉSI BEVÉTELEK ÖSSZESEN</t>
  </si>
  <si>
    <t>A/VII.</t>
  </si>
  <si>
    <t>Támogatási kölcsönök igénybevétele, visszatérülése</t>
  </si>
  <si>
    <t>MŰKÖDÉSI CÉLÚ KIADÁSOK</t>
  </si>
  <si>
    <t>B/I.</t>
  </si>
  <si>
    <t>B/II.</t>
  </si>
  <si>
    <t>Munkaadót terhelő járulékok és szociális hozzájárulási adó</t>
  </si>
  <si>
    <t>B/III.</t>
  </si>
  <si>
    <t>B/IV.</t>
  </si>
  <si>
    <t>Beiskolázási támogatás</t>
  </si>
  <si>
    <t>Természetben nyújtott ellátások</t>
  </si>
  <si>
    <t>IV.1.</t>
  </si>
  <si>
    <t>IV.5.1.</t>
  </si>
  <si>
    <t>Támogatásértékű működési kiadás</t>
  </si>
  <si>
    <t>V.2.</t>
  </si>
  <si>
    <t xml:space="preserve">Működési célú pénzeszköz átadás </t>
  </si>
  <si>
    <t>B/XII.</t>
  </si>
  <si>
    <t>Pénzforgalom nélküli kiadások</t>
  </si>
  <si>
    <t>B/XIII.</t>
  </si>
  <si>
    <t>B/XIV.</t>
  </si>
  <si>
    <t>Likvid hitel törlesztése</t>
  </si>
  <si>
    <t>Rövid lejáratú hitel törlesztése</t>
  </si>
  <si>
    <t>Egyéb finanszírozás kiadásai</t>
  </si>
  <si>
    <t>MŰKÖDÉSI KIADÁSOK ÖSSZESEN</t>
  </si>
  <si>
    <t>IV.2.</t>
  </si>
  <si>
    <t>IV.3.</t>
  </si>
  <si>
    <t>IV.4.</t>
  </si>
  <si>
    <t>IV.5.</t>
  </si>
  <si>
    <t>IV.6.</t>
  </si>
  <si>
    <t>V.1.</t>
  </si>
  <si>
    <t>V.3.</t>
  </si>
  <si>
    <t>VIII.1.</t>
  </si>
  <si>
    <t>IX.1.</t>
  </si>
  <si>
    <t>IX.2.</t>
  </si>
  <si>
    <t>IX.3.</t>
  </si>
  <si>
    <t>IX.4.</t>
  </si>
  <si>
    <t>XIII.1.</t>
  </si>
  <si>
    <t>Működési célú finanszírozási bevételek</t>
  </si>
  <si>
    <t>Működési célú finanszírozási kiadások</t>
  </si>
  <si>
    <t>Forgatási célú értékpapír értékesítés bevétele</t>
  </si>
  <si>
    <t>Forgatási célú értékpapír vásárlás</t>
  </si>
  <si>
    <t>Helyi önkormányzatoktól és költségvetési szerveiktől</t>
  </si>
  <si>
    <t>Történelmi egyházak</t>
  </si>
  <si>
    <t>Pöttömsziget Óvoda és Egységes Óvoda-Bölcsőde</t>
  </si>
  <si>
    <t>Orvosi ügyelet</t>
  </si>
  <si>
    <t>Fizioterápia</t>
  </si>
  <si>
    <t>Zalamenti és Őrségi Önkormányzatok Szociális és Gyermekjóléti Társulása</t>
  </si>
  <si>
    <t>NYD Regionális Hulladékgazdálkodási Önkormányzati Társulás</t>
  </si>
  <si>
    <t>Bursa ösztöndíj</t>
  </si>
  <si>
    <t>V.1.1.</t>
  </si>
  <si>
    <t>V.2.1.</t>
  </si>
  <si>
    <t>V.1.2.</t>
  </si>
  <si>
    <t>V.1.3.</t>
  </si>
  <si>
    <t>V.1.4.</t>
  </si>
  <si>
    <t>V.1.5.</t>
  </si>
  <si>
    <t>V.1.6.</t>
  </si>
  <si>
    <t>V.2.4.</t>
  </si>
  <si>
    <t>V.2.5.</t>
  </si>
  <si>
    <t>V.2.6.</t>
  </si>
  <si>
    <t>Elkülönített állami pénzalapokból</t>
  </si>
  <si>
    <t>IV.5.2.</t>
  </si>
  <si>
    <t>V.3.1.</t>
  </si>
  <si>
    <t>I.2.</t>
  </si>
  <si>
    <t>Egyéb működési bevételek</t>
  </si>
  <si>
    <t>I.3.</t>
  </si>
  <si>
    <t>Társulásoktól és költségvetési szerveiktől</t>
  </si>
  <si>
    <t>V.4</t>
  </si>
  <si>
    <t>Természetbeni Erzsébet utalvány</t>
  </si>
  <si>
    <t>V.1.7.</t>
  </si>
  <si>
    <t>IV.5.3.</t>
  </si>
  <si>
    <t>Teljesítés %-ban</t>
  </si>
  <si>
    <t>Szociális ágazati pótlék támogatás</t>
  </si>
  <si>
    <t>Lakhatással kapcsolatos ellátások</t>
  </si>
  <si>
    <t>Szociális célú tüzifa támogatás</t>
  </si>
  <si>
    <t>Egyéb ellátások</t>
  </si>
  <si>
    <t>Védőnői szolgálat</t>
  </si>
  <si>
    <t>Bajánsenyei Kirendeltség finanszírozása</t>
  </si>
  <si>
    <t>I.4.</t>
  </si>
  <si>
    <t>Tulajdonosi bevételek</t>
  </si>
  <si>
    <t>Idegenforgalmi adó tartózkodás után</t>
  </si>
  <si>
    <t>Gépjárműadó 40%-a</t>
  </si>
  <si>
    <t>Egyéb közhatalmi bevételek</t>
  </si>
  <si>
    <t>Elszámolásból származó bevételek</t>
  </si>
  <si>
    <t>Nyári diákmunka támogatása</t>
  </si>
  <si>
    <t>V.5.</t>
  </si>
  <si>
    <t>Települési támogatás - átmeneti, temetési segély</t>
  </si>
  <si>
    <t>Őrségi Vízrendezési és Talajvédelmi Társulat (dologi)</t>
  </si>
  <si>
    <t>Elvonások és befizetések</t>
  </si>
  <si>
    <t>I.5.</t>
  </si>
  <si>
    <t>Értékpapír értékesítés árfolyamnyeresége</t>
  </si>
  <si>
    <t>Kártérítés</t>
  </si>
  <si>
    <t>Közvetített szolgáltatások bevétele</t>
  </si>
  <si>
    <t>I.6.</t>
  </si>
  <si>
    <t xml:space="preserve">Működési célú kiegészítő támogatás </t>
  </si>
  <si>
    <t>Közmunkaprogram támogatása</t>
  </si>
  <si>
    <t>Központi kezelésű előirányzatból- EFOP</t>
  </si>
  <si>
    <t>Traktor üzemeltetés</t>
  </si>
  <si>
    <t>V.3.2.</t>
  </si>
  <si>
    <t>V.1.3</t>
  </si>
  <si>
    <t>Szűrővizsgálat támogatása</t>
  </si>
  <si>
    <t>2019. évi módosított előirányzat</t>
  </si>
  <si>
    <t>2019. évi teljesítés</t>
  </si>
  <si>
    <t>KERCASZOMOR KÖZSÉG ÖNKORMÁNYZATA
2019. ÉVI MŰKÖDÉSI BEVÉTELEI ÉS KIADÁSAI KIEMELT ELŐIRÁNYZATONKÉNT</t>
  </si>
  <si>
    <t>2019. évi 
eredeti előirányzat</t>
  </si>
  <si>
    <t xml:space="preserve">Egyéb civil szervezetek </t>
  </si>
  <si>
    <t>Bölcsődei támogatás visszautalás arányos része</t>
  </si>
  <si>
    <t>Óvoda finanszírozás 2018. évi elszámolása</t>
  </si>
  <si>
    <t>Orvosi ügyelet, fizikoterápia 2018. évi elszámolás</t>
  </si>
  <si>
    <t>Vas Megyei Önkormányzat</t>
  </si>
  <si>
    <t>7/2020.( VI.30.  ) önkormányzati rendelethez</t>
  </si>
  <si>
    <t>7/2020.(VI.30.) önkormányzati rendelethez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</si>
</sst>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3" fillId="0" borderId="7" xfId="0" applyFont="1" applyBorder="1"/>
    <xf numFmtId="0" fontId="0" fillId="0" borderId="0" xfId="0" applyAlignment="1">
      <alignment horizontal="right"/>
    </xf>
    <xf numFmtId="0" fontId="3" fillId="0" borderId="8" xfId="0" applyFont="1" applyBorder="1"/>
    <xf numFmtId="0" fontId="3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12" xfId="0" applyBorder="1"/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Border="1"/>
    <xf numFmtId="0" fontId="4" fillId="0" borderId="0" xfId="0" applyFont="1" applyBorder="1"/>
    <xf numFmtId="0" fontId="7" fillId="0" borderId="14" xfId="0" applyFont="1" applyBorder="1"/>
    <xf numFmtId="0" fontId="8" fillId="0" borderId="1" xfId="0" applyFont="1" applyBorder="1" applyAlignment="1">
      <alignment wrapText="1"/>
    </xf>
    <xf numFmtId="3" fontId="8" fillId="0" borderId="1" xfId="0" applyNumberFormat="1" applyFont="1" applyBorder="1"/>
    <xf numFmtId="3" fontId="8" fillId="0" borderId="5" xfId="0" applyNumberFormat="1" applyFont="1" applyBorder="1"/>
    <xf numFmtId="0" fontId="7" fillId="0" borderId="26" xfId="0" applyFont="1" applyBorder="1" applyAlignment="1">
      <alignment wrapText="1"/>
    </xf>
    <xf numFmtId="3" fontId="7" fillId="0" borderId="26" xfId="0" applyNumberFormat="1" applyFont="1" applyBorder="1"/>
    <xf numFmtId="3" fontId="8" fillId="0" borderId="10" xfId="0" applyNumberFormat="1" applyFont="1" applyBorder="1"/>
    <xf numFmtId="3" fontId="8" fillId="0" borderId="21" xfId="0" applyNumberFormat="1" applyFont="1" applyBorder="1"/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/>
    </xf>
    <xf numFmtId="0" fontId="7" fillId="0" borderId="18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/>
    </xf>
    <xf numFmtId="9" fontId="7" fillId="0" borderId="39" xfId="1" applyFont="1" applyBorder="1" applyAlignment="1">
      <alignment horizontal="right"/>
    </xf>
    <xf numFmtId="0" fontId="8" fillId="0" borderId="19" xfId="0" applyFont="1" applyBorder="1" applyAlignment="1">
      <alignment horizontal="right" vertical="center"/>
    </xf>
    <xf numFmtId="0" fontId="8" fillId="0" borderId="13" xfId="0" applyFont="1" applyBorder="1" applyAlignment="1">
      <alignment horizontal="left" vertical="center"/>
    </xf>
    <xf numFmtId="3" fontId="8" fillId="0" borderId="13" xfId="0" applyNumberFormat="1" applyFont="1" applyBorder="1" applyAlignment="1">
      <alignment horizontal="right"/>
    </xf>
    <xf numFmtId="3" fontId="8" fillId="0" borderId="0" xfId="0" applyNumberFormat="1" applyFont="1" applyBorder="1" applyAlignment="1">
      <alignment horizontal="right"/>
    </xf>
    <xf numFmtId="9" fontId="8" fillId="0" borderId="40" xfId="1" applyFont="1" applyBorder="1" applyAlignment="1">
      <alignment horizontal="right"/>
    </xf>
    <xf numFmtId="0" fontId="8" fillId="0" borderId="15" xfId="0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/>
    </xf>
    <xf numFmtId="3" fontId="8" fillId="0" borderId="1" xfId="0" applyNumberFormat="1" applyFont="1" applyBorder="1" applyAlignment="1">
      <alignment horizontal="right"/>
    </xf>
    <xf numFmtId="3" fontId="8" fillId="0" borderId="34" xfId="0" applyNumberFormat="1" applyFont="1" applyBorder="1" applyAlignment="1">
      <alignment horizontal="right"/>
    </xf>
    <xf numFmtId="9" fontId="8" fillId="0" borderId="41" xfId="1" applyFont="1" applyBorder="1" applyAlignment="1">
      <alignment horizontal="right"/>
    </xf>
    <xf numFmtId="0" fontId="8" fillId="0" borderId="16" xfId="0" applyFont="1" applyBorder="1" applyAlignment="1">
      <alignment horizontal="right" vertical="center"/>
    </xf>
    <xf numFmtId="0" fontId="8" fillId="0" borderId="21" xfId="0" applyFont="1" applyBorder="1" applyAlignment="1">
      <alignment horizontal="left" vertical="center"/>
    </xf>
    <xf numFmtId="3" fontId="8" fillId="0" borderId="21" xfId="0" applyNumberFormat="1" applyFont="1" applyBorder="1" applyAlignment="1">
      <alignment horizontal="right"/>
    </xf>
    <xf numFmtId="3" fontId="8" fillId="0" borderId="36" xfId="0" applyNumberFormat="1" applyFont="1" applyBorder="1" applyAlignment="1">
      <alignment horizontal="right"/>
    </xf>
    <xf numFmtId="9" fontId="8" fillId="0" borderId="42" xfId="1" applyFont="1" applyBorder="1" applyAlignment="1">
      <alignment horizontal="right"/>
    </xf>
    <xf numFmtId="0" fontId="8" fillId="0" borderId="18" xfId="0" applyFont="1" applyBorder="1" applyAlignment="1">
      <alignment horizontal="right" vertical="center"/>
    </xf>
    <xf numFmtId="3" fontId="8" fillId="0" borderId="4" xfId="0" applyNumberFormat="1" applyFont="1" applyBorder="1" applyAlignment="1">
      <alignment horizontal="right"/>
    </xf>
    <xf numFmtId="3" fontId="8" fillId="0" borderId="32" xfId="0" applyNumberFormat="1" applyFont="1" applyBorder="1" applyAlignment="1">
      <alignment horizontal="right"/>
    </xf>
    <xf numFmtId="9" fontId="8" fillId="0" borderId="39" xfId="1" applyFont="1" applyBorder="1" applyAlignment="1">
      <alignment horizontal="right"/>
    </xf>
    <xf numFmtId="3" fontId="9" fillId="0" borderId="4" xfId="0" applyNumberFormat="1" applyFont="1" applyBorder="1" applyAlignment="1">
      <alignment horizontal="right"/>
    </xf>
    <xf numFmtId="3" fontId="9" fillId="0" borderId="32" xfId="0" applyNumberFormat="1" applyFont="1" applyBorder="1" applyAlignment="1">
      <alignment horizontal="right"/>
    </xf>
    <xf numFmtId="9" fontId="9" fillId="0" borderId="39" xfId="1" applyFont="1" applyBorder="1" applyAlignment="1">
      <alignment horizontal="right"/>
    </xf>
    <xf numFmtId="0" fontId="7" fillId="0" borderId="17" xfId="0" applyFont="1" applyBorder="1"/>
    <xf numFmtId="3" fontId="7" fillId="0" borderId="14" xfId="0" applyNumberFormat="1" applyFont="1" applyBorder="1" applyAlignment="1">
      <alignment horizontal="right"/>
    </xf>
    <xf numFmtId="9" fontId="7" fillId="0" borderId="28" xfId="1" applyFont="1" applyBorder="1" applyAlignment="1">
      <alignment horizontal="right"/>
    </xf>
    <xf numFmtId="0" fontId="8" fillId="0" borderId="15" xfId="0" applyFont="1" applyBorder="1" applyAlignment="1">
      <alignment horizontal="right"/>
    </xf>
    <xf numFmtId="0" fontId="8" fillId="0" borderId="1" xfId="0" applyFont="1" applyBorder="1"/>
    <xf numFmtId="0" fontId="9" fillId="0" borderId="15" xfId="0" applyFont="1" applyBorder="1" applyAlignment="1">
      <alignment horizontal="right"/>
    </xf>
    <xf numFmtId="0" fontId="9" fillId="0" borderId="1" xfId="0" applyFont="1" applyBorder="1"/>
    <xf numFmtId="0" fontId="9" fillId="0" borderId="22" xfId="0" applyFont="1" applyBorder="1" applyAlignment="1">
      <alignment horizontal="right"/>
    </xf>
    <xf numFmtId="0" fontId="7" fillId="0" borderId="18" xfId="0" applyFont="1" applyBorder="1"/>
    <xf numFmtId="0" fontId="7" fillId="0" borderId="4" xfId="0" applyFont="1" applyBorder="1"/>
    <xf numFmtId="0" fontId="9" fillId="0" borderId="1" xfId="0" applyFont="1" applyFill="1" applyBorder="1" applyAlignment="1">
      <alignment wrapText="1"/>
    </xf>
    <xf numFmtId="3" fontId="9" fillId="0" borderId="1" xfId="0" applyNumberFormat="1" applyFont="1" applyFill="1" applyBorder="1"/>
    <xf numFmtId="3" fontId="9" fillId="0" borderId="34" xfId="0" applyNumberFormat="1" applyFont="1" applyFill="1" applyBorder="1"/>
    <xf numFmtId="9" fontId="9" fillId="0" borderId="41" xfId="1" applyFont="1" applyFill="1" applyBorder="1"/>
    <xf numFmtId="9" fontId="8" fillId="0" borderId="41" xfId="1" applyFont="1" applyBorder="1"/>
    <xf numFmtId="0" fontId="9" fillId="0" borderId="10" xfId="0" applyFont="1" applyFill="1" applyBorder="1" applyAlignment="1">
      <alignment wrapText="1"/>
    </xf>
    <xf numFmtId="3" fontId="9" fillId="0" borderId="10" xfId="0" applyNumberFormat="1" applyFont="1" applyFill="1" applyBorder="1"/>
    <xf numFmtId="3" fontId="9" fillId="0" borderId="35" xfId="0" applyNumberFormat="1" applyFont="1" applyFill="1" applyBorder="1"/>
    <xf numFmtId="9" fontId="9" fillId="0" borderId="44" xfId="1" applyFont="1" applyFill="1" applyBorder="1"/>
    <xf numFmtId="0" fontId="8" fillId="0" borderId="1" xfId="0" applyFont="1" applyFill="1" applyBorder="1" applyAlignment="1">
      <alignment wrapText="1"/>
    </xf>
    <xf numFmtId="3" fontId="8" fillId="0" borderId="1" xfId="0" applyNumberFormat="1" applyFont="1" applyFill="1" applyBorder="1"/>
    <xf numFmtId="9" fontId="8" fillId="0" borderId="41" xfId="1" applyFont="1" applyFill="1" applyBorder="1"/>
    <xf numFmtId="0" fontId="7" fillId="0" borderId="25" xfId="0" applyFont="1" applyBorder="1" applyAlignment="1">
      <alignment horizontal="left"/>
    </xf>
    <xf numFmtId="3" fontId="7" fillId="0" borderId="33" xfId="0" applyNumberFormat="1" applyFont="1" applyBorder="1"/>
    <xf numFmtId="9" fontId="7" fillId="0" borderId="30" xfId="1" applyFont="1" applyBorder="1"/>
    <xf numFmtId="3" fontId="7" fillId="0" borderId="38" xfId="0" applyNumberFormat="1" applyFont="1" applyBorder="1"/>
    <xf numFmtId="3" fontId="7" fillId="0" borderId="14" xfId="0" applyNumberFormat="1" applyFont="1" applyBorder="1"/>
    <xf numFmtId="9" fontId="7" fillId="0" borderId="28" xfId="1" applyFont="1" applyBorder="1"/>
    <xf numFmtId="0" fontId="8" fillId="0" borderId="16" xfId="0" applyFont="1" applyBorder="1" applyAlignment="1">
      <alignment horizontal="right"/>
    </xf>
    <xf numFmtId="0" fontId="8" fillId="0" borderId="21" xfId="0" applyFont="1" applyBorder="1"/>
    <xf numFmtId="3" fontId="8" fillId="0" borderId="36" xfId="0" applyNumberFormat="1" applyFont="1" applyBorder="1"/>
    <xf numFmtId="9" fontId="8" fillId="0" borderId="42" xfId="1" applyFont="1" applyBorder="1"/>
    <xf numFmtId="3" fontId="7" fillId="0" borderId="4" xfId="0" applyNumberFormat="1" applyFont="1" applyBorder="1"/>
    <xf numFmtId="9" fontId="7" fillId="0" borderId="39" xfId="1" applyFont="1" applyBorder="1"/>
    <xf numFmtId="3" fontId="8" fillId="0" borderId="34" xfId="0" applyNumberFormat="1" applyFont="1" applyBorder="1"/>
    <xf numFmtId="0" fontId="8" fillId="0" borderId="22" xfId="0" applyFont="1" applyBorder="1" applyAlignment="1">
      <alignment horizontal="right"/>
    </xf>
    <xf numFmtId="0" fontId="8" fillId="0" borderId="10" xfId="0" applyFont="1" applyBorder="1"/>
    <xf numFmtId="3" fontId="8" fillId="0" borderId="35" xfId="0" applyNumberFormat="1" applyFont="1" applyBorder="1"/>
    <xf numFmtId="9" fontId="8" fillId="0" borderId="44" xfId="1" applyFont="1" applyBorder="1"/>
    <xf numFmtId="0" fontId="7" fillId="0" borderId="25" xfId="0" applyFont="1" applyBorder="1"/>
    <xf numFmtId="0" fontId="8" fillId="0" borderId="26" xfId="0" applyFont="1" applyBorder="1"/>
    <xf numFmtId="0" fontId="8" fillId="0" borderId="26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7" fillId="0" borderId="19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3" fontId="7" fillId="0" borderId="13" xfId="0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/>
    </xf>
    <xf numFmtId="9" fontId="7" fillId="0" borderId="40" xfId="1" applyFont="1" applyBorder="1" applyAlignment="1">
      <alignment horizontal="right"/>
    </xf>
    <xf numFmtId="0" fontId="7" fillId="0" borderId="26" xfId="0" applyFont="1" applyBorder="1" applyAlignment="1">
      <alignment horizontal="left" vertical="center"/>
    </xf>
    <xf numFmtId="3" fontId="7" fillId="0" borderId="26" xfId="0" applyNumberFormat="1" applyFont="1" applyBorder="1" applyAlignment="1">
      <alignment horizontal="right"/>
    </xf>
    <xf numFmtId="3" fontId="7" fillId="0" borderId="33" xfId="0" applyNumberFormat="1" applyFont="1" applyBorder="1" applyAlignment="1">
      <alignment horizontal="right"/>
    </xf>
    <xf numFmtId="9" fontId="7" fillId="0" borderId="30" xfId="1" applyFont="1" applyBorder="1" applyAlignment="1">
      <alignment horizontal="right"/>
    </xf>
    <xf numFmtId="0" fontId="7" fillId="0" borderId="26" xfId="0" applyFont="1" applyBorder="1"/>
    <xf numFmtId="0" fontId="7" fillId="0" borderId="18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9" fillId="0" borderId="1" xfId="0" applyFont="1" applyBorder="1" applyAlignment="1">
      <alignment wrapText="1"/>
    </xf>
    <xf numFmtId="3" fontId="9" fillId="0" borderId="1" xfId="0" applyNumberFormat="1" applyFont="1" applyBorder="1"/>
    <xf numFmtId="3" fontId="9" fillId="0" borderId="34" xfId="0" applyNumberFormat="1" applyFont="1" applyBorder="1"/>
    <xf numFmtId="9" fontId="9" fillId="0" borderId="41" xfId="1" applyFont="1" applyBorder="1"/>
    <xf numFmtId="0" fontId="8" fillId="0" borderId="0" xfId="0" applyFont="1"/>
    <xf numFmtId="0" fontId="8" fillId="0" borderId="0" xfId="0" applyFont="1" applyAlignment="1">
      <alignment horizontal="right"/>
    </xf>
    <xf numFmtId="3" fontId="7" fillId="0" borderId="1" xfId="0" applyNumberFormat="1" applyFont="1" applyBorder="1"/>
    <xf numFmtId="9" fontId="7" fillId="0" borderId="41" xfId="1" applyFont="1" applyBorder="1"/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3" fontId="8" fillId="0" borderId="27" xfId="0" applyNumberFormat="1" applyFont="1" applyBorder="1" applyAlignment="1">
      <alignment horizontal="right"/>
    </xf>
    <xf numFmtId="3" fontId="8" fillId="0" borderId="37" xfId="0" applyNumberFormat="1" applyFont="1" applyBorder="1" applyAlignment="1">
      <alignment horizontal="right"/>
    </xf>
    <xf numFmtId="9" fontId="8" fillId="0" borderId="43" xfId="1" applyFont="1" applyBorder="1" applyAlignment="1">
      <alignment horizontal="right"/>
    </xf>
    <xf numFmtId="3" fontId="8" fillId="0" borderId="34" xfId="0" applyNumberFormat="1" applyFont="1" applyFill="1" applyBorder="1"/>
    <xf numFmtId="0" fontId="8" fillId="0" borderId="10" xfId="0" applyFont="1" applyFill="1" applyBorder="1" applyAlignment="1">
      <alignment wrapText="1"/>
    </xf>
    <xf numFmtId="3" fontId="8" fillId="0" borderId="10" xfId="0" applyNumberFormat="1" applyFont="1" applyFill="1" applyBorder="1"/>
    <xf numFmtId="3" fontId="8" fillId="0" borderId="35" xfId="0" applyNumberFormat="1" applyFont="1" applyFill="1" applyBorder="1"/>
    <xf numFmtId="0" fontId="7" fillId="0" borderId="23" xfId="0" applyFont="1" applyBorder="1" applyAlignment="1">
      <alignment horizontal="left"/>
    </xf>
    <xf numFmtId="0" fontId="7" fillId="0" borderId="24" xfId="0" applyFont="1" applyBorder="1" applyAlignment="1">
      <alignment wrapText="1"/>
    </xf>
    <xf numFmtId="3" fontId="7" fillId="0" borderId="24" xfId="0" applyNumberFormat="1" applyFont="1" applyBorder="1"/>
    <xf numFmtId="3" fontId="7" fillId="0" borderId="31" xfId="0" applyNumberFormat="1" applyFont="1" applyBorder="1"/>
    <xf numFmtId="9" fontId="7" fillId="0" borderId="29" xfId="1" applyFont="1" applyBorder="1"/>
    <xf numFmtId="0" fontId="8" fillId="0" borderId="10" xfId="0" applyFont="1" applyBorder="1" applyAlignment="1">
      <alignment horizontal="left" vertical="center"/>
    </xf>
    <xf numFmtId="0" fontId="8" fillId="0" borderId="22" xfId="0" applyFont="1" applyBorder="1" applyAlignment="1">
      <alignment horizontal="right" vertical="center"/>
    </xf>
    <xf numFmtId="3" fontId="8" fillId="0" borderId="10" xfId="0" applyNumberFormat="1" applyFont="1" applyBorder="1" applyAlignment="1">
      <alignment horizontal="right"/>
    </xf>
    <xf numFmtId="3" fontId="8" fillId="0" borderId="35" xfId="0" applyNumberFormat="1" applyFont="1" applyBorder="1" applyAlignment="1">
      <alignment horizontal="right"/>
    </xf>
    <xf numFmtId="9" fontId="8" fillId="0" borderId="44" xfId="1" applyFont="1" applyBorder="1" applyAlignment="1">
      <alignment horizontal="right"/>
    </xf>
    <xf numFmtId="0" fontId="7" fillId="0" borderId="24" xfId="0" applyFont="1" applyBorder="1" applyAlignment="1">
      <alignment horizontal="center" vertical="center" wrapText="1"/>
    </xf>
    <xf numFmtId="3" fontId="5" fillId="0" borderId="4" xfId="0" applyNumberFormat="1" applyFont="1" applyBorder="1"/>
    <xf numFmtId="3" fontId="10" fillId="0" borderId="20" xfId="0" applyNumberFormat="1" applyFont="1" applyBorder="1" applyAlignment="1">
      <alignment horizontal="right"/>
    </xf>
    <xf numFmtId="0" fontId="7" fillId="0" borderId="1" xfId="0" applyFont="1" applyBorder="1" applyAlignment="1">
      <alignment wrapText="1"/>
    </xf>
    <xf numFmtId="0" fontId="7" fillId="0" borderId="15" xfId="0" applyFont="1" applyBorder="1" applyAlignment="1">
      <alignment horizontal="right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9"/>
  <sheetViews>
    <sheetView tabSelected="1" topLeftCell="A55" zoomScaleNormal="100" workbookViewId="0">
      <selection activeCell="N73" sqref="N72:N73"/>
    </sheetView>
  </sheetViews>
  <sheetFormatPr defaultRowHeight="12.75"/>
  <cols>
    <col min="1" max="1" width="7.42578125" customWidth="1"/>
    <col min="2" max="2" width="44.7109375" customWidth="1"/>
    <col min="3" max="4" width="10" customWidth="1"/>
    <col min="5" max="5" width="9.42578125" customWidth="1"/>
    <col min="6" max="6" width="9.5703125" customWidth="1"/>
  </cols>
  <sheetData>
    <row r="1" spans="1:6">
      <c r="A1" s="19"/>
      <c r="B1" s="19"/>
      <c r="C1" s="19"/>
      <c r="D1" s="19"/>
      <c r="E1" s="127"/>
      <c r="F1" s="128" t="s">
        <v>15</v>
      </c>
    </row>
    <row r="2" spans="1:6" ht="12.75" customHeight="1">
      <c r="A2" s="19"/>
      <c r="B2" s="19"/>
      <c r="C2" s="19"/>
      <c r="D2" s="19"/>
      <c r="E2" s="19"/>
      <c r="F2" s="20"/>
    </row>
    <row r="3" spans="1:6" ht="15" customHeight="1">
      <c r="A3" s="156" t="s">
        <v>171</v>
      </c>
      <c r="B3" s="156"/>
      <c r="C3" s="156"/>
      <c r="D3" s="156"/>
      <c r="E3" s="156"/>
      <c r="F3" s="156"/>
    </row>
    <row r="4" spans="1:6" ht="29.25" customHeight="1">
      <c r="A4" s="156" t="s">
        <v>164</v>
      </c>
      <c r="B4" s="157"/>
      <c r="C4" s="157"/>
      <c r="D4" s="157"/>
      <c r="E4" s="157"/>
      <c r="F4" s="157"/>
    </row>
    <row r="5" spans="1:6" ht="12.75" customHeight="1">
      <c r="A5" s="21"/>
      <c r="B5" s="22"/>
      <c r="C5" s="22"/>
      <c r="D5" s="22"/>
      <c r="E5" s="22"/>
      <c r="F5" s="22"/>
    </row>
    <row r="6" spans="1:6" ht="13.5" thickBot="1">
      <c r="A6" s="19"/>
      <c r="B6" s="19"/>
      <c r="C6" s="19"/>
      <c r="D6" s="19"/>
      <c r="E6" s="127"/>
      <c r="F6" s="128" t="s">
        <v>11</v>
      </c>
    </row>
    <row r="7" spans="1:6" ht="43.5" customHeight="1" thickTop="1" thickBot="1">
      <c r="A7" s="34" t="s">
        <v>0</v>
      </c>
      <c r="B7" s="35" t="s">
        <v>1</v>
      </c>
      <c r="C7" s="151" t="s">
        <v>165</v>
      </c>
      <c r="D7" s="36" t="s">
        <v>162</v>
      </c>
      <c r="E7" s="151" t="s">
        <v>163</v>
      </c>
      <c r="F7" s="37" t="s">
        <v>132</v>
      </c>
    </row>
    <row r="8" spans="1:6" ht="15" customHeight="1" thickTop="1" thickBot="1">
      <c r="A8" s="38" t="s">
        <v>14</v>
      </c>
      <c r="B8" s="39"/>
      <c r="C8" s="39"/>
      <c r="D8" s="40"/>
      <c r="E8" s="39"/>
      <c r="F8" s="41"/>
    </row>
    <row r="9" spans="1:6" ht="15" customHeight="1" thickTop="1">
      <c r="A9" s="42" t="s">
        <v>39</v>
      </c>
      <c r="B9" s="43" t="s">
        <v>4</v>
      </c>
      <c r="C9" s="44">
        <f>SUM(C10:C15)</f>
        <v>1350</v>
      </c>
      <c r="D9" s="44">
        <f>SUM(D10:D15)</f>
        <v>1350</v>
      </c>
      <c r="E9" s="44">
        <f>SUM(E10:E15)</f>
        <v>1803</v>
      </c>
      <c r="F9" s="45">
        <f>E9/D9</f>
        <v>1.3355555555555556</v>
      </c>
    </row>
    <row r="10" spans="1:6" ht="15" customHeight="1">
      <c r="A10" s="46" t="s">
        <v>40</v>
      </c>
      <c r="B10" s="47" t="s">
        <v>33</v>
      </c>
      <c r="C10" s="48">
        <v>200</v>
      </c>
      <c r="D10" s="49">
        <v>200</v>
      </c>
      <c r="E10" s="48">
        <v>371</v>
      </c>
      <c r="F10" s="50">
        <f>E10/D10</f>
        <v>1.855</v>
      </c>
    </row>
    <row r="11" spans="1:6" ht="15" customHeight="1">
      <c r="A11" s="51" t="s">
        <v>124</v>
      </c>
      <c r="B11" s="52" t="s">
        <v>140</v>
      </c>
      <c r="C11" s="53">
        <v>900</v>
      </c>
      <c r="D11" s="54">
        <v>900</v>
      </c>
      <c r="E11" s="53">
        <v>842</v>
      </c>
      <c r="F11" s="50">
        <f>E11/D11</f>
        <v>0.93555555555555558</v>
      </c>
    </row>
    <row r="12" spans="1:6" ht="15" customHeight="1">
      <c r="A12" s="51" t="s">
        <v>126</v>
      </c>
      <c r="B12" s="52" t="s">
        <v>151</v>
      </c>
      <c r="C12" s="53">
        <v>0</v>
      </c>
      <c r="D12" s="54">
        <v>0</v>
      </c>
      <c r="E12" s="53">
        <v>0</v>
      </c>
      <c r="F12" s="55">
        <v>0</v>
      </c>
    </row>
    <row r="13" spans="1:6" ht="15" customHeight="1">
      <c r="A13" s="147" t="s">
        <v>139</v>
      </c>
      <c r="B13" s="146" t="s">
        <v>152</v>
      </c>
      <c r="C13" s="148">
        <v>0</v>
      </c>
      <c r="D13" s="149">
        <v>0</v>
      </c>
      <c r="E13" s="148">
        <v>0</v>
      </c>
      <c r="F13" s="150">
        <v>0</v>
      </c>
    </row>
    <row r="14" spans="1:6" ht="15" customHeight="1">
      <c r="A14" s="147" t="s">
        <v>150</v>
      </c>
      <c r="B14" s="146" t="s">
        <v>153</v>
      </c>
      <c r="C14" s="148">
        <v>250</v>
      </c>
      <c r="D14" s="149">
        <v>250</v>
      </c>
      <c r="E14" s="148">
        <v>287</v>
      </c>
      <c r="F14" s="55">
        <v>0</v>
      </c>
    </row>
    <row r="15" spans="1:6" ht="15" customHeight="1" thickBot="1">
      <c r="A15" s="56" t="s">
        <v>154</v>
      </c>
      <c r="B15" s="57" t="s">
        <v>125</v>
      </c>
      <c r="C15" s="58">
        <v>0</v>
      </c>
      <c r="D15" s="59">
        <v>0</v>
      </c>
      <c r="E15" s="58">
        <v>303</v>
      </c>
      <c r="F15" s="60"/>
    </row>
    <row r="16" spans="1:6" ht="15" customHeight="1" thickTop="1">
      <c r="A16" s="42" t="s">
        <v>32</v>
      </c>
      <c r="B16" s="43" t="s">
        <v>3</v>
      </c>
      <c r="C16" s="44">
        <f>C17+C18+C19+C20</f>
        <v>13100</v>
      </c>
      <c r="D16" s="44">
        <f>D17+D18+D19+D20</f>
        <v>13100</v>
      </c>
      <c r="E16" s="44">
        <f>E17+E18+E19+E20</f>
        <v>13699</v>
      </c>
      <c r="F16" s="45">
        <f>E16/D16</f>
        <v>1.0457251908396947</v>
      </c>
    </row>
    <row r="17" spans="1:6" ht="15" customHeight="1">
      <c r="A17" s="61" t="s">
        <v>41</v>
      </c>
      <c r="B17" s="132" t="s">
        <v>141</v>
      </c>
      <c r="C17" s="62">
        <v>600</v>
      </c>
      <c r="D17" s="63">
        <v>600</v>
      </c>
      <c r="E17" s="62">
        <v>827</v>
      </c>
      <c r="F17" s="50">
        <f>E17/D17</f>
        <v>1.3783333333333334</v>
      </c>
    </row>
    <row r="18" spans="1:6" ht="15" customHeight="1">
      <c r="A18" s="61" t="s">
        <v>34</v>
      </c>
      <c r="B18" s="132" t="s">
        <v>42</v>
      </c>
      <c r="C18" s="62">
        <v>12000</v>
      </c>
      <c r="D18" s="62">
        <v>12000</v>
      </c>
      <c r="E18" s="62">
        <v>12265</v>
      </c>
      <c r="F18" s="64">
        <f>E18/D18</f>
        <v>1.0220833333333332</v>
      </c>
    </row>
    <row r="19" spans="1:6" ht="15" customHeight="1">
      <c r="A19" s="61" t="s">
        <v>43</v>
      </c>
      <c r="B19" s="132" t="s">
        <v>142</v>
      </c>
      <c r="C19" s="62">
        <v>500</v>
      </c>
      <c r="D19" s="63">
        <v>500</v>
      </c>
      <c r="E19" s="62">
        <v>598</v>
      </c>
      <c r="F19" s="64">
        <f t="shared" ref="F19:F22" si="0">E19/D19</f>
        <v>1.196</v>
      </c>
    </row>
    <row r="20" spans="1:6" ht="15" customHeight="1" thickBot="1">
      <c r="A20" s="46" t="s">
        <v>44</v>
      </c>
      <c r="B20" s="133" t="s">
        <v>143</v>
      </c>
      <c r="C20" s="48">
        <v>0</v>
      </c>
      <c r="D20" s="49">
        <v>0</v>
      </c>
      <c r="E20" s="48">
        <v>9</v>
      </c>
      <c r="F20" s="50"/>
    </row>
    <row r="21" spans="1:6" ht="15" customHeight="1" thickTop="1">
      <c r="A21" s="68" t="s">
        <v>16</v>
      </c>
      <c r="B21" s="26" t="s">
        <v>6</v>
      </c>
      <c r="C21" s="69">
        <f>C22+C24+C27+C29+C30</f>
        <v>12529</v>
      </c>
      <c r="D21" s="69">
        <f>D22+D24+D27+D29+D30</f>
        <v>13797</v>
      </c>
      <c r="E21" s="69">
        <f>E22+E24+E27+E29+E30</f>
        <v>13797</v>
      </c>
      <c r="F21" s="70">
        <f t="shared" si="0"/>
        <v>1</v>
      </c>
    </row>
    <row r="22" spans="1:6" ht="15" customHeight="1">
      <c r="A22" s="71" t="s">
        <v>46</v>
      </c>
      <c r="B22" s="72" t="s">
        <v>45</v>
      </c>
      <c r="C22" s="62">
        <v>7629</v>
      </c>
      <c r="D22" s="62">
        <v>7629</v>
      </c>
      <c r="E22" s="62">
        <v>7629</v>
      </c>
      <c r="F22" s="64">
        <f t="shared" si="0"/>
        <v>1</v>
      </c>
    </row>
    <row r="23" spans="1:6" ht="15" customHeight="1">
      <c r="A23" s="71" t="s">
        <v>86</v>
      </c>
      <c r="B23" s="72" t="s">
        <v>47</v>
      </c>
      <c r="C23" s="62">
        <v>0</v>
      </c>
      <c r="D23" s="63">
        <v>0</v>
      </c>
      <c r="E23" s="62">
        <v>0</v>
      </c>
      <c r="F23" s="64">
        <v>0</v>
      </c>
    </row>
    <row r="24" spans="1:6" ht="15" customHeight="1">
      <c r="A24" s="71" t="s">
        <v>87</v>
      </c>
      <c r="B24" s="72" t="s">
        <v>48</v>
      </c>
      <c r="C24" s="62">
        <v>3100</v>
      </c>
      <c r="D24" s="62">
        <v>4368</v>
      </c>
      <c r="E24" s="62">
        <v>4368</v>
      </c>
      <c r="F24" s="64">
        <f t="shared" ref="F24:F38" si="1">E24/D24</f>
        <v>1</v>
      </c>
    </row>
    <row r="25" spans="1:6" ht="15" customHeight="1">
      <c r="A25" s="73" t="s">
        <v>49</v>
      </c>
      <c r="B25" s="74" t="s">
        <v>51</v>
      </c>
      <c r="C25" s="65">
        <v>3100</v>
      </c>
      <c r="D25" s="66">
        <v>4250</v>
      </c>
      <c r="E25" s="65">
        <v>4250</v>
      </c>
      <c r="F25" s="67">
        <f t="shared" si="1"/>
        <v>1</v>
      </c>
    </row>
    <row r="26" spans="1:6" ht="15" customHeight="1">
      <c r="A26" s="73" t="s">
        <v>50</v>
      </c>
      <c r="B26" s="74" t="s">
        <v>133</v>
      </c>
      <c r="C26" s="65"/>
      <c r="D26" s="66">
        <v>118</v>
      </c>
      <c r="E26" s="65">
        <v>118</v>
      </c>
      <c r="F26" s="67">
        <f t="shared" si="1"/>
        <v>1</v>
      </c>
    </row>
    <row r="27" spans="1:6" ht="15" customHeight="1">
      <c r="A27" s="71" t="s">
        <v>88</v>
      </c>
      <c r="B27" s="72" t="s">
        <v>52</v>
      </c>
      <c r="C27" s="62">
        <v>1800</v>
      </c>
      <c r="D27" s="62">
        <v>1800</v>
      </c>
      <c r="E27" s="62">
        <v>1800</v>
      </c>
      <c r="F27" s="64">
        <f t="shared" si="1"/>
        <v>1</v>
      </c>
    </row>
    <row r="28" spans="1:6" s="23" customFormat="1" ht="15" customHeight="1">
      <c r="A28" s="73" t="s">
        <v>53</v>
      </c>
      <c r="B28" s="74" t="s">
        <v>54</v>
      </c>
      <c r="C28" s="65">
        <v>1800</v>
      </c>
      <c r="D28" s="66">
        <v>1800</v>
      </c>
      <c r="E28" s="65">
        <v>1800</v>
      </c>
      <c r="F28" s="67">
        <f t="shared" si="1"/>
        <v>1</v>
      </c>
    </row>
    <row r="29" spans="1:6" s="23" customFormat="1" ht="15" customHeight="1">
      <c r="A29" s="71" t="s">
        <v>89</v>
      </c>
      <c r="B29" s="27" t="s">
        <v>155</v>
      </c>
      <c r="C29" s="62">
        <v>0</v>
      </c>
      <c r="D29" s="62">
        <v>0</v>
      </c>
      <c r="E29" s="62">
        <v>0</v>
      </c>
      <c r="F29" s="64">
        <v>0</v>
      </c>
    </row>
    <row r="30" spans="1:6" ht="15" customHeight="1" thickBot="1">
      <c r="A30" s="96" t="s">
        <v>90</v>
      </c>
      <c r="B30" s="97" t="s">
        <v>144</v>
      </c>
      <c r="C30" s="134">
        <v>0</v>
      </c>
      <c r="D30" s="135">
        <v>0</v>
      </c>
      <c r="E30" s="134">
        <v>0</v>
      </c>
      <c r="F30" s="136"/>
    </row>
    <row r="31" spans="1:6" ht="15" customHeight="1" thickTop="1">
      <c r="A31" s="76" t="s">
        <v>17</v>
      </c>
      <c r="B31" s="77" t="s">
        <v>5</v>
      </c>
      <c r="C31" s="44">
        <f>C32+C36+C39+C42</f>
        <v>15342</v>
      </c>
      <c r="D31" s="44">
        <f>D32+D36+D39+D43+D42</f>
        <v>15342</v>
      </c>
      <c r="E31" s="44">
        <f>E32+E36+E39+E43+E42</f>
        <v>12215</v>
      </c>
      <c r="F31" s="45">
        <f t="shared" si="1"/>
        <v>0.79618041976274279</v>
      </c>
    </row>
    <row r="32" spans="1:6" ht="15" customHeight="1">
      <c r="A32" s="71" t="s">
        <v>91</v>
      </c>
      <c r="B32" s="27" t="s">
        <v>121</v>
      </c>
      <c r="C32" s="62">
        <f>SUM(C33:C34)</f>
        <v>6443</v>
      </c>
      <c r="D32" s="62">
        <f>SUM(D33:D34)</f>
        <v>6443</v>
      </c>
      <c r="E32" s="62">
        <f>SUM(E33:E35)</f>
        <v>7722</v>
      </c>
      <c r="F32" s="64">
        <f t="shared" si="1"/>
        <v>1.1985100108645041</v>
      </c>
    </row>
    <row r="33" spans="1:6" ht="15" customHeight="1">
      <c r="A33" s="73" t="s">
        <v>111</v>
      </c>
      <c r="B33" s="78" t="s">
        <v>156</v>
      </c>
      <c r="C33" s="79">
        <v>6443</v>
      </c>
      <c r="D33" s="80">
        <v>6443</v>
      </c>
      <c r="E33" s="79">
        <v>7722</v>
      </c>
      <c r="F33" s="81">
        <f t="shared" si="1"/>
        <v>1.1985100108645041</v>
      </c>
    </row>
    <row r="34" spans="1:6" ht="15" customHeight="1">
      <c r="A34" s="73" t="s">
        <v>113</v>
      </c>
      <c r="B34" s="78" t="s">
        <v>145</v>
      </c>
      <c r="C34" s="79">
        <v>0</v>
      </c>
      <c r="D34" s="80">
        <v>0</v>
      </c>
      <c r="E34" s="79">
        <v>0</v>
      </c>
      <c r="F34" s="81">
        <v>0</v>
      </c>
    </row>
    <row r="35" spans="1:6" ht="15" customHeight="1">
      <c r="A35" s="73" t="s">
        <v>160</v>
      </c>
      <c r="B35" s="78" t="s">
        <v>161</v>
      </c>
      <c r="C35" s="79">
        <v>0</v>
      </c>
      <c r="D35" s="80">
        <v>0</v>
      </c>
      <c r="E35" s="79">
        <v>0</v>
      </c>
      <c r="F35" s="81"/>
    </row>
    <row r="36" spans="1:6" ht="15" customHeight="1">
      <c r="A36" s="71" t="s">
        <v>76</v>
      </c>
      <c r="B36" s="27" t="s">
        <v>103</v>
      </c>
      <c r="C36" s="28">
        <f>SUM(C37:C38)</f>
        <v>3000</v>
      </c>
      <c r="D36" s="28">
        <f>SUM(D37:D38)</f>
        <v>3000</v>
      </c>
      <c r="E36" s="28">
        <f>SUM(E37:E38)</f>
        <v>1990</v>
      </c>
      <c r="F36" s="64">
        <f t="shared" si="1"/>
        <v>0.66333333333333333</v>
      </c>
    </row>
    <row r="37" spans="1:6" ht="15" customHeight="1">
      <c r="A37" s="75" t="s">
        <v>112</v>
      </c>
      <c r="B37" s="83" t="s">
        <v>170</v>
      </c>
      <c r="C37" s="84">
        <v>0</v>
      </c>
      <c r="D37" s="85">
        <v>0</v>
      </c>
      <c r="E37" s="84">
        <v>50</v>
      </c>
      <c r="F37" s="86"/>
    </row>
    <row r="38" spans="1:6" ht="15" customHeight="1">
      <c r="A38" s="75"/>
      <c r="B38" s="83" t="s">
        <v>158</v>
      </c>
      <c r="C38" s="84">
        <v>3000</v>
      </c>
      <c r="D38" s="85">
        <v>3000</v>
      </c>
      <c r="E38" s="84">
        <v>1940</v>
      </c>
      <c r="F38" s="64">
        <f t="shared" si="1"/>
        <v>0.64666666666666661</v>
      </c>
    </row>
    <row r="39" spans="1:6" ht="15" customHeight="1">
      <c r="A39" s="71" t="s">
        <v>92</v>
      </c>
      <c r="B39" s="87" t="s">
        <v>127</v>
      </c>
      <c r="C39" s="88">
        <f>SUM(C40)</f>
        <v>646</v>
      </c>
      <c r="D39" s="88">
        <f>SUM(D40+D41)</f>
        <v>646</v>
      </c>
      <c r="E39" s="88">
        <f>SUM(E40+E41)</f>
        <v>646</v>
      </c>
      <c r="F39" s="89">
        <v>0</v>
      </c>
    </row>
    <row r="40" spans="1:6" ht="15" customHeight="1">
      <c r="A40" s="73" t="s">
        <v>123</v>
      </c>
      <c r="B40" s="78" t="s">
        <v>168</v>
      </c>
      <c r="C40" s="79">
        <v>646</v>
      </c>
      <c r="D40" s="80">
        <v>646</v>
      </c>
      <c r="E40" s="79">
        <v>646</v>
      </c>
      <c r="F40" s="81">
        <v>0</v>
      </c>
    </row>
    <row r="41" spans="1:6" ht="15" customHeight="1">
      <c r="A41" s="73" t="s">
        <v>159</v>
      </c>
      <c r="B41" s="78" t="s">
        <v>169</v>
      </c>
      <c r="C41" s="79">
        <v>0</v>
      </c>
      <c r="D41" s="80">
        <v>0</v>
      </c>
      <c r="E41" s="79">
        <v>0</v>
      </c>
      <c r="F41" s="81"/>
    </row>
    <row r="42" spans="1:6" ht="15" customHeight="1">
      <c r="A42" s="71" t="s">
        <v>128</v>
      </c>
      <c r="B42" s="87" t="s">
        <v>157</v>
      </c>
      <c r="C42" s="79">
        <v>5253</v>
      </c>
      <c r="D42" s="80">
        <v>5253</v>
      </c>
      <c r="E42" s="79">
        <v>1857</v>
      </c>
      <c r="F42" s="64">
        <f t="shared" ref="F42" si="2">E42/D42</f>
        <v>0.35351227869788693</v>
      </c>
    </row>
    <row r="43" spans="1:6" ht="15" customHeight="1" thickBot="1">
      <c r="A43" s="96" t="s">
        <v>146</v>
      </c>
      <c r="B43" s="87"/>
      <c r="C43" s="88">
        <v>0</v>
      </c>
      <c r="D43" s="88"/>
      <c r="E43" s="88"/>
      <c r="F43" s="89"/>
    </row>
    <row r="44" spans="1:6" ht="15" customHeight="1" thickTop="1" thickBot="1">
      <c r="A44" s="90" t="s">
        <v>18</v>
      </c>
      <c r="B44" s="30" t="s">
        <v>13</v>
      </c>
      <c r="C44" s="31">
        <v>0</v>
      </c>
      <c r="D44" s="91">
        <v>0</v>
      </c>
      <c r="E44" s="31">
        <v>0</v>
      </c>
      <c r="F44" s="92">
        <v>0</v>
      </c>
    </row>
    <row r="45" spans="1:6" ht="15" customHeight="1" thickTop="1" thickBot="1">
      <c r="A45" s="90" t="s">
        <v>63</v>
      </c>
      <c r="B45" s="30" t="s">
        <v>64</v>
      </c>
      <c r="C45" s="31">
        <v>0</v>
      </c>
      <c r="D45" s="91">
        <v>0</v>
      </c>
      <c r="E45" s="31">
        <v>0</v>
      </c>
      <c r="F45" s="92">
        <v>0</v>
      </c>
    </row>
    <row r="46" spans="1:6" ht="15" customHeight="1" thickTop="1">
      <c r="A46" s="68" t="s">
        <v>55</v>
      </c>
      <c r="B46" s="26" t="s">
        <v>56</v>
      </c>
      <c r="C46" s="94">
        <v>6112</v>
      </c>
      <c r="D46" s="93">
        <v>7589</v>
      </c>
      <c r="E46" s="94">
        <v>11140</v>
      </c>
      <c r="F46" s="95">
        <v>0</v>
      </c>
    </row>
    <row r="47" spans="1:6" ht="15" customHeight="1" thickBot="1">
      <c r="A47" s="96" t="s">
        <v>93</v>
      </c>
      <c r="B47" s="97" t="s">
        <v>57</v>
      </c>
      <c r="C47" s="152">
        <v>6112</v>
      </c>
      <c r="D47" s="152">
        <v>7589</v>
      </c>
      <c r="E47" s="29">
        <v>11140</v>
      </c>
      <c r="F47" s="99">
        <v>0</v>
      </c>
    </row>
    <row r="48" spans="1:6" ht="15" customHeight="1" thickTop="1">
      <c r="A48" s="76" t="s">
        <v>58</v>
      </c>
      <c r="B48" s="77" t="s">
        <v>99</v>
      </c>
      <c r="C48" s="77">
        <f>SUM(C49:C52)</f>
        <v>0</v>
      </c>
      <c r="D48" s="100">
        <f>SUM(D49:D52)</f>
        <v>0</v>
      </c>
      <c r="E48" s="100">
        <f>SUM(E49:E52)</f>
        <v>541</v>
      </c>
      <c r="F48" s="95">
        <v>0</v>
      </c>
    </row>
    <row r="49" spans="1:6" ht="15" customHeight="1">
      <c r="A49" s="71" t="s">
        <v>94</v>
      </c>
      <c r="B49" s="72" t="s">
        <v>59</v>
      </c>
      <c r="C49" s="72">
        <v>0</v>
      </c>
      <c r="D49" s="102">
        <v>0</v>
      </c>
      <c r="E49" s="28">
        <v>0</v>
      </c>
      <c r="F49" s="82"/>
    </row>
    <row r="50" spans="1:6" ht="15" customHeight="1" thickBot="1">
      <c r="A50" s="71" t="s">
        <v>95</v>
      </c>
      <c r="B50" s="72" t="s">
        <v>60</v>
      </c>
      <c r="C50" s="72">
        <v>0</v>
      </c>
      <c r="D50" s="102">
        <v>0</v>
      </c>
      <c r="E50" s="28">
        <v>0</v>
      </c>
      <c r="F50" s="82"/>
    </row>
    <row r="51" spans="1:6" ht="15" customHeight="1" thickTop="1">
      <c r="A51" s="71" t="s">
        <v>96</v>
      </c>
      <c r="B51" s="72" t="s">
        <v>101</v>
      </c>
      <c r="C51" s="72">
        <v>0</v>
      </c>
      <c r="D51" s="102">
        <v>0</v>
      </c>
      <c r="E51" s="28">
        <v>0</v>
      </c>
      <c r="F51" s="95">
        <v>0</v>
      </c>
    </row>
    <row r="52" spans="1:6" ht="15" customHeight="1" thickBot="1">
      <c r="A52" s="103" t="s">
        <v>97</v>
      </c>
      <c r="B52" s="104" t="s">
        <v>61</v>
      </c>
      <c r="C52" s="104">
        <v>0</v>
      </c>
      <c r="D52" s="105">
        <v>0</v>
      </c>
      <c r="E52" s="32">
        <v>541</v>
      </c>
      <c r="F52" s="106"/>
    </row>
    <row r="53" spans="1:6" ht="15" customHeight="1" thickTop="1" thickBot="1">
      <c r="A53" s="107" t="s">
        <v>62</v>
      </c>
      <c r="B53" s="108"/>
      <c r="C53" s="31">
        <f>C9+C16+C21+C31+C44+C45+C46+C48</f>
        <v>48433</v>
      </c>
      <c r="D53" s="31">
        <f>D9+D16+D21+D31+D44+D45+D46+D48</f>
        <v>51178</v>
      </c>
      <c r="E53" s="31">
        <f>E9+E16+E21+E31+E44+E45+E46+E48</f>
        <v>53195</v>
      </c>
      <c r="F53" s="92">
        <f>E53/D53</f>
        <v>1.0394114658642386</v>
      </c>
    </row>
    <row r="54" spans="1:6" ht="15" customHeight="1" thickTop="1">
      <c r="A54" s="25"/>
      <c r="B54" s="24"/>
      <c r="C54" s="25"/>
      <c r="D54" s="25"/>
      <c r="E54" s="25"/>
      <c r="F54" s="25"/>
    </row>
    <row r="55" spans="1:6">
      <c r="A55" s="19"/>
      <c r="B55" s="19"/>
      <c r="C55" s="19"/>
      <c r="D55" s="19"/>
      <c r="E55" s="19"/>
      <c r="F55" s="20" t="s">
        <v>15</v>
      </c>
    </row>
    <row r="56" spans="1:6" ht="12.75" customHeight="1">
      <c r="A56" s="19"/>
      <c r="B56" s="19"/>
      <c r="C56" s="19"/>
      <c r="D56" s="19"/>
      <c r="E56" s="19"/>
      <c r="F56" s="20"/>
    </row>
    <row r="57" spans="1:6" ht="15" customHeight="1">
      <c r="A57" s="156" t="s">
        <v>172</v>
      </c>
      <c r="B57" s="156"/>
      <c r="C57" s="156"/>
      <c r="D57" s="156"/>
      <c r="E57" s="156"/>
      <c r="F57" s="156"/>
    </row>
    <row r="58" spans="1:6" ht="29.25" customHeight="1">
      <c r="A58" s="156" t="s">
        <v>164</v>
      </c>
      <c r="B58" s="157"/>
      <c r="C58" s="157"/>
      <c r="D58" s="157"/>
      <c r="E58" s="157"/>
      <c r="F58" s="157"/>
    </row>
    <row r="59" spans="1:6" ht="12.75" customHeight="1">
      <c r="A59" s="21"/>
      <c r="B59" s="22"/>
      <c r="C59" s="22"/>
      <c r="D59" s="22"/>
      <c r="E59" s="22"/>
      <c r="F59" s="22"/>
    </row>
    <row r="60" spans="1:6" ht="12.75" customHeight="1" thickBot="1">
      <c r="A60" s="19"/>
      <c r="B60" s="19"/>
      <c r="C60" s="19"/>
      <c r="D60" s="19"/>
      <c r="E60" s="19"/>
      <c r="F60" s="20" t="s">
        <v>11</v>
      </c>
    </row>
    <row r="61" spans="1:6" ht="43.5" customHeight="1" thickTop="1" thickBot="1">
      <c r="A61" s="34" t="s">
        <v>0</v>
      </c>
      <c r="B61" s="35" t="s">
        <v>1</v>
      </c>
      <c r="C61" s="151" t="s">
        <v>165</v>
      </c>
      <c r="D61" s="36" t="s">
        <v>162</v>
      </c>
      <c r="E61" s="151" t="s">
        <v>163</v>
      </c>
      <c r="F61" s="37" t="s">
        <v>132</v>
      </c>
    </row>
    <row r="62" spans="1:6" ht="15" customHeight="1" thickTop="1" thickBot="1">
      <c r="A62" s="38" t="s">
        <v>65</v>
      </c>
      <c r="B62" s="39"/>
      <c r="C62" s="109"/>
      <c r="D62" s="110"/>
      <c r="E62" s="109"/>
      <c r="F62" s="41"/>
    </row>
    <row r="63" spans="1:6" ht="15" customHeight="1" thickTop="1" thickBot="1">
      <c r="A63" s="111" t="s">
        <v>66</v>
      </c>
      <c r="B63" s="112" t="s">
        <v>7</v>
      </c>
      <c r="C63" s="113">
        <v>17803</v>
      </c>
      <c r="D63" s="114">
        <v>18769</v>
      </c>
      <c r="E63" s="113">
        <v>18145</v>
      </c>
      <c r="F63" s="115">
        <f t="shared" ref="F63:F84" si="3">E63/D63</f>
        <v>0.96675368959454422</v>
      </c>
    </row>
    <row r="64" spans="1:6" ht="15" customHeight="1" thickTop="1" thickBot="1">
      <c r="A64" s="38" t="s">
        <v>67</v>
      </c>
      <c r="B64" s="116" t="s">
        <v>68</v>
      </c>
      <c r="C64" s="117">
        <v>3005</v>
      </c>
      <c r="D64" s="118">
        <v>3167</v>
      </c>
      <c r="E64" s="117">
        <v>3122</v>
      </c>
      <c r="F64" s="119">
        <f t="shared" si="3"/>
        <v>0.98579096937164512</v>
      </c>
    </row>
    <row r="65" spans="1:6" ht="15" customHeight="1" thickTop="1" thickBot="1">
      <c r="A65" s="107" t="s">
        <v>69</v>
      </c>
      <c r="B65" s="120" t="s">
        <v>8</v>
      </c>
      <c r="C65" s="117">
        <v>13047</v>
      </c>
      <c r="D65" s="118">
        <v>16781</v>
      </c>
      <c r="E65" s="117">
        <v>19092</v>
      </c>
      <c r="F65" s="119">
        <f t="shared" si="3"/>
        <v>1.1377152732256719</v>
      </c>
    </row>
    <row r="66" spans="1:6" ht="15" customHeight="1" thickTop="1">
      <c r="A66" s="121" t="s">
        <v>70</v>
      </c>
      <c r="B66" s="122" t="s">
        <v>9</v>
      </c>
      <c r="C66" s="44">
        <f>C67+C68+C70</f>
        <v>1120</v>
      </c>
      <c r="D66" s="44">
        <f>D67+D68+D70</f>
        <v>1168</v>
      </c>
      <c r="E66" s="44">
        <f>E67+E68+E70</f>
        <v>925</v>
      </c>
      <c r="F66" s="45">
        <f t="shared" si="3"/>
        <v>0.79195205479452058</v>
      </c>
    </row>
    <row r="67" spans="1:6" ht="15" customHeight="1">
      <c r="A67" s="71" t="s">
        <v>73</v>
      </c>
      <c r="B67" s="131" t="s">
        <v>129</v>
      </c>
      <c r="C67" s="62"/>
      <c r="D67" s="63">
        <v>48</v>
      </c>
      <c r="E67" s="62">
        <v>0</v>
      </c>
      <c r="F67" s="64">
        <v>0</v>
      </c>
    </row>
    <row r="68" spans="1:6" ht="15" customHeight="1">
      <c r="A68" s="71" t="s">
        <v>88</v>
      </c>
      <c r="B68" s="72" t="s">
        <v>134</v>
      </c>
      <c r="C68" s="62">
        <f>SUM(C69:C69)</f>
        <v>0</v>
      </c>
      <c r="D68" s="62">
        <f>SUM(D69:D69)</f>
        <v>0</v>
      </c>
      <c r="E68" s="62">
        <f>SUM(E69:E69)</f>
        <v>0</v>
      </c>
      <c r="F68" s="64"/>
    </row>
    <row r="69" spans="1:6" ht="15" customHeight="1">
      <c r="A69" s="73" t="s">
        <v>53</v>
      </c>
      <c r="B69" s="74" t="s">
        <v>135</v>
      </c>
      <c r="C69" s="65">
        <v>0</v>
      </c>
      <c r="D69" s="66">
        <v>0</v>
      </c>
      <c r="E69" s="65">
        <v>0</v>
      </c>
      <c r="F69" s="67"/>
    </row>
    <row r="70" spans="1:6" ht="15" customHeight="1">
      <c r="A70" s="71" t="s">
        <v>89</v>
      </c>
      <c r="B70" s="72" t="s">
        <v>136</v>
      </c>
      <c r="C70" s="62">
        <f>SUM(C71:C73)</f>
        <v>1120</v>
      </c>
      <c r="D70" s="62">
        <f>SUM(D71:D73)</f>
        <v>1120</v>
      </c>
      <c r="E70" s="62">
        <f>SUM(E71:E73)</f>
        <v>925</v>
      </c>
      <c r="F70" s="64">
        <f t="shared" si="3"/>
        <v>0.8258928571428571</v>
      </c>
    </row>
    <row r="71" spans="1:6" ht="15" customHeight="1">
      <c r="A71" s="73" t="s">
        <v>74</v>
      </c>
      <c r="B71" s="74" t="s">
        <v>71</v>
      </c>
      <c r="C71" s="65">
        <v>650</v>
      </c>
      <c r="D71" s="66">
        <v>650</v>
      </c>
      <c r="E71" s="65">
        <v>642</v>
      </c>
      <c r="F71" s="67">
        <f t="shared" si="3"/>
        <v>0.98769230769230765</v>
      </c>
    </row>
    <row r="72" spans="1:6" ht="15" customHeight="1">
      <c r="A72" s="73" t="s">
        <v>122</v>
      </c>
      <c r="B72" s="74" t="s">
        <v>147</v>
      </c>
      <c r="C72" s="65">
        <v>250</v>
      </c>
      <c r="D72" s="66">
        <v>250</v>
      </c>
      <c r="E72" s="65">
        <v>65</v>
      </c>
      <c r="F72" s="67">
        <f t="shared" si="3"/>
        <v>0.26</v>
      </c>
    </row>
    <row r="73" spans="1:6" ht="15" customHeight="1" thickBot="1">
      <c r="A73" s="73" t="s">
        <v>131</v>
      </c>
      <c r="B73" s="74" t="s">
        <v>72</v>
      </c>
      <c r="C73" s="62">
        <v>220</v>
      </c>
      <c r="D73" s="62">
        <v>220</v>
      </c>
      <c r="E73" s="62">
        <v>218</v>
      </c>
      <c r="F73" s="64">
        <f t="shared" ref="F73" si="4">E73/D73</f>
        <v>0.99090909090909096</v>
      </c>
    </row>
    <row r="74" spans="1:6" ht="15" customHeight="1" thickTop="1">
      <c r="A74" s="68" t="s">
        <v>19</v>
      </c>
      <c r="B74" s="26" t="s">
        <v>10</v>
      </c>
      <c r="C74" s="69">
        <f>C75+C84</f>
        <v>3853</v>
      </c>
      <c r="D74" s="69">
        <f>D75+D84</f>
        <v>4558</v>
      </c>
      <c r="E74" s="69">
        <f>E75+E84</f>
        <v>3721</v>
      </c>
      <c r="F74" s="70">
        <f t="shared" si="3"/>
        <v>0.81636682755594558</v>
      </c>
    </row>
    <row r="75" spans="1:6" ht="15" customHeight="1">
      <c r="A75" s="155" t="s">
        <v>91</v>
      </c>
      <c r="B75" s="154" t="s">
        <v>75</v>
      </c>
      <c r="C75" s="44">
        <f>SUM(C76:C82)</f>
        <v>2913</v>
      </c>
      <c r="D75" s="44">
        <f>SUM(D76:D83)</f>
        <v>3618</v>
      </c>
      <c r="E75" s="44">
        <f>SUM(E76:E83)</f>
        <v>3571</v>
      </c>
      <c r="F75" s="45">
        <f t="shared" si="3"/>
        <v>0.98700939745715865</v>
      </c>
    </row>
    <row r="76" spans="1:6" ht="15" customHeight="1">
      <c r="A76" s="73" t="s">
        <v>111</v>
      </c>
      <c r="B76" s="123" t="s">
        <v>105</v>
      </c>
      <c r="C76" s="153">
        <v>1390</v>
      </c>
      <c r="D76" s="153">
        <v>1390</v>
      </c>
      <c r="E76" s="153">
        <v>1390</v>
      </c>
      <c r="F76" s="67">
        <f t="shared" si="3"/>
        <v>1</v>
      </c>
    </row>
    <row r="77" spans="1:6" ht="15" customHeight="1">
      <c r="A77" s="73" t="s">
        <v>113</v>
      </c>
      <c r="B77" s="123" t="s">
        <v>106</v>
      </c>
      <c r="C77" s="153">
        <v>1177</v>
      </c>
      <c r="D77" s="153">
        <v>1354</v>
      </c>
      <c r="E77" s="153">
        <v>1354</v>
      </c>
      <c r="F77" s="67">
        <f t="shared" si="3"/>
        <v>1</v>
      </c>
    </row>
    <row r="78" spans="1:6" ht="15" customHeight="1">
      <c r="A78" s="73" t="s">
        <v>114</v>
      </c>
      <c r="B78" s="123" t="s">
        <v>107</v>
      </c>
      <c r="C78" s="153">
        <v>183</v>
      </c>
      <c r="D78" s="153">
        <v>192</v>
      </c>
      <c r="E78" s="153">
        <v>192</v>
      </c>
      <c r="F78" s="67">
        <f t="shared" si="3"/>
        <v>1</v>
      </c>
    </row>
    <row r="79" spans="1:6" ht="15" customHeight="1">
      <c r="A79" s="73" t="s">
        <v>115</v>
      </c>
      <c r="B79" s="123" t="s">
        <v>137</v>
      </c>
      <c r="C79" s="65">
        <v>0</v>
      </c>
      <c r="D79" s="66">
        <v>114</v>
      </c>
      <c r="E79" s="65">
        <v>114</v>
      </c>
      <c r="F79" s="67">
        <v>0</v>
      </c>
    </row>
    <row r="80" spans="1:6" ht="30" customHeight="1">
      <c r="A80" s="73" t="s">
        <v>116</v>
      </c>
      <c r="B80" s="123" t="s">
        <v>108</v>
      </c>
      <c r="C80" s="65">
        <v>140</v>
      </c>
      <c r="D80" s="66">
        <v>140</v>
      </c>
      <c r="E80" s="65">
        <v>139</v>
      </c>
      <c r="F80" s="67">
        <v>0</v>
      </c>
    </row>
    <row r="81" spans="1:6" ht="29.45" customHeight="1">
      <c r="A81" s="73" t="s">
        <v>117</v>
      </c>
      <c r="B81" s="78" t="s">
        <v>109</v>
      </c>
      <c r="C81" s="79">
        <v>23</v>
      </c>
      <c r="D81" s="80">
        <v>46</v>
      </c>
      <c r="E81" s="79">
        <v>0</v>
      </c>
      <c r="F81" s="81">
        <v>0</v>
      </c>
    </row>
    <row r="82" spans="1:6" ht="15" customHeight="1">
      <c r="A82" s="73" t="s">
        <v>130</v>
      </c>
      <c r="B82" s="78" t="s">
        <v>138</v>
      </c>
      <c r="C82" s="79">
        <v>0</v>
      </c>
      <c r="D82" s="80">
        <v>63</v>
      </c>
      <c r="E82" s="79">
        <v>63</v>
      </c>
      <c r="F82" s="81">
        <f t="shared" si="3"/>
        <v>1</v>
      </c>
    </row>
    <row r="83" spans="1:6" ht="15" customHeight="1">
      <c r="A83" s="73"/>
      <c r="B83" s="78" t="s">
        <v>167</v>
      </c>
      <c r="C83" s="79"/>
      <c r="D83" s="80">
        <v>319</v>
      </c>
      <c r="E83" s="79">
        <v>319</v>
      </c>
      <c r="F83" s="81"/>
    </row>
    <row r="84" spans="1:6" ht="15" customHeight="1">
      <c r="A84" s="155" t="s">
        <v>76</v>
      </c>
      <c r="B84" s="154" t="s">
        <v>77</v>
      </c>
      <c r="C84" s="129">
        <f>SUM(C85:C88)</f>
        <v>940</v>
      </c>
      <c r="D84" s="129">
        <f>SUM(D85:D88)</f>
        <v>940</v>
      </c>
      <c r="E84" s="129">
        <f>SUM(E85:E88)</f>
        <v>150</v>
      </c>
      <c r="F84" s="130">
        <f t="shared" si="3"/>
        <v>0.15957446808510639</v>
      </c>
    </row>
    <row r="85" spans="1:6" ht="15" customHeight="1">
      <c r="A85" s="73" t="s">
        <v>112</v>
      </c>
      <c r="B85" s="123" t="s">
        <v>110</v>
      </c>
      <c r="C85" s="124">
        <v>150</v>
      </c>
      <c r="D85" s="125">
        <v>150</v>
      </c>
      <c r="E85" s="124">
        <v>150</v>
      </c>
      <c r="F85" s="126">
        <v>0</v>
      </c>
    </row>
    <row r="86" spans="1:6" ht="15" customHeight="1">
      <c r="A86" s="73" t="s">
        <v>118</v>
      </c>
      <c r="B86" s="78" t="s">
        <v>148</v>
      </c>
      <c r="C86" s="79">
        <v>290</v>
      </c>
      <c r="D86" s="80">
        <v>290</v>
      </c>
      <c r="E86" s="79">
        <v>0</v>
      </c>
      <c r="F86" s="81">
        <v>0</v>
      </c>
    </row>
    <row r="87" spans="1:6" ht="15" customHeight="1">
      <c r="A87" s="75" t="s">
        <v>119</v>
      </c>
      <c r="B87" s="83" t="s">
        <v>166</v>
      </c>
      <c r="C87" s="84">
        <v>500</v>
      </c>
      <c r="D87" s="85">
        <v>500</v>
      </c>
      <c r="E87" s="84">
        <v>0</v>
      </c>
      <c r="F87" s="86"/>
    </row>
    <row r="88" spans="1:6" ht="15" customHeight="1">
      <c r="A88" s="71" t="s">
        <v>120</v>
      </c>
      <c r="B88" s="87" t="s">
        <v>104</v>
      </c>
      <c r="C88" s="88">
        <v>0</v>
      </c>
      <c r="D88" s="137">
        <v>0</v>
      </c>
      <c r="E88" s="88">
        <v>0</v>
      </c>
      <c r="F88" s="89">
        <v>0</v>
      </c>
    </row>
    <row r="89" spans="1:6" ht="15" customHeight="1" thickBot="1">
      <c r="A89" s="103" t="s">
        <v>92</v>
      </c>
      <c r="B89" s="138" t="s">
        <v>149</v>
      </c>
      <c r="C89" s="139"/>
      <c r="D89" s="140">
        <v>0</v>
      </c>
      <c r="E89" s="139">
        <v>0</v>
      </c>
      <c r="F89" s="86"/>
    </row>
    <row r="90" spans="1:6" ht="15" customHeight="1" thickTop="1" thickBot="1">
      <c r="A90" s="141" t="s">
        <v>78</v>
      </c>
      <c r="B90" s="142" t="s">
        <v>12</v>
      </c>
      <c r="C90" s="143">
        <v>0</v>
      </c>
      <c r="D90" s="144">
        <v>0</v>
      </c>
      <c r="E90" s="143">
        <v>0</v>
      </c>
      <c r="F90" s="145">
        <v>0</v>
      </c>
    </row>
    <row r="91" spans="1:6" ht="15" customHeight="1" thickTop="1">
      <c r="A91" s="68" t="s">
        <v>80</v>
      </c>
      <c r="B91" s="26" t="s">
        <v>79</v>
      </c>
      <c r="C91" s="94">
        <v>9104</v>
      </c>
      <c r="D91" s="93">
        <v>6234</v>
      </c>
      <c r="E91" s="94">
        <v>0</v>
      </c>
      <c r="F91" s="95">
        <v>0</v>
      </c>
    </row>
    <row r="92" spans="1:6" ht="15" customHeight="1" thickBot="1">
      <c r="A92" s="96" t="s">
        <v>98</v>
      </c>
      <c r="B92" s="97" t="s">
        <v>31</v>
      </c>
      <c r="C92" s="33">
        <v>9104</v>
      </c>
      <c r="D92" s="98">
        <v>6234</v>
      </c>
      <c r="E92" s="33">
        <v>0</v>
      </c>
      <c r="F92" s="99">
        <v>0</v>
      </c>
    </row>
    <row r="93" spans="1:6" ht="15" customHeight="1" thickTop="1">
      <c r="A93" s="76" t="s">
        <v>81</v>
      </c>
      <c r="B93" s="77" t="s">
        <v>100</v>
      </c>
      <c r="C93" s="77">
        <v>501</v>
      </c>
      <c r="D93" s="100">
        <f>SUM(D94:D97)</f>
        <v>501</v>
      </c>
      <c r="E93" s="100">
        <f>SUM(E94:E97)</f>
        <v>501</v>
      </c>
      <c r="F93" s="101">
        <f>E93/D93</f>
        <v>1</v>
      </c>
    </row>
    <row r="94" spans="1:6" ht="15" customHeight="1">
      <c r="A94" s="71" t="s">
        <v>94</v>
      </c>
      <c r="B94" s="72" t="s">
        <v>82</v>
      </c>
      <c r="C94" s="72">
        <v>0</v>
      </c>
      <c r="D94" s="102">
        <v>0</v>
      </c>
      <c r="E94" s="28">
        <v>0</v>
      </c>
      <c r="F94" s="82">
        <v>0</v>
      </c>
    </row>
    <row r="95" spans="1:6" ht="15" customHeight="1">
      <c r="A95" s="71" t="s">
        <v>95</v>
      </c>
      <c r="B95" s="72" t="s">
        <v>83</v>
      </c>
      <c r="C95" s="72">
        <v>0</v>
      </c>
      <c r="D95" s="102">
        <v>0</v>
      </c>
      <c r="E95" s="28">
        <v>0</v>
      </c>
      <c r="F95" s="82"/>
    </row>
    <row r="96" spans="1:6" ht="15" customHeight="1">
      <c r="A96" s="71" t="s">
        <v>96</v>
      </c>
      <c r="B96" s="72" t="s">
        <v>102</v>
      </c>
      <c r="C96" s="72">
        <v>0</v>
      </c>
      <c r="D96" s="102">
        <v>0</v>
      </c>
      <c r="E96" s="28">
        <v>0</v>
      </c>
      <c r="F96" s="82"/>
    </row>
    <row r="97" spans="1:6" ht="15" customHeight="1" thickBot="1">
      <c r="A97" s="103" t="s">
        <v>97</v>
      </c>
      <c r="B97" s="104" t="s">
        <v>84</v>
      </c>
      <c r="C97" s="104">
        <v>501</v>
      </c>
      <c r="D97" s="105">
        <v>501</v>
      </c>
      <c r="E97" s="32">
        <v>501</v>
      </c>
      <c r="F97" s="106">
        <f>E97/D97</f>
        <v>1</v>
      </c>
    </row>
    <row r="98" spans="1:6" ht="15" customHeight="1" thickTop="1" thickBot="1">
      <c r="A98" s="107" t="s">
        <v>85</v>
      </c>
      <c r="B98" s="108"/>
      <c r="C98" s="31">
        <f>C63+C64+C65+C66+C74+C90+C91+C93</f>
        <v>48433</v>
      </c>
      <c r="D98" s="31">
        <f>D63+D64+D65+D66+D74+D90+D91+D93+D89</f>
        <v>51178</v>
      </c>
      <c r="E98" s="31">
        <f>E63+E64+E65+E66+E74+E90+E91+E93+E89</f>
        <v>45506</v>
      </c>
      <c r="F98" s="92">
        <f>E98/D98</f>
        <v>0.88917112821915667</v>
      </c>
    </row>
    <row r="99" spans="1:6" ht="13.5" thickTop="1"/>
  </sheetData>
  <mergeCells count="4">
    <mergeCell ref="A57:F57"/>
    <mergeCell ref="A58:F58"/>
    <mergeCell ref="A3:F3"/>
    <mergeCell ref="A4:F4"/>
  </mergeCells>
  <phoneticPr fontId="2" type="noConversion"/>
  <printOptions horizontalCentered="1"/>
  <pageMargins left="0.5" right="0.6" top="0.45833333333333331" bottom="0.55000000000000004" header="0.37" footer="0.22"/>
  <pageSetup paperSize="9" orientation="portrait" horizontalDpi="300" verticalDpi="300" r:id="rId1"/>
  <headerFooter alignWithMargins="0">
    <oddFooter>&amp;R&amp;"Arial Narrow,Normál"&amp;P. oldal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24</v>
      </c>
    </row>
    <row r="2" spans="1:6">
      <c r="E2" s="8"/>
    </row>
    <row r="3" spans="1:6" ht="18" customHeight="1">
      <c r="A3" s="162" t="s">
        <v>37</v>
      </c>
      <c r="B3" s="162"/>
      <c r="C3" s="162"/>
      <c r="D3" s="162"/>
      <c r="E3" s="162"/>
      <c r="F3" s="162"/>
    </row>
    <row r="4" spans="1:6" ht="28.5" customHeight="1">
      <c r="A4" s="163" t="s">
        <v>35</v>
      </c>
      <c r="B4" s="162"/>
      <c r="C4" s="162"/>
      <c r="D4" s="162"/>
      <c r="E4" s="162"/>
      <c r="F4" s="162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29</v>
      </c>
    </row>
    <row r="7" spans="1:6" ht="18" customHeight="1" thickBot="1">
      <c r="A7" s="160" t="s">
        <v>1</v>
      </c>
      <c r="B7" s="161"/>
      <c r="C7" s="14" t="s">
        <v>22</v>
      </c>
      <c r="D7" s="14" t="s">
        <v>20</v>
      </c>
      <c r="E7" s="14" t="s">
        <v>21</v>
      </c>
      <c r="F7" s="15" t="s">
        <v>28</v>
      </c>
    </row>
    <row r="8" spans="1:6" ht="18" customHeight="1">
      <c r="A8" s="158" t="s">
        <v>23</v>
      </c>
      <c r="B8" s="159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26</v>
      </c>
      <c r="B10" s="18" t="s">
        <v>25</v>
      </c>
      <c r="C10" s="14" t="s">
        <v>27</v>
      </c>
      <c r="D10" s="14" t="s">
        <v>20</v>
      </c>
      <c r="E10" s="14" t="s">
        <v>21</v>
      </c>
      <c r="F10" s="15" t="s">
        <v>28</v>
      </c>
    </row>
    <row r="11" spans="1:6" ht="18" customHeight="1">
      <c r="A11" s="16" t="s">
        <v>38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162" t="s">
        <v>36</v>
      </c>
      <c r="B17" s="162"/>
      <c r="C17" s="162"/>
      <c r="D17" s="162"/>
      <c r="E17" s="162"/>
      <c r="F17" s="162"/>
    </row>
    <row r="18" spans="1:6" ht="30" customHeight="1">
      <c r="A18" s="163" t="s">
        <v>35</v>
      </c>
      <c r="B18" s="162"/>
      <c r="C18" s="162"/>
      <c r="D18" s="162"/>
      <c r="E18" s="162"/>
      <c r="F18" s="162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29</v>
      </c>
    </row>
    <row r="21" spans="1:6" ht="18" customHeight="1" thickBot="1">
      <c r="A21" s="160" t="s">
        <v>1</v>
      </c>
      <c r="B21" s="161"/>
      <c r="C21" s="14" t="s">
        <v>22</v>
      </c>
      <c r="D21" s="14" t="s">
        <v>20</v>
      </c>
      <c r="E21" s="14" t="s">
        <v>21</v>
      </c>
      <c r="F21" s="15" t="s">
        <v>28</v>
      </c>
    </row>
    <row r="22" spans="1:6" ht="18" customHeight="1">
      <c r="A22" s="158" t="s">
        <v>30</v>
      </c>
      <c r="B22" s="159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26</v>
      </c>
      <c r="B24" s="18" t="s">
        <v>25</v>
      </c>
      <c r="C24" s="14" t="s">
        <v>27</v>
      </c>
      <c r="D24" s="14" t="s">
        <v>20</v>
      </c>
      <c r="E24" s="14" t="s">
        <v>21</v>
      </c>
      <c r="F24" s="15" t="s">
        <v>28</v>
      </c>
    </row>
    <row r="25" spans="1:6" ht="18" customHeight="1">
      <c r="A25" s="16" t="s">
        <v>38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2:B22"/>
    <mergeCell ref="A7:B7"/>
    <mergeCell ref="A8:B8"/>
    <mergeCell ref="A3:F3"/>
    <mergeCell ref="A4:F4"/>
    <mergeCell ref="A17:F17"/>
    <mergeCell ref="A18:F18"/>
    <mergeCell ref="A21:B21"/>
  </mergeCells>
  <phoneticPr fontId="2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2. melléklet</vt:lpstr>
      <vt:lpstr>7. mellékelt</vt:lpstr>
      <vt:lpstr>Munka1</vt:lpstr>
      <vt:lpstr>'2.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bsenye01</cp:lastModifiedBy>
  <cp:lastPrinted>2019-05-08T09:35:38Z</cp:lastPrinted>
  <dcterms:created xsi:type="dcterms:W3CDTF">2012-01-28T13:44:32Z</dcterms:created>
  <dcterms:modified xsi:type="dcterms:W3CDTF">2020-07-10T07:01:01Z</dcterms:modified>
</cp:coreProperties>
</file>