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9320" windowHeight="7695" tabRatio="908" activeTab="14"/>
  </bookViews>
  <sheets>
    <sheet name="1. melléklet" sheetId="1" r:id="rId1"/>
    <sheet name="2. melléklet" sheetId="40" r:id="rId2"/>
    <sheet name="3. melléklet" sheetId="41" r:id="rId3"/>
    <sheet name="4. melléklet" sheetId="35" r:id="rId4"/>
    <sheet name="5. melléklet" sheetId="8" r:id="rId5"/>
    <sheet name="6. melléklet" sheetId="18" r:id="rId6"/>
    <sheet name="7. melléklet" sheetId="36" r:id="rId7"/>
    <sheet name="8. melléklet" sheetId="37" r:id="rId8"/>
    <sheet name="9. melléklet" sheetId="12" r:id="rId9"/>
    <sheet name="10. melléklet" sheetId="22" r:id="rId10"/>
    <sheet name="11. melléklet" sheetId="30" r:id="rId11"/>
    <sheet name="12. melléklet" sheetId="31" r:id="rId12"/>
    <sheet name="13. melléklet" sheetId="29" r:id="rId13"/>
    <sheet name="14. melléklet" sheetId="32" r:id="rId14"/>
    <sheet name="15. melléklet" sheetId="28" r:id="rId15"/>
  </sheets>
  <definedNames>
    <definedName name="_pr10" localSheetId="7">'8. melléklet'!#REF!</definedName>
    <definedName name="_pr12" localSheetId="7">'8. melléklet'!#REF!</definedName>
    <definedName name="_pr21" localSheetId="6">'7. melléklet'!$A$57</definedName>
    <definedName name="_pr232" localSheetId="9">'10. melléklet'!$A$13</definedName>
    <definedName name="_pr233" localSheetId="9">'10. melléklet'!$A$18</definedName>
    <definedName name="_pr234" localSheetId="9">'10. melléklet'!$A$27</definedName>
    <definedName name="_pr235" localSheetId="9">'10. melléklet'!$A$32</definedName>
    <definedName name="_pr236" localSheetId="9">'10. melléklet'!$A$37</definedName>
    <definedName name="_pr24" localSheetId="6">'7. melléklet'!$A$59</definedName>
    <definedName name="_pr25" localSheetId="6">'7. melléklet'!$A$60</definedName>
    <definedName name="_pr26" localSheetId="6">'7. melléklet'!$A$61</definedName>
    <definedName name="_pr27" localSheetId="6">'7. melléklet'!$A$62</definedName>
    <definedName name="_pr28" localSheetId="6">'7. melléklet'!$A$63</definedName>
    <definedName name="_pr312" localSheetId="9">'10. melléklet'!#REF!</definedName>
    <definedName name="_pr313" localSheetId="9">'10. melléklet'!#REF!</definedName>
    <definedName name="_pr314" localSheetId="9">'10. melléklet'!$A$5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melléklet'!$A$20</definedName>
    <definedName name="foot_5_place" localSheetId="7">'8. melléklet'!#REF!</definedName>
    <definedName name="foot_53_place" localSheetId="7">'8. melléklet'!#REF!</definedName>
    <definedName name="léé" localSheetId="7">'8. melléklet'!#REF!</definedName>
    <definedName name="mmm" localSheetId="6">'7. melléklet'!#REF!</definedName>
    <definedName name="_xlnm.Print_Area" localSheetId="9">'10. melléklet'!$A$1:$E$38</definedName>
  </definedNames>
  <calcPr calcId="125725"/>
</workbook>
</file>

<file path=xl/calcChain.xml><?xml version="1.0" encoding="utf-8"?>
<calcChain xmlns="http://schemas.openxmlformats.org/spreadsheetml/2006/main">
  <c r="C12" i="12"/>
  <c r="D88" i="35" l="1"/>
  <c r="E71"/>
  <c r="D49"/>
  <c r="D38"/>
  <c r="D25"/>
  <c r="J96" i="41"/>
  <c r="J95"/>
  <c r="J94"/>
  <c r="J93"/>
  <c r="J92"/>
  <c r="J91"/>
  <c r="I90"/>
  <c r="I97" s="1"/>
  <c r="G90"/>
  <c r="G97" s="1"/>
  <c r="J89"/>
  <c r="J88"/>
  <c r="J87"/>
  <c r="J86"/>
  <c r="J85"/>
  <c r="I84"/>
  <c r="H84"/>
  <c r="J84" s="1"/>
  <c r="G84"/>
  <c r="J83"/>
  <c r="J82"/>
  <c r="J81"/>
  <c r="J80"/>
  <c r="I79"/>
  <c r="H79"/>
  <c r="J79" s="1"/>
  <c r="G79"/>
  <c r="J78"/>
  <c r="J77"/>
  <c r="J76"/>
  <c r="J75"/>
  <c r="I74"/>
  <c r="H74"/>
  <c r="J74" s="1"/>
  <c r="G74"/>
  <c r="J73"/>
  <c r="J72"/>
  <c r="J71"/>
  <c r="I66"/>
  <c r="H66"/>
  <c r="G66"/>
  <c r="G67" s="1"/>
  <c r="J65"/>
  <c r="J64"/>
  <c r="J63"/>
  <c r="I62"/>
  <c r="H62"/>
  <c r="J62" s="1"/>
  <c r="G62"/>
  <c r="J61"/>
  <c r="J60"/>
  <c r="J59"/>
  <c r="J58"/>
  <c r="J57"/>
  <c r="I56"/>
  <c r="I67" s="1"/>
  <c r="I70" s="1"/>
  <c r="H56"/>
  <c r="H67" s="1"/>
  <c r="H70" s="1"/>
  <c r="J55"/>
  <c r="J54"/>
  <c r="J53"/>
  <c r="J52"/>
  <c r="J51"/>
  <c r="I49"/>
  <c r="H49"/>
  <c r="G49"/>
  <c r="J49" s="1"/>
  <c r="J48"/>
  <c r="J46"/>
  <c r="I45"/>
  <c r="H45"/>
  <c r="G45"/>
  <c r="J45" s="1"/>
  <c r="J43"/>
  <c r="J41"/>
  <c r="J40"/>
  <c r="J39"/>
  <c r="J38"/>
  <c r="J37"/>
  <c r="J36"/>
  <c r="J35"/>
  <c r="I34"/>
  <c r="G34"/>
  <c r="J33"/>
  <c r="I32"/>
  <c r="H32"/>
  <c r="J32" s="1"/>
  <c r="G32"/>
  <c r="J31"/>
  <c r="J30"/>
  <c r="J29"/>
  <c r="J28"/>
  <c r="J27"/>
  <c r="J26"/>
  <c r="J25"/>
  <c r="J24"/>
  <c r="I23"/>
  <c r="H23"/>
  <c r="H34" s="1"/>
  <c r="G23"/>
  <c r="J22"/>
  <c r="J21"/>
  <c r="H20"/>
  <c r="H68" s="1"/>
  <c r="J19"/>
  <c r="J18"/>
  <c r="J17"/>
  <c r="J16"/>
  <c r="J15"/>
  <c r="I14"/>
  <c r="I20" s="1"/>
  <c r="H14"/>
  <c r="G14"/>
  <c r="G20" s="1"/>
  <c r="J13"/>
  <c r="J12"/>
  <c r="J11"/>
  <c r="J10"/>
  <c r="J9"/>
  <c r="J8"/>
  <c r="J123" i="40"/>
  <c r="I122"/>
  <c r="H122"/>
  <c r="J122" s="1"/>
  <c r="G122"/>
  <c r="J121"/>
  <c r="J120"/>
  <c r="J119"/>
  <c r="J118"/>
  <c r="J116"/>
  <c r="J115"/>
  <c r="J114"/>
  <c r="I113"/>
  <c r="H113"/>
  <c r="J113" s="1"/>
  <c r="J112"/>
  <c r="J111"/>
  <c r="I110"/>
  <c r="H110"/>
  <c r="J110" s="1"/>
  <c r="G110"/>
  <c r="J109"/>
  <c r="J108"/>
  <c r="J107"/>
  <c r="J106"/>
  <c r="I105"/>
  <c r="I117" s="1"/>
  <c r="I124" s="1"/>
  <c r="H105"/>
  <c r="H117" s="1"/>
  <c r="H124" s="1"/>
  <c r="G105"/>
  <c r="G117" s="1"/>
  <c r="J104"/>
  <c r="J103"/>
  <c r="J102"/>
  <c r="I99"/>
  <c r="H99"/>
  <c r="G99"/>
  <c r="J99" s="1"/>
  <c r="J98"/>
  <c r="J97"/>
  <c r="J96"/>
  <c r="J95"/>
  <c r="J94"/>
  <c r="J93"/>
  <c r="J92"/>
  <c r="J91"/>
  <c r="J90"/>
  <c r="I89"/>
  <c r="H89"/>
  <c r="G89"/>
  <c r="J88"/>
  <c r="J87"/>
  <c r="J86"/>
  <c r="J85"/>
  <c r="I84"/>
  <c r="I100" s="1"/>
  <c r="H84"/>
  <c r="G84"/>
  <c r="G100" s="1"/>
  <c r="J83"/>
  <c r="J82"/>
  <c r="J81"/>
  <c r="J80"/>
  <c r="J79"/>
  <c r="J78"/>
  <c r="J77"/>
  <c r="I75"/>
  <c r="H75"/>
  <c r="G75"/>
  <c r="J75" s="1"/>
  <c r="J74"/>
  <c r="J73"/>
  <c r="J72"/>
  <c r="J71"/>
  <c r="J70"/>
  <c r="J69"/>
  <c r="J68"/>
  <c r="J67"/>
  <c r="J66"/>
  <c r="J65"/>
  <c r="J64"/>
  <c r="J63"/>
  <c r="J62"/>
  <c r="I61"/>
  <c r="H61"/>
  <c r="J61" s="1"/>
  <c r="G61"/>
  <c r="J60"/>
  <c r="J59"/>
  <c r="J58"/>
  <c r="J57"/>
  <c r="J56"/>
  <c r="J55"/>
  <c r="J53"/>
  <c r="I51"/>
  <c r="H51"/>
  <c r="G51"/>
  <c r="J51" s="1"/>
  <c r="J50"/>
  <c r="J49"/>
  <c r="J48"/>
  <c r="J47"/>
  <c r="J46"/>
  <c r="I45"/>
  <c r="H45"/>
  <c r="G45"/>
  <c r="J45" s="1"/>
  <c r="J44"/>
  <c r="J43"/>
  <c r="I42"/>
  <c r="H42"/>
  <c r="G42"/>
  <c r="J42" s="1"/>
  <c r="J41"/>
  <c r="J40"/>
  <c r="J39"/>
  <c r="J38"/>
  <c r="J37"/>
  <c r="J36"/>
  <c r="J35"/>
  <c r="I34"/>
  <c r="H34"/>
  <c r="G34"/>
  <c r="J34" s="1"/>
  <c r="J33"/>
  <c r="J32"/>
  <c r="I31"/>
  <c r="I52" s="1"/>
  <c r="H31"/>
  <c r="H52" s="1"/>
  <c r="G31"/>
  <c r="J30"/>
  <c r="J29"/>
  <c r="J28"/>
  <c r="J27"/>
  <c r="I25"/>
  <c r="H25"/>
  <c r="G25"/>
  <c r="J25" s="1"/>
  <c r="J24"/>
  <c r="J23"/>
  <c r="J22"/>
  <c r="I21"/>
  <c r="I26" s="1"/>
  <c r="H21"/>
  <c r="H26" s="1"/>
  <c r="G21"/>
  <c r="G26" s="1"/>
  <c r="J20"/>
  <c r="J19"/>
  <c r="J18"/>
  <c r="J17"/>
  <c r="J16"/>
  <c r="J15"/>
  <c r="J14"/>
  <c r="J13"/>
  <c r="J12"/>
  <c r="J11"/>
  <c r="J10"/>
  <c r="J9"/>
  <c r="J8"/>
  <c r="F74"/>
  <c r="C27" i="28"/>
  <c r="C13" i="32"/>
  <c r="C9"/>
  <c r="C54" i="30"/>
  <c r="C37"/>
  <c r="E22" i="22"/>
  <c r="E20"/>
  <c r="E25"/>
  <c r="E23"/>
  <c r="E21"/>
  <c r="C32" i="41"/>
  <c r="J89" i="40" l="1"/>
  <c r="G70" i="41"/>
  <c r="J84" i="40"/>
  <c r="J100" s="1"/>
  <c r="G52"/>
  <c r="G68" i="41"/>
  <c r="J20"/>
  <c r="J50" s="1"/>
  <c r="G50"/>
  <c r="I68"/>
  <c r="I98" s="1"/>
  <c r="I50"/>
  <c r="I69" s="1"/>
  <c r="J34"/>
  <c r="J23"/>
  <c r="J14"/>
  <c r="H50"/>
  <c r="H69" s="1"/>
  <c r="J56"/>
  <c r="J67" s="1"/>
  <c r="J66"/>
  <c r="H90"/>
  <c r="H97" s="1"/>
  <c r="H98" s="1"/>
  <c r="G101" i="40"/>
  <c r="G76"/>
  <c r="J26"/>
  <c r="I101"/>
  <c r="I125" s="1"/>
  <c r="I76"/>
  <c r="G124"/>
  <c r="J124" s="1"/>
  <c r="J117"/>
  <c r="H101"/>
  <c r="H125" s="1"/>
  <c r="H76"/>
  <c r="J52"/>
  <c r="J31"/>
  <c r="H100"/>
  <c r="J21"/>
  <c r="J105"/>
  <c r="D70" i="41"/>
  <c r="E70"/>
  <c r="D69"/>
  <c r="E69"/>
  <c r="J70" l="1"/>
  <c r="G69"/>
  <c r="G98"/>
  <c r="J98" s="1"/>
  <c r="J68"/>
  <c r="J97"/>
  <c r="J90"/>
  <c r="J101" i="40"/>
  <c r="J76"/>
  <c r="J69" i="41" s="1"/>
  <c r="G125" i="40"/>
  <c r="J125" s="1"/>
  <c r="C33" i="35"/>
  <c r="F96" i="41" l="1"/>
  <c r="F95"/>
  <c r="F94"/>
  <c r="F93"/>
  <c r="F92"/>
  <c r="F91"/>
  <c r="E90"/>
  <c r="E97" s="1"/>
  <c r="F89"/>
  <c r="F88"/>
  <c r="F87"/>
  <c r="F86"/>
  <c r="F85"/>
  <c r="E84"/>
  <c r="D84"/>
  <c r="C84"/>
  <c r="F84" s="1"/>
  <c r="F83"/>
  <c r="F82"/>
  <c r="F81"/>
  <c r="F80"/>
  <c r="E79"/>
  <c r="D79"/>
  <c r="C79"/>
  <c r="F79" s="1"/>
  <c r="F78"/>
  <c r="F77"/>
  <c r="F76"/>
  <c r="F75"/>
  <c r="E74"/>
  <c r="D74"/>
  <c r="D90" s="1"/>
  <c r="D97" s="1"/>
  <c r="C74"/>
  <c r="F73"/>
  <c r="F72"/>
  <c r="F71"/>
  <c r="E66"/>
  <c r="E67" s="1"/>
  <c r="D66"/>
  <c r="C66"/>
  <c r="F65"/>
  <c r="F64"/>
  <c r="F63"/>
  <c r="F62"/>
  <c r="E62"/>
  <c r="D62"/>
  <c r="C62"/>
  <c r="C67" s="1"/>
  <c r="F61"/>
  <c r="F60"/>
  <c r="F59"/>
  <c r="F58"/>
  <c r="F57"/>
  <c r="E56"/>
  <c r="D56"/>
  <c r="D67" s="1"/>
  <c r="F55"/>
  <c r="F54"/>
  <c r="F53"/>
  <c r="F52"/>
  <c r="F51"/>
  <c r="E49"/>
  <c r="D49"/>
  <c r="C49"/>
  <c r="F48"/>
  <c r="F46"/>
  <c r="E45"/>
  <c r="D45"/>
  <c r="C45"/>
  <c r="F45" s="1"/>
  <c r="F43"/>
  <c r="F41"/>
  <c r="F40"/>
  <c r="F39"/>
  <c r="F38"/>
  <c r="F37"/>
  <c r="F36"/>
  <c r="F35"/>
  <c r="D34"/>
  <c r="C34"/>
  <c r="F34" s="1"/>
  <c r="F33"/>
  <c r="F32"/>
  <c r="E32"/>
  <c r="D32"/>
  <c r="F31"/>
  <c r="F30"/>
  <c r="F29"/>
  <c r="F28"/>
  <c r="F27"/>
  <c r="F26"/>
  <c r="F25"/>
  <c r="F24"/>
  <c r="F23"/>
  <c r="E23"/>
  <c r="E34" s="1"/>
  <c r="D23"/>
  <c r="C23"/>
  <c r="F22"/>
  <c r="F21"/>
  <c r="E20"/>
  <c r="D20"/>
  <c r="D68" s="1"/>
  <c r="D98" s="1"/>
  <c r="F19"/>
  <c r="F18"/>
  <c r="F17"/>
  <c r="F16"/>
  <c r="F15"/>
  <c r="E14"/>
  <c r="D14"/>
  <c r="C14"/>
  <c r="C20" s="1"/>
  <c r="F13"/>
  <c r="F12"/>
  <c r="F11"/>
  <c r="F10"/>
  <c r="F9"/>
  <c r="F8"/>
  <c r="F123" i="40"/>
  <c r="F122"/>
  <c r="E122"/>
  <c r="D122"/>
  <c r="C122"/>
  <c r="F121"/>
  <c r="F120"/>
  <c r="F119"/>
  <c r="F118"/>
  <c r="F116"/>
  <c r="F115"/>
  <c r="F114"/>
  <c r="E113"/>
  <c r="F113" s="1"/>
  <c r="D113"/>
  <c r="F112"/>
  <c r="F111"/>
  <c r="F110"/>
  <c r="E110"/>
  <c r="D110"/>
  <c r="C110"/>
  <c r="F109"/>
  <c r="F108"/>
  <c r="F107"/>
  <c r="F106"/>
  <c r="F105"/>
  <c r="E105"/>
  <c r="E117" s="1"/>
  <c r="E124" s="1"/>
  <c r="D105"/>
  <c r="D117" s="1"/>
  <c r="D124" s="1"/>
  <c r="C105"/>
  <c r="C117" s="1"/>
  <c r="F104"/>
  <c r="F103"/>
  <c r="F102"/>
  <c r="E99"/>
  <c r="E100" s="1"/>
  <c r="D99"/>
  <c r="D100" s="1"/>
  <c r="C99"/>
  <c r="F99" s="1"/>
  <c r="F98"/>
  <c r="F97"/>
  <c r="F96"/>
  <c r="F95"/>
  <c r="F94"/>
  <c r="F93"/>
  <c r="F92"/>
  <c r="F91"/>
  <c r="F90"/>
  <c r="F89"/>
  <c r="E89"/>
  <c r="D89"/>
  <c r="C89"/>
  <c r="F88"/>
  <c r="F87"/>
  <c r="F86"/>
  <c r="F85"/>
  <c r="F84"/>
  <c r="F100" s="1"/>
  <c r="E84"/>
  <c r="D84"/>
  <c r="C84"/>
  <c r="F83"/>
  <c r="F82"/>
  <c r="F81"/>
  <c r="F80"/>
  <c r="F79"/>
  <c r="F78"/>
  <c r="F77"/>
  <c r="E75"/>
  <c r="D75"/>
  <c r="C75"/>
  <c r="F75" s="1"/>
  <c r="F73"/>
  <c r="F72"/>
  <c r="F71"/>
  <c r="F70"/>
  <c r="F69"/>
  <c r="F68"/>
  <c r="F67"/>
  <c r="F66"/>
  <c r="F65"/>
  <c r="F64"/>
  <c r="F63"/>
  <c r="F62"/>
  <c r="E61"/>
  <c r="D61"/>
  <c r="C61"/>
  <c r="F61" s="1"/>
  <c r="F60"/>
  <c r="F59"/>
  <c r="F58"/>
  <c r="F57"/>
  <c r="F56"/>
  <c r="F55"/>
  <c r="F53"/>
  <c r="E51"/>
  <c r="D51"/>
  <c r="C51"/>
  <c r="F50"/>
  <c r="F49"/>
  <c r="F48"/>
  <c r="F47"/>
  <c r="F46"/>
  <c r="E45"/>
  <c r="D45"/>
  <c r="C45"/>
  <c r="F45" s="1"/>
  <c r="F44"/>
  <c r="F43"/>
  <c r="E42"/>
  <c r="D42"/>
  <c r="C42"/>
  <c r="F41"/>
  <c r="F40"/>
  <c r="F39"/>
  <c r="F38"/>
  <c r="F37"/>
  <c r="F36"/>
  <c r="F35"/>
  <c r="F34"/>
  <c r="E34"/>
  <c r="D34"/>
  <c r="C34"/>
  <c r="F33"/>
  <c r="F32"/>
  <c r="E31"/>
  <c r="E52" s="1"/>
  <c r="D31"/>
  <c r="C31"/>
  <c r="F30"/>
  <c r="F29"/>
  <c r="F28"/>
  <c r="F27"/>
  <c r="E25"/>
  <c r="D25"/>
  <c r="C25"/>
  <c r="F24"/>
  <c r="F23"/>
  <c r="F22"/>
  <c r="E21"/>
  <c r="E26" s="1"/>
  <c r="D21"/>
  <c r="C21"/>
  <c r="C26" s="1"/>
  <c r="F20"/>
  <c r="F19"/>
  <c r="F18"/>
  <c r="F17"/>
  <c r="F16"/>
  <c r="F15"/>
  <c r="F14"/>
  <c r="F13"/>
  <c r="F12"/>
  <c r="F11"/>
  <c r="F10"/>
  <c r="F9"/>
  <c r="F8"/>
  <c r="C90" i="41" l="1"/>
  <c r="F49"/>
  <c r="F51" i="40"/>
  <c r="C52"/>
  <c r="F52" s="1"/>
  <c r="F42"/>
  <c r="F31"/>
  <c r="F25"/>
  <c r="C68" i="41"/>
  <c r="C50"/>
  <c r="F20"/>
  <c r="F50" s="1"/>
  <c r="C97"/>
  <c r="F97" s="1"/>
  <c r="F90"/>
  <c r="E68"/>
  <c r="E98" s="1"/>
  <c r="E50"/>
  <c r="F66"/>
  <c r="F74"/>
  <c r="F14"/>
  <c r="D50"/>
  <c r="F56"/>
  <c r="E101" i="40"/>
  <c r="E125" s="1"/>
  <c r="E76"/>
  <c r="C124"/>
  <c r="F124" s="1"/>
  <c r="F117"/>
  <c r="D26"/>
  <c r="F21"/>
  <c r="D52"/>
  <c r="C100"/>
  <c r="C70" i="41" s="1"/>
  <c r="C76" i="40" l="1"/>
  <c r="C69" i="41" s="1"/>
  <c r="C101" i="40"/>
  <c r="C125" s="1"/>
  <c r="F68" i="41"/>
  <c r="C98"/>
  <c r="F98" s="1"/>
  <c r="F67"/>
  <c r="F70" s="1"/>
  <c r="D101" i="40"/>
  <c r="D125" s="1"/>
  <c r="D76"/>
  <c r="F26"/>
  <c r="F101" l="1"/>
  <c r="F76"/>
  <c r="F69" i="41" s="1"/>
  <c r="F125" i="40"/>
  <c r="D72" i="35" l="1"/>
  <c r="E72"/>
  <c r="C72"/>
  <c r="C88" l="1"/>
  <c r="C31" i="28"/>
  <c r="C23" i="32"/>
  <c r="C11"/>
  <c r="C39" i="29"/>
  <c r="C40" s="1"/>
  <c r="C40" i="31"/>
  <c r="C40" i="30"/>
  <c r="E77" i="35"/>
  <c r="E88" s="1"/>
  <c r="D32"/>
  <c r="D33" s="1"/>
  <c r="D36"/>
  <c r="D37"/>
  <c r="D35"/>
  <c r="D50" s="1"/>
  <c r="D23"/>
  <c r="D24"/>
  <c r="D22"/>
  <c r="H12" i="12"/>
  <c r="J49" i="36"/>
  <c r="I49"/>
  <c r="H49"/>
  <c r="G49"/>
  <c r="F49"/>
  <c r="E49"/>
  <c r="D49"/>
  <c r="C49"/>
  <c r="J32"/>
  <c r="I32"/>
  <c r="H32"/>
  <c r="G32"/>
  <c r="F32"/>
  <c r="E32"/>
  <c r="D32"/>
  <c r="C32"/>
  <c r="D32" i="22"/>
  <c r="E32"/>
  <c r="C32"/>
  <c r="D27"/>
  <c r="E27"/>
  <c r="C27"/>
  <c r="D13"/>
  <c r="E13"/>
  <c r="C13"/>
  <c r="B42" i="18"/>
  <c r="B44" s="1"/>
  <c r="B36"/>
  <c r="C34" i="8"/>
  <c r="D34"/>
  <c r="B34"/>
  <c r="C28"/>
  <c r="C29" s="1"/>
  <c r="D28"/>
  <c r="B28"/>
  <c r="C24"/>
  <c r="D24"/>
  <c r="D29" s="1"/>
  <c r="B24"/>
  <c r="C20"/>
  <c r="D20"/>
  <c r="B20"/>
  <c r="E20" s="1"/>
  <c r="C12"/>
  <c r="D12"/>
  <c r="B12"/>
  <c r="E12" s="1"/>
  <c r="E9"/>
  <c r="E10"/>
  <c r="E11"/>
  <c r="E13"/>
  <c r="E14"/>
  <c r="E15"/>
  <c r="E16"/>
  <c r="E17"/>
  <c r="E18"/>
  <c r="E19"/>
  <c r="E21"/>
  <c r="E22"/>
  <c r="E23"/>
  <c r="E25"/>
  <c r="E26"/>
  <c r="E27"/>
  <c r="E30"/>
  <c r="E31"/>
  <c r="E32"/>
  <c r="E33"/>
  <c r="E8"/>
  <c r="E34"/>
  <c r="B29"/>
  <c r="E28" l="1"/>
  <c r="C50" i="35"/>
  <c r="E24" i="8"/>
  <c r="E29"/>
  <c r="C55" i="30"/>
</calcChain>
</file>

<file path=xl/sharedStrings.xml><?xml version="1.0" encoding="utf-8"?>
<sst xmlns="http://schemas.openxmlformats.org/spreadsheetml/2006/main" count="1498" uniqueCount="711">
  <si>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</si>
  <si>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</si>
  <si>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</si>
  <si>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</si>
  <si>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</si>
  <si>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</si>
  <si>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</si>
  <si>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</si>
  <si>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</si>
  <si>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</si>
  <si>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</si>
  <si>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</si>
  <si>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</si>
  <si>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</si>
  <si>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</si>
  <si>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</si>
  <si>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</si>
  <si>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</si>
  <si>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</si>
  <si>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</si>
  <si>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</si>
  <si>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</si>
  <si>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</si>
  <si>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</si>
  <si>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</si>
  <si>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</si>
  <si>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</si>
  <si>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</si>
  <si>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</si>
  <si>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</si>
  <si>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</si>
  <si>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</si>
  <si>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</si>
  <si>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</si>
  <si>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</si>
  <si>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</si>
  <si>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</si>
  <si>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</si>
  <si>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</si>
  <si>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</si>
  <si>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</si>
  <si>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</si>
  <si>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</si>
  <si>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</si>
  <si>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</si>
  <si>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</si>
  <si>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</si>
  <si>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</si>
  <si>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</si>
  <si>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</si>
  <si>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</si>
  <si>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</si>
  <si>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</si>
  <si>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</si>
  <si>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</si>
  <si>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</si>
  <si>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</si>
  <si>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</si>
  <si>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</si>
  <si>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</si>
  <si>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</si>
  <si>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</si>
  <si>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</si>
  <si>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</si>
  <si>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</si>
  <si>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</si>
  <si>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</si>
  <si>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</si>
  <si>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</si>
  <si>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</si>
  <si>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</si>
  <si>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</si>
  <si>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</si>
  <si>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</si>
  <si>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</si>
  <si>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</si>
  <si>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</si>
  <si>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</si>
  <si>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</si>
  <si>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</si>
  <si>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</si>
  <si>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</si>
  <si>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</si>
  <si>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</si>
  <si>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</si>
  <si>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</si>
  <si>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</si>
  <si>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</si>
  <si>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</si>
  <si>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</si>
  <si>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</si>
  <si>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</si>
  <si>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</si>
  <si>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</si>
  <si>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</si>
  <si>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</si>
  <si>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</si>
  <si>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</si>
  <si>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</si>
  <si>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</si>
  <si>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</si>
  <si>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</si>
  <si>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</si>
  <si>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</si>
  <si>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</si>
  <si>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</si>
  <si>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</si>
  <si>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</si>
  <si>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</si>
  <si>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</si>
  <si>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</si>
  <si>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</si>
  <si>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</si>
  <si>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</si>
  <si>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</si>
  <si>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</si>
  <si>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</si>
  <si>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</si>
  <si>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</si>
  <si>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</si>
  <si>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</si>
  <si>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</si>
  <si>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</si>
  <si>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</si>
  <si>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</si>
  <si>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</si>
  <si>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</si>
  <si>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</si>
  <si>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</si>
  <si>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</si>
  <si>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</si>
  <si>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</si>
  <si>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</si>
  <si>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</si>
  <si>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</si>
  <si>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</si>
  <si>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</si>
  <si>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</si>
  <si>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</si>
  <si>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</si>
  <si>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</si>
  <si>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</si>
  <si>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</si>
  <si>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</si>
  <si>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</si>
  <si>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</si>
  <si>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</si>
  <si>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</si>
  <si>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</si>
  <si>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</si>
  <si>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</si>
  <si>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</si>
  <si>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</si>
  <si>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</si>
  <si>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</si>
  <si>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</si>
  <si>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</si>
  <si>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</si>
  <si>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</si>
  <si>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</si>
  <si>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</si>
  <si>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</si>
  <si>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</si>
  <si>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</si>
  <si>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</si>
  <si>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</si>
  <si>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</si>
  <si>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</si>
  <si>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</si>
  <si>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</si>
  <si>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</si>
  <si>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</si>
  <si>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</si>
  <si>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</si>
  <si>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</si>
  <si>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</si>
  <si>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</si>
  <si>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</si>
  <si>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</si>
  <si>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</si>
  <si>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</si>
  <si>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</si>
  <si>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</si>
  <si>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</si>
  <si>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</si>
  <si>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</si>
  <si>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</si>
  <si>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</si>
  <si>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</si>
  <si>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</si>
  <si>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</si>
  <si>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</si>
  <si>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</si>
  <si>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</si>
  <si>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</si>
  <si>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</si>
  <si>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</si>
  <si>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</si>
  <si>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</si>
  <si>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</si>
  <si>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</si>
  <si>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</si>
  <si>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</si>
  <si>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</si>
  <si>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</si>
  <si>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</si>
  <si>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</si>
  <si>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</si>
  <si>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</si>
  <si>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</si>
  <si>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</si>
  <si>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</si>
  <si>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</si>
  <si>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</si>
  <si>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</si>
  <si>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</si>
  <si>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</si>
  <si>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</si>
  <si>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</si>
  <si>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</si>
  <si>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</si>
  <si>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</si>
  <si>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</si>
  <si>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</si>
  <si>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</si>
  <si>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</si>
  <si>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</si>
  <si>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</si>
  <si>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</si>
  <si>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</si>
  <si>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</si>
  <si>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</si>
  <si>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</si>
  <si>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</si>
  <si>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</si>
  <si>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</si>
  <si>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</si>
  <si>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</si>
  <si>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</si>
  <si>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</si>
  <si>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</si>
  <si>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</si>
  <si>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</si>
  <si>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</si>
  <si>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</si>
  <si>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</si>
  <si>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</si>
  <si>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</si>
  <si>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</si>
  <si>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</si>
  <si>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</si>
  <si>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</si>
  <si>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</si>
  <si>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</si>
  <si>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</si>
  <si>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</si>
  <si>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</si>
  <si>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</si>
  <si>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</si>
  <si>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</si>
  <si>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</si>
  <si>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</si>
  <si>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</si>
  <si>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</si>
  <si>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</si>
  <si>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</si>
  <si>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</si>
  <si>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</si>
  <si>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</si>
  <si>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</si>
  <si>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</si>
  <si>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</si>
  <si>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</si>
  <si>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</si>
  <si>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</si>
  <si>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</si>
  <si>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</si>
  <si>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</si>
  <si>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</si>
  <si>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</si>
  <si>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</si>
  <si>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</si>
  <si>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</si>
  <si>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</si>
  <si>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</si>
  <si>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</si>
  <si>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</si>
  <si>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</si>
  <si>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</si>
  <si>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</si>
  <si>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</si>
  <si>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</si>
  <si>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</si>
  <si>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</si>
  <si>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</si>
  <si>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</si>
  <si>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</si>
  <si>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</si>
  <si>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</si>
  <si>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</si>
  <si>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</si>
  <si>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</si>
  <si>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</si>
  <si>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</si>
  <si>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</si>
  <si>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</si>
  <si>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</si>
  <si>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</si>
  <si>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</si>
  <si>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</si>
  <si>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</si>
  <si>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</si>
  <si>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</si>
  <si>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</si>
  <si>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</si>
  <si>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</si>
  <si>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</si>
  <si>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</si>
  <si>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</si>
  <si>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</si>
  <si>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</si>
  <si>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</si>
  <si>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</si>
  <si>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</si>
  <si>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</si>
  <si>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</si>
  <si>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</si>
  <si>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</si>
  <si>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</si>
  <si>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</si>
  <si>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</si>
  <si>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</si>
  <si>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</si>
  <si>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</si>
  <si>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</si>
  <si>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</si>
  <si>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</si>
  <si>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</si>
  <si>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</t>
  </si>
  <si>
    <t>Felhalmozási célú garancia- és kezességvállalásból származó megtérülések államháztartáson kívülről</t>
  </si>
  <si>
    <t>B71</t>
  </si>
  <si>
    <t>B72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</si>
  <si>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</si>
  <si>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</si>
  <si>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</si>
  <si>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</si>
  <si>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</si>
  <si>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</si>
  <si>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</si>
  <si>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</si>
  <si>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</si>
  <si>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</si>
  <si>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</si>
  <si>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</si>
  <si>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</si>
  <si>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</si>
  <si>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</si>
  <si>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</si>
  <si>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</si>
  <si>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</si>
  <si>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</si>
  <si>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</si>
  <si>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</si>
  <si>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</si>
  <si>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</si>
  <si>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</si>
  <si>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</si>
  <si>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</si>
  <si>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</si>
  <si>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</si>
  <si>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</si>
  <si>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</si>
  <si>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</si>
  <si>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</si>
  <si>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</si>
  <si>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</si>
  <si>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</si>
  <si>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</si>
  <si>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</si>
  <si>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</si>
  <si>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</si>
  <si>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</si>
  <si>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</si>
  <si>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</si>
  <si>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</si>
  <si>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</si>
  <si>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</si>
  <si>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</si>
  <si>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</si>
  <si>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</si>
  <si>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</si>
  <si>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</si>
  <si>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</si>
  <si>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</si>
  <si>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</si>
  <si>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</si>
  <si>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</si>
  <si>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</si>
  <si>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</si>
  <si>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</si>
  <si>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</si>
  <si>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</si>
  <si>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</si>
  <si>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</si>
  <si>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</si>
  <si>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</si>
  <si>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</si>
  <si>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</si>
  <si>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</si>
  <si>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</si>
  <si>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</si>
  <si>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</si>
  <si>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</si>
  <si>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</si>
  <si>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</si>
  <si>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</si>
  <si>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</si>
  <si>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</si>
  <si>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</si>
  <si>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</si>
  <si>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</si>
  <si>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</si>
  <si>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</si>
  <si>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</si>
  <si>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</si>
  <si>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</si>
  <si>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</si>
  <si>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</si>
  <si>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</si>
  <si>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</si>
  <si>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</si>
  <si>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</si>
  <si>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</si>
  <si>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</si>
  <si>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</si>
  <si>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</si>
  <si>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</si>
  <si>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</si>
  <si>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</si>
  <si>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</si>
  <si>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</si>
  <si>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</si>
  <si>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</si>
  <si>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</si>
  <si>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</si>
  <si>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</si>
  <si>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</si>
  <si>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</si>
  <si>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</si>
  <si>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</si>
  <si>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</si>
  <si>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</si>
  <si>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</si>
  <si>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</si>
  <si>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</si>
  <si>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</si>
  <si>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</si>
  <si>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</si>
  <si>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</si>
  <si>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</si>
  <si>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</si>
  <si>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</si>
  <si>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</si>
  <si>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</si>
  <si>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</si>
  <si>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</si>
  <si>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</si>
  <si>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</si>
  <si>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</si>
  <si>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</si>
  <si>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</si>
  <si>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</si>
  <si>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</si>
  <si>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</si>
  <si>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</si>
  <si>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</si>
  <si>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</si>
  <si>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</si>
  <si>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</si>
  <si>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</si>
  <si>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</si>
  <si>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</si>
  <si>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</si>
  <si>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</si>
  <si>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</si>
  <si>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</si>
  <si>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</si>
  <si>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</si>
  <si>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</si>
  <si>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</si>
  <si>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</si>
  <si>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</si>
  <si>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</si>
  <si>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</si>
  <si>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</si>
  <si>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</si>
  <si>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</si>
  <si>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</si>
  <si>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</si>
  <si>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</si>
  <si>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</si>
  <si>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</si>
  <si>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</si>
  <si>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</si>
  <si>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</si>
  <si>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</si>
  <si>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</si>
  <si>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</si>
  <si>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</si>
  <si>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</si>
  <si>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</si>
  <si>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</si>
  <si>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</si>
  <si>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</si>
  <si>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</si>
  <si>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</si>
  <si>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</si>
  <si>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</si>
  <si>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</si>
  <si>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</si>
  <si>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</si>
  <si>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</si>
  <si>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</si>
  <si>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</si>
  <si>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</si>
  <si>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</si>
  <si>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</si>
  <si>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</si>
  <si>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</si>
  <si>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</si>
  <si>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</si>
  <si>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</si>
  <si>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</si>
  <si>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</si>
  <si>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</si>
  <si>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</si>
  <si>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</si>
  <si>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</si>
  <si>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</si>
  <si>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</si>
  <si>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</si>
  <si>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</si>
  <si>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</si>
  <si>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</si>
  <si>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</si>
  <si>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</si>
  <si>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</si>
  <si>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</si>
  <si>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</si>
  <si>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</si>
  <si>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</si>
  <si>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</si>
  <si>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</si>
  <si>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</si>
  <si>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</si>
  <si>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</si>
  <si>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</si>
  <si>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</si>
  <si>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</si>
  <si>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</si>
  <si>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</si>
  <si>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</si>
  <si>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</si>
  <si>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</si>
  <si>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</si>
  <si>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</si>
  <si>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</si>
  <si>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</si>
  <si>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</si>
  <si>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</si>
  <si>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</si>
  <si>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</si>
  <si>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</si>
  <si>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</si>
  <si>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</si>
  <si>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</si>
  <si>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</si>
  <si>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</si>
  <si>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</si>
  <si>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</si>
  <si>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</si>
  <si>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</si>
  <si>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</si>
  <si>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</si>
  <si>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</si>
  <si>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</si>
  <si>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</si>
  <si>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</si>
  <si>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</si>
  <si>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</si>
  <si>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</si>
  <si>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</si>
  <si>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</si>
  <si>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</si>
  <si>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</si>
  <si>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</si>
  <si>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</si>
  <si>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</si>
  <si>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</si>
  <si>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</si>
  <si>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</si>
  <si>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</si>
  <si>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</si>
  <si>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</si>
  <si>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</si>
  <si>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</si>
  <si>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</si>
  <si>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</si>
  <si>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</si>
  <si>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</si>
  <si>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</si>
  <si>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</si>
  <si>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</si>
  <si>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</si>
  <si>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</si>
  <si>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</si>
  <si>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</si>
  <si>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</si>
  <si>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</si>
  <si>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</si>
  <si>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</si>
  <si>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</si>
  <si>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</si>
  <si>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</si>
  <si>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</si>
  <si>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</si>
  <si>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</si>
  <si>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</si>
  <si>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</si>
  <si>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</si>
  <si>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Költségvetési engedélyezett létszámkeret (álláshely) (fő) KÖLTSÉGVETÉSI SZERV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</si>
  <si>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</si>
  <si>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</si>
  <si>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</si>
  <si>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</si>
  <si>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</si>
  <si>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</si>
  <si>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</si>
  <si>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</si>
  <si>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</si>
  <si>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</si>
  <si>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</si>
  <si>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</si>
  <si>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</si>
  <si>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</si>
  <si>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</si>
  <si>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</si>
  <si>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</si>
  <si>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2016.</t>
  </si>
  <si>
    <t>adósságot keletkeztető ügylet rovatszáma (B8)</t>
  </si>
  <si>
    <t>hitel/lízing/kölcsön/értékpapír</t>
  </si>
  <si>
    <t>Vízesblokk kialakítás</t>
  </si>
  <si>
    <t>EREDETI ELŐIRÁNYZAT</t>
  </si>
  <si>
    <t>Rovat</t>
  </si>
  <si>
    <t>SAJÁT BEVÉTELEK</t>
  </si>
  <si>
    <t>Lunkányi síremlék felújítása</t>
  </si>
  <si>
    <t>késedelmi pótlék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</si>
  <si>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</si>
  <si>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</si>
  <si>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</si>
  <si>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</si>
  <si>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</si>
  <si>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</si>
  <si>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</si>
  <si>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</si>
  <si>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</si>
  <si>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</si>
  <si>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</si>
  <si>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SORKIKÁPOLNA ÖNKORMÁNYZATI ELŐIRÁNYZATOK</t>
  </si>
  <si>
    <t>B65</t>
  </si>
  <si>
    <t>Könyvtár</t>
  </si>
  <si>
    <t>Város és községgazdálkodás</t>
  </si>
  <si>
    <t>Fűnyíró, egyéb gépek</t>
  </si>
  <si>
    <t>Temetőbe villany elvezetése</t>
  </si>
  <si>
    <t>Könyvtár felújítás</t>
  </si>
  <si>
    <t>Közút javítás</t>
  </si>
  <si>
    <t>saját bevételek 2019.</t>
  </si>
  <si>
    <t>Kiadások (Ft)</t>
  </si>
  <si>
    <t>Bevételek (Ft)</t>
  </si>
  <si>
    <t>Beruházások és felújítások (Ft)</t>
  </si>
  <si>
    <t>Az európai uniós forrásból finanszírozott támogatással megvalósuló programok, projektek kiadásai, bevételei, valamint a helyi önkormányzat ilyen projektekhez történő hozzájárulásai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</si>
  <si>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</si>
  <si>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Általános- és céltartalékok (Ft)</t>
  </si>
  <si>
    <t>A közvetett támogatások (Ft)</t>
  </si>
  <si>
    <t>Támogatások, kölcsönök nyújtása és törlesztése (Ft)</t>
  </si>
  <si>
    <t>Támogatások, kölcsönök bevételei (Ft)</t>
  </si>
  <si>
    <t>Lakosságnak juttatott támogatások, szociális, rászorultsági jellegű ellátások (Ft)</t>
  </si>
  <si>
    <t>Helyi adó és egyéb közhatalmi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</si>
  <si>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</si>
  <si>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B411</t>
  </si>
  <si>
    <t>B64</t>
  </si>
  <si>
    <t>B74</t>
  </si>
  <si>
    <t>B75</t>
  </si>
  <si>
    <t>SORKIKÁPOLNA Önkormányzat 2019. évi költségvetése</t>
  </si>
  <si>
    <t>Egyéb áruhasználati és szolgáltatási adók (IFA)</t>
  </si>
  <si>
    <t>I.n.év módosított előirányzat</t>
  </si>
  <si>
    <t>1. melléklet 1/2019. (I.22.) önkormányzati rendelethez</t>
  </si>
  <si>
    <t>2. melléklet 1/2019. (I.22.) önkormányzati rendelethez</t>
  </si>
  <si>
    <t>3. melléklet 1/2019. (I.22.) önkormányzati rendelethez</t>
  </si>
  <si>
    <t>4. melléklet 1/2019. (I.22.) önkormányzati rendelethez</t>
  </si>
  <si>
    <t>5. melléklet 1/2019. (I.22.) önkormányzati rendelethez</t>
  </si>
  <si>
    <t>6. melléklet 1/2019. (I.22.) önkormányzati rendelethez</t>
  </si>
  <si>
    <t>7. melléklet 1/2019. (I.22.) önkormányzati rendelethez</t>
  </si>
  <si>
    <t>8. melléklet 1/2019. (I.22.) önkormányzati rendelethez</t>
  </si>
  <si>
    <t>9. melléklet 1/2019. (I.22.) önkormányzati rendelethez</t>
  </si>
  <si>
    <t>10. melléklet 1/2019. (I.22.) önkormányzati rendelethez</t>
  </si>
  <si>
    <t>11. melléklet 1/2019. (I.22.) önkormányzati rendelethez</t>
  </si>
  <si>
    <t>12. melléklet 1/2019. (I.22.) önkormányzati rendelethez</t>
  </si>
  <si>
    <t>13. melléklet 1/2019. (I.22.) önkormányzati rendelethez</t>
  </si>
  <si>
    <t>14. melléklet 1/2019. (I.22.) önkormányzati rendelethez</t>
  </si>
  <si>
    <t>15. melléklet 1/2019. (I.22.) önkormányzati rendelethez</t>
  </si>
</sst>
</file>

<file path=xl/styles.xml><?xml version="1.0" encoding="utf-8"?>
<styleSheet xmlns="http://schemas.openxmlformats.org/spreadsheetml/2006/main">
  <numFmts count="2">
    <numFmt numFmtId="164" formatCode="0__"/>
    <numFmt numFmtId="165" formatCode="\ ##########"/>
  </numFmts>
  <fonts count="64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36"/>
      <name val="Bookman Old Style"/>
      <family val="1"/>
      <charset val="238"/>
    </font>
    <font>
      <sz val="11"/>
      <color indexed="36"/>
      <name val="Calibri"/>
      <family val="2"/>
      <charset val="238"/>
    </font>
    <font>
      <b/>
      <sz val="11"/>
      <color indexed="36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36"/>
      <name val="Bookman Old Style"/>
      <family val="1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3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2.5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7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8" fillId="0" borderId="0"/>
    <xf numFmtId="0" fontId="11" fillId="0" borderId="0"/>
  </cellStyleXfs>
  <cellXfs count="224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wrapText="1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1" xfId="0" applyFont="1" applyBorder="1" applyAlignment="1">
      <alignment wrapText="1"/>
    </xf>
    <xf numFmtId="0" fontId="18" fillId="4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30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1" fillId="0" borderId="0" xfId="0" applyFont="1"/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2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1" applyFont="1" applyAlignment="1" applyProtection="1">
      <alignment horizontal="justify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1" fillId="0" borderId="0" xfId="0" applyFont="1"/>
    <xf numFmtId="3" fontId="41" fillId="0" borderId="1" xfId="0" applyNumberFormat="1" applyFont="1" applyBorder="1"/>
    <xf numFmtId="0" fontId="4" fillId="4" borderId="1" xfId="0" applyFont="1" applyFill="1" applyBorder="1"/>
    <xf numFmtId="0" fontId="9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1" fillId="0" borderId="1" xfId="0" applyFont="1" applyBorder="1"/>
    <xf numFmtId="0" fontId="9" fillId="4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2" fillId="0" borderId="1" xfId="0" applyFont="1" applyBorder="1"/>
    <xf numFmtId="3" fontId="46" fillId="0" borderId="1" xfId="0" applyNumberFormat="1" applyFont="1" applyBorder="1"/>
    <xf numFmtId="0" fontId="12" fillId="0" borderId="1" xfId="0" applyFont="1" applyBorder="1"/>
    <xf numFmtId="0" fontId="8" fillId="4" borderId="1" xfId="0" applyFont="1" applyFill="1" applyBorder="1"/>
    <xf numFmtId="0" fontId="48" fillId="0" borderId="1" xfId="0" applyFont="1" applyBorder="1"/>
    <xf numFmtId="0" fontId="44" fillId="0" borderId="0" xfId="0" applyFont="1"/>
    <xf numFmtId="0" fontId="43" fillId="0" borderId="1" xfId="0" applyFont="1" applyBorder="1"/>
    <xf numFmtId="0" fontId="45" fillId="0" borderId="1" xfId="0" applyFont="1" applyBorder="1"/>
    <xf numFmtId="0" fontId="44" fillId="0" borderId="1" xfId="0" applyFont="1" applyBorder="1"/>
    <xf numFmtId="0" fontId="46" fillId="0" borderId="1" xfId="0" applyFont="1" applyBorder="1"/>
    <xf numFmtId="0" fontId="47" fillId="0" borderId="1" xfId="0" applyFont="1" applyBorder="1"/>
    <xf numFmtId="3" fontId="49" fillId="0" borderId="1" xfId="0" applyNumberFormat="1" applyFont="1" applyBorder="1"/>
    <xf numFmtId="3" fontId="51" fillId="0" borderId="1" xfId="0" applyNumberFormat="1" applyFont="1" applyBorder="1"/>
    <xf numFmtId="3" fontId="52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54" fillId="0" borderId="0" xfId="0" applyFont="1"/>
    <xf numFmtId="0" fontId="50" fillId="0" borderId="1" xfId="0" applyFont="1" applyBorder="1"/>
    <xf numFmtId="0" fontId="52" fillId="0" borderId="1" xfId="0" applyFont="1" applyBorder="1"/>
    <xf numFmtId="0" fontId="49" fillId="0" borderId="1" xfId="0" applyFont="1" applyBorder="1"/>
    <xf numFmtId="0" fontId="51" fillId="0" borderId="1" xfId="0" applyFont="1" applyBorder="1"/>
    <xf numFmtId="3" fontId="47" fillId="0" borderId="1" xfId="0" applyNumberFormat="1" applyFont="1" applyBorder="1"/>
    <xf numFmtId="3" fontId="55" fillId="0" borderId="1" xfId="0" applyNumberFormat="1" applyFont="1" applyBorder="1"/>
    <xf numFmtId="3" fontId="0" fillId="0" borderId="0" xfId="0" applyNumberFormat="1" applyFont="1"/>
    <xf numFmtId="3" fontId="61" fillId="0" borderId="1" xfId="0" applyNumberFormat="1" applyFont="1" applyBorder="1"/>
    <xf numFmtId="0" fontId="24" fillId="5" borderId="1" xfId="0" applyFont="1" applyFill="1" applyBorder="1"/>
    <xf numFmtId="165" fontId="9" fillId="5" borderId="1" xfId="0" applyNumberFormat="1" applyFont="1" applyFill="1" applyBorder="1" applyAlignment="1">
      <alignment vertical="center"/>
    </xf>
    <xf numFmtId="3" fontId="49" fillId="5" borderId="1" xfId="0" applyNumberFormat="1" applyFont="1" applyFill="1" applyBorder="1"/>
    <xf numFmtId="0" fontId="4" fillId="6" borderId="1" xfId="0" applyFont="1" applyFill="1" applyBorder="1" applyAlignment="1">
      <alignment horizontal="left" vertical="center"/>
    </xf>
    <xf numFmtId="165" fontId="4" fillId="6" borderId="1" xfId="0" applyNumberFormat="1" applyFont="1" applyFill="1" applyBorder="1" applyAlignment="1">
      <alignment vertical="center"/>
    </xf>
    <xf numFmtId="3" fontId="53" fillId="6" borderId="1" xfId="0" applyNumberFormat="1" applyFont="1" applyFill="1" applyBorder="1"/>
    <xf numFmtId="0" fontId="7" fillId="6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 wrapText="1"/>
    </xf>
    <xf numFmtId="3" fontId="55" fillId="6" borderId="1" xfId="0" applyNumberFormat="1" applyFont="1" applyFill="1" applyBorder="1"/>
    <xf numFmtId="0" fontId="4" fillId="7" borderId="1" xfId="0" applyFont="1" applyFill="1" applyBorder="1"/>
    <xf numFmtId="3" fontId="53" fillId="7" borderId="1" xfId="0" applyNumberFormat="1" applyFont="1" applyFill="1" applyBorder="1"/>
    <xf numFmtId="0" fontId="24" fillId="8" borderId="1" xfId="0" applyFont="1" applyFill="1" applyBorder="1"/>
    <xf numFmtId="0" fontId="9" fillId="8" borderId="1" xfId="0" applyFont="1" applyFill="1" applyBorder="1" applyAlignment="1">
      <alignment horizontal="left" vertical="center"/>
    </xf>
    <xf numFmtId="3" fontId="41" fillId="8" borderId="1" xfId="0" applyNumberFormat="1" applyFont="1" applyFill="1" applyBorder="1"/>
    <xf numFmtId="0" fontId="7" fillId="6" borderId="1" xfId="0" applyFont="1" applyFill="1" applyBorder="1" applyAlignment="1">
      <alignment horizontal="left" vertical="center" wrapText="1"/>
    </xf>
    <xf numFmtId="3" fontId="51" fillId="6" borderId="1" xfId="0" applyNumberFormat="1" applyFont="1" applyFill="1" applyBorder="1"/>
    <xf numFmtId="0" fontId="4" fillId="9" borderId="1" xfId="0" applyFont="1" applyFill="1" applyBorder="1"/>
    <xf numFmtId="0" fontId="4" fillId="9" borderId="1" xfId="0" applyFont="1" applyFill="1" applyBorder="1" applyAlignment="1">
      <alignment horizontal="left" vertical="center"/>
    </xf>
    <xf numFmtId="3" fontId="41" fillId="9" borderId="1" xfId="0" applyNumberFormat="1" applyFont="1" applyFill="1" applyBorder="1"/>
    <xf numFmtId="0" fontId="61" fillId="0" borderId="1" xfId="0" applyFont="1" applyBorder="1"/>
    <xf numFmtId="0" fontId="3" fillId="0" borderId="3" xfId="0" applyFont="1" applyFill="1" applyBorder="1" applyAlignment="1">
      <alignment horizontal="center" wrapText="1"/>
    </xf>
    <xf numFmtId="3" fontId="0" fillId="0" borderId="3" xfId="0" applyNumberFormat="1" applyFont="1" applyBorder="1"/>
    <xf numFmtId="3" fontId="41" fillId="0" borderId="3" xfId="0" applyNumberFormat="1" applyFont="1" applyBorder="1"/>
    <xf numFmtId="3" fontId="51" fillId="0" borderId="3" xfId="0" applyNumberFormat="1" applyFont="1" applyBorder="1"/>
    <xf numFmtId="3" fontId="49" fillId="5" borderId="3" xfId="0" applyNumberFormat="1" applyFont="1" applyFill="1" applyBorder="1"/>
    <xf numFmtId="3" fontId="53" fillId="6" borderId="3" xfId="0" applyNumberFormat="1" applyFont="1" applyFill="1" applyBorder="1"/>
    <xf numFmtId="3" fontId="55" fillId="0" borderId="3" xfId="0" applyNumberFormat="1" applyFont="1" applyBorder="1"/>
    <xf numFmtId="3" fontId="55" fillId="6" borderId="3" xfId="0" applyNumberFormat="1" applyFont="1" applyFill="1" applyBorder="1"/>
    <xf numFmtId="3" fontId="53" fillId="7" borderId="3" xfId="0" applyNumberFormat="1" applyFont="1" applyFill="1" applyBorder="1"/>
    <xf numFmtId="0" fontId="3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3" fontId="59" fillId="0" borderId="0" xfId="0" applyNumberFormat="1" applyFont="1" applyBorder="1"/>
    <xf numFmtId="3" fontId="49" fillId="0" borderId="0" xfId="0" applyNumberFormat="1" applyFont="1" applyBorder="1"/>
    <xf numFmtId="3" fontId="0" fillId="0" borderId="0" xfId="0" applyNumberFormat="1" applyFont="1" applyBorder="1"/>
    <xf numFmtId="3" fontId="46" fillId="0" borderId="0" xfId="0" applyNumberFormat="1" applyFont="1" applyBorder="1"/>
    <xf numFmtId="3" fontId="41" fillId="0" borderId="0" xfId="0" applyNumberFormat="1" applyFont="1" applyBorder="1"/>
    <xf numFmtId="3" fontId="47" fillId="0" borderId="0" xfId="0" applyNumberFormat="1" applyFont="1" applyBorder="1"/>
    <xf numFmtId="3" fontId="51" fillId="0" borderId="0" xfId="0" applyNumberFormat="1" applyFont="1" applyBorder="1"/>
    <xf numFmtId="3" fontId="55" fillId="0" borderId="0" xfId="0" applyNumberFormat="1" applyFont="1" applyBorder="1"/>
    <xf numFmtId="3" fontId="0" fillId="0" borderId="3" xfId="0" applyNumberFormat="1" applyBorder="1"/>
    <xf numFmtId="3" fontId="41" fillId="8" borderId="3" xfId="0" applyNumberFormat="1" applyFont="1" applyFill="1" applyBorder="1"/>
    <xf numFmtId="3" fontId="51" fillId="6" borderId="3" xfId="0" applyNumberFormat="1" applyFont="1" applyFill="1" applyBorder="1"/>
    <xf numFmtId="3" fontId="41" fillId="9" borderId="3" xfId="0" applyNumberFormat="1" applyFont="1" applyFill="1" applyBorder="1"/>
    <xf numFmtId="3" fontId="56" fillId="7" borderId="3" xfId="0" applyNumberFormat="1" applyFont="1" applyFill="1" applyBorder="1"/>
    <xf numFmtId="3" fontId="0" fillId="0" borderId="0" xfId="0" applyNumberFormat="1" applyBorder="1"/>
    <xf numFmtId="3" fontId="61" fillId="0" borderId="0" xfId="0" applyNumberFormat="1" applyFont="1" applyBorder="1"/>
    <xf numFmtId="3" fontId="58" fillId="0" borderId="0" xfId="0" applyNumberFormat="1" applyFont="1" applyBorder="1"/>
    <xf numFmtId="3" fontId="16" fillId="0" borderId="1" xfId="0" applyNumberFormat="1" applyFont="1" applyBorder="1"/>
    <xf numFmtId="3" fontId="51" fillId="0" borderId="0" xfId="0" applyNumberFormat="1" applyFont="1" applyFill="1" applyBorder="1"/>
    <xf numFmtId="3" fontId="55" fillId="0" borderId="0" xfId="0" applyNumberFormat="1" applyFont="1" applyFill="1" applyBorder="1"/>
    <xf numFmtId="0" fontId="41" fillId="0" borderId="0" xfId="0" applyFont="1" applyFill="1"/>
    <xf numFmtId="3" fontId="49" fillId="0" borderId="0" xfId="0" applyNumberFormat="1" applyFont="1" applyFill="1" applyBorder="1"/>
    <xf numFmtId="3" fontId="0" fillId="0" borderId="0" xfId="0" applyNumberFormat="1" applyFont="1" applyFill="1" applyBorder="1"/>
    <xf numFmtId="3" fontId="46" fillId="0" borderId="0" xfId="0" applyNumberFormat="1" applyFont="1" applyFill="1" applyBorder="1"/>
    <xf numFmtId="3" fontId="59" fillId="0" borderId="0" xfId="0" applyNumberFormat="1" applyFont="1" applyFill="1" applyBorder="1"/>
    <xf numFmtId="3" fontId="53" fillId="0" borderId="0" xfId="0" applyNumberFormat="1" applyFont="1" applyFill="1" applyBorder="1"/>
    <xf numFmtId="3" fontId="41" fillId="0" borderId="0" xfId="0" applyNumberFormat="1" applyFont="1" applyFill="1" applyBorder="1"/>
    <xf numFmtId="3" fontId="47" fillId="0" borderId="0" xfId="0" applyNumberFormat="1" applyFont="1" applyFill="1" applyBorder="1"/>
    <xf numFmtId="3" fontId="60" fillId="0" borderId="0" xfId="0" applyNumberFormat="1" applyFont="1" applyFill="1" applyBorder="1"/>
    <xf numFmtId="3" fontId="0" fillId="0" borderId="0" xfId="0" applyNumberFormat="1" applyFill="1" applyBorder="1"/>
    <xf numFmtId="3" fontId="58" fillId="0" borderId="0" xfId="0" applyNumberFormat="1" applyFont="1" applyFill="1" applyBorder="1"/>
    <xf numFmtId="3" fontId="61" fillId="0" borderId="0" xfId="0" applyNumberFormat="1" applyFont="1" applyFill="1" applyBorder="1"/>
    <xf numFmtId="3" fontId="56" fillId="0" borderId="0" xfId="0" applyNumberFormat="1" applyFont="1" applyFill="1" applyBorder="1"/>
    <xf numFmtId="0" fontId="61" fillId="0" borderId="0" xfId="0" applyFont="1" applyFill="1"/>
    <xf numFmtId="3" fontId="59" fillId="0" borderId="1" xfId="0" applyNumberFormat="1" applyFont="1" applyBorder="1"/>
    <xf numFmtId="3" fontId="58" fillId="0" borderId="3" xfId="0" applyNumberFormat="1" applyFont="1" applyBorder="1"/>
    <xf numFmtId="3" fontId="62" fillId="0" borderId="1" xfId="0" applyNumberFormat="1" applyFont="1" applyBorder="1"/>
    <xf numFmtId="3" fontId="62" fillId="0" borderId="3" xfId="0" applyNumberFormat="1" applyFont="1" applyBorder="1"/>
    <xf numFmtId="3" fontId="58" fillId="0" borderId="1" xfId="0" applyNumberFormat="1" applyFont="1" applyBorder="1"/>
    <xf numFmtId="0" fontId="59" fillId="0" borderId="1" xfId="0" applyFont="1" applyBorder="1"/>
    <xf numFmtId="3" fontId="63" fillId="0" borderId="1" xfId="0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Fill="1" applyAlignment="1">
      <alignment horizontal="center"/>
    </xf>
  </cellXfs>
  <cellStyles count="7">
    <cellStyle name="Hiperhivatkozás" xfId="2"/>
    <cellStyle name="Hivatkozás" xfId="1" builtinId="8"/>
    <cellStyle name="Már látott hiperhivatkozás" xfId="3"/>
    <cellStyle name="Normál" xfId="0" builtinId="0"/>
    <cellStyle name="Normál 2" xfId="4"/>
    <cellStyle name="Normál 3" xfId="5"/>
    <cellStyle name="Normal_KTRSZJ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/>
  </sheetViews>
  <sheetFormatPr defaultRowHeight="15"/>
  <cols>
    <col min="1" max="1" width="85.5703125" customWidth="1"/>
  </cols>
  <sheetData>
    <row r="1" spans="1:9">
      <c r="A1" s="204" t="s">
        <v>696</v>
      </c>
    </row>
    <row r="3" spans="1:9" ht="18">
      <c r="A3" s="76" t="s">
        <v>693</v>
      </c>
    </row>
    <row r="4" spans="1:9" ht="50.25" customHeight="1">
      <c r="A4" s="57" t="s">
        <v>512</v>
      </c>
    </row>
    <row r="6" spans="1:9">
      <c r="B6" s="4"/>
      <c r="C6" s="4"/>
      <c r="D6" s="4"/>
      <c r="E6" s="4"/>
      <c r="F6" s="4"/>
      <c r="G6" s="4"/>
      <c r="H6" s="4"/>
      <c r="I6" s="4"/>
    </row>
    <row r="7" spans="1:9">
      <c r="A7" s="37" t="s">
        <v>65</v>
      </c>
      <c r="B7" s="4"/>
      <c r="C7" s="4"/>
      <c r="D7" s="4"/>
      <c r="E7" s="4"/>
      <c r="F7" s="4"/>
      <c r="G7" s="4"/>
      <c r="H7" s="4"/>
      <c r="I7" s="4"/>
    </row>
    <row r="8" spans="1:9">
      <c r="A8" s="37" t="s">
        <v>66</v>
      </c>
      <c r="B8" s="4"/>
      <c r="C8" s="4"/>
      <c r="D8" s="4"/>
      <c r="E8" s="4"/>
      <c r="F8" s="4"/>
      <c r="G8" s="4"/>
      <c r="H8" s="4"/>
      <c r="I8" s="4"/>
    </row>
    <row r="9" spans="1:9">
      <c r="A9" s="37" t="s">
        <v>67</v>
      </c>
      <c r="B9" s="4"/>
      <c r="C9" s="4"/>
      <c r="D9" s="4"/>
      <c r="E9" s="4"/>
      <c r="F9" s="4"/>
      <c r="G9" s="4"/>
      <c r="H9" s="4"/>
      <c r="I9" s="4"/>
    </row>
    <row r="10" spans="1:9">
      <c r="A10" s="37" t="s">
        <v>68</v>
      </c>
      <c r="B10" s="4"/>
      <c r="C10" s="4"/>
      <c r="D10" s="4"/>
      <c r="E10" s="4"/>
      <c r="F10" s="4"/>
      <c r="G10" s="4"/>
      <c r="H10" s="4"/>
      <c r="I10" s="4"/>
    </row>
    <row r="11" spans="1:9">
      <c r="A11" s="37" t="s">
        <v>69</v>
      </c>
      <c r="B11" s="4"/>
      <c r="C11" s="4"/>
      <c r="D11" s="4"/>
      <c r="E11" s="4"/>
      <c r="F11" s="4"/>
      <c r="G11" s="4"/>
      <c r="H11" s="4"/>
      <c r="I11" s="4"/>
    </row>
    <row r="12" spans="1:9">
      <c r="A12" s="37" t="s">
        <v>70</v>
      </c>
      <c r="B12" s="4"/>
      <c r="C12" s="4"/>
      <c r="D12" s="4"/>
      <c r="E12" s="4"/>
      <c r="F12" s="4"/>
      <c r="G12" s="4"/>
      <c r="H12" s="4"/>
      <c r="I12" s="4"/>
    </row>
    <row r="13" spans="1:9">
      <c r="A13" s="37" t="s">
        <v>71</v>
      </c>
      <c r="B13" s="4"/>
      <c r="C13" s="4"/>
      <c r="D13" s="4"/>
      <c r="E13" s="4"/>
      <c r="F13" s="4"/>
      <c r="G13" s="4"/>
      <c r="H13" s="4"/>
      <c r="I13" s="4"/>
    </row>
    <row r="14" spans="1:9">
      <c r="A14" s="37" t="s">
        <v>72</v>
      </c>
      <c r="B14" s="4"/>
      <c r="C14" s="4"/>
      <c r="D14" s="4"/>
      <c r="E14" s="4"/>
      <c r="F14" s="4"/>
      <c r="G14" s="4"/>
      <c r="H14" s="4"/>
      <c r="I14" s="4"/>
    </row>
    <row r="15" spans="1:9">
      <c r="A15" s="38" t="s">
        <v>64</v>
      </c>
      <c r="B15" s="4"/>
      <c r="C15" s="4"/>
      <c r="D15" s="4"/>
      <c r="E15" s="4"/>
      <c r="F15" s="4"/>
      <c r="G15" s="4"/>
      <c r="H15" s="4"/>
      <c r="I15" s="4"/>
    </row>
    <row r="16" spans="1:9">
      <c r="A16" s="38" t="s">
        <v>73</v>
      </c>
      <c r="B16" s="4"/>
      <c r="C16" s="4"/>
      <c r="D16" s="4"/>
      <c r="E16" s="4"/>
      <c r="F16" s="4"/>
      <c r="G16" s="4"/>
      <c r="H16" s="4"/>
      <c r="I16" s="4"/>
    </row>
    <row r="17" spans="1:9">
      <c r="A17" s="60" t="s">
        <v>510</v>
      </c>
      <c r="B17" s="4"/>
      <c r="C17" s="4"/>
      <c r="D17" s="4"/>
      <c r="E17" s="4"/>
      <c r="F17" s="4"/>
      <c r="G17" s="4"/>
      <c r="H17" s="4"/>
      <c r="I17" s="4"/>
    </row>
    <row r="18" spans="1:9">
      <c r="A18" s="37" t="s">
        <v>75</v>
      </c>
      <c r="B18" s="4"/>
      <c r="C18" s="4"/>
      <c r="D18" s="4"/>
      <c r="E18" s="4"/>
      <c r="F18" s="4"/>
      <c r="G18" s="4"/>
      <c r="H18" s="4"/>
      <c r="I18" s="4"/>
    </row>
    <row r="19" spans="1:9">
      <c r="A19" s="37" t="s">
        <v>76</v>
      </c>
      <c r="B19" s="4"/>
      <c r="C19" s="4"/>
      <c r="D19" s="4"/>
      <c r="E19" s="4"/>
      <c r="F19" s="4"/>
      <c r="G19" s="4"/>
      <c r="H19" s="4"/>
      <c r="I19" s="4"/>
    </row>
    <row r="20" spans="1:9">
      <c r="A20" s="37" t="s">
        <v>77</v>
      </c>
      <c r="B20" s="4"/>
      <c r="C20" s="4"/>
      <c r="D20" s="4"/>
      <c r="E20" s="4"/>
      <c r="F20" s="4"/>
      <c r="G20" s="4"/>
      <c r="H20" s="4"/>
      <c r="I20" s="4"/>
    </row>
    <row r="21" spans="1:9">
      <c r="A21" s="37" t="s">
        <v>78</v>
      </c>
      <c r="B21" s="4"/>
      <c r="C21" s="4"/>
      <c r="D21" s="4"/>
      <c r="E21" s="4"/>
      <c r="F21" s="4"/>
      <c r="G21" s="4"/>
      <c r="H21" s="4"/>
      <c r="I21" s="4"/>
    </row>
    <row r="22" spans="1:9">
      <c r="A22" s="37" t="s">
        <v>79</v>
      </c>
      <c r="B22" s="4"/>
      <c r="C22" s="4"/>
      <c r="D22" s="4"/>
      <c r="E22" s="4"/>
      <c r="F22" s="4"/>
      <c r="G22" s="4"/>
      <c r="H22" s="4"/>
      <c r="I22" s="4"/>
    </row>
    <row r="23" spans="1:9">
      <c r="A23" s="37" t="s">
        <v>80</v>
      </c>
      <c r="B23" s="4"/>
      <c r="C23" s="4"/>
      <c r="D23" s="4"/>
      <c r="E23" s="4"/>
      <c r="F23" s="4"/>
      <c r="G23" s="4"/>
      <c r="H23" s="4"/>
      <c r="I23" s="4"/>
    </row>
    <row r="24" spans="1:9">
      <c r="A24" s="37" t="s">
        <v>81</v>
      </c>
      <c r="B24" s="4"/>
      <c r="C24" s="4"/>
      <c r="D24" s="4"/>
      <c r="E24" s="4"/>
      <c r="F24" s="4"/>
      <c r="G24" s="4"/>
      <c r="H24" s="4"/>
      <c r="I24" s="4"/>
    </row>
    <row r="25" spans="1:9">
      <c r="A25" s="38" t="s">
        <v>74</v>
      </c>
      <c r="B25" s="4"/>
      <c r="C25" s="4"/>
      <c r="D25" s="4"/>
      <c r="E25" s="4"/>
      <c r="F25" s="4"/>
      <c r="G25" s="4"/>
      <c r="H25" s="4"/>
      <c r="I25" s="4"/>
    </row>
    <row r="26" spans="1:9">
      <c r="A26" s="38" t="s">
        <v>82</v>
      </c>
      <c r="B26" s="4"/>
      <c r="C26" s="4"/>
      <c r="D26" s="4"/>
      <c r="E26" s="4"/>
      <c r="F26" s="4"/>
      <c r="G26" s="4"/>
      <c r="H26" s="4"/>
      <c r="I26" s="4"/>
    </row>
    <row r="27" spans="1:9">
      <c r="A27" s="60" t="s">
        <v>511</v>
      </c>
      <c r="B27" s="4"/>
      <c r="C27" s="4"/>
      <c r="D27" s="4"/>
      <c r="E27" s="4"/>
      <c r="F27" s="4"/>
      <c r="G27" s="4"/>
      <c r="H27" s="4"/>
      <c r="I27" s="4"/>
    </row>
    <row r="28" spans="1:9">
      <c r="A28" s="4"/>
      <c r="B28" s="4"/>
      <c r="C28" s="4"/>
      <c r="D28" s="4"/>
      <c r="E28" s="4"/>
      <c r="F28" s="4"/>
      <c r="G28" s="4"/>
      <c r="H28" s="4"/>
      <c r="I28" s="4"/>
    </row>
    <row r="29" spans="1:9">
      <c r="A29" s="4"/>
      <c r="B29" s="4"/>
      <c r="C29" s="4"/>
      <c r="D29" s="4"/>
      <c r="E29" s="4"/>
      <c r="F29" s="4"/>
      <c r="G29" s="4"/>
      <c r="H29" s="4"/>
      <c r="I29" s="4"/>
    </row>
    <row r="30" spans="1:9">
      <c r="A30" s="4"/>
      <c r="B30" s="4"/>
      <c r="C30" s="4"/>
      <c r="D30" s="4"/>
      <c r="E30" s="4"/>
      <c r="F30" s="4"/>
      <c r="G30" s="4"/>
      <c r="H30" s="4"/>
      <c r="I30" s="4"/>
    </row>
    <row r="31" spans="1:9">
      <c r="A31" s="4"/>
      <c r="B31" s="4"/>
      <c r="C31" s="4"/>
      <c r="D31" s="4"/>
      <c r="E31" s="4"/>
      <c r="F31" s="4"/>
      <c r="G31" s="4"/>
      <c r="H31" s="4"/>
      <c r="I31" s="4"/>
    </row>
    <row r="32" spans="1:9">
      <c r="A32" s="4"/>
      <c r="B32" s="4"/>
      <c r="C32" s="4"/>
      <c r="D32" s="4"/>
      <c r="E32" s="4"/>
      <c r="F32" s="4"/>
      <c r="G32" s="4"/>
      <c r="H32" s="4"/>
      <c r="I32" s="4"/>
    </row>
    <row r="33" spans="1:9">
      <c r="A33" s="4"/>
      <c r="B33" s="4"/>
      <c r="C33" s="4"/>
      <c r="D33" s="4"/>
      <c r="E33" s="4"/>
      <c r="F33" s="4"/>
      <c r="G33" s="4"/>
      <c r="H33" s="4"/>
      <c r="I33" s="4"/>
    </row>
    <row r="34" spans="1:9">
      <c r="A34" s="4"/>
      <c r="B34" s="4"/>
      <c r="C34" s="4"/>
      <c r="D34" s="4"/>
      <c r="E34" s="4"/>
      <c r="F34" s="4"/>
      <c r="G34" s="4"/>
      <c r="H34" s="4"/>
      <c r="I34" s="4"/>
    </row>
  </sheetData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40"/>
  <sheetViews>
    <sheetView workbookViewId="0">
      <selection activeCell="C2" sqref="C2:E2"/>
    </sheetView>
  </sheetViews>
  <sheetFormatPr defaultRowHeight="1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>
      <c r="A1" s="98"/>
      <c r="B1" s="79"/>
      <c r="C1" s="79"/>
      <c r="D1" s="79"/>
      <c r="E1" s="79"/>
    </row>
    <row r="2" spans="1:5">
      <c r="A2" s="98"/>
      <c r="B2" s="79"/>
      <c r="C2" s="223" t="s">
        <v>705</v>
      </c>
      <c r="D2" s="223"/>
      <c r="E2" s="223"/>
    </row>
    <row r="3" spans="1:5">
      <c r="A3" s="98"/>
      <c r="B3" s="79"/>
      <c r="C3" s="79"/>
      <c r="D3" s="79"/>
      <c r="E3" s="79"/>
    </row>
    <row r="4" spans="1:5" ht="27" customHeight="1">
      <c r="A4" s="207" t="s">
        <v>693</v>
      </c>
      <c r="B4" s="213"/>
      <c r="C4" s="213"/>
      <c r="D4" s="213"/>
      <c r="E4" s="213"/>
    </row>
    <row r="5" spans="1:5" ht="22.5" customHeight="1">
      <c r="A5" s="218" t="s">
        <v>683</v>
      </c>
      <c r="B5" s="208"/>
      <c r="C5" s="208"/>
      <c r="D5" s="208"/>
      <c r="E5" s="208"/>
    </row>
    <row r="6" spans="1:5" ht="18">
      <c r="A6" s="66"/>
    </row>
    <row r="7" spans="1:5">
      <c r="A7" s="4" t="s">
        <v>1</v>
      </c>
    </row>
    <row r="8" spans="1:5" ht="31.5" customHeight="1">
      <c r="A8" s="67" t="s">
        <v>83</v>
      </c>
      <c r="B8" s="68" t="s">
        <v>84</v>
      </c>
      <c r="C8" s="59" t="s">
        <v>21</v>
      </c>
      <c r="D8" s="59" t="s">
        <v>22</v>
      </c>
      <c r="E8" s="59" t="s">
        <v>23</v>
      </c>
    </row>
    <row r="9" spans="1:5" ht="15" customHeight="1">
      <c r="A9" s="69"/>
      <c r="B9" s="37"/>
      <c r="C9" s="37"/>
      <c r="D9" s="37"/>
      <c r="E9" s="37"/>
    </row>
    <row r="10" spans="1:5" ht="15" customHeight="1">
      <c r="A10" s="69"/>
      <c r="B10" s="37"/>
      <c r="C10" s="37"/>
      <c r="D10" s="37"/>
      <c r="E10" s="37"/>
    </row>
    <row r="11" spans="1:5" ht="15" customHeight="1">
      <c r="A11" s="69"/>
      <c r="B11" s="37"/>
      <c r="C11" s="37"/>
      <c r="D11" s="37"/>
      <c r="E11" s="37"/>
    </row>
    <row r="12" spans="1:5" ht="15" customHeight="1">
      <c r="A12" s="37"/>
      <c r="B12" s="37"/>
      <c r="C12" s="37"/>
      <c r="D12" s="37"/>
      <c r="E12" s="37"/>
    </row>
    <row r="13" spans="1:5" s="90" customFormat="1" ht="29.25" customHeight="1">
      <c r="A13" s="87" t="s">
        <v>14</v>
      </c>
      <c r="B13" s="44" t="s">
        <v>320</v>
      </c>
      <c r="C13" s="93">
        <f>SUM(C9:C12)</f>
        <v>0</v>
      </c>
      <c r="D13" s="93">
        <f>SUM(D9:D12)</f>
        <v>0</v>
      </c>
      <c r="E13" s="93">
        <f>SUM(E9:E12)</f>
        <v>0</v>
      </c>
    </row>
    <row r="14" spans="1:5" ht="29.25" customHeight="1">
      <c r="A14" s="70"/>
      <c r="B14" s="37"/>
      <c r="C14" s="37"/>
      <c r="D14" s="37"/>
      <c r="E14" s="37"/>
    </row>
    <row r="15" spans="1:5" ht="15" customHeight="1">
      <c r="A15" s="70"/>
      <c r="B15" s="37"/>
      <c r="C15" s="37"/>
      <c r="D15" s="37"/>
      <c r="E15" s="37"/>
    </row>
    <row r="16" spans="1:5" ht="15" customHeight="1">
      <c r="A16" s="71"/>
      <c r="B16" s="37"/>
      <c r="C16" s="37"/>
      <c r="D16" s="37"/>
      <c r="E16" s="37"/>
    </row>
    <row r="17" spans="1:5" ht="15" customHeight="1">
      <c r="A17" s="71"/>
      <c r="B17" s="37"/>
      <c r="C17" s="37"/>
      <c r="D17" s="37"/>
      <c r="E17" s="37"/>
    </row>
    <row r="18" spans="1:5" s="90" customFormat="1" ht="30.75" customHeight="1">
      <c r="A18" s="87" t="s">
        <v>15</v>
      </c>
      <c r="B18" s="36" t="s">
        <v>341</v>
      </c>
      <c r="C18" s="93"/>
      <c r="D18" s="93"/>
      <c r="E18" s="93"/>
    </row>
    <row r="19" spans="1:5" ht="15" customHeight="1">
      <c r="A19" s="64" t="s">
        <v>534</v>
      </c>
      <c r="B19" s="64" t="s">
        <v>296</v>
      </c>
      <c r="C19" s="37"/>
      <c r="D19" s="37"/>
      <c r="E19" s="37"/>
    </row>
    <row r="20" spans="1:5" ht="15" customHeight="1">
      <c r="A20" s="64" t="s">
        <v>535</v>
      </c>
      <c r="B20" s="64" t="s">
        <v>296</v>
      </c>
      <c r="C20" s="37"/>
      <c r="D20" s="37"/>
      <c r="E20" s="37">
        <f>SUM(C20:D20)</f>
        <v>0</v>
      </c>
    </row>
    <row r="21" spans="1:5" ht="15" customHeight="1">
      <c r="A21" s="64" t="s">
        <v>536</v>
      </c>
      <c r="B21" s="64" t="s">
        <v>296</v>
      </c>
      <c r="C21" s="180"/>
      <c r="D21" s="37"/>
      <c r="E21" s="37">
        <f t="shared" ref="E21:E25" si="0">SUM(C21:D21)</f>
        <v>0</v>
      </c>
    </row>
    <row r="22" spans="1:5" ht="15" customHeight="1">
      <c r="A22" s="64" t="s">
        <v>537</v>
      </c>
      <c r="B22" s="64" t="s">
        <v>296</v>
      </c>
      <c r="C22" s="37"/>
      <c r="D22" s="37"/>
      <c r="E22" s="37">
        <f t="shared" si="0"/>
        <v>0</v>
      </c>
    </row>
    <row r="23" spans="1:5" ht="15" customHeight="1">
      <c r="A23" s="64" t="s">
        <v>488</v>
      </c>
      <c r="B23" s="72" t="s">
        <v>303</v>
      </c>
      <c r="C23" s="180"/>
      <c r="D23" s="37"/>
      <c r="E23" s="37">
        <f t="shared" si="0"/>
        <v>0</v>
      </c>
    </row>
    <row r="24" spans="1:5" ht="15" customHeight="1">
      <c r="A24" s="64" t="s">
        <v>694</v>
      </c>
      <c r="B24" s="72" t="s">
        <v>308</v>
      </c>
      <c r="C24" s="180"/>
      <c r="D24" s="37"/>
      <c r="E24" s="37"/>
    </row>
    <row r="25" spans="1:5" ht="15" customHeight="1">
      <c r="A25" s="64" t="s">
        <v>486</v>
      </c>
      <c r="B25" s="72" t="s">
        <v>297</v>
      </c>
      <c r="C25" s="180"/>
      <c r="D25" s="37"/>
      <c r="E25" s="37">
        <f t="shared" si="0"/>
        <v>0</v>
      </c>
    </row>
    <row r="26" spans="1:5" ht="15" customHeight="1">
      <c r="A26" s="71"/>
      <c r="B26" s="37"/>
      <c r="C26" s="37"/>
      <c r="D26" s="37"/>
      <c r="E26" s="37"/>
    </row>
    <row r="27" spans="1:5" s="90" customFormat="1" ht="27.75" customHeight="1">
      <c r="A27" s="87" t="s">
        <v>16</v>
      </c>
      <c r="B27" s="93" t="s">
        <v>19</v>
      </c>
      <c r="C27" s="93">
        <f>SUM(C18:C25)</f>
        <v>0</v>
      </c>
      <c r="D27" s="93">
        <f>SUM(D18:D25)</f>
        <v>0</v>
      </c>
      <c r="E27" s="93">
        <f>SUM(E18:E25)</f>
        <v>0</v>
      </c>
    </row>
    <row r="28" spans="1:5" ht="15" customHeight="1">
      <c r="A28" s="70"/>
      <c r="B28" s="37" t="s">
        <v>316</v>
      </c>
      <c r="C28" s="37"/>
      <c r="D28" s="37"/>
      <c r="E28" s="37"/>
    </row>
    <row r="29" spans="1:5" ht="15" customHeight="1">
      <c r="A29" s="70"/>
      <c r="B29" s="37" t="s">
        <v>335</v>
      </c>
      <c r="C29" s="37"/>
      <c r="D29" s="37"/>
      <c r="E29" s="37"/>
    </row>
    <row r="30" spans="1:5" ht="15" customHeight="1">
      <c r="A30" s="71"/>
      <c r="B30" s="37"/>
      <c r="C30" s="37"/>
      <c r="D30" s="37"/>
      <c r="E30" s="37"/>
    </row>
    <row r="31" spans="1:5" ht="15" customHeight="1">
      <c r="A31" s="71"/>
      <c r="B31" s="37"/>
      <c r="C31" s="37"/>
      <c r="D31" s="37"/>
      <c r="E31" s="37"/>
    </row>
    <row r="32" spans="1:5" s="90" customFormat="1" ht="31.5" customHeight="1">
      <c r="A32" s="87" t="s">
        <v>17</v>
      </c>
      <c r="B32" s="93" t="s">
        <v>20</v>
      </c>
      <c r="C32" s="93">
        <f>SUM(C28:C29)</f>
        <v>0</v>
      </c>
      <c r="D32" s="93">
        <f>SUM(D28:D29)</f>
        <v>0</v>
      </c>
      <c r="E32" s="93">
        <f>SUM(E28:E29)</f>
        <v>0</v>
      </c>
    </row>
    <row r="33" spans="1:5" ht="15" customHeight="1">
      <c r="A33" s="70"/>
      <c r="B33" s="37"/>
      <c r="C33" s="37"/>
      <c r="D33" s="37"/>
      <c r="E33" s="37"/>
    </row>
    <row r="34" spans="1:5" ht="15" customHeight="1">
      <c r="A34" s="70"/>
      <c r="B34" s="37"/>
      <c r="C34" s="37"/>
      <c r="D34" s="37"/>
      <c r="E34" s="37"/>
    </row>
    <row r="35" spans="1:5" ht="15" customHeight="1">
      <c r="A35" s="71"/>
      <c r="B35" s="37"/>
      <c r="C35" s="37"/>
      <c r="D35" s="37"/>
      <c r="E35" s="37"/>
    </row>
    <row r="36" spans="1:5" ht="15" customHeight="1">
      <c r="A36" s="71"/>
      <c r="B36" s="37"/>
      <c r="C36" s="37"/>
      <c r="D36" s="37"/>
      <c r="E36" s="37"/>
    </row>
    <row r="37" spans="1:5" s="90" customFormat="1" ht="15" customHeight="1">
      <c r="A37" s="87" t="s">
        <v>18</v>
      </c>
      <c r="B37" s="93"/>
      <c r="C37" s="93"/>
      <c r="D37" s="93"/>
      <c r="E37" s="93"/>
    </row>
    <row r="38" spans="1:5" ht="15" customHeight="1"/>
    <row r="39" spans="1:5" ht="15" customHeight="1"/>
    <row r="40" spans="1:5" ht="15" customHeight="1"/>
  </sheetData>
  <mergeCells count="3">
    <mergeCell ref="A4:E4"/>
    <mergeCell ref="A5:E5"/>
    <mergeCell ref="C2:E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17"/>
  <sheetViews>
    <sheetView workbookViewId="0">
      <selection sqref="A1:C1"/>
    </sheetView>
  </sheetViews>
  <sheetFormatPr defaultRowHeight="15"/>
  <cols>
    <col min="1" max="1" width="91.28515625" customWidth="1"/>
    <col min="2" max="2" width="10.85546875" customWidth="1"/>
    <col min="3" max="3" width="16.140625" customWidth="1"/>
  </cols>
  <sheetData>
    <row r="1" spans="1:3">
      <c r="A1" s="214" t="s">
        <v>706</v>
      </c>
      <c r="B1" s="214"/>
      <c r="C1" s="214"/>
    </row>
    <row r="3" spans="1:3" ht="27" customHeight="1">
      <c r="A3" s="207" t="s">
        <v>693</v>
      </c>
      <c r="B3" s="208"/>
      <c r="C3" s="208"/>
    </row>
    <row r="4" spans="1:3" ht="27" customHeight="1">
      <c r="A4" s="218" t="s">
        <v>684</v>
      </c>
      <c r="B4" s="208"/>
      <c r="C4" s="208"/>
    </row>
    <row r="5" spans="1:3" ht="19.5" customHeight="1">
      <c r="A5" s="57"/>
      <c r="B5" s="58"/>
      <c r="C5" s="58"/>
    </row>
    <row r="6" spans="1:3">
      <c r="A6" s="4" t="s">
        <v>1</v>
      </c>
    </row>
    <row r="7" spans="1:3" ht="25.5">
      <c r="A7" s="38" t="s">
        <v>636</v>
      </c>
      <c r="B7" s="3" t="s">
        <v>84</v>
      </c>
      <c r="C7" s="73" t="s">
        <v>26</v>
      </c>
    </row>
    <row r="8" spans="1:3">
      <c r="A8" s="13" t="s">
        <v>586</v>
      </c>
      <c r="B8" s="6" t="s">
        <v>174</v>
      </c>
      <c r="C8" s="26"/>
    </row>
    <row r="9" spans="1:3">
      <c r="A9" s="13" t="s">
        <v>587</v>
      </c>
      <c r="B9" s="6" t="s">
        <v>174</v>
      </c>
      <c r="C9" s="26"/>
    </row>
    <row r="10" spans="1:3">
      <c r="A10" s="13" t="s">
        <v>588</v>
      </c>
      <c r="B10" s="6" t="s">
        <v>174</v>
      </c>
      <c r="C10" s="26"/>
    </row>
    <row r="11" spans="1:3">
      <c r="A11" s="13" t="s">
        <v>589</v>
      </c>
      <c r="B11" s="6" t="s">
        <v>174</v>
      </c>
      <c r="C11" s="26"/>
    </row>
    <row r="12" spans="1:3">
      <c r="A12" s="13" t="s">
        <v>590</v>
      </c>
      <c r="B12" s="6" t="s">
        <v>174</v>
      </c>
      <c r="C12" s="26"/>
    </row>
    <row r="13" spans="1:3">
      <c r="A13" s="13" t="s">
        <v>591</v>
      </c>
      <c r="B13" s="6" t="s">
        <v>174</v>
      </c>
      <c r="C13" s="26"/>
    </row>
    <row r="14" spans="1:3">
      <c r="A14" s="13" t="s">
        <v>592</v>
      </c>
      <c r="B14" s="6" t="s">
        <v>174</v>
      </c>
      <c r="C14" s="26"/>
    </row>
    <row r="15" spans="1:3">
      <c r="A15" s="13" t="s">
        <v>593</v>
      </c>
      <c r="B15" s="6" t="s">
        <v>174</v>
      </c>
      <c r="C15" s="26"/>
    </row>
    <row r="16" spans="1:3">
      <c r="A16" s="13" t="s">
        <v>594</v>
      </c>
      <c r="B16" s="6" t="s">
        <v>174</v>
      </c>
      <c r="C16" s="26"/>
    </row>
    <row r="17" spans="1:3">
      <c r="A17" s="13" t="s">
        <v>595</v>
      </c>
      <c r="B17" s="6" t="s">
        <v>174</v>
      </c>
      <c r="C17" s="26"/>
    </row>
    <row r="18" spans="1:3" s="90" customFormat="1" ht="25.5">
      <c r="A18" s="11" t="s">
        <v>417</v>
      </c>
      <c r="B18" s="8" t="s">
        <v>174</v>
      </c>
      <c r="C18" s="95"/>
    </row>
    <row r="19" spans="1:3">
      <c r="A19" s="13" t="s">
        <v>586</v>
      </c>
      <c r="B19" s="6" t="s">
        <v>175</v>
      </c>
      <c r="C19" s="26"/>
    </row>
    <row r="20" spans="1:3">
      <c r="A20" s="13" t="s">
        <v>587</v>
      </c>
      <c r="B20" s="6" t="s">
        <v>175</v>
      </c>
      <c r="C20" s="26"/>
    </row>
    <row r="21" spans="1:3">
      <c r="A21" s="13" t="s">
        <v>588</v>
      </c>
      <c r="B21" s="6" t="s">
        <v>175</v>
      </c>
      <c r="C21" s="26"/>
    </row>
    <row r="22" spans="1:3">
      <c r="A22" s="13" t="s">
        <v>589</v>
      </c>
      <c r="B22" s="6" t="s">
        <v>175</v>
      </c>
      <c r="C22" s="26"/>
    </row>
    <row r="23" spans="1:3">
      <c r="A23" s="13" t="s">
        <v>590</v>
      </c>
      <c r="B23" s="6" t="s">
        <v>175</v>
      </c>
      <c r="C23" s="26"/>
    </row>
    <row r="24" spans="1:3">
      <c r="A24" s="13" t="s">
        <v>591</v>
      </c>
      <c r="B24" s="6" t="s">
        <v>175</v>
      </c>
      <c r="C24" s="26"/>
    </row>
    <row r="25" spans="1:3">
      <c r="A25" s="13" t="s">
        <v>592</v>
      </c>
      <c r="B25" s="6" t="s">
        <v>175</v>
      </c>
      <c r="C25" s="26"/>
    </row>
    <row r="26" spans="1:3">
      <c r="A26" s="13" t="s">
        <v>593</v>
      </c>
      <c r="B26" s="6" t="s">
        <v>175</v>
      </c>
      <c r="C26" s="26"/>
    </row>
    <row r="27" spans="1:3">
      <c r="A27" s="13" t="s">
        <v>594</v>
      </c>
      <c r="B27" s="6" t="s">
        <v>175</v>
      </c>
      <c r="C27" s="26"/>
    </row>
    <row r="28" spans="1:3">
      <c r="A28" s="13" t="s">
        <v>595</v>
      </c>
      <c r="B28" s="6" t="s">
        <v>175</v>
      </c>
      <c r="C28" s="26"/>
    </row>
    <row r="29" spans="1:3" s="90" customFormat="1" ht="25.5">
      <c r="A29" s="11" t="s">
        <v>418</v>
      </c>
      <c r="B29" s="8" t="s">
        <v>175</v>
      </c>
      <c r="C29" s="95"/>
    </row>
    <row r="30" spans="1:3">
      <c r="A30" s="13" t="s">
        <v>586</v>
      </c>
      <c r="B30" s="6" t="s">
        <v>176</v>
      </c>
      <c r="C30" s="26"/>
    </row>
    <row r="31" spans="1:3">
      <c r="A31" s="13" t="s">
        <v>587</v>
      </c>
      <c r="B31" s="6" t="s">
        <v>176</v>
      </c>
      <c r="C31" s="26"/>
    </row>
    <row r="32" spans="1:3">
      <c r="A32" s="13" t="s">
        <v>588</v>
      </c>
      <c r="B32" s="6" t="s">
        <v>176</v>
      </c>
      <c r="C32" s="26"/>
    </row>
    <row r="33" spans="1:3">
      <c r="A33" s="13" t="s">
        <v>589</v>
      </c>
      <c r="B33" s="6" t="s">
        <v>176</v>
      </c>
      <c r="C33" s="26"/>
    </row>
    <row r="34" spans="1:3">
      <c r="A34" s="13" t="s">
        <v>590</v>
      </c>
      <c r="B34" s="6" t="s">
        <v>176</v>
      </c>
      <c r="C34" s="26"/>
    </row>
    <row r="35" spans="1:3">
      <c r="A35" s="13" t="s">
        <v>591</v>
      </c>
      <c r="B35" s="6" t="s">
        <v>176</v>
      </c>
      <c r="C35" s="26"/>
    </row>
    <row r="36" spans="1:3">
      <c r="A36" s="13" t="s">
        <v>592</v>
      </c>
      <c r="B36" s="6" t="s">
        <v>176</v>
      </c>
      <c r="C36" s="26"/>
    </row>
    <row r="37" spans="1:3">
      <c r="A37" s="13" t="s">
        <v>593</v>
      </c>
      <c r="B37" s="6" t="s">
        <v>176</v>
      </c>
      <c r="C37" s="132">
        <f>SUM('2. melléklet'!F67)</f>
        <v>2352145</v>
      </c>
    </row>
    <row r="38" spans="1:3">
      <c r="A38" s="13" t="s">
        <v>594</v>
      </c>
      <c r="B38" s="6" t="s">
        <v>176</v>
      </c>
      <c r="C38" s="26"/>
    </row>
    <row r="39" spans="1:3">
      <c r="A39" s="13" t="s">
        <v>595</v>
      </c>
      <c r="B39" s="6" t="s">
        <v>176</v>
      </c>
      <c r="C39" s="26"/>
    </row>
    <row r="40" spans="1:3" s="90" customFormat="1">
      <c r="A40" s="11" t="s">
        <v>419</v>
      </c>
      <c r="B40" s="8" t="s">
        <v>176</v>
      </c>
      <c r="C40" s="95">
        <f>SUM(C37:C39)</f>
        <v>2352145</v>
      </c>
    </row>
    <row r="41" spans="1:3">
      <c r="A41" s="13" t="s">
        <v>596</v>
      </c>
      <c r="B41" s="5" t="s">
        <v>178</v>
      </c>
      <c r="C41" s="26"/>
    </row>
    <row r="42" spans="1:3">
      <c r="A42" s="13" t="s">
        <v>597</v>
      </c>
      <c r="B42" s="5" t="s">
        <v>178</v>
      </c>
      <c r="C42" s="26"/>
    </row>
    <row r="43" spans="1:3">
      <c r="A43" s="13" t="s">
        <v>598</v>
      </c>
      <c r="B43" s="5" t="s">
        <v>178</v>
      </c>
      <c r="C43" s="26">
        <v>0</v>
      </c>
    </row>
    <row r="44" spans="1:3">
      <c r="A44" s="5" t="s">
        <v>599</v>
      </c>
      <c r="B44" s="5" t="s">
        <v>178</v>
      </c>
      <c r="C44" s="26"/>
    </row>
    <row r="45" spans="1:3">
      <c r="A45" s="5" t="s">
        <v>600</v>
      </c>
      <c r="B45" s="5" t="s">
        <v>178</v>
      </c>
      <c r="C45" s="26"/>
    </row>
    <row r="46" spans="1:3">
      <c r="A46" s="5" t="s">
        <v>601</v>
      </c>
      <c r="B46" s="5" t="s">
        <v>178</v>
      </c>
      <c r="C46" s="26"/>
    </row>
    <row r="47" spans="1:3">
      <c r="A47" s="13" t="s">
        <v>602</v>
      </c>
      <c r="B47" s="5" t="s">
        <v>178</v>
      </c>
      <c r="C47" s="26"/>
    </row>
    <row r="48" spans="1:3">
      <c r="A48" s="13" t="s">
        <v>603</v>
      </c>
      <c r="B48" s="5" t="s">
        <v>178</v>
      </c>
      <c r="C48" s="26"/>
    </row>
    <row r="49" spans="1:3">
      <c r="A49" s="13" t="s">
        <v>604</v>
      </c>
      <c r="B49" s="5" t="s">
        <v>178</v>
      </c>
      <c r="C49" s="26"/>
    </row>
    <row r="50" spans="1:3">
      <c r="A50" s="13" t="s">
        <v>605</v>
      </c>
      <c r="B50" s="5" t="s">
        <v>178</v>
      </c>
      <c r="C50" s="26"/>
    </row>
    <row r="51" spans="1:3" s="90" customFormat="1" ht="25.5">
      <c r="A51" s="11" t="s">
        <v>420</v>
      </c>
      <c r="B51" s="8" t="s">
        <v>178</v>
      </c>
      <c r="C51" s="95">
        <v>0</v>
      </c>
    </row>
    <row r="52" spans="1:3">
      <c r="A52" s="13" t="s">
        <v>596</v>
      </c>
      <c r="B52" s="5" t="s">
        <v>184</v>
      </c>
      <c r="C52" s="26"/>
    </row>
    <row r="53" spans="1:3">
      <c r="A53" s="13" t="s">
        <v>597</v>
      </c>
      <c r="B53" s="5" t="s">
        <v>184</v>
      </c>
      <c r="C53" s="152"/>
    </row>
    <row r="54" spans="1:3">
      <c r="A54" s="13" t="s">
        <v>598</v>
      </c>
      <c r="B54" s="5" t="s">
        <v>184</v>
      </c>
      <c r="C54" s="132">
        <f>SUM('2. melléklet'!F73)</f>
        <v>140000</v>
      </c>
    </row>
    <row r="55" spans="1:3">
      <c r="A55" s="5" t="s">
        <v>599</v>
      </c>
      <c r="B55" s="5" t="s">
        <v>184</v>
      </c>
      <c r="C55" s="26">
        <f ca="1">SUM(C52:C61)</f>
        <v>0</v>
      </c>
    </row>
    <row r="56" spans="1:3">
      <c r="A56" s="5" t="s">
        <v>600</v>
      </c>
      <c r="B56" s="5" t="s">
        <v>184</v>
      </c>
      <c r="C56" s="26"/>
    </row>
    <row r="57" spans="1:3">
      <c r="A57" s="5" t="s">
        <v>601</v>
      </c>
      <c r="B57" s="5" t="s">
        <v>184</v>
      </c>
      <c r="C57" s="26"/>
    </row>
    <row r="58" spans="1:3">
      <c r="A58" s="13" t="s">
        <v>602</v>
      </c>
      <c r="B58" s="5" t="s">
        <v>184</v>
      </c>
      <c r="C58" s="26">
        <v>0</v>
      </c>
    </row>
    <row r="59" spans="1:3">
      <c r="A59" s="13" t="s">
        <v>606</v>
      </c>
      <c r="B59" s="5" t="s">
        <v>184</v>
      </c>
      <c r="C59" s="26"/>
    </row>
    <row r="60" spans="1:3">
      <c r="A60" s="13" t="s">
        <v>604</v>
      </c>
      <c r="B60" s="5" t="s">
        <v>184</v>
      </c>
      <c r="C60" s="26"/>
    </row>
    <row r="61" spans="1:3">
      <c r="A61" s="13" t="s">
        <v>605</v>
      </c>
      <c r="B61" s="5" t="s">
        <v>184</v>
      </c>
      <c r="C61" s="26"/>
    </row>
    <row r="62" spans="1:3" s="90" customFormat="1">
      <c r="A62" s="15" t="s">
        <v>421</v>
      </c>
      <c r="B62" s="8" t="s">
        <v>184</v>
      </c>
      <c r="C62" s="95">
        <v>140000</v>
      </c>
    </row>
    <row r="63" spans="1:3">
      <c r="A63" s="13" t="s">
        <v>586</v>
      </c>
      <c r="B63" s="6" t="s">
        <v>211</v>
      </c>
      <c r="C63" s="26"/>
    </row>
    <row r="64" spans="1:3">
      <c r="A64" s="13" t="s">
        <v>587</v>
      </c>
      <c r="B64" s="6" t="s">
        <v>211</v>
      </c>
      <c r="C64" s="26"/>
    </row>
    <row r="65" spans="1:3">
      <c r="A65" s="13" t="s">
        <v>588</v>
      </c>
      <c r="B65" s="6" t="s">
        <v>211</v>
      </c>
      <c r="C65" s="26"/>
    </row>
    <row r="66" spans="1:3">
      <c r="A66" s="13" t="s">
        <v>589</v>
      </c>
      <c r="B66" s="6" t="s">
        <v>211</v>
      </c>
      <c r="C66" s="26"/>
    </row>
    <row r="67" spans="1:3">
      <c r="A67" s="13" t="s">
        <v>590</v>
      </c>
      <c r="B67" s="6" t="s">
        <v>211</v>
      </c>
      <c r="C67" s="26"/>
    </row>
    <row r="68" spans="1:3">
      <c r="A68" s="13" t="s">
        <v>591</v>
      </c>
      <c r="B68" s="6" t="s">
        <v>211</v>
      </c>
      <c r="C68" s="26"/>
    </row>
    <row r="69" spans="1:3">
      <c r="A69" s="13" t="s">
        <v>592</v>
      </c>
      <c r="B69" s="6" t="s">
        <v>211</v>
      </c>
      <c r="C69" s="26"/>
    </row>
    <row r="70" spans="1:3">
      <c r="A70" s="13" t="s">
        <v>593</v>
      </c>
      <c r="B70" s="6" t="s">
        <v>211</v>
      </c>
      <c r="C70" s="26"/>
    </row>
    <row r="71" spans="1:3">
      <c r="A71" s="13" t="s">
        <v>594</v>
      </c>
      <c r="B71" s="6" t="s">
        <v>211</v>
      </c>
      <c r="C71" s="26"/>
    </row>
    <row r="72" spans="1:3">
      <c r="A72" s="13" t="s">
        <v>595</v>
      </c>
      <c r="B72" s="6" t="s">
        <v>211</v>
      </c>
      <c r="C72" s="26"/>
    </row>
    <row r="73" spans="1:3" s="90" customFormat="1" ht="25.5">
      <c r="A73" s="11" t="s">
        <v>430</v>
      </c>
      <c r="B73" s="8" t="s">
        <v>211</v>
      </c>
      <c r="C73" s="95"/>
    </row>
    <row r="74" spans="1:3">
      <c r="A74" s="13" t="s">
        <v>586</v>
      </c>
      <c r="B74" s="6" t="s">
        <v>212</v>
      </c>
      <c r="C74" s="26"/>
    </row>
    <row r="75" spans="1:3">
      <c r="A75" s="13" t="s">
        <v>587</v>
      </c>
      <c r="B75" s="6" t="s">
        <v>212</v>
      </c>
      <c r="C75" s="26"/>
    </row>
    <row r="76" spans="1:3">
      <c r="A76" s="13" t="s">
        <v>588</v>
      </c>
      <c r="B76" s="6" t="s">
        <v>212</v>
      </c>
      <c r="C76" s="26"/>
    </row>
    <row r="77" spans="1:3">
      <c r="A77" s="13" t="s">
        <v>589</v>
      </c>
      <c r="B77" s="6" t="s">
        <v>212</v>
      </c>
      <c r="C77" s="26"/>
    </row>
    <row r="78" spans="1:3">
      <c r="A78" s="13" t="s">
        <v>590</v>
      </c>
      <c r="B78" s="6" t="s">
        <v>212</v>
      </c>
      <c r="C78" s="26"/>
    </row>
    <row r="79" spans="1:3">
      <c r="A79" s="13" t="s">
        <v>591</v>
      </c>
      <c r="B79" s="6" t="s">
        <v>212</v>
      </c>
      <c r="C79" s="26"/>
    </row>
    <row r="80" spans="1:3">
      <c r="A80" s="13" t="s">
        <v>592</v>
      </c>
      <c r="B80" s="6" t="s">
        <v>212</v>
      </c>
      <c r="C80" s="26"/>
    </row>
    <row r="81" spans="1:3">
      <c r="A81" s="13" t="s">
        <v>593</v>
      </c>
      <c r="B81" s="6" t="s">
        <v>212</v>
      </c>
      <c r="C81" s="26"/>
    </row>
    <row r="82" spans="1:3">
      <c r="A82" s="13" t="s">
        <v>594</v>
      </c>
      <c r="B82" s="6" t="s">
        <v>212</v>
      </c>
      <c r="C82" s="26"/>
    </row>
    <row r="83" spans="1:3">
      <c r="A83" s="13" t="s">
        <v>595</v>
      </c>
      <c r="B83" s="6" t="s">
        <v>212</v>
      </c>
      <c r="C83" s="26"/>
    </row>
    <row r="84" spans="1:3" s="90" customFormat="1" ht="25.5">
      <c r="A84" s="11" t="s">
        <v>429</v>
      </c>
      <c r="B84" s="8" t="s">
        <v>212</v>
      </c>
      <c r="C84" s="95"/>
    </row>
    <row r="85" spans="1:3">
      <c r="A85" s="13" t="s">
        <v>586</v>
      </c>
      <c r="B85" s="6" t="s">
        <v>213</v>
      </c>
      <c r="C85" s="26"/>
    </row>
    <row r="86" spans="1:3">
      <c r="A86" s="13" t="s">
        <v>587</v>
      </c>
      <c r="B86" s="6" t="s">
        <v>213</v>
      </c>
      <c r="C86" s="26"/>
    </row>
    <row r="87" spans="1:3">
      <c r="A87" s="13" t="s">
        <v>588</v>
      </c>
      <c r="B87" s="6" t="s">
        <v>213</v>
      </c>
      <c r="C87" s="26"/>
    </row>
    <row r="88" spans="1:3">
      <c r="A88" s="13" t="s">
        <v>589</v>
      </c>
      <c r="B88" s="6" t="s">
        <v>213</v>
      </c>
      <c r="C88" s="26"/>
    </row>
    <row r="89" spans="1:3">
      <c r="A89" s="13" t="s">
        <v>590</v>
      </c>
      <c r="B89" s="6" t="s">
        <v>213</v>
      </c>
      <c r="C89" s="26"/>
    </row>
    <row r="90" spans="1:3">
      <c r="A90" s="13" t="s">
        <v>591</v>
      </c>
      <c r="B90" s="6" t="s">
        <v>213</v>
      </c>
      <c r="C90" s="26"/>
    </row>
    <row r="91" spans="1:3">
      <c r="A91" s="13" t="s">
        <v>592</v>
      </c>
      <c r="B91" s="6" t="s">
        <v>213</v>
      </c>
      <c r="C91" s="26"/>
    </row>
    <row r="92" spans="1:3">
      <c r="A92" s="13" t="s">
        <v>593</v>
      </c>
      <c r="B92" s="6" t="s">
        <v>213</v>
      </c>
      <c r="C92" s="26"/>
    </row>
    <row r="93" spans="1:3">
      <c r="A93" s="13" t="s">
        <v>594</v>
      </c>
      <c r="B93" s="6" t="s">
        <v>213</v>
      </c>
      <c r="C93" s="26"/>
    </row>
    <row r="94" spans="1:3">
      <c r="A94" s="13" t="s">
        <v>595</v>
      </c>
      <c r="B94" s="6" t="s">
        <v>213</v>
      </c>
      <c r="C94" s="26"/>
    </row>
    <row r="95" spans="1:3" s="90" customFormat="1">
      <c r="A95" s="11" t="s">
        <v>428</v>
      </c>
      <c r="B95" s="8" t="s">
        <v>213</v>
      </c>
      <c r="C95" s="95"/>
    </row>
    <row r="96" spans="1:3">
      <c r="A96" s="13" t="s">
        <v>596</v>
      </c>
      <c r="B96" s="5" t="s">
        <v>215</v>
      </c>
      <c r="C96" s="26"/>
    </row>
    <row r="97" spans="1:3">
      <c r="A97" s="13" t="s">
        <v>597</v>
      </c>
      <c r="B97" s="6" t="s">
        <v>215</v>
      </c>
      <c r="C97" s="26"/>
    </row>
    <row r="98" spans="1:3">
      <c r="A98" s="13" t="s">
        <v>598</v>
      </c>
      <c r="B98" s="5" t="s">
        <v>215</v>
      </c>
      <c r="C98" s="26"/>
    </row>
    <row r="99" spans="1:3">
      <c r="A99" s="5" t="s">
        <v>599</v>
      </c>
      <c r="B99" s="6" t="s">
        <v>215</v>
      </c>
      <c r="C99" s="26"/>
    </row>
    <row r="100" spans="1:3">
      <c r="A100" s="5" t="s">
        <v>600</v>
      </c>
      <c r="B100" s="5" t="s">
        <v>215</v>
      </c>
      <c r="C100" s="26"/>
    </row>
    <row r="101" spans="1:3">
      <c r="A101" s="5" t="s">
        <v>601</v>
      </c>
      <c r="B101" s="6" t="s">
        <v>215</v>
      </c>
      <c r="C101" s="26"/>
    </row>
    <row r="102" spans="1:3">
      <c r="A102" s="13" t="s">
        <v>602</v>
      </c>
      <c r="B102" s="5" t="s">
        <v>215</v>
      </c>
      <c r="C102" s="26"/>
    </row>
    <row r="103" spans="1:3">
      <c r="A103" s="13" t="s">
        <v>606</v>
      </c>
      <c r="B103" s="6" t="s">
        <v>215</v>
      </c>
      <c r="C103" s="26"/>
    </row>
    <row r="104" spans="1:3">
      <c r="A104" s="13" t="s">
        <v>604</v>
      </c>
      <c r="B104" s="5" t="s">
        <v>215</v>
      </c>
      <c r="C104" s="26"/>
    </row>
    <row r="105" spans="1:3">
      <c r="A105" s="13" t="s">
        <v>605</v>
      </c>
      <c r="B105" s="6" t="s">
        <v>215</v>
      </c>
      <c r="C105" s="26"/>
    </row>
    <row r="106" spans="1:3" s="90" customFormat="1" ht="25.5">
      <c r="A106" s="11" t="s">
        <v>427</v>
      </c>
      <c r="B106" s="8" t="s">
        <v>215</v>
      </c>
      <c r="C106" s="95"/>
    </row>
    <row r="107" spans="1:3">
      <c r="A107" s="13" t="s">
        <v>596</v>
      </c>
      <c r="B107" s="5" t="s">
        <v>665</v>
      </c>
      <c r="C107" s="26"/>
    </row>
    <row r="108" spans="1:3">
      <c r="A108" s="13" t="s">
        <v>597</v>
      </c>
      <c r="B108" s="5" t="s">
        <v>665</v>
      </c>
      <c r="C108" s="26"/>
    </row>
    <row r="109" spans="1:3">
      <c r="A109" s="13" t="s">
        <v>598</v>
      </c>
      <c r="B109" s="5" t="s">
        <v>665</v>
      </c>
      <c r="C109" s="26"/>
    </row>
    <row r="110" spans="1:3">
      <c r="A110" s="5" t="s">
        <v>599</v>
      </c>
      <c r="B110" s="5" t="s">
        <v>665</v>
      </c>
      <c r="C110" s="26"/>
    </row>
    <row r="111" spans="1:3">
      <c r="A111" s="5" t="s">
        <v>600</v>
      </c>
      <c r="B111" s="5" t="s">
        <v>665</v>
      </c>
      <c r="C111" s="26"/>
    </row>
    <row r="112" spans="1:3">
      <c r="A112" s="5" t="s">
        <v>601</v>
      </c>
      <c r="B112" s="5" t="s">
        <v>665</v>
      </c>
      <c r="C112" s="26"/>
    </row>
    <row r="113" spans="1:3">
      <c r="A113" s="13" t="s">
        <v>602</v>
      </c>
      <c r="B113" s="5" t="s">
        <v>665</v>
      </c>
      <c r="C113" s="26"/>
    </row>
    <row r="114" spans="1:3">
      <c r="A114" s="13" t="s">
        <v>606</v>
      </c>
      <c r="B114" s="5" t="s">
        <v>665</v>
      </c>
      <c r="C114" s="26"/>
    </row>
    <row r="115" spans="1:3">
      <c r="A115" s="13" t="s">
        <v>604</v>
      </c>
      <c r="B115" s="5" t="s">
        <v>665</v>
      </c>
      <c r="C115" s="26"/>
    </row>
    <row r="116" spans="1:3">
      <c r="A116" s="13" t="s">
        <v>605</v>
      </c>
      <c r="B116" s="5" t="s">
        <v>665</v>
      </c>
      <c r="C116" s="26"/>
    </row>
    <row r="117" spans="1:3" s="90" customFormat="1">
      <c r="A117" s="15" t="s">
        <v>466</v>
      </c>
      <c r="B117" s="7" t="s">
        <v>665</v>
      </c>
      <c r="C117" s="95"/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117"/>
  <sheetViews>
    <sheetView workbookViewId="0">
      <selection sqref="A1:C1"/>
    </sheetView>
  </sheetViews>
  <sheetFormatPr defaultRowHeight="15"/>
  <cols>
    <col min="1" max="1" width="82.5703125" customWidth="1"/>
    <col min="3" max="3" width="16.28515625" customWidth="1"/>
  </cols>
  <sheetData>
    <row r="1" spans="1:3">
      <c r="A1" s="214" t="s">
        <v>707</v>
      </c>
      <c r="B1" s="214"/>
      <c r="C1" s="214"/>
    </row>
    <row r="3" spans="1:3" ht="27" customHeight="1">
      <c r="A3" s="207" t="s">
        <v>693</v>
      </c>
      <c r="B3" s="208"/>
      <c r="C3" s="208"/>
    </row>
    <row r="4" spans="1:3" ht="25.5" customHeight="1">
      <c r="A4" s="218" t="s">
        <v>685</v>
      </c>
      <c r="B4" s="208"/>
      <c r="C4" s="208"/>
    </row>
    <row r="5" spans="1:3" ht="15.75" customHeight="1">
      <c r="A5" s="57"/>
      <c r="B5" s="58"/>
      <c r="C5" s="58"/>
    </row>
    <row r="6" spans="1:3" ht="21" customHeight="1">
      <c r="A6" s="4" t="s">
        <v>1</v>
      </c>
    </row>
    <row r="7" spans="1:3" ht="25.5">
      <c r="A7" s="38" t="s">
        <v>636</v>
      </c>
      <c r="B7" s="3" t="s">
        <v>84</v>
      </c>
      <c r="C7" s="73" t="s">
        <v>26</v>
      </c>
    </row>
    <row r="8" spans="1:3">
      <c r="A8" s="13" t="s">
        <v>607</v>
      </c>
      <c r="B8" s="6" t="s">
        <v>279</v>
      </c>
      <c r="C8" s="26"/>
    </row>
    <row r="9" spans="1:3">
      <c r="A9" s="13" t="s">
        <v>616</v>
      </c>
      <c r="B9" s="6" t="s">
        <v>279</v>
      </c>
      <c r="C9" s="26"/>
    </row>
    <row r="10" spans="1:3" ht="30">
      <c r="A10" s="13" t="s">
        <v>617</v>
      </c>
      <c r="B10" s="6" t="s">
        <v>279</v>
      </c>
      <c r="C10" s="26"/>
    </row>
    <row r="11" spans="1:3">
      <c r="A11" s="13" t="s">
        <v>615</v>
      </c>
      <c r="B11" s="6" t="s">
        <v>279</v>
      </c>
      <c r="C11" s="26"/>
    </row>
    <row r="12" spans="1:3">
      <c r="A12" s="13" t="s">
        <v>614</v>
      </c>
      <c r="B12" s="6" t="s">
        <v>279</v>
      </c>
      <c r="C12" s="26"/>
    </row>
    <row r="13" spans="1:3">
      <c r="A13" s="13" t="s">
        <v>613</v>
      </c>
      <c r="B13" s="6" t="s">
        <v>279</v>
      </c>
      <c r="C13" s="26"/>
    </row>
    <row r="14" spans="1:3">
      <c r="A14" s="13" t="s">
        <v>608</v>
      </c>
      <c r="B14" s="6" t="s">
        <v>279</v>
      </c>
      <c r="C14" s="26"/>
    </row>
    <row r="15" spans="1:3">
      <c r="A15" s="13" t="s">
        <v>609</v>
      </c>
      <c r="B15" s="6" t="s">
        <v>279</v>
      </c>
      <c r="C15" s="26"/>
    </row>
    <row r="16" spans="1:3">
      <c r="A16" s="13" t="s">
        <v>610</v>
      </c>
      <c r="B16" s="6" t="s">
        <v>279</v>
      </c>
      <c r="C16" s="26"/>
    </row>
    <row r="17" spans="1:3">
      <c r="A17" s="13" t="s">
        <v>611</v>
      </c>
      <c r="B17" s="6" t="s">
        <v>279</v>
      </c>
      <c r="C17" s="26"/>
    </row>
    <row r="18" spans="1:3" s="90" customFormat="1" ht="25.5">
      <c r="A18" s="7" t="s">
        <v>475</v>
      </c>
      <c r="B18" s="8" t="s">
        <v>279</v>
      </c>
      <c r="C18" s="95"/>
    </row>
    <row r="19" spans="1:3">
      <c r="A19" s="13" t="s">
        <v>607</v>
      </c>
      <c r="B19" s="6" t="s">
        <v>280</v>
      </c>
      <c r="C19" s="26"/>
    </row>
    <row r="20" spans="1:3">
      <c r="A20" s="13" t="s">
        <v>616</v>
      </c>
      <c r="B20" s="6" t="s">
        <v>280</v>
      </c>
      <c r="C20" s="26"/>
    </row>
    <row r="21" spans="1:3" ht="30">
      <c r="A21" s="13" t="s">
        <v>617</v>
      </c>
      <c r="B21" s="6" t="s">
        <v>280</v>
      </c>
      <c r="C21" s="26"/>
    </row>
    <row r="22" spans="1:3">
      <c r="A22" s="13" t="s">
        <v>615</v>
      </c>
      <c r="B22" s="6" t="s">
        <v>280</v>
      </c>
      <c r="C22" s="26"/>
    </row>
    <row r="23" spans="1:3">
      <c r="A23" s="13" t="s">
        <v>614</v>
      </c>
      <c r="B23" s="6" t="s">
        <v>280</v>
      </c>
      <c r="C23" s="26"/>
    </row>
    <row r="24" spans="1:3">
      <c r="A24" s="13" t="s">
        <v>613</v>
      </c>
      <c r="B24" s="6" t="s">
        <v>280</v>
      </c>
      <c r="C24" s="26"/>
    </row>
    <row r="25" spans="1:3">
      <c r="A25" s="13" t="s">
        <v>608</v>
      </c>
      <c r="B25" s="6" t="s">
        <v>280</v>
      </c>
      <c r="C25" s="26"/>
    </row>
    <row r="26" spans="1:3">
      <c r="A26" s="13" t="s">
        <v>609</v>
      </c>
      <c r="B26" s="6" t="s">
        <v>280</v>
      </c>
      <c r="C26" s="26"/>
    </row>
    <row r="27" spans="1:3">
      <c r="A27" s="13" t="s">
        <v>610</v>
      </c>
      <c r="B27" s="6" t="s">
        <v>280</v>
      </c>
      <c r="C27" s="26"/>
    </row>
    <row r="28" spans="1:3">
      <c r="A28" s="13" t="s">
        <v>611</v>
      </c>
      <c r="B28" s="6" t="s">
        <v>280</v>
      </c>
      <c r="C28" s="26"/>
    </row>
    <row r="29" spans="1:3" s="90" customFormat="1" ht="25.5">
      <c r="A29" s="7" t="s">
        <v>532</v>
      </c>
      <c r="B29" s="8" t="s">
        <v>280</v>
      </c>
      <c r="C29" s="95"/>
    </row>
    <row r="30" spans="1:3">
      <c r="A30" s="13" t="s">
        <v>607</v>
      </c>
      <c r="B30" s="6" t="s">
        <v>281</v>
      </c>
      <c r="C30" s="26">
        <v>0</v>
      </c>
    </row>
    <row r="31" spans="1:3">
      <c r="A31" s="13" t="s">
        <v>616</v>
      </c>
      <c r="B31" s="6" t="s">
        <v>281</v>
      </c>
      <c r="C31" s="26"/>
    </row>
    <row r="32" spans="1:3" ht="30">
      <c r="A32" s="13" t="s">
        <v>617</v>
      </c>
      <c r="B32" s="6" t="s">
        <v>281</v>
      </c>
      <c r="C32" s="26"/>
    </row>
    <row r="33" spans="1:3">
      <c r="A33" s="13" t="s">
        <v>615</v>
      </c>
      <c r="B33" s="6" t="s">
        <v>281</v>
      </c>
      <c r="C33" s="26"/>
    </row>
    <row r="34" spans="1:3">
      <c r="A34" s="13" t="s">
        <v>614</v>
      </c>
      <c r="B34" s="6" t="s">
        <v>281</v>
      </c>
      <c r="C34" s="26"/>
    </row>
    <row r="35" spans="1:3">
      <c r="A35" s="13" t="s">
        <v>613</v>
      </c>
      <c r="B35" s="6" t="s">
        <v>281</v>
      </c>
      <c r="C35" s="26"/>
    </row>
    <row r="36" spans="1:3">
      <c r="A36" s="13" t="s">
        <v>608</v>
      </c>
      <c r="B36" s="6" t="s">
        <v>281</v>
      </c>
      <c r="C36" s="116"/>
    </row>
    <row r="37" spans="1:3">
      <c r="A37" s="13" t="s">
        <v>609</v>
      </c>
      <c r="B37" s="6" t="s">
        <v>281</v>
      </c>
      <c r="C37" s="116"/>
    </row>
    <row r="38" spans="1:3">
      <c r="A38" s="13" t="s">
        <v>610</v>
      </c>
      <c r="B38" s="6" t="s">
        <v>281</v>
      </c>
      <c r="C38" s="116"/>
    </row>
    <row r="39" spans="1:3">
      <c r="A39" s="13" t="s">
        <v>611</v>
      </c>
      <c r="B39" s="6" t="s">
        <v>281</v>
      </c>
      <c r="C39" s="116"/>
    </row>
    <row r="40" spans="1:3" s="90" customFormat="1">
      <c r="A40" s="7" t="s">
        <v>531</v>
      </c>
      <c r="B40" s="8" t="s">
        <v>281</v>
      </c>
      <c r="C40" s="118">
        <f>SUM(C30:C39)</f>
        <v>0</v>
      </c>
    </row>
    <row r="41" spans="1:3">
      <c r="A41" s="13" t="s">
        <v>607</v>
      </c>
      <c r="B41" s="6" t="s">
        <v>287</v>
      </c>
      <c r="C41" s="26"/>
    </row>
    <row r="42" spans="1:3">
      <c r="A42" s="13" t="s">
        <v>616</v>
      </c>
      <c r="B42" s="6" t="s">
        <v>287</v>
      </c>
      <c r="C42" s="26"/>
    </row>
    <row r="43" spans="1:3" ht="30">
      <c r="A43" s="13" t="s">
        <v>617</v>
      </c>
      <c r="B43" s="6" t="s">
        <v>287</v>
      </c>
      <c r="C43" s="26"/>
    </row>
    <row r="44" spans="1:3">
      <c r="A44" s="13" t="s">
        <v>615</v>
      </c>
      <c r="B44" s="6" t="s">
        <v>287</v>
      </c>
      <c r="C44" s="26"/>
    </row>
    <row r="45" spans="1:3">
      <c r="A45" s="13" t="s">
        <v>614</v>
      </c>
      <c r="B45" s="6" t="s">
        <v>287</v>
      </c>
      <c r="C45" s="26"/>
    </row>
    <row r="46" spans="1:3">
      <c r="A46" s="13" t="s">
        <v>613</v>
      </c>
      <c r="B46" s="6" t="s">
        <v>287</v>
      </c>
      <c r="C46" s="26"/>
    </row>
    <row r="47" spans="1:3">
      <c r="A47" s="13" t="s">
        <v>608</v>
      </c>
      <c r="B47" s="6" t="s">
        <v>287</v>
      </c>
      <c r="C47" s="26"/>
    </row>
    <row r="48" spans="1:3">
      <c r="A48" s="13" t="s">
        <v>609</v>
      </c>
      <c r="B48" s="6" t="s">
        <v>287</v>
      </c>
      <c r="C48" s="26"/>
    </row>
    <row r="49" spans="1:3">
      <c r="A49" s="13" t="s">
        <v>610</v>
      </c>
      <c r="B49" s="6" t="s">
        <v>287</v>
      </c>
      <c r="C49" s="26"/>
    </row>
    <row r="50" spans="1:3">
      <c r="A50" s="13" t="s">
        <v>611</v>
      </c>
      <c r="B50" s="6" t="s">
        <v>287</v>
      </c>
      <c r="C50" s="26"/>
    </row>
    <row r="51" spans="1:3" s="90" customFormat="1" ht="25.5">
      <c r="A51" s="7" t="s">
        <v>530</v>
      </c>
      <c r="B51" s="8" t="s">
        <v>287</v>
      </c>
      <c r="C51" s="95"/>
    </row>
    <row r="52" spans="1:3">
      <c r="A52" s="13" t="s">
        <v>612</v>
      </c>
      <c r="B52" s="6" t="s">
        <v>288</v>
      </c>
      <c r="C52" s="26"/>
    </row>
    <row r="53" spans="1:3">
      <c r="A53" s="13" t="s">
        <v>616</v>
      </c>
      <c r="B53" s="6" t="s">
        <v>288</v>
      </c>
      <c r="C53" s="26"/>
    </row>
    <row r="54" spans="1:3" ht="30">
      <c r="A54" s="13" t="s">
        <v>617</v>
      </c>
      <c r="B54" s="6" t="s">
        <v>288</v>
      </c>
      <c r="C54" s="26"/>
    </row>
    <row r="55" spans="1:3">
      <c r="A55" s="13" t="s">
        <v>615</v>
      </c>
      <c r="B55" s="6" t="s">
        <v>288</v>
      </c>
      <c r="C55" s="26"/>
    </row>
    <row r="56" spans="1:3">
      <c r="A56" s="13" t="s">
        <v>614</v>
      </c>
      <c r="B56" s="6" t="s">
        <v>288</v>
      </c>
      <c r="C56" s="26"/>
    </row>
    <row r="57" spans="1:3">
      <c r="A57" s="13" t="s">
        <v>613</v>
      </c>
      <c r="B57" s="6" t="s">
        <v>288</v>
      </c>
      <c r="C57" s="26"/>
    </row>
    <row r="58" spans="1:3">
      <c r="A58" s="13" t="s">
        <v>608</v>
      </c>
      <c r="B58" s="6" t="s">
        <v>288</v>
      </c>
      <c r="C58" s="26"/>
    </row>
    <row r="59" spans="1:3">
      <c r="A59" s="13" t="s">
        <v>609</v>
      </c>
      <c r="B59" s="6" t="s">
        <v>288</v>
      </c>
      <c r="C59" s="26"/>
    </row>
    <row r="60" spans="1:3">
      <c r="A60" s="13" t="s">
        <v>610</v>
      </c>
      <c r="B60" s="6" t="s">
        <v>288</v>
      </c>
      <c r="C60" s="26"/>
    </row>
    <row r="61" spans="1:3">
      <c r="A61" s="13" t="s">
        <v>611</v>
      </c>
      <c r="B61" s="6" t="s">
        <v>288</v>
      </c>
      <c r="C61" s="26"/>
    </row>
    <row r="62" spans="1:3" s="90" customFormat="1" ht="25.5">
      <c r="A62" s="7" t="s">
        <v>533</v>
      </c>
      <c r="B62" s="8" t="s">
        <v>288</v>
      </c>
      <c r="C62" s="95"/>
    </row>
    <row r="63" spans="1:3">
      <c r="A63" s="13" t="s">
        <v>607</v>
      </c>
      <c r="B63" s="6" t="s">
        <v>289</v>
      </c>
      <c r="C63" s="26"/>
    </row>
    <row r="64" spans="1:3">
      <c r="A64" s="13" t="s">
        <v>616</v>
      </c>
      <c r="B64" s="6" t="s">
        <v>289</v>
      </c>
      <c r="C64" s="26"/>
    </row>
    <row r="65" spans="1:3" ht="30">
      <c r="A65" s="13" t="s">
        <v>617</v>
      </c>
      <c r="B65" s="6" t="s">
        <v>289</v>
      </c>
      <c r="C65" s="117"/>
    </row>
    <row r="66" spans="1:3">
      <c r="A66" s="13" t="s">
        <v>615</v>
      </c>
      <c r="B66" s="6" t="s">
        <v>289</v>
      </c>
      <c r="C66" s="117"/>
    </row>
    <row r="67" spans="1:3">
      <c r="A67" s="13" t="s">
        <v>614</v>
      </c>
      <c r="B67" s="6" t="s">
        <v>289</v>
      </c>
      <c r="C67" s="117"/>
    </row>
    <row r="68" spans="1:3">
      <c r="A68" s="13" t="s">
        <v>613</v>
      </c>
      <c r="B68" s="6" t="s">
        <v>289</v>
      </c>
      <c r="C68" s="117"/>
    </row>
    <row r="69" spans="1:3">
      <c r="A69" s="13" t="s">
        <v>608</v>
      </c>
      <c r="B69" s="6" t="s">
        <v>289</v>
      </c>
      <c r="C69" s="117"/>
    </row>
    <row r="70" spans="1:3">
      <c r="A70" s="13" t="s">
        <v>609</v>
      </c>
      <c r="B70" s="6" t="s">
        <v>289</v>
      </c>
      <c r="C70" s="117"/>
    </row>
    <row r="71" spans="1:3">
      <c r="A71" s="13" t="s">
        <v>610</v>
      </c>
      <c r="B71" s="6" t="s">
        <v>289</v>
      </c>
      <c r="C71" s="117"/>
    </row>
    <row r="72" spans="1:3">
      <c r="A72" s="13" t="s">
        <v>611</v>
      </c>
      <c r="B72" s="6" t="s">
        <v>289</v>
      </c>
      <c r="C72" s="117"/>
    </row>
    <row r="73" spans="1:3" s="90" customFormat="1">
      <c r="A73" s="7" t="s">
        <v>480</v>
      </c>
      <c r="B73" s="8" t="s">
        <v>289</v>
      </c>
      <c r="C73" s="118">
        <v>0</v>
      </c>
    </row>
    <row r="74" spans="1:3">
      <c r="A74" s="13" t="s">
        <v>618</v>
      </c>
      <c r="B74" s="5" t="s">
        <v>690</v>
      </c>
      <c r="C74" s="26"/>
    </row>
    <row r="75" spans="1:3">
      <c r="A75" s="13" t="s">
        <v>619</v>
      </c>
      <c r="B75" s="5" t="s">
        <v>690</v>
      </c>
      <c r="C75" s="26"/>
    </row>
    <row r="76" spans="1:3">
      <c r="A76" s="13" t="s">
        <v>627</v>
      </c>
      <c r="B76" s="5" t="s">
        <v>690</v>
      </c>
      <c r="C76" s="26">
        <v>0</v>
      </c>
    </row>
    <row r="77" spans="1:3">
      <c r="A77" s="5" t="s">
        <v>626</v>
      </c>
      <c r="B77" s="5" t="s">
        <v>690</v>
      </c>
      <c r="C77" s="26"/>
    </row>
    <row r="78" spans="1:3">
      <c r="A78" s="5" t="s">
        <v>625</v>
      </c>
      <c r="B78" s="5" t="s">
        <v>690</v>
      </c>
      <c r="C78" s="26"/>
    </row>
    <row r="79" spans="1:3">
      <c r="A79" s="5" t="s">
        <v>624</v>
      </c>
      <c r="B79" s="5" t="s">
        <v>690</v>
      </c>
      <c r="C79" s="26"/>
    </row>
    <row r="80" spans="1:3">
      <c r="A80" s="13" t="s">
        <v>623</v>
      </c>
      <c r="B80" s="5" t="s">
        <v>690</v>
      </c>
      <c r="C80" s="26"/>
    </row>
    <row r="81" spans="1:3">
      <c r="A81" s="13" t="s">
        <v>628</v>
      </c>
      <c r="B81" s="5" t="s">
        <v>690</v>
      </c>
      <c r="C81" s="26"/>
    </row>
    <row r="82" spans="1:3">
      <c r="A82" s="13" t="s">
        <v>620</v>
      </c>
      <c r="B82" s="5" t="s">
        <v>690</v>
      </c>
      <c r="C82" s="26"/>
    </row>
    <row r="83" spans="1:3">
      <c r="A83" s="13" t="s">
        <v>621</v>
      </c>
      <c r="B83" s="5" t="s">
        <v>690</v>
      </c>
      <c r="C83" s="26"/>
    </row>
    <row r="84" spans="1:3" s="90" customFormat="1" ht="25.5">
      <c r="A84" s="7" t="s">
        <v>548</v>
      </c>
      <c r="B84" s="7" t="s">
        <v>690</v>
      </c>
      <c r="C84" s="95">
        <v>0</v>
      </c>
    </row>
    <row r="85" spans="1:3">
      <c r="A85" s="13" t="s">
        <v>618</v>
      </c>
      <c r="B85" s="5" t="s">
        <v>669</v>
      </c>
      <c r="C85" s="26"/>
    </row>
    <row r="86" spans="1:3">
      <c r="A86" s="13" t="s">
        <v>619</v>
      </c>
      <c r="B86" s="5" t="s">
        <v>669</v>
      </c>
      <c r="C86" s="26"/>
    </row>
    <row r="87" spans="1:3">
      <c r="A87" s="13" t="s">
        <v>627</v>
      </c>
      <c r="B87" s="5" t="s">
        <v>669</v>
      </c>
      <c r="C87" s="26"/>
    </row>
    <row r="88" spans="1:3">
      <c r="A88" s="5" t="s">
        <v>626</v>
      </c>
      <c r="B88" s="5" t="s">
        <v>669</v>
      </c>
      <c r="C88" s="26"/>
    </row>
    <row r="89" spans="1:3">
      <c r="A89" s="5" t="s">
        <v>625</v>
      </c>
      <c r="B89" s="5" t="s">
        <v>669</v>
      </c>
      <c r="C89" s="26"/>
    </row>
    <row r="90" spans="1:3">
      <c r="A90" s="5" t="s">
        <v>657</v>
      </c>
      <c r="B90" s="5" t="s">
        <v>669</v>
      </c>
      <c r="C90" s="117"/>
    </row>
    <row r="91" spans="1:3">
      <c r="A91" s="13" t="s">
        <v>623</v>
      </c>
      <c r="B91" s="5" t="s">
        <v>669</v>
      </c>
      <c r="C91" s="117"/>
    </row>
    <row r="92" spans="1:3">
      <c r="A92" s="13" t="s">
        <v>622</v>
      </c>
      <c r="B92" s="5" t="s">
        <v>669</v>
      </c>
      <c r="C92" s="117"/>
    </row>
    <row r="93" spans="1:3">
      <c r="A93" s="13" t="s">
        <v>620</v>
      </c>
      <c r="B93" s="5" t="s">
        <v>669</v>
      </c>
      <c r="C93" s="117"/>
    </row>
    <row r="94" spans="1:3">
      <c r="A94" s="13" t="s">
        <v>621</v>
      </c>
      <c r="B94" s="5" t="s">
        <v>669</v>
      </c>
      <c r="C94" s="117"/>
    </row>
    <row r="95" spans="1:3" s="90" customFormat="1">
      <c r="A95" s="15" t="s">
        <v>549</v>
      </c>
      <c r="B95" s="15" t="s">
        <v>669</v>
      </c>
      <c r="C95" s="118">
        <v>0</v>
      </c>
    </row>
    <row r="96" spans="1:3">
      <c r="A96" s="13" t="s">
        <v>618</v>
      </c>
      <c r="B96" s="5" t="s">
        <v>691</v>
      </c>
      <c r="C96" s="117"/>
    </row>
    <row r="97" spans="1:3">
      <c r="A97" s="13" t="s">
        <v>619</v>
      </c>
      <c r="B97" s="5" t="s">
        <v>691</v>
      </c>
      <c r="C97" s="117"/>
    </row>
    <row r="98" spans="1:3">
      <c r="A98" s="13" t="s">
        <v>627</v>
      </c>
      <c r="B98" s="5" t="s">
        <v>691</v>
      </c>
      <c r="C98" s="26"/>
    </row>
    <row r="99" spans="1:3">
      <c r="A99" s="5" t="s">
        <v>626</v>
      </c>
      <c r="B99" s="5" t="s">
        <v>691</v>
      </c>
      <c r="C99" s="26"/>
    </row>
    <row r="100" spans="1:3">
      <c r="A100" s="5" t="s">
        <v>625</v>
      </c>
      <c r="B100" s="5" t="s">
        <v>691</v>
      </c>
      <c r="C100" s="26"/>
    </row>
    <row r="101" spans="1:3">
      <c r="A101" s="5" t="s">
        <v>624</v>
      </c>
      <c r="B101" s="5" t="s">
        <v>691</v>
      </c>
      <c r="C101" s="26"/>
    </row>
    <row r="102" spans="1:3">
      <c r="A102" s="13" t="s">
        <v>623</v>
      </c>
      <c r="B102" s="5" t="s">
        <v>691</v>
      </c>
      <c r="C102" s="26"/>
    </row>
    <row r="103" spans="1:3">
      <c r="A103" s="13" t="s">
        <v>628</v>
      </c>
      <c r="B103" s="5" t="s">
        <v>691</v>
      </c>
      <c r="C103" s="26"/>
    </row>
    <row r="104" spans="1:3">
      <c r="A104" s="13" t="s">
        <v>620</v>
      </c>
      <c r="B104" s="5" t="s">
        <v>691</v>
      </c>
      <c r="C104" s="26"/>
    </row>
    <row r="105" spans="1:3">
      <c r="A105" s="13" t="s">
        <v>621</v>
      </c>
      <c r="B105" s="5" t="s">
        <v>691</v>
      </c>
      <c r="C105" s="26"/>
    </row>
    <row r="106" spans="1:3" s="90" customFormat="1" ht="25.5">
      <c r="A106" s="7" t="s">
        <v>550</v>
      </c>
      <c r="B106" s="8" t="s">
        <v>691</v>
      </c>
      <c r="C106" s="95"/>
    </row>
    <row r="107" spans="1:3">
      <c r="A107" s="13" t="s">
        <v>618</v>
      </c>
      <c r="B107" s="5" t="s">
        <v>692</v>
      </c>
      <c r="C107" s="26"/>
    </row>
    <row r="108" spans="1:3">
      <c r="A108" s="13" t="s">
        <v>619</v>
      </c>
      <c r="B108" s="5" t="s">
        <v>692</v>
      </c>
      <c r="C108" s="26"/>
    </row>
    <row r="109" spans="1:3">
      <c r="A109" s="13" t="s">
        <v>627</v>
      </c>
      <c r="B109" s="5" t="s">
        <v>692</v>
      </c>
      <c r="C109" s="26"/>
    </row>
    <row r="110" spans="1:3">
      <c r="A110" s="5" t="s">
        <v>626</v>
      </c>
      <c r="B110" s="5" t="s">
        <v>692</v>
      </c>
      <c r="C110" s="26"/>
    </row>
    <row r="111" spans="1:3">
      <c r="A111" s="5" t="s">
        <v>625</v>
      </c>
      <c r="B111" s="5" t="s">
        <v>692</v>
      </c>
      <c r="C111" s="26"/>
    </row>
    <row r="112" spans="1:3">
      <c r="A112" s="5" t="s">
        <v>624</v>
      </c>
      <c r="B112" s="5" t="s">
        <v>692</v>
      </c>
      <c r="C112" s="26"/>
    </row>
    <row r="113" spans="1:3">
      <c r="A113" s="13" t="s">
        <v>623</v>
      </c>
      <c r="B113" s="5" t="s">
        <v>692</v>
      </c>
      <c r="C113" s="26"/>
    </row>
    <row r="114" spans="1:3">
      <c r="A114" s="13" t="s">
        <v>622</v>
      </c>
      <c r="B114" s="5" t="s">
        <v>692</v>
      </c>
      <c r="C114" s="26"/>
    </row>
    <row r="115" spans="1:3">
      <c r="A115" s="13" t="s">
        <v>620</v>
      </c>
      <c r="B115" s="5" t="s">
        <v>692</v>
      </c>
      <c r="C115" s="26"/>
    </row>
    <row r="116" spans="1:3">
      <c r="A116" s="13" t="s">
        <v>621</v>
      </c>
      <c r="B116" s="5" t="s">
        <v>692</v>
      </c>
      <c r="C116" s="26"/>
    </row>
    <row r="117" spans="1:3" s="90" customFormat="1">
      <c r="A117" s="15" t="s">
        <v>551</v>
      </c>
      <c r="B117" s="8" t="s">
        <v>692</v>
      </c>
      <c r="C117" s="95"/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0"/>
  <sheetViews>
    <sheetView workbookViewId="0">
      <selection sqref="A1:C1"/>
    </sheetView>
  </sheetViews>
  <sheetFormatPr defaultRowHeight="15"/>
  <cols>
    <col min="1" max="1" width="100" customWidth="1"/>
    <col min="3" max="3" width="17" customWidth="1"/>
  </cols>
  <sheetData>
    <row r="1" spans="1:3">
      <c r="A1" s="214" t="s">
        <v>708</v>
      </c>
      <c r="B1" s="214"/>
      <c r="C1" s="214"/>
    </row>
    <row r="3" spans="1:3" ht="28.5" customHeight="1">
      <c r="A3" s="207" t="s">
        <v>693</v>
      </c>
      <c r="B3" s="213"/>
      <c r="C3" s="213"/>
    </row>
    <row r="4" spans="1:3" ht="26.25" customHeight="1">
      <c r="A4" s="218" t="s">
        <v>686</v>
      </c>
      <c r="B4" s="218"/>
      <c r="C4" s="218"/>
    </row>
    <row r="5" spans="1:3" ht="18.75" customHeight="1">
      <c r="A5" s="74"/>
      <c r="B5" s="78"/>
      <c r="C5" s="78"/>
    </row>
    <row r="6" spans="1:3" ht="23.25" customHeight="1">
      <c r="A6" s="4" t="s">
        <v>1</v>
      </c>
    </row>
    <row r="7" spans="1:3" ht="25.5">
      <c r="A7" s="38" t="s">
        <v>636</v>
      </c>
      <c r="B7" s="3" t="s">
        <v>84</v>
      </c>
      <c r="C7" s="73" t="s">
        <v>26</v>
      </c>
    </row>
    <row r="8" spans="1:3">
      <c r="A8" s="12" t="s">
        <v>389</v>
      </c>
      <c r="B8" s="6" t="s">
        <v>163</v>
      </c>
      <c r="C8" s="26"/>
    </row>
    <row r="9" spans="1:3">
      <c r="A9" s="12" t="s">
        <v>390</v>
      </c>
      <c r="B9" s="6" t="s">
        <v>163</v>
      </c>
      <c r="C9" s="26"/>
    </row>
    <row r="10" spans="1:3">
      <c r="A10" s="12" t="s">
        <v>391</v>
      </c>
      <c r="B10" s="6" t="s">
        <v>163</v>
      </c>
      <c r="C10" s="26"/>
    </row>
    <row r="11" spans="1:3">
      <c r="A11" s="12" t="s">
        <v>392</v>
      </c>
      <c r="B11" s="6" t="s">
        <v>163</v>
      </c>
      <c r="C11" s="26"/>
    </row>
    <row r="12" spans="1:3">
      <c r="A12" s="13" t="s">
        <v>393</v>
      </c>
      <c r="B12" s="6" t="s">
        <v>163</v>
      </c>
      <c r="C12" s="26"/>
    </row>
    <row r="13" spans="1:3">
      <c r="A13" s="13" t="s">
        <v>394</v>
      </c>
      <c r="B13" s="6" t="s">
        <v>163</v>
      </c>
      <c r="C13" s="26"/>
    </row>
    <row r="14" spans="1:3" s="90" customFormat="1">
      <c r="A14" s="15" t="s">
        <v>32</v>
      </c>
      <c r="B14" s="14" t="s">
        <v>163</v>
      </c>
      <c r="C14" s="95"/>
    </row>
    <row r="15" spans="1:3">
      <c r="A15" s="12" t="s">
        <v>395</v>
      </c>
      <c r="B15" s="6" t="s">
        <v>164</v>
      </c>
      <c r="C15" s="26"/>
    </row>
    <row r="16" spans="1:3" s="90" customFormat="1">
      <c r="A16" s="16" t="s">
        <v>31</v>
      </c>
      <c r="B16" s="14" t="s">
        <v>164</v>
      </c>
      <c r="C16" s="95"/>
    </row>
    <row r="17" spans="1:3">
      <c r="A17" s="12" t="s">
        <v>396</v>
      </c>
      <c r="B17" s="6" t="s">
        <v>165</v>
      </c>
      <c r="C17" s="26"/>
    </row>
    <row r="18" spans="1:3">
      <c r="A18" s="12" t="s">
        <v>397</v>
      </c>
      <c r="B18" s="6" t="s">
        <v>165</v>
      </c>
      <c r="C18" s="26"/>
    </row>
    <row r="19" spans="1:3">
      <c r="A19" s="13" t="s">
        <v>398</v>
      </c>
      <c r="B19" s="6" t="s">
        <v>165</v>
      </c>
      <c r="C19" s="26"/>
    </row>
    <row r="20" spans="1:3">
      <c r="A20" s="13" t="s">
        <v>399</v>
      </c>
      <c r="B20" s="6" t="s">
        <v>165</v>
      </c>
      <c r="C20" s="26"/>
    </row>
    <row r="21" spans="1:3">
      <c r="A21" s="13" t="s">
        <v>400</v>
      </c>
      <c r="B21" s="6" t="s">
        <v>165</v>
      </c>
      <c r="C21" s="26"/>
    </row>
    <row r="22" spans="1:3" ht="30">
      <c r="A22" s="17" t="s">
        <v>401</v>
      </c>
      <c r="B22" s="6" t="s">
        <v>165</v>
      </c>
      <c r="C22" s="26"/>
    </row>
    <row r="23" spans="1:3" s="90" customFormat="1">
      <c r="A23" s="11" t="s">
        <v>30</v>
      </c>
      <c r="B23" s="14" t="s">
        <v>165</v>
      </c>
      <c r="C23" s="95"/>
    </row>
    <row r="24" spans="1:3">
      <c r="A24" s="12" t="s">
        <v>402</v>
      </c>
      <c r="B24" s="6" t="s">
        <v>166</v>
      </c>
      <c r="C24" s="26"/>
    </row>
    <row r="25" spans="1:3">
      <c r="A25" s="12" t="s">
        <v>403</v>
      </c>
      <c r="B25" s="6" t="s">
        <v>166</v>
      </c>
      <c r="C25" s="26">
        <v>0</v>
      </c>
    </row>
    <row r="26" spans="1:3" s="90" customFormat="1">
      <c r="A26" s="11" t="s">
        <v>29</v>
      </c>
      <c r="B26" s="8" t="s">
        <v>166</v>
      </c>
      <c r="C26" s="95">
        <v>0</v>
      </c>
    </row>
    <row r="27" spans="1:3">
      <c r="A27" s="12" t="s">
        <v>404</v>
      </c>
      <c r="B27" s="6" t="s">
        <v>167</v>
      </c>
      <c r="C27" s="26"/>
    </row>
    <row r="28" spans="1:3">
      <c r="A28" s="12" t="s">
        <v>405</v>
      </c>
      <c r="B28" s="6" t="s">
        <v>167</v>
      </c>
      <c r="C28" s="26"/>
    </row>
    <row r="29" spans="1:3">
      <c r="A29" s="13" t="s">
        <v>406</v>
      </c>
      <c r="B29" s="6" t="s">
        <v>167</v>
      </c>
      <c r="C29" s="26"/>
    </row>
    <row r="30" spans="1:3">
      <c r="A30" s="13" t="s">
        <v>407</v>
      </c>
      <c r="B30" s="6" t="s">
        <v>167</v>
      </c>
      <c r="C30" s="26"/>
    </row>
    <row r="31" spans="1:3">
      <c r="A31" s="13" t="s">
        <v>408</v>
      </c>
      <c r="B31" s="6" t="s">
        <v>167</v>
      </c>
      <c r="C31" s="116"/>
    </row>
    <row r="32" spans="1:3">
      <c r="A32" s="13" t="s">
        <v>409</v>
      </c>
      <c r="B32" s="6" t="s">
        <v>167</v>
      </c>
      <c r="C32" s="26"/>
    </row>
    <row r="33" spans="1:3">
      <c r="A33" s="13" t="s">
        <v>658</v>
      </c>
      <c r="B33" s="6" t="s">
        <v>167</v>
      </c>
      <c r="C33" s="26">
        <v>1438000</v>
      </c>
    </row>
    <row r="34" spans="1:3">
      <c r="A34" s="13" t="s">
        <v>410</v>
      </c>
      <c r="B34" s="6" t="s">
        <v>167</v>
      </c>
      <c r="C34" s="26"/>
    </row>
    <row r="35" spans="1:3">
      <c r="A35" s="13" t="s">
        <v>411</v>
      </c>
      <c r="B35" s="6" t="s">
        <v>167</v>
      </c>
      <c r="C35" s="26"/>
    </row>
    <row r="36" spans="1:3">
      <c r="A36" s="13" t="s">
        <v>412</v>
      </c>
      <c r="B36" s="6" t="s">
        <v>167</v>
      </c>
      <c r="C36" s="26"/>
    </row>
    <row r="37" spans="1:3" ht="30">
      <c r="A37" s="13" t="s">
        <v>413</v>
      </c>
      <c r="B37" s="6" t="s">
        <v>167</v>
      </c>
      <c r="C37" s="26"/>
    </row>
    <row r="38" spans="1:3" ht="30">
      <c r="A38" s="13" t="s">
        <v>414</v>
      </c>
      <c r="B38" s="6" t="s">
        <v>167</v>
      </c>
      <c r="C38" s="26"/>
    </row>
    <row r="39" spans="1:3" s="90" customFormat="1">
      <c r="A39" s="11" t="s">
        <v>415</v>
      </c>
      <c r="B39" s="14" t="s">
        <v>167</v>
      </c>
      <c r="C39" s="118">
        <f>SUM(C33:C38)</f>
        <v>1438000</v>
      </c>
    </row>
    <row r="40" spans="1:3" s="90" customFormat="1" ht="15.75">
      <c r="A40" s="18" t="s">
        <v>416</v>
      </c>
      <c r="B40" s="9" t="s">
        <v>168</v>
      </c>
      <c r="C40" s="95">
        <f>SUM(C39)</f>
        <v>1438000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34"/>
  <sheetViews>
    <sheetView workbookViewId="0">
      <selection sqref="A1:C1"/>
    </sheetView>
  </sheetViews>
  <sheetFormatPr defaultRowHeight="15"/>
  <cols>
    <col min="1" max="1" width="65" customWidth="1"/>
    <col min="3" max="3" width="16.85546875" customWidth="1"/>
  </cols>
  <sheetData>
    <row r="1" spans="1:3">
      <c r="A1" s="214" t="s">
        <v>709</v>
      </c>
      <c r="B1" s="214"/>
      <c r="C1" s="214"/>
    </row>
    <row r="3" spans="1:3" ht="24" customHeight="1">
      <c r="A3" s="207" t="s">
        <v>693</v>
      </c>
      <c r="B3" s="208"/>
      <c r="C3" s="208"/>
    </row>
    <row r="4" spans="1:3" ht="26.25" customHeight="1">
      <c r="A4" s="218" t="s">
        <v>687</v>
      </c>
      <c r="B4" s="208"/>
      <c r="C4" s="208"/>
    </row>
    <row r="6" spans="1:3" ht="25.5">
      <c r="A6" s="38" t="s">
        <v>636</v>
      </c>
      <c r="B6" s="3" t="s">
        <v>84</v>
      </c>
      <c r="C6" s="73" t="s">
        <v>26</v>
      </c>
    </row>
    <row r="7" spans="1:3">
      <c r="A7" s="5" t="s">
        <v>534</v>
      </c>
      <c r="B7" s="5" t="s">
        <v>296</v>
      </c>
      <c r="C7" s="26"/>
    </row>
    <row r="8" spans="1:3">
      <c r="A8" s="5" t="s">
        <v>535</v>
      </c>
      <c r="B8" s="5" t="s">
        <v>296</v>
      </c>
      <c r="C8" s="26"/>
    </row>
    <row r="9" spans="1:3">
      <c r="A9" s="5" t="s">
        <v>536</v>
      </c>
      <c r="B9" s="5" t="s">
        <v>296</v>
      </c>
      <c r="C9" s="109">
        <f>SUM('3. melléklet'!F26)</f>
        <v>250000</v>
      </c>
    </row>
    <row r="10" spans="1:3">
      <c r="A10" s="5" t="s">
        <v>537</v>
      </c>
      <c r="B10" s="5" t="s">
        <v>296</v>
      </c>
      <c r="C10" s="26"/>
    </row>
    <row r="11" spans="1:3" s="90" customFormat="1">
      <c r="A11" s="7" t="s">
        <v>485</v>
      </c>
      <c r="B11" s="8" t="s">
        <v>296</v>
      </c>
      <c r="C11" s="95">
        <f>SUM(C9:C10)</f>
        <v>250000</v>
      </c>
    </row>
    <row r="12" spans="1:3">
      <c r="A12" s="5" t="s">
        <v>486</v>
      </c>
      <c r="B12" s="6" t="s">
        <v>297</v>
      </c>
      <c r="C12" s="26">
        <v>0</v>
      </c>
    </row>
    <row r="13" spans="1:3" ht="27">
      <c r="A13" s="47" t="s">
        <v>298</v>
      </c>
      <c r="B13" s="47" t="s">
        <v>297</v>
      </c>
      <c r="C13" s="88">
        <f>SUM('3. melléklet'!F27)</f>
        <v>4000000</v>
      </c>
    </row>
    <row r="14" spans="1:3" ht="27">
      <c r="A14" s="47" t="s">
        <v>299</v>
      </c>
      <c r="B14" s="47" t="s">
        <v>297</v>
      </c>
      <c r="C14" s="26"/>
    </row>
    <row r="15" spans="1:3">
      <c r="A15" s="5" t="s">
        <v>488</v>
      </c>
      <c r="B15" s="6" t="s">
        <v>303</v>
      </c>
      <c r="C15" s="26">
        <v>0</v>
      </c>
    </row>
    <row r="16" spans="1:3" ht="27">
      <c r="A16" s="47" t="s">
        <v>304</v>
      </c>
      <c r="B16" s="47" t="s">
        <v>303</v>
      </c>
      <c r="C16" s="26"/>
    </row>
    <row r="17" spans="1:3" ht="27">
      <c r="A17" s="47" t="s">
        <v>305</v>
      </c>
      <c r="B17" s="47" t="s">
        <v>303</v>
      </c>
      <c r="C17" s="26">
        <v>500000</v>
      </c>
    </row>
    <row r="18" spans="1:3">
      <c r="A18" s="47" t="s">
        <v>306</v>
      </c>
      <c r="B18" s="47" t="s">
        <v>303</v>
      </c>
      <c r="C18" s="26"/>
    </row>
    <row r="19" spans="1:3">
      <c r="A19" s="47" t="s">
        <v>307</v>
      </c>
      <c r="B19" s="47" t="s">
        <v>303</v>
      </c>
      <c r="C19" s="26"/>
    </row>
    <row r="20" spans="1:3">
      <c r="A20" s="5" t="s">
        <v>538</v>
      </c>
      <c r="B20" s="6" t="s">
        <v>308</v>
      </c>
      <c r="C20" s="26">
        <v>0</v>
      </c>
    </row>
    <row r="21" spans="1:3">
      <c r="A21" s="47" t="s">
        <v>309</v>
      </c>
      <c r="B21" s="47" t="s">
        <v>308</v>
      </c>
      <c r="C21" s="26">
        <v>130000</v>
      </c>
    </row>
    <row r="22" spans="1:3">
      <c r="A22" s="47" t="s">
        <v>310</v>
      </c>
      <c r="B22" s="47" t="s">
        <v>308</v>
      </c>
      <c r="C22" s="26">
        <v>0</v>
      </c>
    </row>
    <row r="23" spans="1:3" s="90" customFormat="1">
      <c r="A23" s="7" t="s">
        <v>517</v>
      </c>
      <c r="B23" s="8" t="s">
        <v>311</v>
      </c>
      <c r="C23" s="95">
        <f>SUM(C12:C22)</f>
        <v>4630000</v>
      </c>
    </row>
    <row r="24" spans="1:3">
      <c r="A24" s="5" t="s">
        <v>539</v>
      </c>
      <c r="B24" s="5" t="s">
        <v>312</v>
      </c>
      <c r="C24" s="26">
        <v>0</v>
      </c>
    </row>
    <row r="25" spans="1:3">
      <c r="A25" s="5" t="s">
        <v>540</v>
      </c>
      <c r="B25" s="5" t="s">
        <v>312</v>
      </c>
      <c r="C25" s="26"/>
    </row>
    <row r="26" spans="1:3">
      <c r="A26" s="5" t="s">
        <v>541</v>
      </c>
      <c r="B26" s="5" t="s">
        <v>312</v>
      </c>
      <c r="C26" s="26"/>
    </row>
    <row r="27" spans="1:3">
      <c r="A27" s="5" t="s">
        <v>542</v>
      </c>
      <c r="B27" s="5" t="s">
        <v>312</v>
      </c>
      <c r="C27" s="26"/>
    </row>
    <row r="28" spans="1:3">
      <c r="A28" s="5" t="s">
        <v>543</v>
      </c>
      <c r="B28" s="5" t="s">
        <v>312</v>
      </c>
      <c r="C28" s="26"/>
    </row>
    <row r="29" spans="1:3">
      <c r="A29" s="5" t="s">
        <v>544</v>
      </c>
      <c r="B29" s="5" t="s">
        <v>312</v>
      </c>
      <c r="C29" s="26"/>
    </row>
    <row r="30" spans="1:3">
      <c r="A30" s="5" t="s">
        <v>545</v>
      </c>
      <c r="B30" s="5" t="s">
        <v>312</v>
      </c>
      <c r="C30" s="26"/>
    </row>
    <row r="31" spans="1:3">
      <c r="A31" s="5" t="s">
        <v>546</v>
      </c>
      <c r="B31" s="5" t="s">
        <v>312</v>
      </c>
      <c r="C31" s="26"/>
    </row>
    <row r="32" spans="1:3" ht="45">
      <c r="A32" s="5" t="s">
        <v>547</v>
      </c>
      <c r="B32" s="5" t="s">
        <v>312</v>
      </c>
      <c r="C32" s="26"/>
    </row>
    <row r="33" spans="1:3">
      <c r="A33" s="5" t="s">
        <v>656</v>
      </c>
      <c r="B33" s="5" t="s">
        <v>312</v>
      </c>
      <c r="C33" s="117">
        <v>30000</v>
      </c>
    </row>
    <row r="34" spans="1:3" s="90" customFormat="1">
      <c r="A34" s="7" t="s">
        <v>490</v>
      </c>
      <c r="B34" s="8" t="s">
        <v>312</v>
      </c>
      <c r="C34" s="118">
        <v>30000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1"/>
  <sheetViews>
    <sheetView tabSelected="1" workbookViewId="0">
      <selection activeCell="C1" sqref="C1:D1"/>
    </sheetView>
  </sheetViews>
  <sheetFormatPr defaultRowHeight="1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>
      <c r="C1" s="214" t="s">
        <v>710</v>
      </c>
      <c r="D1" s="214"/>
    </row>
    <row r="3" spans="1:4" ht="22.5" customHeight="1">
      <c r="A3" s="207" t="s">
        <v>693</v>
      </c>
      <c r="B3" s="208"/>
      <c r="C3" s="208"/>
      <c r="D3" s="208"/>
    </row>
    <row r="4" spans="1:4" ht="48.75" customHeight="1">
      <c r="A4" s="210" t="s">
        <v>688</v>
      </c>
      <c r="B4" s="208"/>
      <c r="C4" s="208"/>
      <c r="D4" s="209"/>
    </row>
    <row r="5" spans="1:4" ht="21" customHeight="1">
      <c r="A5" s="57"/>
      <c r="B5" s="58"/>
      <c r="C5" s="58"/>
    </row>
    <row r="6" spans="1:4">
      <c r="A6" s="4" t="s">
        <v>1</v>
      </c>
    </row>
    <row r="7" spans="1:4" ht="25.5">
      <c r="A7" s="38" t="s">
        <v>636</v>
      </c>
      <c r="B7" s="3" t="s">
        <v>84</v>
      </c>
      <c r="C7" s="73" t="s">
        <v>27</v>
      </c>
      <c r="D7" s="73" t="s">
        <v>28</v>
      </c>
    </row>
    <row r="8" spans="1:4">
      <c r="A8" s="12" t="s">
        <v>433</v>
      </c>
      <c r="B8" s="5" t="s">
        <v>221</v>
      </c>
      <c r="C8" s="26"/>
      <c r="D8" s="26"/>
    </row>
    <row r="9" spans="1:4">
      <c r="A9" s="19" t="s">
        <v>222</v>
      </c>
      <c r="B9" s="19" t="s">
        <v>221</v>
      </c>
      <c r="C9" s="26"/>
      <c r="D9" s="26"/>
    </row>
    <row r="10" spans="1:4">
      <c r="A10" s="19" t="s">
        <v>223</v>
      </c>
      <c r="B10" s="19" t="s">
        <v>221</v>
      </c>
      <c r="C10" s="26"/>
      <c r="D10" s="26"/>
    </row>
    <row r="11" spans="1:4" ht="30">
      <c r="A11" s="12" t="s">
        <v>224</v>
      </c>
      <c r="B11" s="5" t="s">
        <v>225</v>
      </c>
      <c r="C11" s="26"/>
      <c r="D11" s="108"/>
    </row>
    <row r="12" spans="1:4">
      <c r="A12" s="12" t="s">
        <v>432</v>
      </c>
      <c r="B12" s="5" t="s">
        <v>226</v>
      </c>
      <c r="C12" s="108"/>
      <c r="D12" s="116"/>
    </row>
    <row r="13" spans="1:4">
      <c r="A13" s="19" t="s">
        <v>222</v>
      </c>
      <c r="B13" s="19" t="s">
        <v>226</v>
      </c>
      <c r="C13" s="26"/>
      <c r="D13" s="116"/>
    </row>
    <row r="14" spans="1:4">
      <c r="A14" s="19" t="s">
        <v>223</v>
      </c>
      <c r="B14" s="19" t="s">
        <v>227</v>
      </c>
      <c r="C14" s="26"/>
      <c r="D14" s="116"/>
    </row>
    <row r="15" spans="1:4" s="90" customFormat="1">
      <c r="A15" s="11" t="s">
        <v>431</v>
      </c>
      <c r="B15" s="7" t="s">
        <v>228</v>
      </c>
      <c r="C15" s="95"/>
      <c r="D15" s="115"/>
    </row>
    <row r="16" spans="1:4">
      <c r="A16" s="21" t="s">
        <v>436</v>
      </c>
      <c r="B16" s="5" t="s">
        <v>229</v>
      </c>
      <c r="C16" s="26"/>
      <c r="D16" s="116"/>
    </row>
    <row r="17" spans="1:4">
      <c r="A17" s="19" t="s">
        <v>230</v>
      </c>
      <c r="B17" s="19" t="s">
        <v>229</v>
      </c>
      <c r="C17" s="26"/>
      <c r="D17" s="108"/>
    </row>
    <row r="18" spans="1:4">
      <c r="A18" s="19" t="s">
        <v>231</v>
      </c>
      <c r="B18" s="19" t="s">
        <v>229</v>
      </c>
      <c r="C18" s="26"/>
      <c r="D18" s="108"/>
    </row>
    <row r="19" spans="1:4">
      <c r="A19" s="21" t="s">
        <v>437</v>
      </c>
      <c r="B19" s="5" t="s">
        <v>232</v>
      </c>
      <c r="C19" s="26"/>
      <c r="D19" s="108"/>
    </row>
    <row r="20" spans="1:4">
      <c r="A20" s="19" t="s">
        <v>223</v>
      </c>
      <c r="B20" s="19" t="s">
        <v>232</v>
      </c>
      <c r="C20" s="26"/>
      <c r="D20" s="108"/>
    </row>
    <row r="21" spans="1:4">
      <c r="A21" s="13" t="s">
        <v>233</v>
      </c>
      <c r="B21" s="5" t="s">
        <v>234</v>
      </c>
      <c r="C21" s="26"/>
      <c r="D21" s="108"/>
    </row>
    <row r="22" spans="1:4">
      <c r="A22" s="13" t="s">
        <v>438</v>
      </c>
      <c r="B22" s="5" t="s">
        <v>235</v>
      </c>
      <c r="C22" s="26"/>
      <c r="D22" s="108"/>
    </row>
    <row r="23" spans="1:4">
      <c r="A23" s="19" t="s">
        <v>231</v>
      </c>
      <c r="B23" s="19" t="s">
        <v>235</v>
      </c>
      <c r="C23" s="26"/>
      <c r="D23" s="116"/>
    </row>
    <row r="24" spans="1:4">
      <c r="A24" s="19" t="s">
        <v>223</v>
      </c>
      <c r="B24" s="19" t="s">
        <v>235</v>
      </c>
      <c r="C24" s="26"/>
      <c r="D24" s="116"/>
    </row>
    <row r="25" spans="1:4" s="90" customFormat="1">
      <c r="A25" s="22" t="s">
        <v>434</v>
      </c>
      <c r="B25" s="7" t="s">
        <v>236</v>
      </c>
      <c r="C25" s="95"/>
      <c r="D25" s="115"/>
    </row>
    <row r="26" spans="1:4">
      <c r="A26" s="21" t="s">
        <v>237</v>
      </c>
      <c r="B26" s="5" t="s">
        <v>238</v>
      </c>
      <c r="C26" s="26"/>
      <c r="D26" s="116"/>
    </row>
    <row r="27" spans="1:4">
      <c r="A27" s="21" t="s">
        <v>239</v>
      </c>
      <c r="B27" s="5" t="s">
        <v>240</v>
      </c>
      <c r="C27" s="88">
        <f>SUM('2. melléklet'!F112)</f>
        <v>718948</v>
      </c>
      <c r="D27" s="116"/>
    </row>
    <row r="28" spans="1:4">
      <c r="A28" s="21" t="s">
        <v>243</v>
      </c>
      <c r="B28" s="5" t="s">
        <v>244</v>
      </c>
      <c r="C28" s="26"/>
      <c r="D28" s="116"/>
    </row>
    <row r="29" spans="1:4">
      <c r="A29" s="21" t="s">
        <v>245</v>
      </c>
      <c r="B29" s="5" t="s">
        <v>246</v>
      </c>
      <c r="C29" s="26"/>
      <c r="D29" s="116"/>
    </row>
    <row r="30" spans="1:4">
      <c r="A30" s="21" t="s">
        <v>247</v>
      </c>
      <c r="B30" s="5" t="s">
        <v>248</v>
      </c>
      <c r="C30" s="26"/>
      <c r="D30" s="116"/>
    </row>
    <row r="31" spans="1:4" s="90" customFormat="1">
      <c r="A31" s="40" t="s">
        <v>435</v>
      </c>
      <c r="B31" s="41" t="s">
        <v>249</v>
      </c>
      <c r="C31" s="95">
        <f>SUM(C27:C30)</f>
        <v>718948</v>
      </c>
      <c r="D31" s="115"/>
    </row>
    <row r="32" spans="1:4">
      <c r="A32" s="21" t="s">
        <v>250</v>
      </c>
      <c r="B32" s="5" t="s">
        <v>251</v>
      </c>
      <c r="C32" s="26"/>
      <c r="D32" s="108"/>
    </row>
    <row r="33" spans="1:4">
      <c r="A33" s="12" t="s">
        <v>252</v>
      </c>
      <c r="B33" s="5" t="s">
        <v>253</v>
      </c>
      <c r="C33" s="26"/>
      <c r="D33" s="108"/>
    </row>
    <row r="34" spans="1:4">
      <c r="A34" s="21" t="s">
        <v>439</v>
      </c>
      <c r="B34" s="5" t="s">
        <v>254</v>
      </c>
      <c r="C34" s="26"/>
      <c r="D34" s="108"/>
    </row>
    <row r="35" spans="1:4">
      <c r="A35" s="19" t="s">
        <v>223</v>
      </c>
      <c r="B35" s="19" t="s">
        <v>254</v>
      </c>
      <c r="C35" s="26"/>
      <c r="D35" s="108"/>
    </row>
    <row r="36" spans="1:4">
      <c r="A36" s="21" t="s">
        <v>440</v>
      </c>
      <c r="B36" s="5" t="s">
        <v>255</v>
      </c>
      <c r="C36" s="26"/>
      <c r="D36" s="108"/>
    </row>
    <row r="37" spans="1:4">
      <c r="A37" s="19" t="s">
        <v>256</v>
      </c>
      <c r="B37" s="19" t="s">
        <v>255</v>
      </c>
      <c r="C37" s="26"/>
      <c r="D37" s="108"/>
    </row>
    <row r="38" spans="1:4">
      <c r="A38" s="19" t="s">
        <v>257</v>
      </c>
      <c r="B38" s="19" t="s">
        <v>255</v>
      </c>
      <c r="C38" s="26"/>
      <c r="D38" s="108"/>
    </row>
    <row r="39" spans="1:4">
      <c r="A39" s="19" t="s">
        <v>258</v>
      </c>
      <c r="B39" s="19" t="s">
        <v>255</v>
      </c>
      <c r="C39" s="26"/>
      <c r="D39" s="108"/>
    </row>
    <row r="40" spans="1:4">
      <c r="A40" s="19" t="s">
        <v>223</v>
      </c>
      <c r="B40" s="19" t="s">
        <v>255</v>
      </c>
      <c r="C40" s="26"/>
      <c r="D40" s="108"/>
    </row>
    <row r="41" spans="1:4" s="90" customFormat="1">
      <c r="A41" s="40" t="s">
        <v>441</v>
      </c>
      <c r="B41" s="41" t="s">
        <v>259</v>
      </c>
      <c r="C41" s="95"/>
      <c r="D41" s="115"/>
    </row>
    <row r="44" spans="1:4" ht="25.5">
      <c r="A44" s="38" t="s">
        <v>636</v>
      </c>
      <c r="B44" s="3" t="s">
        <v>84</v>
      </c>
      <c r="C44" s="73" t="s">
        <v>27</v>
      </c>
      <c r="D44" s="73"/>
    </row>
    <row r="45" spans="1:4">
      <c r="A45" s="21" t="s">
        <v>504</v>
      </c>
      <c r="B45" s="5" t="s">
        <v>344</v>
      </c>
      <c r="C45" s="26"/>
      <c r="D45" s="26"/>
    </row>
    <row r="46" spans="1:4">
      <c r="A46" s="47" t="s">
        <v>222</v>
      </c>
      <c r="B46" s="47" t="s">
        <v>344</v>
      </c>
      <c r="C46" s="26"/>
      <c r="D46" s="26"/>
    </row>
    <row r="47" spans="1:4" ht="30">
      <c r="A47" s="12" t="s">
        <v>345</v>
      </c>
      <c r="B47" s="5" t="s">
        <v>346</v>
      </c>
      <c r="C47" s="26"/>
      <c r="D47" s="116"/>
    </row>
    <row r="48" spans="1:4">
      <c r="A48" s="21" t="s">
        <v>552</v>
      </c>
      <c r="B48" s="5" t="s">
        <v>347</v>
      </c>
      <c r="C48" s="26"/>
      <c r="D48" s="116"/>
    </row>
    <row r="49" spans="1:4">
      <c r="A49" s="47" t="s">
        <v>222</v>
      </c>
      <c r="B49" s="47" t="s">
        <v>347</v>
      </c>
      <c r="C49" s="26"/>
      <c r="D49" s="116"/>
    </row>
    <row r="50" spans="1:4" s="90" customFormat="1">
      <c r="A50" s="11" t="s">
        <v>524</v>
      </c>
      <c r="B50" s="7" t="s">
        <v>348</v>
      </c>
      <c r="C50" s="95"/>
      <c r="D50" s="115"/>
    </row>
    <row r="51" spans="1:4">
      <c r="A51" s="12" t="s">
        <v>553</v>
      </c>
      <c r="B51" s="5" t="s">
        <v>349</v>
      </c>
      <c r="C51" s="26"/>
      <c r="D51" s="116"/>
    </row>
    <row r="52" spans="1:4">
      <c r="A52" s="47" t="s">
        <v>230</v>
      </c>
      <c r="B52" s="47" t="s">
        <v>349</v>
      </c>
      <c r="C52" s="26"/>
      <c r="D52" s="116"/>
    </row>
    <row r="53" spans="1:4">
      <c r="A53" s="21" t="s">
        <v>350</v>
      </c>
      <c r="B53" s="5" t="s">
        <v>351</v>
      </c>
      <c r="C53" s="26"/>
      <c r="D53" s="116"/>
    </row>
    <row r="54" spans="1:4">
      <c r="A54" s="13" t="s">
        <v>554</v>
      </c>
      <c r="B54" s="5" t="s">
        <v>352</v>
      </c>
      <c r="C54" s="26"/>
      <c r="D54" s="116"/>
    </row>
    <row r="55" spans="1:4">
      <c r="A55" s="47" t="s">
        <v>231</v>
      </c>
      <c r="B55" s="47" t="s">
        <v>352</v>
      </c>
      <c r="C55" s="26"/>
      <c r="D55" s="116"/>
    </row>
    <row r="56" spans="1:4">
      <c r="A56" s="21" t="s">
        <v>353</v>
      </c>
      <c r="B56" s="5" t="s">
        <v>354</v>
      </c>
      <c r="C56" s="26"/>
      <c r="D56" s="116"/>
    </row>
    <row r="57" spans="1:4" s="90" customFormat="1">
      <c r="A57" s="22" t="s">
        <v>525</v>
      </c>
      <c r="B57" s="7" t="s">
        <v>355</v>
      </c>
      <c r="C57" s="95"/>
      <c r="D57" s="115"/>
    </row>
    <row r="58" spans="1:4" s="90" customFormat="1">
      <c r="A58" s="22" t="s">
        <v>359</v>
      </c>
      <c r="B58" s="7" t="s">
        <v>360</v>
      </c>
      <c r="C58" s="95"/>
      <c r="D58" s="115"/>
    </row>
    <row r="59" spans="1:4" s="90" customFormat="1">
      <c r="A59" s="22" t="s">
        <v>361</v>
      </c>
      <c r="B59" s="7" t="s">
        <v>362</v>
      </c>
      <c r="C59" s="95"/>
      <c r="D59" s="115"/>
    </row>
    <row r="60" spans="1:4" s="90" customFormat="1">
      <c r="A60" s="22" t="s">
        <v>365</v>
      </c>
      <c r="B60" s="7" t="s">
        <v>366</v>
      </c>
      <c r="C60" s="95"/>
      <c r="D60" s="115"/>
    </row>
    <row r="61" spans="1:4" s="90" customFormat="1">
      <c r="A61" s="11" t="s">
        <v>0</v>
      </c>
      <c r="B61" s="7" t="s">
        <v>367</v>
      </c>
      <c r="C61" s="95"/>
      <c r="D61" s="115"/>
    </row>
    <row r="62" spans="1:4" s="90" customFormat="1">
      <c r="A62" s="15" t="s">
        <v>368</v>
      </c>
      <c r="B62" s="7" t="s">
        <v>367</v>
      </c>
      <c r="C62" s="95"/>
      <c r="D62" s="115"/>
    </row>
    <row r="63" spans="1:4" s="90" customFormat="1">
      <c r="A63" s="77" t="s">
        <v>527</v>
      </c>
      <c r="B63" s="41" t="s">
        <v>369</v>
      </c>
      <c r="C63" s="95"/>
      <c r="D63" s="115"/>
    </row>
    <row r="64" spans="1:4">
      <c r="A64" s="12" t="s">
        <v>370</v>
      </c>
      <c r="B64" s="5" t="s">
        <v>371</v>
      </c>
      <c r="C64" s="26"/>
      <c r="D64" s="116"/>
    </row>
    <row r="65" spans="1:4">
      <c r="A65" s="13" t="s">
        <v>372</v>
      </c>
      <c r="B65" s="5" t="s">
        <v>373</v>
      </c>
      <c r="C65" s="26"/>
      <c r="D65" s="116"/>
    </row>
    <row r="66" spans="1:4">
      <c r="A66" s="21" t="s">
        <v>374</v>
      </c>
      <c r="B66" s="5" t="s">
        <v>375</v>
      </c>
      <c r="C66" s="26"/>
      <c r="D66" s="116"/>
    </row>
    <row r="67" spans="1:4">
      <c r="A67" s="21" t="s">
        <v>509</v>
      </c>
      <c r="B67" s="5" t="s">
        <v>376</v>
      </c>
      <c r="C67" s="26"/>
      <c r="D67" s="116"/>
    </row>
    <row r="68" spans="1:4">
      <c r="A68" s="47" t="s">
        <v>256</v>
      </c>
      <c r="B68" s="47" t="s">
        <v>376</v>
      </c>
      <c r="C68" s="26"/>
      <c r="D68" s="116"/>
    </row>
    <row r="69" spans="1:4">
      <c r="A69" s="47" t="s">
        <v>257</v>
      </c>
      <c r="B69" s="47" t="s">
        <v>376</v>
      </c>
      <c r="C69" s="26"/>
      <c r="D69" s="116"/>
    </row>
    <row r="70" spans="1:4">
      <c r="A70" s="48" t="s">
        <v>258</v>
      </c>
      <c r="B70" s="48" t="s">
        <v>376</v>
      </c>
      <c r="C70" s="26"/>
      <c r="D70" s="116"/>
    </row>
    <row r="71" spans="1:4" s="90" customFormat="1">
      <c r="A71" s="40" t="s">
        <v>528</v>
      </c>
      <c r="B71" s="41" t="s">
        <v>377</v>
      </c>
      <c r="C71" s="95"/>
      <c r="D71" s="115"/>
    </row>
  </sheetData>
  <mergeCells count="3">
    <mergeCell ref="A3:D3"/>
    <mergeCell ref="A4:D4"/>
    <mergeCell ref="C1:D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S174"/>
  <sheetViews>
    <sheetView zoomScale="80" zoomScaleNormal="80" workbookViewId="0">
      <selection activeCell="C1" sqref="C1:F1"/>
    </sheetView>
  </sheetViews>
  <sheetFormatPr defaultRowHeight="15"/>
  <cols>
    <col min="1" max="1" width="94.28515625" bestFit="1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4.7109375" customWidth="1"/>
    <col min="8" max="8" width="10.42578125" customWidth="1"/>
    <col min="9" max="9" width="10.28515625" customWidth="1"/>
    <col min="10" max="10" width="13.42578125" customWidth="1"/>
    <col min="11" max="11" width="12.7109375" bestFit="1" customWidth="1"/>
    <col min="14" max="15" width="12.7109375" bestFit="1" customWidth="1"/>
    <col min="18" max="18" width="12.710937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8">
      <c r="C1" s="205" t="s">
        <v>697</v>
      </c>
      <c r="D1" s="205"/>
      <c r="E1" s="205"/>
      <c r="F1" s="205"/>
      <c r="G1" s="1"/>
      <c r="H1" s="1"/>
      <c r="I1" s="1"/>
      <c r="J1" s="1"/>
    </row>
    <row r="3" spans="1:18" ht="21" customHeight="1">
      <c r="A3" s="207" t="s">
        <v>693</v>
      </c>
      <c r="B3" s="208"/>
      <c r="C3" s="208"/>
      <c r="D3" s="208"/>
      <c r="E3" s="208"/>
      <c r="F3" s="209"/>
    </row>
    <row r="4" spans="1:18" ht="18.75" customHeight="1">
      <c r="A4" s="210" t="s">
        <v>677</v>
      </c>
      <c r="B4" s="208"/>
      <c r="C4" s="208"/>
      <c r="D4" s="208"/>
      <c r="E4" s="208"/>
      <c r="F4" s="209"/>
    </row>
    <row r="5" spans="1:18" ht="18">
      <c r="A5" s="100"/>
    </row>
    <row r="6" spans="1:18">
      <c r="A6" s="89" t="s">
        <v>668</v>
      </c>
      <c r="C6" s="211" t="s">
        <v>652</v>
      </c>
      <c r="D6" s="211"/>
      <c r="E6" s="211"/>
      <c r="F6" s="212"/>
      <c r="G6" s="211" t="s">
        <v>695</v>
      </c>
      <c r="H6" s="211"/>
      <c r="I6" s="211"/>
      <c r="J6" s="212"/>
      <c r="K6" s="206"/>
      <c r="L6" s="206"/>
      <c r="M6" s="206"/>
      <c r="N6" s="206"/>
      <c r="O6" s="206"/>
      <c r="P6" s="206"/>
      <c r="Q6" s="206"/>
      <c r="R6" s="206"/>
    </row>
    <row r="7" spans="1:18" ht="45">
      <c r="A7" s="2" t="s">
        <v>83</v>
      </c>
      <c r="B7" s="3" t="s">
        <v>84</v>
      </c>
      <c r="C7" s="101" t="s">
        <v>584</v>
      </c>
      <c r="D7" s="101" t="s">
        <v>585</v>
      </c>
      <c r="E7" s="101" t="s">
        <v>41</v>
      </c>
      <c r="F7" s="153" t="s">
        <v>24</v>
      </c>
      <c r="G7" s="101" t="s">
        <v>584</v>
      </c>
      <c r="H7" s="101" t="s">
        <v>585</v>
      </c>
      <c r="I7" s="101" t="s">
        <v>41</v>
      </c>
      <c r="J7" s="153" t="s">
        <v>24</v>
      </c>
      <c r="K7" s="162"/>
      <c r="L7" s="162"/>
      <c r="M7" s="162"/>
      <c r="N7" s="163"/>
      <c r="O7" s="162"/>
      <c r="P7" s="162"/>
      <c r="Q7" s="162"/>
      <c r="R7" s="163"/>
    </row>
    <row r="8" spans="1:18">
      <c r="A8" s="27" t="s">
        <v>85</v>
      </c>
      <c r="B8" s="28" t="s">
        <v>86</v>
      </c>
      <c r="C8" s="119">
        <v>3391560</v>
      </c>
      <c r="D8" s="119">
        <v>0</v>
      </c>
      <c r="E8" s="119">
        <v>0</v>
      </c>
      <c r="F8" s="154">
        <f>SUM(C8:E8)</f>
        <v>3391560</v>
      </c>
      <c r="G8" s="119">
        <v>3391560</v>
      </c>
      <c r="H8" s="119">
        <v>0</v>
      </c>
      <c r="I8" s="119">
        <v>0</v>
      </c>
      <c r="J8" s="154">
        <f>SUM(G8:I8)</f>
        <v>3391560</v>
      </c>
      <c r="K8" s="164"/>
      <c r="L8" s="165"/>
      <c r="M8" s="165"/>
      <c r="N8" s="166"/>
      <c r="O8" s="164"/>
      <c r="P8" s="165"/>
      <c r="Q8" s="165"/>
      <c r="R8" s="166"/>
    </row>
    <row r="9" spans="1:18">
      <c r="A9" s="27" t="s">
        <v>87</v>
      </c>
      <c r="B9" s="29" t="s">
        <v>88</v>
      </c>
      <c r="C9" s="119">
        <v>90226</v>
      </c>
      <c r="D9" s="119">
        <v>0</v>
      </c>
      <c r="E9" s="119">
        <v>0</v>
      </c>
      <c r="F9" s="154">
        <f t="shared" ref="F9:F72" si="0">SUM(C9:E9)</f>
        <v>90226</v>
      </c>
      <c r="G9" s="119">
        <v>90226</v>
      </c>
      <c r="H9" s="119">
        <v>0</v>
      </c>
      <c r="I9" s="119">
        <v>0</v>
      </c>
      <c r="J9" s="154">
        <f t="shared" ref="J9:J53" si="1">SUM(G9:I9)</f>
        <v>90226</v>
      </c>
      <c r="K9" s="167"/>
      <c r="L9" s="165"/>
      <c r="M9" s="165"/>
      <c r="N9" s="166"/>
      <c r="O9" s="167"/>
      <c r="P9" s="165"/>
      <c r="Q9" s="165"/>
      <c r="R9" s="166"/>
    </row>
    <row r="10" spans="1:18">
      <c r="A10" s="27" t="s">
        <v>89</v>
      </c>
      <c r="B10" s="29" t="s">
        <v>90</v>
      </c>
      <c r="C10" s="119">
        <v>0</v>
      </c>
      <c r="D10" s="119">
        <v>0</v>
      </c>
      <c r="E10" s="119">
        <v>0</v>
      </c>
      <c r="F10" s="154">
        <f t="shared" si="0"/>
        <v>0</v>
      </c>
      <c r="G10" s="119">
        <v>0</v>
      </c>
      <c r="H10" s="119">
        <v>0</v>
      </c>
      <c r="I10" s="119">
        <v>0</v>
      </c>
      <c r="J10" s="154">
        <f t="shared" si="1"/>
        <v>0</v>
      </c>
      <c r="K10" s="167"/>
      <c r="L10" s="165"/>
      <c r="M10" s="165"/>
      <c r="N10" s="166"/>
      <c r="O10" s="167"/>
      <c r="P10" s="165"/>
      <c r="Q10" s="165"/>
      <c r="R10" s="166"/>
    </row>
    <row r="11" spans="1:18">
      <c r="A11" s="30" t="s">
        <v>91</v>
      </c>
      <c r="B11" s="29" t="s">
        <v>92</v>
      </c>
      <c r="C11" s="119">
        <v>0</v>
      </c>
      <c r="D11" s="119">
        <v>0</v>
      </c>
      <c r="E11" s="119">
        <v>0</v>
      </c>
      <c r="F11" s="154">
        <f t="shared" si="0"/>
        <v>0</v>
      </c>
      <c r="G11" s="119">
        <v>0</v>
      </c>
      <c r="H11" s="119">
        <v>0</v>
      </c>
      <c r="I11" s="119">
        <v>0</v>
      </c>
      <c r="J11" s="154">
        <f t="shared" si="1"/>
        <v>0</v>
      </c>
      <c r="K11" s="167"/>
      <c r="L11" s="165"/>
      <c r="M11" s="165"/>
      <c r="N11" s="166"/>
      <c r="O11" s="167"/>
      <c r="P11" s="165"/>
      <c r="Q11" s="165"/>
      <c r="R11" s="166"/>
    </row>
    <row r="12" spans="1:18">
      <c r="A12" s="30" t="s">
        <v>93</v>
      </c>
      <c r="B12" s="29" t="s">
        <v>94</v>
      </c>
      <c r="C12" s="119">
        <v>0</v>
      </c>
      <c r="D12" s="119">
        <v>0</v>
      </c>
      <c r="E12" s="119">
        <v>0</v>
      </c>
      <c r="F12" s="154">
        <f t="shared" si="0"/>
        <v>0</v>
      </c>
      <c r="G12" s="119">
        <v>0</v>
      </c>
      <c r="H12" s="119">
        <v>0</v>
      </c>
      <c r="I12" s="119">
        <v>0</v>
      </c>
      <c r="J12" s="154">
        <f t="shared" si="1"/>
        <v>0</v>
      </c>
      <c r="K12" s="167"/>
      <c r="L12" s="165"/>
      <c r="M12" s="165"/>
      <c r="N12" s="166"/>
      <c r="O12" s="167"/>
      <c r="P12" s="165"/>
      <c r="Q12" s="165"/>
      <c r="R12" s="166"/>
    </row>
    <row r="13" spans="1:18">
      <c r="A13" s="30" t="s">
        <v>95</v>
      </c>
      <c r="B13" s="29" t="s">
        <v>96</v>
      </c>
      <c r="C13" s="119">
        <v>0</v>
      </c>
      <c r="D13" s="119">
        <v>0</v>
      </c>
      <c r="E13" s="119">
        <v>0</v>
      </c>
      <c r="F13" s="154">
        <f t="shared" si="0"/>
        <v>0</v>
      </c>
      <c r="G13" s="119">
        <v>0</v>
      </c>
      <c r="H13" s="119">
        <v>0</v>
      </c>
      <c r="I13" s="119">
        <v>0</v>
      </c>
      <c r="J13" s="154">
        <f t="shared" si="1"/>
        <v>0</v>
      </c>
      <c r="K13" s="167"/>
      <c r="L13" s="165"/>
      <c r="M13" s="165"/>
      <c r="N13" s="166"/>
      <c r="O13" s="167"/>
      <c r="P13" s="165"/>
      <c r="Q13" s="165"/>
      <c r="R13" s="166"/>
    </row>
    <row r="14" spans="1:18">
      <c r="A14" s="30" t="s">
        <v>97</v>
      </c>
      <c r="B14" s="29" t="s">
        <v>98</v>
      </c>
      <c r="C14" s="119">
        <v>100000</v>
      </c>
      <c r="D14" s="119">
        <v>0</v>
      </c>
      <c r="E14" s="119">
        <v>0</v>
      </c>
      <c r="F14" s="154">
        <f t="shared" si="0"/>
        <v>100000</v>
      </c>
      <c r="G14" s="119">
        <v>100000</v>
      </c>
      <c r="H14" s="119">
        <v>0</v>
      </c>
      <c r="I14" s="119">
        <v>0</v>
      </c>
      <c r="J14" s="154">
        <f t="shared" si="1"/>
        <v>100000</v>
      </c>
      <c r="K14" s="167"/>
      <c r="L14" s="165"/>
      <c r="M14" s="165"/>
      <c r="N14" s="166"/>
      <c r="O14" s="167"/>
      <c r="P14" s="165"/>
      <c r="Q14" s="165"/>
      <c r="R14" s="166"/>
    </row>
    <row r="15" spans="1:18">
      <c r="A15" s="30" t="s">
        <v>99</v>
      </c>
      <c r="B15" s="29" t="s">
        <v>100</v>
      </c>
      <c r="C15" s="119">
        <v>0</v>
      </c>
      <c r="D15" s="119">
        <v>0</v>
      </c>
      <c r="E15" s="119">
        <v>0</v>
      </c>
      <c r="F15" s="154">
        <f t="shared" si="0"/>
        <v>0</v>
      </c>
      <c r="G15" s="119">
        <v>0</v>
      </c>
      <c r="H15" s="119">
        <v>0</v>
      </c>
      <c r="I15" s="119">
        <v>0</v>
      </c>
      <c r="J15" s="154">
        <f t="shared" si="1"/>
        <v>0</v>
      </c>
      <c r="K15" s="167"/>
      <c r="L15" s="165"/>
      <c r="M15" s="165"/>
      <c r="N15" s="166"/>
      <c r="O15" s="167"/>
      <c r="P15" s="165"/>
      <c r="Q15" s="165"/>
      <c r="R15" s="166"/>
    </row>
    <row r="16" spans="1:18">
      <c r="A16" s="5" t="s">
        <v>101</v>
      </c>
      <c r="B16" s="29" t="s">
        <v>102</v>
      </c>
      <c r="C16" s="119">
        <v>0</v>
      </c>
      <c r="D16" s="119">
        <v>0</v>
      </c>
      <c r="E16" s="119">
        <v>0</v>
      </c>
      <c r="F16" s="154">
        <f t="shared" si="0"/>
        <v>0</v>
      </c>
      <c r="G16" s="119">
        <v>0</v>
      </c>
      <c r="H16" s="119">
        <v>0</v>
      </c>
      <c r="I16" s="119">
        <v>0</v>
      </c>
      <c r="J16" s="154">
        <f t="shared" si="1"/>
        <v>0</v>
      </c>
      <c r="K16" s="167"/>
      <c r="L16" s="165"/>
      <c r="M16" s="165"/>
      <c r="N16" s="166"/>
      <c r="O16" s="167"/>
      <c r="P16" s="165"/>
      <c r="Q16" s="165"/>
      <c r="R16" s="166"/>
    </row>
    <row r="17" spans="1:18">
      <c r="A17" s="5" t="s">
        <v>103</v>
      </c>
      <c r="B17" s="29" t="s">
        <v>104</v>
      </c>
      <c r="C17" s="119">
        <v>0</v>
      </c>
      <c r="D17" s="119">
        <v>0</v>
      </c>
      <c r="E17" s="119">
        <v>0</v>
      </c>
      <c r="F17" s="154">
        <f t="shared" si="0"/>
        <v>0</v>
      </c>
      <c r="G17" s="119">
        <v>0</v>
      </c>
      <c r="H17" s="119">
        <v>0</v>
      </c>
      <c r="I17" s="119">
        <v>0</v>
      </c>
      <c r="J17" s="154">
        <f t="shared" si="1"/>
        <v>0</v>
      </c>
      <c r="K17" s="167"/>
      <c r="L17" s="165"/>
      <c r="M17" s="165"/>
      <c r="N17" s="166"/>
      <c r="O17" s="167"/>
      <c r="P17" s="165"/>
      <c r="Q17" s="165"/>
      <c r="R17" s="166"/>
    </row>
    <row r="18" spans="1:18">
      <c r="A18" s="5" t="s">
        <v>105</v>
      </c>
      <c r="B18" s="29" t="s">
        <v>106</v>
      </c>
      <c r="C18" s="119">
        <v>0</v>
      </c>
      <c r="D18" s="119">
        <v>0</v>
      </c>
      <c r="E18" s="119">
        <v>0</v>
      </c>
      <c r="F18" s="154">
        <f t="shared" si="0"/>
        <v>0</v>
      </c>
      <c r="G18" s="119">
        <v>0</v>
      </c>
      <c r="H18" s="119">
        <v>0</v>
      </c>
      <c r="I18" s="119">
        <v>0</v>
      </c>
      <c r="J18" s="154">
        <f t="shared" si="1"/>
        <v>0</v>
      </c>
      <c r="K18" s="167"/>
      <c r="L18" s="165"/>
      <c r="M18" s="165"/>
      <c r="N18" s="166"/>
      <c r="O18" s="167"/>
      <c r="P18" s="165"/>
      <c r="Q18" s="165"/>
      <c r="R18" s="166"/>
    </row>
    <row r="19" spans="1:18">
      <c r="A19" s="5" t="s">
        <v>107</v>
      </c>
      <c r="B19" s="29" t="s">
        <v>108</v>
      </c>
      <c r="C19" s="119">
        <v>0</v>
      </c>
      <c r="D19" s="119">
        <v>0</v>
      </c>
      <c r="E19" s="119">
        <v>0</v>
      </c>
      <c r="F19" s="154">
        <f t="shared" si="0"/>
        <v>0</v>
      </c>
      <c r="G19" s="119">
        <v>0</v>
      </c>
      <c r="H19" s="119">
        <v>0</v>
      </c>
      <c r="I19" s="119">
        <v>0</v>
      </c>
      <c r="J19" s="154">
        <f t="shared" si="1"/>
        <v>0</v>
      </c>
      <c r="K19" s="167"/>
      <c r="L19" s="165"/>
      <c r="M19" s="165"/>
      <c r="N19" s="166"/>
      <c r="O19" s="167"/>
      <c r="P19" s="165"/>
      <c r="Q19" s="165"/>
      <c r="R19" s="166"/>
    </row>
    <row r="20" spans="1:18">
      <c r="A20" s="5" t="s">
        <v>442</v>
      </c>
      <c r="B20" s="29" t="s">
        <v>109</v>
      </c>
      <c r="C20" s="119">
        <v>0</v>
      </c>
      <c r="D20" s="119">
        <v>0</v>
      </c>
      <c r="E20" s="119">
        <v>0</v>
      </c>
      <c r="F20" s="154">
        <f t="shared" si="0"/>
        <v>0</v>
      </c>
      <c r="G20" s="119">
        <v>0</v>
      </c>
      <c r="H20" s="119">
        <v>0</v>
      </c>
      <c r="I20" s="119">
        <v>0</v>
      </c>
      <c r="J20" s="154">
        <f t="shared" si="1"/>
        <v>0</v>
      </c>
      <c r="K20" s="167"/>
      <c r="L20" s="165"/>
      <c r="M20" s="165"/>
      <c r="N20" s="166"/>
      <c r="O20" s="164"/>
      <c r="P20" s="165"/>
      <c r="Q20" s="165"/>
      <c r="R20" s="166"/>
    </row>
    <row r="21" spans="1:18" s="90" customFormat="1">
      <c r="A21" s="31" t="s">
        <v>381</v>
      </c>
      <c r="B21" s="32" t="s">
        <v>110</v>
      </c>
      <c r="C21" s="91">
        <f>SUM(C8:C20)</f>
        <v>3581786</v>
      </c>
      <c r="D21" s="91">
        <f>SUM(D8:D20)</f>
        <v>0</v>
      </c>
      <c r="E21" s="91">
        <f>SUM(E8:E20)</f>
        <v>0</v>
      </c>
      <c r="F21" s="155">
        <f t="shared" si="0"/>
        <v>3581786</v>
      </c>
      <c r="G21" s="91">
        <f>SUM(G8:G20)</f>
        <v>3581786</v>
      </c>
      <c r="H21" s="91">
        <f>SUM(H8:H20)</f>
        <v>0</v>
      </c>
      <c r="I21" s="91">
        <f>SUM(I8:I20)</f>
        <v>0</v>
      </c>
      <c r="J21" s="155">
        <f t="shared" si="1"/>
        <v>3581786</v>
      </c>
      <c r="K21" s="169"/>
      <c r="L21" s="168"/>
      <c r="M21" s="168"/>
      <c r="N21" s="168"/>
      <c r="O21" s="169"/>
      <c r="P21" s="168"/>
      <c r="Q21" s="168"/>
      <c r="R21" s="168"/>
    </row>
    <row r="22" spans="1:18">
      <c r="A22" s="5" t="s">
        <v>111</v>
      </c>
      <c r="B22" s="29" t="s">
        <v>112</v>
      </c>
      <c r="C22" s="119">
        <v>3062740</v>
      </c>
      <c r="D22" s="119">
        <v>0</v>
      </c>
      <c r="E22" s="119">
        <v>0</v>
      </c>
      <c r="F22" s="154">
        <f t="shared" si="0"/>
        <v>3062740</v>
      </c>
      <c r="G22" s="119">
        <v>3062740</v>
      </c>
      <c r="H22" s="119">
        <v>0</v>
      </c>
      <c r="I22" s="119">
        <v>0</v>
      </c>
      <c r="J22" s="154">
        <f t="shared" si="1"/>
        <v>3062740</v>
      </c>
      <c r="K22" s="167"/>
      <c r="L22" s="165"/>
      <c r="M22" s="165"/>
      <c r="N22" s="166"/>
      <c r="O22" s="167"/>
      <c r="P22" s="165"/>
      <c r="Q22" s="165"/>
      <c r="R22" s="166"/>
    </row>
    <row r="23" spans="1:18">
      <c r="A23" s="5" t="s">
        <v>113</v>
      </c>
      <c r="B23" s="29" t="s">
        <v>114</v>
      </c>
      <c r="C23" s="119">
        <v>2532000</v>
      </c>
      <c r="D23" s="119">
        <v>0</v>
      </c>
      <c r="E23" s="119">
        <v>0</v>
      </c>
      <c r="F23" s="154">
        <f t="shared" si="0"/>
        <v>2532000</v>
      </c>
      <c r="G23" s="197">
        <v>2892000</v>
      </c>
      <c r="H23" s="119">
        <v>0</v>
      </c>
      <c r="I23" s="119">
        <v>0</v>
      </c>
      <c r="J23" s="198">
        <f t="shared" si="1"/>
        <v>2892000</v>
      </c>
      <c r="K23" s="164"/>
      <c r="L23" s="165"/>
      <c r="M23" s="165"/>
      <c r="N23" s="166"/>
      <c r="O23" s="167"/>
      <c r="P23" s="165"/>
      <c r="Q23" s="165"/>
      <c r="R23" s="166"/>
    </row>
    <row r="24" spans="1:18">
      <c r="A24" s="6" t="s">
        <v>115</v>
      </c>
      <c r="B24" s="29" t="s">
        <v>116</v>
      </c>
      <c r="C24" s="119">
        <v>450000</v>
      </c>
      <c r="D24" s="119">
        <v>0</v>
      </c>
      <c r="E24" s="119">
        <v>0</v>
      </c>
      <c r="F24" s="154">
        <f t="shared" si="0"/>
        <v>450000</v>
      </c>
      <c r="G24" s="119">
        <v>450000</v>
      </c>
      <c r="H24" s="119">
        <v>0</v>
      </c>
      <c r="I24" s="119">
        <v>0</v>
      </c>
      <c r="J24" s="154">
        <f t="shared" si="1"/>
        <v>450000</v>
      </c>
      <c r="K24" s="164"/>
      <c r="L24" s="165"/>
      <c r="M24" s="165"/>
      <c r="N24" s="166"/>
      <c r="O24" s="167"/>
      <c r="P24" s="165"/>
      <c r="Q24" s="165"/>
      <c r="R24" s="166"/>
    </row>
    <row r="25" spans="1:18" s="90" customFormat="1">
      <c r="A25" s="7" t="s">
        <v>382</v>
      </c>
      <c r="B25" s="32" t="s">
        <v>117</v>
      </c>
      <c r="C25" s="91">
        <f>SUM(C22:C24)</f>
        <v>6044740</v>
      </c>
      <c r="D25" s="91">
        <f>SUM(D22:D24)</f>
        <v>0</v>
      </c>
      <c r="E25" s="91">
        <f>SUM(E22:E24)</f>
        <v>0</v>
      </c>
      <c r="F25" s="155">
        <f t="shared" si="0"/>
        <v>6044740</v>
      </c>
      <c r="G25" s="91">
        <f>SUM(G22:G24)</f>
        <v>6404740</v>
      </c>
      <c r="H25" s="91">
        <f>SUM(H22:H24)</f>
        <v>0</v>
      </c>
      <c r="I25" s="91">
        <f>SUM(I22:I24)</f>
        <v>0</v>
      </c>
      <c r="J25" s="155">
        <f t="shared" si="1"/>
        <v>6404740</v>
      </c>
      <c r="K25" s="169"/>
      <c r="L25" s="168"/>
      <c r="M25" s="168"/>
      <c r="N25" s="168"/>
      <c r="O25" s="169"/>
      <c r="P25" s="168"/>
      <c r="Q25" s="168"/>
      <c r="R25" s="168"/>
    </row>
    <row r="26" spans="1:18" s="90" customFormat="1" ht="15.75">
      <c r="A26" s="45" t="s">
        <v>471</v>
      </c>
      <c r="B26" s="46" t="s">
        <v>118</v>
      </c>
      <c r="C26" s="120">
        <f>C21+C25</f>
        <v>9626526</v>
      </c>
      <c r="D26" s="120">
        <f>D21+D25</f>
        <v>0</v>
      </c>
      <c r="E26" s="120">
        <f>E21+E25</f>
        <v>0</v>
      </c>
      <c r="F26" s="156">
        <f t="shared" si="0"/>
        <v>9626526</v>
      </c>
      <c r="G26" s="120">
        <f>G21+G25</f>
        <v>9986526</v>
      </c>
      <c r="H26" s="120">
        <f>H21+H25</f>
        <v>0</v>
      </c>
      <c r="I26" s="120">
        <f>I21+I25</f>
        <v>0</v>
      </c>
      <c r="J26" s="156">
        <f t="shared" si="1"/>
        <v>9986526</v>
      </c>
      <c r="K26" s="171"/>
      <c r="L26" s="170"/>
      <c r="M26" s="170"/>
      <c r="N26" s="170"/>
      <c r="O26" s="171"/>
      <c r="P26" s="170"/>
      <c r="Q26" s="170"/>
      <c r="R26" s="170"/>
    </row>
    <row r="27" spans="1:18" s="90" customFormat="1" ht="15.75">
      <c r="A27" s="36" t="s">
        <v>443</v>
      </c>
      <c r="B27" s="46" t="s">
        <v>119</v>
      </c>
      <c r="C27" s="120">
        <v>1936792</v>
      </c>
      <c r="D27" s="120">
        <v>0</v>
      </c>
      <c r="E27" s="120">
        <v>0</v>
      </c>
      <c r="F27" s="156">
        <f t="shared" si="0"/>
        <v>1936792</v>
      </c>
      <c r="G27" s="199">
        <v>2006792</v>
      </c>
      <c r="H27" s="120">
        <v>0</v>
      </c>
      <c r="I27" s="120">
        <v>0</v>
      </c>
      <c r="J27" s="200">
        <f t="shared" si="1"/>
        <v>2006792</v>
      </c>
      <c r="K27" s="171"/>
      <c r="L27" s="170"/>
      <c r="M27" s="170"/>
      <c r="N27" s="170"/>
      <c r="O27" s="171"/>
      <c r="P27" s="170"/>
      <c r="Q27" s="170"/>
      <c r="R27" s="170"/>
    </row>
    <row r="28" spans="1:18">
      <c r="A28" s="5" t="s">
        <v>120</v>
      </c>
      <c r="B28" s="29" t="s">
        <v>121</v>
      </c>
      <c r="C28" s="119">
        <v>14000</v>
      </c>
      <c r="D28" s="119">
        <v>0</v>
      </c>
      <c r="E28" s="119">
        <v>0</v>
      </c>
      <c r="F28" s="154">
        <f t="shared" si="0"/>
        <v>14000</v>
      </c>
      <c r="G28" s="119">
        <v>14000</v>
      </c>
      <c r="H28" s="119">
        <v>0</v>
      </c>
      <c r="I28" s="119">
        <v>0</v>
      </c>
      <c r="J28" s="154">
        <f t="shared" si="1"/>
        <v>14000</v>
      </c>
      <c r="K28" s="164"/>
      <c r="L28" s="165"/>
      <c r="M28" s="165"/>
      <c r="N28" s="166"/>
      <c r="O28" s="167"/>
      <c r="P28" s="165"/>
      <c r="Q28" s="165"/>
      <c r="R28" s="166"/>
    </row>
    <row r="29" spans="1:18">
      <c r="A29" s="5" t="s">
        <v>122</v>
      </c>
      <c r="B29" s="29" t="s">
        <v>123</v>
      </c>
      <c r="C29" s="119">
        <v>1210000</v>
      </c>
      <c r="D29" s="119">
        <v>0</v>
      </c>
      <c r="E29" s="119">
        <v>0</v>
      </c>
      <c r="F29" s="154">
        <f t="shared" si="0"/>
        <v>1210000</v>
      </c>
      <c r="G29" s="119">
        <v>1210000</v>
      </c>
      <c r="H29" s="119">
        <v>0</v>
      </c>
      <c r="I29" s="119">
        <v>0</v>
      </c>
      <c r="J29" s="154">
        <f t="shared" si="1"/>
        <v>1210000</v>
      </c>
      <c r="K29" s="167"/>
      <c r="L29" s="165"/>
      <c r="M29" s="165"/>
      <c r="N29" s="166"/>
      <c r="O29" s="167"/>
      <c r="P29" s="165"/>
      <c r="Q29" s="165"/>
      <c r="R29" s="166"/>
    </row>
    <row r="30" spans="1:18">
      <c r="A30" s="5" t="s">
        <v>124</v>
      </c>
      <c r="B30" s="29" t="s">
        <v>125</v>
      </c>
      <c r="C30" s="119">
        <v>0</v>
      </c>
      <c r="D30" s="119">
        <v>0</v>
      </c>
      <c r="E30" s="119">
        <v>0</v>
      </c>
      <c r="F30" s="154">
        <f t="shared" si="0"/>
        <v>0</v>
      </c>
      <c r="G30" s="119">
        <v>0</v>
      </c>
      <c r="H30" s="119">
        <v>0</v>
      </c>
      <c r="I30" s="119">
        <v>0</v>
      </c>
      <c r="J30" s="154">
        <f t="shared" si="1"/>
        <v>0</v>
      </c>
      <c r="K30" s="167"/>
      <c r="L30" s="165"/>
      <c r="M30" s="165"/>
      <c r="N30" s="166"/>
      <c r="O30" s="167"/>
      <c r="P30" s="165"/>
      <c r="Q30" s="165"/>
      <c r="R30" s="166"/>
    </row>
    <row r="31" spans="1:18" s="90" customFormat="1">
      <c r="A31" s="7" t="s">
        <v>383</v>
      </c>
      <c r="B31" s="32" t="s">
        <v>126</v>
      </c>
      <c r="C31" s="91">
        <f>SUM(C28:C30)</f>
        <v>1224000</v>
      </c>
      <c r="D31" s="91">
        <f>SUM(D28:D30)</f>
        <v>0</v>
      </c>
      <c r="E31" s="91">
        <f>SUM(E28:E30)</f>
        <v>0</v>
      </c>
      <c r="F31" s="155">
        <f t="shared" si="0"/>
        <v>1224000</v>
      </c>
      <c r="G31" s="91">
        <f>SUM(G28:G30)</f>
        <v>1224000</v>
      </c>
      <c r="H31" s="91">
        <f>SUM(H28:H30)</f>
        <v>0</v>
      </c>
      <c r="I31" s="91">
        <f>SUM(I28:I30)</f>
        <v>0</v>
      </c>
      <c r="J31" s="155">
        <f t="shared" si="1"/>
        <v>1224000</v>
      </c>
      <c r="K31" s="169"/>
      <c r="L31" s="168"/>
      <c r="M31" s="168"/>
      <c r="N31" s="168"/>
      <c r="O31" s="169"/>
      <c r="P31" s="168"/>
      <c r="Q31" s="168"/>
      <c r="R31" s="168"/>
    </row>
    <row r="32" spans="1:18">
      <c r="A32" s="5" t="s">
        <v>127</v>
      </c>
      <c r="B32" s="29" t="s">
        <v>128</v>
      </c>
      <c r="C32" s="119">
        <v>228000</v>
      </c>
      <c r="D32" s="119">
        <v>0</v>
      </c>
      <c r="E32" s="119">
        <v>0</v>
      </c>
      <c r="F32" s="154">
        <f t="shared" si="0"/>
        <v>228000</v>
      </c>
      <c r="G32" s="119">
        <v>228000</v>
      </c>
      <c r="H32" s="119">
        <v>0</v>
      </c>
      <c r="I32" s="119">
        <v>0</v>
      </c>
      <c r="J32" s="154">
        <f t="shared" si="1"/>
        <v>228000</v>
      </c>
      <c r="K32" s="164"/>
      <c r="L32" s="165"/>
      <c r="M32" s="165"/>
      <c r="N32" s="166"/>
      <c r="O32" s="167"/>
      <c r="P32" s="165"/>
      <c r="Q32" s="165"/>
      <c r="R32" s="166"/>
    </row>
    <row r="33" spans="1:18">
      <c r="A33" s="5" t="s">
        <v>129</v>
      </c>
      <c r="B33" s="29" t="s">
        <v>130</v>
      </c>
      <c r="C33" s="119">
        <v>190000</v>
      </c>
      <c r="D33" s="119">
        <v>0</v>
      </c>
      <c r="E33" s="119">
        <v>0</v>
      </c>
      <c r="F33" s="154">
        <f t="shared" si="0"/>
        <v>190000</v>
      </c>
      <c r="G33" s="119">
        <v>190000</v>
      </c>
      <c r="H33" s="119">
        <v>0</v>
      </c>
      <c r="I33" s="119">
        <v>0</v>
      </c>
      <c r="J33" s="154">
        <f t="shared" si="1"/>
        <v>190000</v>
      </c>
      <c r="K33" s="164"/>
      <c r="L33" s="165"/>
      <c r="M33" s="165"/>
      <c r="N33" s="166"/>
      <c r="O33" s="167"/>
      <c r="P33" s="165"/>
      <c r="Q33" s="165"/>
      <c r="R33" s="166"/>
    </row>
    <row r="34" spans="1:18" s="90" customFormat="1" ht="15" customHeight="1">
      <c r="A34" s="7" t="s">
        <v>472</v>
      </c>
      <c r="B34" s="32" t="s">
        <v>131</v>
      </c>
      <c r="C34" s="91">
        <f>SUM(C32:C33)</f>
        <v>418000</v>
      </c>
      <c r="D34" s="91">
        <f>SUM(D32:D33)</f>
        <v>0</v>
      </c>
      <c r="E34" s="91">
        <f>SUM(E32:E33)</f>
        <v>0</v>
      </c>
      <c r="F34" s="155">
        <f t="shared" si="0"/>
        <v>418000</v>
      </c>
      <c r="G34" s="91">
        <f>SUM(G32:G33)</f>
        <v>418000</v>
      </c>
      <c r="H34" s="91">
        <f>SUM(H32:H33)</f>
        <v>0</v>
      </c>
      <c r="I34" s="91">
        <f>SUM(I32:I33)</f>
        <v>0</v>
      </c>
      <c r="J34" s="155">
        <f t="shared" si="1"/>
        <v>418000</v>
      </c>
      <c r="K34" s="169"/>
      <c r="L34" s="168"/>
      <c r="M34" s="168"/>
      <c r="N34" s="168"/>
      <c r="O34" s="169"/>
      <c r="P34" s="168"/>
      <c r="Q34" s="168"/>
      <c r="R34" s="168"/>
    </row>
    <row r="35" spans="1:18">
      <c r="A35" s="5" t="s">
        <v>132</v>
      </c>
      <c r="B35" s="29" t="s">
        <v>133</v>
      </c>
      <c r="C35" s="119">
        <v>1993606</v>
      </c>
      <c r="D35" s="119">
        <v>0</v>
      </c>
      <c r="E35" s="119">
        <v>0</v>
      </c>
      <c r="F35" s="154">
        <f t="shared" si="0"/>
        <v>1993606</v>
      </c>
      <c r="G35" s="119">
        <v>1993606</v>
      </c>
      <c r="H35" s="119">
        <v>0</v>
      </c>
      <c r="I35" s="119">
        <v>0</v>
      </c>
      <c r="J35" s="154">
        <f t="shared" si="1"/>
        <v>1993606</v>
      </c>
      <c r="K35" s="167"/>
      <c r="L35" s="165"/>
      <c r="M35" s="165"/>
      <c r="N35" s="166"/>
      <c r="O35" s="167"/>
      <c r="P35" s="165"/>
      <c r="Q35" s="165"/>
      <c r="R35" s="166"/>
    </row>
    <row r="36" spans="1:18">
      <c r="A36" s="5" t="s">
        <v>134</v>
      </c>
      <c r="B36" s="29" t="s">
        <v>135</v>
      </c>
      <c r="C36" s="119">
        <v>0</v>
      </c>
      <c r="D36" s="119">
        <v>0</v>
      </c>
      <c r="E36" s="119">
        <v>0</v>
      </c>
      <c r="F36" s="154">
        <f t="shared" si="0"/>
        <v>0</v>
      </c>
      <c r="G36" s="119">
        <v>0</v>
      </c>
      <c r="H36" s="119">
        <v>0</v>
      </c>
      <c r="I36" s="119">
        <v>0</v>
      </c>
      <c r="J36" s="154">
        <f t="shared" si="1"/>
        <v>0</v>
      </c>
      <c r="K36" s="167"/>
      <c r="L36" s="165"/>
      <c r="M36" s="165"/>
      <c r="N36" s="166"/>
      <c r="O36" s="167"/>
      <c r="P36" s="165"/>
      <c r="Q36" s="165"/>
      <c r="R36" s="166"/>
    </row>
    <row r="37" spans="1:18">
      <c r="A37" s="5" t="s">
        <v>444</v>
      </c>
      <c r="B37" s="29" t="s">
        <v>136</v>
      </c>
      <c r="C37" s="119">
        <v>0</v>
      </c>
      <c r="D37" s="119">
        <v>0</v>
      </c>
      <c r="E37" s="119">
        <v>0</v>
      </c>
      <c r="F37" s="154">
        <f t="shared" si="0"/>
        <v>0</v>
      </c>
      <c r="G37" s="119">
        <v>0</v>
      </c>
      <c r="H37" s="119">
        <v>0</v>
      </c>
      <c r="I37" s="119">
        <v>0</v>
      </c>
      <c r="J37" s="154">
        <f t="shared" si="1"/>
        <v>0</v>
      </c>
      <c r="K37" s="167"/>
      <c r="L37" s="165"/>
      <c r="M37" s="165"/>
      <c r="N37" s="166"/>
      <c r="O37" s="167"/>
      <c r="P37" s="165"/>
      <c r="Q37" s="165"/>
      <c r="R37" s="166"/>
    </row>
    <row r="38" spans="1:18">
      <c r="A38" s="5" t="s">
        <v>137</v>
      </c>
      <c r="B38" s="29" t="s">
        <v>138</v>
      </c>
      <c r="C38" s="119">
        <v>705000</v>
      </c>
      <c r="D38" s="119">
        <v>0</v>
      </c>
      <c r="E38" s="119">
        <v>0</v>
      </c>
      <c r="F38" s="154">
        <f t="shared" si="0"/>
        <v>705000</v>
      </c>
      <c r="G38" s="119">
        <v>705000</v>
      </c>
      <c r="H38" s="119">
        <v>0</v>
      </c>
      <c r="I38" s="119">
        <v>0</v>
      </c>
      <c r="J38" s="154">
        <f t="shared" si="1"/>
        <v>705000</v>
      </c>
      <c r="K38" s="167"/>
      <c r="L38" s="165"/>
      <c r="M38" s="165"/>
      <c r="N38" s="166"/>
      <c r="O38" s="167"/>
      <c r="P38" s="165"/>
      <c r="Q38" s="165"/>
      <c r="R38" s="166"/>
    </row>
    <row r="39" spans="1:18">
      <c r="A39" s="10" t="s">
        <v>445</v>
      </c>
      <c r="B39" s="29" t="s">
        <v>139</v>
      </c>
      <c r="C39" s="119">
        <v>0</v>
      </c>
      <c r="D39" s="119">
        <v>0</v>
      </c>
      <c r="E39" s="119">
        <v>0</v>
      </c>
      <c r="F39" s="154">
        <f t="shared" si="0"/>
        <v>0</v>
      </c>
      <c r="G39" s="119">
        <v>0</v>
      </c>
      <c r="H39" s="119">
        <v>0</v>
      </c>
      <c r="I39" s="119">
        <v>0</v>
      </c>
      <c r="J39" s="154">
        <f t="shared" si="1"/>
        <v>0</v>
      </c>
      <c r="K39" s="167"/>
      <c r="L39" s="165"/>
      <c r="M39" s="165"/>
      <c r="N39" s="166"/>
      <c r="O39" s="167"/>
      <c r="P39" s="165"/>
      <c r="Q39" s="165"/>
      <c r="R39" s="166"/>
    </row>
    <row r="40" spans="1:18">
      <c r="A40" s="6" t="s">
        <v>140</v>
      </c>
      <c r="B40" s="29" t="s">
        <v>141</v>
      </c>
      <c r="C40" s="119">
        <v>400000</v>
      </c>
      <c r="D40" s="119">
        <v>0</v>
      </c>
      <c r="E40" s="119">
        <v>0</v>
      </c>
      <c r="F40" s="154">
        <f t="shared" si="0"/>
        <v>400000</v>
      </c>
      <c r="G40" s="119">
        <v>400000</v>
      </c>
      <c r="H40" s="119">
        <v>0</v>
      </c>
      <c r="I40" s="119">
        <v>0</v>
      </c>
      <c r="J40" s="154">
        <f t="shared" si="1"/>
        <v>400000</v>
      </c>
      <c r="K40" s="167"/>
      <c r="L40" s="165"/>
      <c r="M40" s="165"/>
      <c r="N40" s="166"/>
      <c r="O40" s="167"/>
      <c r="P40" s="165"/>
      <c r="Q40" s="165"/>
      <c r="R40" s="166"/>
    </row>
    <row r="41" spans="1:18">
      <c r="A41" s="5" t="s">
        <v>446</v>
      </c>
      <c r="B41" s="29" t="s">
        <v>142</v>
      </c>
      <c r="C41" s="119">
        <v>11759000</v>
      </c>
      <c r="D41" s="119">
        <v>0</v>
      </c>
      <c r="E41" s="119">
        <v>0</v>
      </c>
      <c r="F41" s="154">
        <f t="shared" si="0"/>
        <v>11759000</v>
      </c>
      <c r="G41" s="197">
        <v>7568000</v>
      </c>
      <c r="H41" s="119">
        <v>0</v>
      </c>
      <c r="I41" s="119">
        <v>0</v>
      </c>
      <c r="J41" s="198">
        <f t="shared" si="1"/>
        <v>7568000</v>
      </c>
      <c r="K41" s="167"/>
      <c r="L41" s="165"/>
      <c r="M41" s="165"/>
      <c r="N41" s="166"/>
      <c r="O41" s="167"/>
      <c r="P41" s="165"/>
      <c r="Q41" s="165"/>
      <c r="R41" s="166"/>
    </row>
    <row r="42" spans="1:18" s="90" customFormat="1">
      <c r="A42" s="7" t="s">
        <v>384</v>
      </c>
      <c r="B42" s="32" t="s">
        <v>143</v>
      </c>
      <c r="C42" s="91">
        <f>SUM(C35:C41)</f>
        <v>14857606</v>
      </c>
      <c r="D42" s="91">
        <f>SUM(D35:D41)</f>
        <v>0</v>
      </c>
      <c r="E42" s="91">
        <f>SUM(E35:E41)</f>
        <v>0</v>
      </c>
      <c r="F42" s="155">
        <f t="shared" si="0"/>
        <v>14857606</v>
      </c>
      <c r="G42" s="91">
        <f>SUM(G35:G41)</f>
        <v>10666606</v>
      </c>
      <c r="H42" s="91">
        <f>SUM(H35:H41)</f>
        <v>0</v>
      </c>
      <c r="I42" s="91">
        <f>SUM(I35:I41)</f>
        <v>0</v>
      </c>
      <c r="J42" s="155">
        <f t="shared" si="1"/>
        <v>10666606</v>
      </c>
      <c r="K42" s="169"/>
      <c r="L42" s="168"/>
      <c r="M42" s="168"/>
      <c r="N42" s="168"/>
      <c r="O42" s="169"/>
      <c r="P42" s="168"/>
      <c r="Q42" s="168"/>
      <c r="R42" s="168"/>
    </row>
    <row r="43" spans="1:18">
      <c r="A43" s="5" t="s">
        <v>144</v>
      </c>
      <c r="B43" s="29" t="s">
        <v>145</v>
      </c>
      <c r="C43" s="119">
        <v>0</v>
      </c>
      <c r="D43" s="119">
        <v>0</v>
      </c>
      <c r="E43" s="119">
        <v>0</v>
      </c>
      <c r="F43" s="154">
        <f t="shared" si="0"/>
        <v>0</v>
      </c>
      <c r="G43" s="119">
        <v>0</v>
      </c>
      <c r="H43" s="119">
        <v>0</v>
      </c>
      <c r="I43" s="119">
        <v>0</v>
      </c>
      <c r="J43" s="154">
        <f t="shared" si="1"/>
        <v>0</v>
      </c>
      <c r="K43" s="167"/>
      <c r="L43" s="165"/>
      <c r="M43" s="165"/>
      <c r="N43" s="166"/>
      <c r="O43" s="167"/>
      <c r="P43" s="165"/>
      <c r="Q43" s="165"/>
      <c r="R43" s="166"/>
    </row>
    <row r="44" spans="1:18">
      <c r="A44" s="5" t="s">
        <v>146</v>
      </c>
      <c r="B44" s="29" t="s">
        <v>147</v>
      </c>
      <c r="C44" s="119">
        <v>0</v>
      </c>
      <c r="D44" s="119">
        <v>0</v>
      </c>
      <c r="E44" s="119">
        <v>0</v>
      </c>
      <c r="F44" s="154">
        <f t="shared" si="0"/>
        <v>0</v>
      </c>
      <c r="G44" s="119">
        <v>0</v>
      </c>
      <c r="H44" s="119">
        <v>0</v>
      </c>
      <c r="I44" s="119">
        <v>0</v>
      </c>
      <c r="J44" s="154">
        <f t="shared" si="1"/>
        <v>0</v>
      </c>
      <c r="K44" s="167"/>
      <c r="L44" s="165"/>
      <c r="M44" s="165"/>
      <c r="N44" s="166"/>
      <c r="O44" s="167"/>
      <c r="P44" s="165"/>
      <c r="Q44" s="165"/>
      <c r="R44" s="166"/>
    </row>
    <row r="45" spans="1:18" s="90" customFormat="1">
      <c r="A45" s="7" t="s">
        <v>385</v>
      </c>
      <c r="B45" s="32" t="s">
        <v>148</v>
      </c>
      <c r="C45" s="91">
        <f>SUM(C43:C44)</f>
        <v>0</v>
      </c>
      <c r="D45" s="91">
        <f>SUM(D43:D44)</f>
        <v>0</v>
      </c>
      <c r="E45" s="91">
        <f>SUM(E43:E44)</f>
        <v>0</v>
      </c>
      <c r="F45" s="155">
        <f t="shared" si="0"/>
        <v>0</v>
      </c>
      <c r="G45" s="91">
        <f>SUM(G43:G44)</f>
        <v>0</v>
      </c>
      <c r="H45" s="91">
        <f>SUM(H43:H44)</f>
        <v>0</v>
      </c>
      <c r="I45" s="91">
        <f>SUM(I43:I44)</f>
        <v>0</v>
      </c>
      <c r="J45" s="155">
        <f t="shared" si="1"/>
        <v>0</v>
      </c>
      <c r="K45" s="169"/>
      <c r="L45" s="168"/>
      <c r="M45" s="168"/>
      <c r="N45" s="168"/>
      <c r="O45" s="169"/>
      <c r="P45" s="168"/>
      <c r="Q45" s="168"/>
      <c r="R45" s="168"/>
    </row>
    <row r="46" spans="1:18">
      <c r="A46" s="5" t="s">
        <v>149</v>
      </c>
      <c r="B46" s="29" t="s">
        <v>150</v>
      </c>
      <c r="C46" s="119">
        <v>4371773</v>
      </c>
      <c r="D46" s="119">
        <v>0</v>
      </c>
      <c r="E46" s="119">
        <v>3000</v>
      </c>
      <c r="F46" s="154">
        <f t="shared" si="0"/>
        <v>4374773</v>
      </c>
      <c r="G46" s="119">
        <v>4371773</v>
      </c>
      <c r="H46" s="119">
        <v>0</v>
      </c>
      <c r="I46" s="119">
        <v>3000</v>
      </c>
      <c r="J46" s="154">
        <f t="shared" si="1"/>
        <v>4374773</v>
      </c>
      <c r="K46" s="167"/>
      <c r="L46" s="165"/>
      <c r="M46" s="165"/>
      <c r="N46" s="166"/>
      <c r="O46" s="167"/>
      <c r="P46" s="165"/>
      <c r="Q46" s="165"/>
      <c r="R46" s="166"/>
    </row>
    <row r="47" spans="1:18">
      <c r="A47" s="5" t="s">
        <v>151</v>
      </c>
      <c r="B47" s="29" t="s">
        <v>152</v>
      </c>
      <c r="C47" s="119">
        <v>0</v>
      </c>
      <c r="D47" s="119">
        <v>0</v>
      </c>
      <c r="E47" s="119">
        <v>0</v>
      </c>
      <c r="F47" s="154">
        <f t="shared" si="0"/>
        <v>0</v>
      </c>
      <c r="G47" s="119">
        <v>0</v>
      </c>
      <c r="H47" s="119">
        <v>0</v>
      </c>
      <c r="I47" s="119">
        <v>0</v>
      </c>
      <c r="J47" s="154">
        <f t="shared" si="1"/>
        <v>0</v>
      </c>
      <c r="K47" s="167"/>
      <c r="L47" s="165"/>
      <c r="M47" s="165"/>
      <c r="N47" s="166"/>
      <c r="O47" s="167"/>
      <c r="P47" s="165"/>
      <c r="Q47" s="165"/>
      <c r="R47" s="166"/>
    </row>
    <row r="48" spans="1:18">
      <c r="A48" s="5" t="s">
        <v>447</v>
      </c>
      <c r="B48" s="29" t="s">
        <v>153</v>
      </c>
      <c r="C48" s="119">
        <v>0</v>
      </c>
      <c r="D48" s="119">
        <v>0</v>
      </c>
      <c r="E48" s="119">
        <v>0</v>
      </c>
      <c r="F48" s="154">
        <f t="shared" si="0"/>
        <v>0</v>
      </c>
      <c r="G48" s="119">
        <v>0</v>
      </c>
      <c r="H48" s="119">
        <v>0</v>
      </c>
      <c r="I48" s="119">
        <v>0</v>
      </c>
      <c r="J48" s="154">
        <f t="shared" si="1"/>
        <v>0</v>
      </c>
      <c r="K48" s="167"/>
      <c r="L48" s="165"/>
      <c r="M48" s="165"/>
      <c r="N48" s="166"/>
      <c r="O48" s="167"/>
      <c r="P48" s="165"/>
      <c r="Q48" s="165"/>
      <c r="R48" s="166"/>
    </row>
    <row r="49" spans="1:18">
      <c r="A49" s="5" t="s">
        <v>448</v>
      </c>
      <c r="B49" s="29" t="s">
        <v>154</v>
      </c>
      <c r="C49" s="119">
        <v>0</v>
      </c>
      <c r="D49" s="119">
        <v>0</v>
      </c>
      <c r="E49" s="119">
        <v>0</v>
      </c>
      <c r="F49" s="154">
        <f t="shared" si="0"/>
        <v>0</v>
      </c>
      <c r="G49" s="119">
        <v>0</v>
      </c>
      <c r="H49" s="119">
        <v>0</v>
      </c>
      <c r="I49" s="119">
        <v>0</v>
      </c>
      <c r="J49" s="154">
        <f t="shared" si="1"/>
        <v>0</v>
      </c>
      <c r="K49" s="167"/>
      <c r="L49" s="165"/>
      <c r="M49" s="165"/>
      <c r="N49" s="166"/>
      <c r="O49" s="167"/>
      <c r="P49" s="165"/>
      <c r="Q49" s="165"/>
      <c r="R49" s="166"/>
    </row>
    <row r="50" spans="1:18">
      <c r="A50" s="5" t="s">
        <v>155</v>
      </c>
      <c r="B50" s="29" t="s">
        <v>156</v>
      </c>
      <c r="C50" s="109">
        <v>20000</v>
      </c>
      <c r="D50" s="109">
        <v>0</v>
      </c>
      <c r="E50" s="109">
        <v>10000</v>
      </c>
      <c r="F50" s="154">
        <f t="shared" si="0"/>
        <v>30000</v>
      </c>
      <c r="G50" s="109">
        <v>20000</v>
      </c>
      <c r="H50" s="109">
        <v>0</v>
      </c>
      <c r="I50" s="109">
        <v>10000</v>
      </c>
      <c r="J50" s="154">
        <f t="shared" si="1"/>
        <v>30000</v>
      </c>
      <c r="K50" s="167"/>
      <c r="L50" s="167"/>
      <c r="M50" s="167"/>
      <c r="N50" s="166"/>
      <c r="O50" s="167"/>
      <c r="P50" s="167"/>
      <c r="Q50" s="167"/>
      <c r="R50" s="166"/>
    </row>
    <row r="51" spans="1:18" s="90" customFormat="1">
      <c r="A51" s="7" t="s">
        <v>386</v>
      </c>
      <c r="B51" s="32" t="s">
        <v>157</v>
      </c>
      <c r="C51" s="91">
        <f>SUM(C46:C50)</f>
        <v>4391773</v>
      </c>
      <c r="D51" s="91">
        <f>SUM(D46:D50)</f>
        <v>0</v>
      </c>
      <c r="E51" s="91">
        <f>SUM(E46:E50)</f>
        <v>13000</v>
      </c>
      <c r="F51" s="155">
        <f t="shared" si="0"/>
        <v>4404773</v>
      </c>
      <c r="G51" s="91">
        <f>SUM(G46:G50)</f>
        <v>4391773</v>
      </c>
      <c r="H51" s="91">
        <f>SUM(H46:H50)</f>
        <v>0</v>
      </c>
      <c r="I51" s="91">
        <f>SUM(I46:I50)</f>
        <v>13000</v>
      </c>
      <c r="J51" s="155">
        <f t="shared" si="1"/>
        <v>4404773</v>
      </c>
      <c r="K51" s="169"/>
      <c r="L51" s="168"/>
      <c r="M51" s="168"/>
      <c r="N51" s="168"/>
      <c r="O51" s="169"/>
      <c r="P51" s="168"/>
      <c r="Q51" s="168"/>
      <c r="R51" s="168"/>
    </row>
    <row r="52" spans="1:18" s="90" customFormat="1" ht="15.75">
      <c r="A52" s="36" t="s">
        <v>387</v>
      </c>
      <c r="B52" s="46" t="s">
        <v>158</v>
      </c>
      <c r="C52" s="120">
        <f>C31+C34+C42+C45+C51</f>
        <v>20891379</v>
      </c>
      <c r="D52" s="120">
        <f>D31+D34+D42+D45+D51</f>
        <v>0</v>
      </c>
      <c r="E52" s="120">
        <f>E31+E34+E42+E45+E51</f>
        <v>13000</v>
      </c>
      <c r="F52" s="155">
        <f t="shared" si="0"/>
        <v>20904379</v>
      </c>
      <c r="G52" s="120">
        <f>G31+G34+G42+G45+G51</f>
        <v>16700379</v>
      </c>
      <c r="H52" s="120">
        <f>H31+H34+H42+H45+H51</f>
        <v>0</v>
      </c>
      <c r="I52" s="120">
        <f>I31+I34+I42+I45+I51</f>
        <v>13000</v>
      </c>
      <c r="J52" s="155">
        <f t="shared" si="1"/>
        <v>16713379</v>
      </c>
      <c r="K52" s="171"/>
      <c r="L52" s="170"/>
      <c r="M52" s="170"/>
      <c r="N52" s="168"/>
      <c r="O52" s="171"/>
      <c r="P52" s="170"/>
      <c r="Q52" s="170"/>
      <c r="R52" s="168"/>
    </row>
    <row r="53" spans="1:18">
      <c r="A53" s="13" t="s">
        <v>159</v>
      </c>
      <c r="B53" s="29" t="s">
        <v>160</v>
      </c>
      <c r="C53" s="119">
        <v>0</v>
      </c>
      <c r="D53" s="119">
        <v>0</v>
      </c>
      <c r="E53" s="119">
        <v>0</v>
      </c>
      <c r="F53" s="154">
        <f t="shared" si="0"/>
        <v>0</v>
      </c>
      <c r="G53" s="119">
        <v>0</v>
      </c>
      <c r="H53" s="119">
        <v>0</v>
      </c>
      <c r="I53" s="119">
        <v>0</v>
      </c>
      <c r="J53" s="154">
        <f t="shared" si="1"/>
        <v>0</v>
      </c>
      <c r="K53" s="167"/>
      <c r="L53" s="165"/>
      <c r="M53" s="165"/>
      <c r="N53" s="166"/>
      <c r="O53" s="167"/>
      <c r="P53" s="165"/>
      <c r="Q53" s="165"/>
      <c r="R53" s="166"/>
    </row>
    <row r="54" spans="1:18">
      <c r="A54" s="13" t="s">
        <v>388</v>
      </c>
      <c r="B54" s="29" t="s">
        <v>161</v>
      </c>
      <c r="C54" s="119">
        <v>0</v>
      </c>
      <c r="D54" s="119">
        <v>0</v>
      </c>
      <c r="E54" s="119">
        <v>0</v>
      </c>
      <c r="F54" s="154">
        <v>0</v>
      </c>
      <c r="G54" s="119">
        <v>0</v>
      </c>
      <c r="H54" s="119">
        <v>0</v>
      </c>
      <c r="I54" s="119">
        <v>0</v>
      </c>
      <c r="J54" s="154">
        <v>0</v>
      </c>
      <c r="K54" s="167"/>
      <c r="L54" s="165"/>
      <c r="M54" s="165"/>
      <c r="N54" s="166"/>
      <c r="O54" s="167"/>
      <c r="P54" s="165"/>
      <c r="Q54" s="165"/>
      <c r="R54" s="166"/>
    </row>
    <row r="55" spans="1:18">
      <c r="A55" s="17" t="s">
        <v>449</v>
      </c>
      <c r="B55" s="29" t="s">
        <v>162</v>
      </c>
      <c r="C55" s="119">
        <v>0</v>
      </c>
      <c r="D55" s="119">
        <v>0</v>
      </c>
      <c r="E55" s="119">
        <v>0</v>
      </c>
      <c r="F55" s="154">
        <f t="shared" si="0"/>
        <v>0</v>
      </c>
      <c r="G55" s="119">
        <v>0</v>
      </c>
      <c r="H55" s="119">
        <v>0</v>
      </c>
      <c r="I55" s="119">
        <v>0</v>
      </c>
      <c r="J55" s="154">
        <f t="shared" ref="J55:J73" si="2">SUM(G55:I55)</f>
        <v>0</v>
      </c>
      <c r="K55" s="167"/>
      <c r="L55" s="165"/>
      <c r="M55" s="165"/>
      <c r="N55" s="166"/>
      <c r="O55" s="167"/>
      <c r="P55" s="165"/>
      <c r="Q55" s="165"/>
      <c r="R55" s="166"/>
    </row>
    <row r="56" spans="1:18">
      <c r="A56" s="17" t="s">
        <v>450</v>
      </c>
      <c r="B56" s="29" t="s">
        <v>163</v>
      </c>
      <c r="C56" s="119">
        <v>0</v>
      </c>
      <c r="D56" s="119">
        <v>0</v>
      </c>
      <c r="E56" s="119">
        <v>0</v>
      </c>
      <c r="F56" s="154">
        <f t="shared" si="0"/>
        <v>0</v>
      </c>
      <c r="G56" s="119">
        <v>0</v>
      </c>
      <c r="H56" s="119">
        <v>0</v>
      </c>
      <c r="I56" s="119">
        <v>0</v>
      </c>
      <c r="J56" s="154">
        <f t="shared" si="2"/>
        <v>0</v>
      </c>
      <c r="K56" s="167"/>
      <c r="L56" s="165"/>
      <c r="M56" s="165"/>
      <c r="N56" s="166"/>
      <c r="O56" s="167"/>
      <c r="P56" s="165"/>
      <c r="Q56" s="165"/>
      <c r="R56" s="166"/>
    </row>
    <row r="57" spans="1:18">
      <c r="A57" s="17" t="s">
        <v>451</v>
      </c>
      <c r="B57" s="29" t="s">
        <v>164</v>
      </c>
      <c r="C57" s="119">
        <v>0</v>
      </c>
      <c r="D57" s="119">
        <v>0</v>
      </c>
      <c r="E57" s="119">
        <v>0</v>
      </c>
      <c r="F57" s="154">
        <f t="shared" si="0"/>
        <v>0</v>
      </c>
      <c r="G57" s="119">
        <v>0</v>
      </c>
      <c r="H57" s="119">
        <v>0</v>
      </c>
      <c r="I57" s="119">
        <v>0</v>
      </c>
      <c r="J57" s="154">
        <f t="shared" si="2"/>
        <v>0</v>
      </c>
      <c r="K57" s="167"/>
      <c r="L57" s="165"/>
      <c r="M57" s="165"/>
      <c r="N57" s="166"/>
      <c r="O57" s="167"/>
      <c r="P57" s="165"/>
      <c r="Q57" s="165"/>
      <c r="R57" s="166"/>
    </row>
    <row r="58" spans="1:18">
      <c r="A58" s="13" t="s">
        <v>452</v>
      </c>
      <c r="B58" s="29" t="s">
        <v>165</v>
      </c>
      <c r="C58" s="119">
        <v>0</v>
      </c>
      <c r="D58" s="119">
        <v>0</v>
      </c>
      <c r="E58" s="119">
        <v>0</v>
      </c>
      <c r="F58" s="154">
        <f t="shared" si="0"/>
        <v>0</v>
      </c>
      <c r="G58" s="119">
        <v>0</v>
      </c>
      <c r="H58" s="119">
        <v>0</v>
      </c>
      <c r="I58" s="119">
        <v>0</v>
      </c>
      <c r="J58" s="154">
        <f t="shared" si="2"/>
        <v>0</v>
      </c>
      <c r="K58" s="167"/>
      <c r="L58" s="165"/>
      <c r="M58" s="165"/>
      <c r="N58" s="166"/>
      <c r="O58" s="167"/>
      <c r="P58" s="165"/>
      <c r="Q58" s="165"/>
      <c r="R58" s="166"/>
    </row>
    <row r="59" spans="1:18">
      <c r="A59" s="13" t="s">
        <v>453</v>
      </c>
      <c r="B59" s="29" t="s">
        <v>166</v>
      </c>
      <c r="C59" s="119"/>
      <c r="D59" s="119">
        <v>0</v>
      </c>
      <c r="E59" s="119">
        <v>0</v>
      </c>
      <c r="F59" s="154">
        <f t="shared" si="0"/>
        <v>0</v>
      </c>
      <c r="G59" s="119"/>
      <c r="H59" s="119">
        <v>0</v>
      </c>
      <c r="I59" s="119">
        <v>0</v>
      </c>
      <c r="J59" s="154">
        <f t="shared" si="2"/>
        <v>0</v>
      </c>
      <c r="K59" s="167"/>
      <c r="L59" s="165"/>
      <c r="M59" s="165"/>
      <c r="N59" s="166"/>
      <c r="O59" s="167"/>
      <c r="P59" s="165"/>
      <c r="Q59" s="165"/>
      <c r="R59" s="166"/>
    </row>
    <row r="60" spans="1:18">
      <c r="A60" s="13" t="s">
        <v>454</v>
      </c>
      <c r="B60" s="29" t="s">
        <v>167</v>
      </c>
      <c r="C60" s="119">
        <v>1438000</v>
      </c>
      <c r="D60" s="119">
        <v>0</v>
      </c>
      <c r="E60" s="119">
        <v>0</v>
      </c>
      <c r="F60" s="154">
        <f t="shared" si="0"/>
        <v>1438000</v>
      </c>
      <c r="G60" s="119">
        <v>1438000</v>
      </c>
      <c r="H60" s="119">
        <v>0</v>
      </c>
      <c r="I60" s="119">
        <v>0</v>
      </c>
      <c r="J60" s="154">
        <f t="shared" si="2"/>
        <v>1438000</v>
      </c>
      <c r="K60" s="167"/>
      <c r="L60" s="165"/>
      <c r="M60" s="165"/>
      <c r="N60" s="166"/>
      <c r="O60" s="167"/>
      <c r="P60" s="165"/>
      <c r="Q60" s="165"/>
      <c r="R60" s="166"/>
    </row>
    <row r="61" spans="1:18" s="90" customFormat="1" ht="15.75">
      <c r="A61" s="43" t="s">
        <v>416</v>
      </c>
      <c r="B61" s="46" t="s">
        <v>168</v>
      </c>
      <c r="C61" s="120">
        <f>SUM(C53:C60)</f>
        <v>1438000</v>
      </c>
      <c r="D61" s="120">
        <f>SUM(D53:D60)</f>
        <v>0</v>
      </c>
      <c r="E61" s="120">
        <f>SUM(E53:E60)</f>
        <v>0</v>
      </c>
      <c r="F61" s="156">
        <f t="shared" si="0"/>
        <v>1438000</v>
      </c>
      <c r="G61" s="120">
        <f>SUM(G53:G60)</f>
        <v>1438000</v>
      </c>
      <c r="H61" s="120">
        <f>SUM(H53:H60)</f>
        <v>0</v>
      </c>
      <c r="I61" s="120">
        <f>SUM(I53:I60)</f>
        <v>0</v>
      </c>
      <c r="J61" s="156">
        <f t="shared" si="2"/>
        <v>1438000</v>
      </c>
      <c r="K61" s="171"/>
      <c r="L61" s="170"/>
      <c r="M61" s="170"/>
      <c r="N61" s="170"/>
      <c r="O61" s="171"/>
      <c r="P61" s="170"/>
      <c r="Q61" s="170"/>
      <c r="R61" s="170"/>
    </row>
    <row r="62" spans="1:18">
      <c r="A62" s="12" t="s">
        <v>455</v>
      </c>
      <c r="B62" s="29" t="s">
        <v>169</v>
      </c>
      <c r="C62" s="119">
        <v>0</v>
      </c>
      <c r="D62" s="119">
        <v>0</v>
      </c>
      <c r="E62" s="119">
        <v>0</v>
      </c>
      <c r="F62" s="154">
        <f t="shared" si="0"/>
        <v>0</v>
      </c>
      <c r="G62" s="119">
        <v>0</v>
      </c>
      <c r="H62" s="119">
        <v>0</v>
      </c>
      <c r="I62" s="119">
        <v>0</v>
      </c>
      <c r="J62" s="154">
        <f t="shared" si="2"/>
        <v>0</v>
      </c>
      <c r="K62" s="167"/>
      <c r="L62" s="165"/>
      <c r="M62" s="165"/>
      <c r="N62" s="166"/>
      <c r="O62" s="167"/>
      <c r="P62" s="165"/>
      <c r="Q62" s="165"/>
      <c r="R62" s="166"/>
    </row>
    <row r="63" spans="1:18">
      <c r="A63" s="12" t="s">
        <v>170</v>
      </c>
      <c r="B63" s="29" t="s">
        <v>171</v>
      </c>
      <c r="C63" s="119">
        <v>0</v>
      </c>
      <c r="D63" s="119">
        <v>0</v>
      </c>
      <c r="E63" s="119">
        <v>0</v>
      </c>
      <c r="F63" s="154">
        <f t="shared" si="0"/>
        <v>0</v>
      </c>
      <c r="G63" s="119">
        <v>0</v>
      </c>
      <c r="H63" s="119">
        <v>0</v>
      </c>
      <c r="I63" s="119">
        <v>0</v>
      </c>
      <c r="J63" s="154">
        <f t="shared" si="2"/>
        <v>0</v>
      </c>
      <c r="K63" s="167"/>
      <c r="L63" s="165"/>
      <c r="M63" s="165"/>
      <c r="N63" s="166"/>
      <c r="O63" s="167"/>
      <c r="P63" s="165"/>
      <c r="Q63" s="165"/>
      <c r="R63" s="166"/>
    </row>
    <row r="64" spans="1:18">
      <c r="A64" s="12" t="s">
        <v>172</v>
      </c>
      <c r="B64" s="29" t="s">
        <v>173</v>
      </c>
      <c r="C64" s="119">
        <v>0</v>
      </c>
      <c r="D64" s="119">
        <v>0</v>
      </c>
      <c r="E64" s="119">
        <v>0</v>
      </c>
      <c r="F64" s="154">
        <f t="shared" si="0"/>
        <v>0</v>
      </c>
      <c r="G64" s="119">
        <v>0</v>
      </c>
      <c r="H64" s="119">
        <v>0</v>
      </c>
      <c r="I64" s="119">
        <v>0</v>
      </c>
      <c r="J64" s="154">
        <f t="shared" si="2"/>
        <v>0</v>
      </c>
      <c r="K64" s="167"/>
      <c r="L64" s="165"/>
      <c r="M64" s="165"/>
      <c r="N64" s="166"/>
      <c r="O64" s="167"/>
      <c r="P64" s="165"/>
      <c r="Q64" s="165"/>
      <c r="R64" s="166"/>
    </row>
    <row r="65" spans="1:19">
      <c r="A65" s="12" t="s">
        <v>417</v>
      </c>
      <c r="B65" s="29" t="s">
        <v>174</v>
      </c>
      <c r="C65" s="119">
        <v>0</v>
      </c>
      <c r="D65" s="119">
        <v>0</v>
      </c>
      <c r="E65" s="119">
        <v>0</v>
      </c>
      <c r="F65" s="154">
        <f t="shared" si="0"/>
        <v>0</v>
      </c>
      <c r="G65" s="119">
        <v>0</v>
      </c>
      <c r="H65" s="119">
        <v>0</v>
      </c>
      <c r="I65" s="119">
        <v>0</v>
      </c>
      <c r="J65" s="154">
        <f t="shared" si="2"/>
        <v>0</v>
      </c>
      <c r="K65" s="167"/>
      <c r="L65" s="165"/>
      <c r="M65" s="165"/>
      <c r="N65" s="166"/>
      <c r="O65" s="167"/>
      <c r="P65" s="165"/>
      <c r="Q65" s="165"/>
      <c r="R65" s="166"/>
    </row>
    <row r="66" spans="1:19">
      <c r="A66" s="12" t="s">
        <v>456</v>
      </c>
      <c r="B66" s="29" t="s">
        <v>175</v>
      </c>
      <c r="C66" s="119">
        <v>0</v>
      </c>
      <c r="D66" s="119">
        <v>0</v>
      </c>
      <c r="E66" s="119">
        <v>0</v>
      </c>
      <c r="F66" s="154">
        <f t="shared" si="0"/>
        <v>0</v>
      </c>
      <c r="G66" s="119">
        <v>0</v>
      </c>
      <c r="H66" s="119">
        <v>0</v>
      </c>
      <c r="I66" s="119">
        <v>0</v>
      </c>
      <c r="J66" s="154">
        <f t="shared" si="2"/>
        <v>0</v>
      </c>
      <c r="K66" s="167"/>
      <c r="L66" s="165"/>
      <c r="M66" s="165"/>
      <c r="N66" s="166"/>
      <c r="O66" s="167"/>
      <c r="P66" s="165"/>
      <c r="Q66" s="165"/>
      <c r="R66" s="166"/>
    </row>
    <row r="67" spans="1:19">
      <c r="A67" s="12" t="s">
        <v>419</v>
      </c>
      <c r="B67" s="29" t="s">
        <v>176</v>
      </c>
      <c r="C67" s="119">
        <v>2352145</v>
      </c>
      <c r="D67" s="119">
        <v>0</v>
      </c>
      <c r="E67" s="119">
        <v>0</v>
      </c>
      <c r="F67" s="154">
        <f t="shared" si="0"/>
        <v>2352145</v>
      </c>
      <c r="G67" s="119">
        <v>2352145</v>
      </c>
      <c r="H67" s="119">
        <v>0</v>
      </c>
      <c r="I67" s="119">
        <v>0</v>
      </c>
      <c r="J67" s="154">
        <f t="shared" si="2"/>
        <v>2352145</v>
      </c>
      <c r="K67" s="164"/>
      <c r="L67" s="165"/>
      <c r="M67" s="165"/>
      <c r="N67" s="166"/>
      <c r="O67" s="167"/>
      <c r="P67" s="165"/>
      <c r="Q67" s="165"/>
      <c r="R67" s="166"/>
    </row>
    <row r="68" spans="1:19">
      <c r="A68" s="12" t="s">
        <v>457</v>
      </c>
      <c r="B68" s="29" t="s">
        <v>177</v>
      </c>
      <c r="C68" s="119">
        <v>0</v>
      </c>
      <c r="D68" s="119">
        <v>0</v>
      </c>
      <c r="E68" s="119">
        <v>0</v>
      </c>
      <c r="F68" s="154">
        <f t="shared" si="0"/>
        <v>0</v>
      </c>
      <c r="G68" s="119">
        <v>0</v>
      </c>
      <c r="H68" s="119">
        <v>0</v>
      </c>
      <c r="I68" s="119">
        <v>0</v>
      </c>
      <c r="J68" s="154">
        <f t="shared" si="2"/>
        <v>0</v>
      </c>
      <c r="K68" s="167"/>
      <c r="L68" s="165"/>
      <c r="M68" s="165"/>
      <c r="N68" s="166"/>
      <c r="O68" s="167"/>
      <c r="P68" s="165"/>
      <c r="Q68" s="165"/>
      <c r="R68" s="166"/>
    </row>
    <row r="69" spans="1:19">
      <c r="A69" s="12" t="s">
        <v>458</v>
      </c>
      <c r="B69" s="29" t="s">
        <v>178</v>
      </c>
      <c r="C69" s="119">
        <v>0</v>
      </c>
      <c r="D69" s="119">
        <v>0</v>
      </c>
      <c r="E69" s="119">
        <v>0</v>
      </c>
      <c r="F69" s="154">
        <f t="shared" si="0"/>
        <v>0</v>
      </c>
      <c r="G69" s="119">
        <v>0</v>
      </c>
      <c r="H69" s="119">
        <v>0</v>
      </c>
      <c r="I69" s="119">
        <v>0</v>
      </c>
      <c r="J69" s="154">
        <f t="shared" si="2"/>
        <v>0</v>
      </c>
      <c r="K69" s="167"/>
      <c r="L69" s="165"/>
      <c r="M69" s="165"/>
      <c r="N69" s="166"/>
      <c r="O69" s="167"/>
      <c r="P69" s="165"/>
      <c r="Q69" s="165"/>
      <c r="R69" s="166"/>
    </row>
    <row r="70" spans="1:19">
      <c r="A70" s="12" t="s">
        <v>179</v>
      </c>
      <c r="B70" s="29" t="s">
        <v>180</v>
      </c>
      <c r="C70" s="119">
        <v>0</v>
      </c>
      <c r="D70" s="119">
        <v>0</v>
      </c>
      <c r="E70" s="119">
        <v>0</v>
      </c>
      <c r="F70" s="154">
        <f t="shared" si="0"/>
        <v>0</v>
      </c>
      <c r="G70" s="119">
        <v>0</v>
      </c>
      <c r="H70" s="119">
        <v>0</v>
      </c>
      <c r="I70" s="119">
        <v>0</v>
      </c>
      <c r="J70" s="154">
        <f t="shared" si="2"/>
        <v>0</v>
      </c>
      <c r="K70" s="167"/>
      <c r="L70" s="165"/>
      <c r="M70" s="165"/>
      <c r="N70" s="166"/>
      <c r="O70" s="167"/>
      <c r="P70" s="165"/>
      <c r="Q70" s="165"/>
      <c r="R70" s="166"/>
    </row>
    <row r="71" spans="1:19">
      <c r="A71" s="21" t="s">
        <v>181</v>
      </c>
      <c r="B71" s="29" t="s">
        <v>182</v>
      </c>
      <c r="C71" s="119">
        <v>0</v>
      </c>
      <c r="D71" s="119">
        <v>0</v>
      </c>
      <c r="E71" s="119">
        <v>0</v>
      </c>
      <c r="F71" s="154">
        <f t="shared" si="0"/>
        <v>0</v>
      </c>
      <c r="G71" s="119">
        <v>0</v>
      </c>
      <c r="H71" s="119">
        <v>0</v>
      </c>
      <c r="I71" s="119">
        <v>0</v>
      </c>
      <c r="J71" s="154">
        <f t="shared" si="2"/>
        <v>0</v>
      </c>
      <c r="K71" s="167"/>
      <c r="L71" s="165"/>
      <c r="M71" s="165"/>
      <c r="N71" s="166"/>
      <c r="O71" s="167"/>
      <c r="P71" s="165"/>
      <c r="Q71" s="165"/>
      <c r="R71" s="166"/>
    </row>
    <row r="72" spans="1:19">
      <c r="A72" s="12" t="s">
        <v>660</v>
      </c>
      <c r="B72" s="29" t="s">
        <v>183</v>
      </c>
      <c r="C72" s="119">
        <v>0</v>
      </c>
      <c r="D72" s="119">
        <v>0</v>
      </c>
      <c r="E72" s="119">
        <v>0</v>
      </c>
      <c r="F72" s="154">
        <f t="shared" si="0"/>
        <v>0</v>
      </c>
      <c r="G72" s="119">
        <v>0</v>
      </c>
      <c r="H72" s="119">
        <v>0</v>
      </c>
      <c r="I72" s="119">
        <v>0</v>
      </c>
      <c r="J72" s="154">
        <f t="shared" si="2"/>
        <v>0</v>
      </c>
      <c r="K72" s="167"/>
      <c r="L72" s="165"/>
      <c r="M72" s="165"/>
      <c r="N72" s="166"/>
      <c r="O72" s="167"/>
      <c r="P72" s="165"/>
      <c r="Q72" s="165"/>
      <c r="R72" s="166"/>
    </row>
    <row r="73" spans="1:19">
      <c r="A73" s="21" t="s">
        <v>459</v>
      </c>
      <c r="B73" s="29" t="s">
        <v>184</v>
      </c>
      <c r="C73" s="109">
        <v>140000</v>
      </c>
      <c r="D73" s="109">
        <v>0</v>
      </c>
      <c r="E73" s="109">
        <v>0</v>
      </c>
      <c r="F73" s="154">
        <f t="shared" ref="F73:F125" si="3">SUM(C73:E73)</f>
        <v>140000</v>
      </c>
      <c r="G73" s="109">
        <v>140000</v>
      </c>
      <c r="H73" s="109">
        <v>0</v>
      </c>
      <c r="I73" s="109">
        <v>0</v>
      </c>
      <c r="J73" s="154">
        <f t="shared" si="2"/>
        <v>140000</v>
      </c>
      <c r="K73" s="164"/>
      <c r="L73" s="167"/>
      <c r="M73" s="167"/>
      <c r="N73" s="166"/>
      <c r="O73" s="167"/>
      <c r="P73" s="167"/>
      <c r="Q73" s="167"/>
      <c r="R73" s="166"/>
    </row>
    <row r="74" spans="1:19">
      <c r="A74" s="21" t="s">
        <v>662</v>
      </c>
      <c r="B74" s="29" t="s">
        <v>661</v>
      </c>
      <c r="C74" s="119">
        <v>5333640</v>
      </c>
      <c r="D74" s="119">
        <v>0</v>
      </c>
      <c r="E74" s="119">
        <v>0</v>
      </c>
      <c r="F74" s="154">
        <f>SUM(C74:E74)</f>
        <v>5333640</v>
      </c>
      <c r="G74" s="197">
        <v>4903640</v>
      </c>
      <c r="H74" s="119">
        <v>0</v>
      </c>
      <c r="I74" s="119">
        <v>0</v>
      </c>
      <c r="J74" s="198">
        <f>SUM(G74:I74)</f>
        <v>4903640</v>
      </c>
      <c r="K74" s="164"/>
      <c r="L74" s="165"/>
      <c r="M74" s="165"/>
      <c r="N74" s="166"/>
      <c r="O74" s="167"/>
      <c r="P74" s="165"/>
      <c r="Q74" s="165"/>
      <c r="R74" s="166"/>
    </row>
    <row r="75" spans="1:19" s="90" customFormat="1" ht="15.75">
      <c r="A75" s="43" t="s">
        <v>422</v>
      </c>
      <c r="B75" s="46" t="s">
        <v>185</v>
      </c>
      <c r="C75" s="120">
        <f>SUM(C62:C74)</f>
        <v>7825785</v>
      </c>
      <c r="D75" s="120">
        <f>SUM(D62:D74)</f>
        <v>0</v>
      </c>
      <c r="E75" s="120">
        <f>SUM(E62:E74)</f>
        <v>0</v>
      </c>
      <c r="F75" s="156">
        <f t="shared" si="3"/>
        <v>7825785</v>
      </c>
      <c r="G75" s="120">
        <f>SUM(G62:G74)</f>
        <v>7395785</v>
      </c>
      <c r="H75" s="120">
        <f>SUM(H62:H74)</f>
        <v>0</v>
      </c>
      <c r="I75" s="120">
        <f>SUM(I62:I74)</f>
        <v>0</v>
      </c>
      <c r="J75" s="156">
        <f t="shared" ref="J75" si="4">SUM(G75:I75)</f>
        <v>7395785</v>
      </c>
      <c r="K75" s="182"/>
      <c r="L75" s="181"/>
      <c r="M75" s="181"/>
      <c r="N75" s="181"/>
      <c r="O75" s="182"/>
      <c r="P75" s="181"/>
      <c r="Q75" s="181"/>
      <c r="R75" s="181"/>
      <c r="S75" s="183"/>
    </row>
    <row r="76" spans="1:19" s="90" customFormat="1" ht="15.75">
      <c r="A76" s="133" t="s">
        <v>39</v>
      </c>
      <c r="B76" s="134"/>
      <c r="C76" s="135">
        <f>SUM(C26+C27+C52+C61+C75)</f>
        <v>41718482</v>
      </c>
      <c r="D76" s="135">
        <f t="shared" ref="D76:F76" si="5">SUM(D26+D27+D52+D61+D75)</f>
        <v>0</v>
      </c>
      <c r="E76" s="135">
        <f t="shared" si="5"/>
        <v>13000</v>
      </c>
      <c r="F76" s="157">
        <f t="shared" si="5"/>
        <v>41731482</v>
      </c>
      <c r="G76" s="135">
        <f>SUM(G26+G27+G52+G61+G75)</f>
        <v>37527482</v>
      </c>
      <c r="H76" s="135">
        <f t="shared" ref="H76:J76" si="6">SUM(H26+H27+H52+H61+H75)</f>
        <v>0</v>
      </c>
      <c r="I76" s="135">
        <f t="shared" si="6"/>
        <v>13000</v>
      </c>
      <c r="J76" s="157">
        <f t="shared" si="6"/>
        <v>37540482</v>
      </c>
      <c r="K76" s="184"/>
      <c r="L76" s="184"/>
      <c r="M76" s="184"/>
      <c r="N76" s="184"/>
      <c r="O76" s="184"/>
      <c r="P76" s="184"/>
      <c r="Q76" s="184"/>
      <c r="R76" s="184"/>
      <c r="S76" s="183"/>
    </row>
    <row r="77" spans="1:19">
      <c r="A77" s="33" t="s">
        <v>186</v>
      </c>
      <c r="B77" s="29" t="s">
        <v>187</v>
      </c>
      <c r="C77" s="119">
        <v>0</v>
      </c>
      <c r="D77" s="119">
        <v>0</v>
      </c>
      <c r="E77" s="119">
        <v>0</v>
      </c>
      <c r="F77" s="154">
        <f t="shared" si="3"/>
        <v>0</v>
      </c>
      <c r="G77" s="119">
        <v>0</v>
      </c>
      <c r="H77" s="119">
        <v>0</v>
      </c>
      <c r="I77" s="119">
        <v>0</v>
      </c>
      <c r="J77" s="154">
        <f t="shared" ref="J77:J99" si="7">SUM(G77:I77)</f>
        <v>0</v>
      </c>
      <c r="K77" s="186"/>
      <c r="L77" s="184"/>
      <c r="M77" s="184"/>
      <c r="N77" s="185"/>
      <c r="O77" s="186"/>
      <c r="P77" s="184"/>
      <c r="Q77" s="184"/>
      <c r="R77" s="185"/>
      <c r="S77" s="79"/>
    </row>
    <row r="78" spans="1:19">
      <c r="A78" s="33" t="s">
        <v>460</v>
      </c>
      <c r="B78" s="29" t="s">
        <v>188</v>
      </c>
      <c r="C78" s="119">
        <v>0</v>
      </c>
      <c r="D78" s="119">
        <v>0</v>
      </c>
      <c r="E78" s="119">
        <v>0</v>
      </c>
      <c r="F78" s="154">
        <f t="shared" si="3"/>
        <v>0</v>
      </c>
      <c r="G78" s="119">
        <v>0</v>
      </c>
      <c r="H78" s="119">
        <v>0</v>
      </c>
      <c r="I78" s="119">
        <v>0</v>
      </c>
      <c r="J78" s="154">
        <f t="shared" si="7"/>
        <v>0</v>
      </c>
      <c r="K78" s="186"/>
      <c r="L78" s="184"/>
      <c r="M78" s="184"/>
      <c r="N78" s="185"/>
      <c r="O78" s="186"/>
      <c r="P78" s="184"/>
      <c r="Q78" s="184"/>
      <c r="R78" s="185"/>
      <c r="S78" s="79"/>
    </row>
    <row r="79" spans="1:19">
      <c r="A79" s="33" t="s">
        <v>189</v>
      </c>
      <c r="B79" s="29" t="s">
        <v>190</v>
      </c>
      <c r="C79" s="119">
        <v>0</v>
      </c>
      <c r="D79" s="119">
        <v>0</v>
      </c>
      <c r="E79" s="119">
        <v>0</v>
      </c>
      <c r="F79" s="154">
        <f t="shared" si="3"/>
        <v>0</v>
      </c>
      <c r="G79" s="119">
        <v>0</v>
      </c>
      <c r="H79" s="119">
        <v>0</v>
      </c>
      <c r="I79" s="119">
        <v>0</v>
      </c>
      <c r="J79" s="154">
        <f t="shared" si="7"/>
        <v>0</v>
      </c>
      <c r="K79" s="187"/>
      <c r="L79" s="184"/>
      <c r="M79" s="184"/>
      <c r="N79" s="185"/>
      <c r="O79" s="186"/>
      <c r="P79" s="184"/>
      <c r="Q79" s="184"/>
      <c r="R79" s="185"/>
      <c r="S79" s="79"/>
    </row>
    <row r="80" spans="1:19">
      <c r="A80" s="33" t="s">
        <v>191</v>
      </c>
      <c r="B80" s="29" t="s">
        <v>192</v>
      </c>
      <c r="C80" s="119">
        <v>60000</v>
      </c>
      <c r="D80" s="119">
        <v>0</v>
      </c>
      <c r="E80" s="119">
        <v>0</v>
      </c>
      <c r="F80" s="154">
        <f t="shared" si="3"/>
        <v>60000</v>
      </c>
      <c r="G80" s="197">
        <v>1760000</v>
      </c>
      <c r="H80" s="119">
        <v>0</v>
      </c>
      <c r="I80" s="119">
        <v>0</v>
      </c>
      <c r="J80" s="198">
        <f t="shared" si="7"/>
        <v>1760000</v>
      </c>
      <c r="K80" s="186"/>
      <c r="L80" s="184"/>
      <c r="M80" s="184"/>
      <c r="N80" s="185"/>
      <c r="O80" s="186"/>
      <c r="P80" s="184"/>
      <c r="Q80" s="184"/>
      <c r="R80" s="185"/>
      <c r="S80" s="79"/>
    </row>
    <row r="81" spans="1:19">
      <c r="A81" s="6" t="s">
        <v>193</v>
      </c>
      <c r="B81" s="29" t="s">
        <v>194</v>
      </c>
      <c r="C81" s="119">
        <v>0</v>
      </c>
      <c r="D81" s="119">
        <v>0</v>
      </c>
      <c r="E81" s="119">
        <v>0</v>
      </c>
      <c r="F81" s="154">
        <f t="shared" si="3"/>
        <v>0</v>
      </c>
      <c r="G81" s="119">
        <v>0</v>
      </c>
      <c r="H81" s="119">
        <v>0</v>
      </c>
      <c r="I81" s="119">
        <v>0</v>
      </c>
      <c r="J81" s="154">
        <f t="shared" si="7"/>
        <v>0</v>
      </c>
      <c r="K81" s="186"/>
      <c r="L81" s="184"/>
      <c r="M81" s="184"/>
      <c r="N81" s="185"/>
      <c r="O81" s="186"/>
      <c r="P81" s="184"/>
      <c r="Q81" s="184"/>
      <c r="R81" s="185"/>
      <c r="S81" s="79"/>
    </row>
    <row r="82" spans="1:19">
      <c r="A82" s="6" t="s">
        <v>195</v>
      </c>
      <c r="B82" s="29" t="s">
        <v>196</v>
      </c>
      <c r="C82" s="119">
        <v>0</v>
      </c>
      <c r="D82" s="119">
        <v>0</v>
      </c>
      <c r="E82" s="119">
        <v>0</v>
      </c>
      <c r="F82" s="154">
        <f t="shared" si="3"/>
        <v>0</v>
      </c>
      <c r="G82" s="119">
        <v>0</v>
      </c>
      <c r="H82" s="119">
        <v>0</v>
      </c>
      <c r="I82" s="119">
        <v>0</v>
      </c>
      <c r="J82" s="154">
        <f t="shared" si="7"/>
        <v>0</v>
      </c>
      <c r="K82" s="186"/>
      <c r="L82" s="184"/>
      <c r="M82" s="184"/>
      <c r="N82" s="185"/>
      <c r="O82" s="186"/>
      <c r="P82" s="184"/>
      <c r="Q82" s="184"/>
      <c r="R82" s="185"/>
      <c r="S82" s="79"/>
    </row>
    <row r="83" spans="1:19">
      <c r="A83" s="6" t="s">
        <v>197</v>
      </c>
      <c r="B83" s="29" t="s">
        <v>198</v>
      </c>
      <c r="C83" s="119">
        <v>16000</v>
      </c>
      <c r="D83" s="119">
        <v>0</v>
      </c>
      <c r="E83" s="119">
        <v>0</v>
      </c>
      <c r="F83" s="154">
        <f t="shared" si="3"/>
        <v>16000</v>
      </c>
      <c r="G83" s="197">
        <v>475000</v>
      </c>
      <c r="H83" s="119">
        <v>0</v>
      </c>
      <c r="I83" s="119">
        <v>0</v>
      </c>
      <c r="J83" s="198">
        <f t="shared" si="7"/>
        <v>475000</v>
      </c>
      <c r="K83" s="186"/>
      <c r="L83" s="184"/>
      <c r="M83" s="184"/>
      <c r="N83" s="185"/>
      <c r="O83" s="186"/>
      <c r="P83" s="184"/>
      <c r="Q83" s="184"/>
      <c r="R83" s="185"/>
      <c r="S83" s="79"/>
    </row>
    <row r="84" spans="1:19" s="90" customFormat="1" ht="15.75">
      <c r="A84" s="44" t="s">
        <v>424</v>
      </c>
      <c r="B84" s="46" t="s">
        <v>199</v>
      </c>
      <c r="C84" s="120">
        <f>SUM(C77:C83)</f>
        <v>76000</v>
      </c>
      <c r="D84" s="120">
        <f>SUM(D77:D83)</f>
        <v>0</v>
      </c>
      <c r="E84" s="120">
        <f>SUM(E77:E83)</f>
        <v>0</v>
      </c>
      <c r="F84" s="156">
        <f t="shared" si="3"/>
        <v>76000</v>
      </c>
      <c r="G84" s="120">
        <f>SUM(G77:G83)</f>
        <v>2235000</v>
      </c>
      <c r="H84" s="120">
        <f>SUM(H77:H83)</f>
        <v>0</v>
      </c>
      <c r="I84" s="120">
        <f>SUM(I77:I83)</f>
        <v>0</v>
      </c>
      <c r="J84" s="156">
        <f t="shared" si="7"/>
        <v>2235000</v>
      </c>
      <c r="K84" s="182"/>
      <c r="L84" s="181"/>
      <c r="M84" s="181"/>
      <c r="N84" s="181"/>
      <c r="O84" s="182"/>
      <c r="P84" s="181"/>
      <c r="Q84" s="181"/>
      <c r="R84" s="181"/>
      <c r="S84" s="183"/>
    </row>
    <row r="85" spans="1:19">
      <c r="A85" s="13" t="s">
        <v>200</v>
      </c>
      <c r="B85" s="29" t="s">
        <v>201</v>
      </c>
      <c r="C85" s="119">
        <v>0</v>
      </c>
      <c r="D85" s="119">
        <v>0</v>
      </c>
      <c r="E85" s="119">
        <v>0</v>
      </c>
      <c r="F85" s="154">
        <f t="shared" si="3"/>
        <v>0</v>
      </c>
      <c r="G85" s="197">
        <v>1600000</v>
      </c>
      <c r="H85" s="119">
        <v>0</v>
      </c>
      <c r="I85" s="119">
        <v>0</v>
      </c>
      <c r="J85" s="198">
        <f t="shared" si="7"/>
        <v>1600000</v>
      </c>
      <c r="K85" s="187"/>
      <c r="L85" s="184"/>
      <c r="M85" s="184"/>
      <c r="N85" s="185"/>
      <c r="O85" s="186"/>
      <c r="P85" s="184"/>
      <c r="Q85" s="184"/>
      <c r="R85" s="185"/>
      <c r="S85" s="79"/>
    </row>
    <row r="86" spans="1:19">
      <c r="A86" s="13" t="s">
        <v>202</v>
      </c>
      <c r="B86" s="29" t="s">
        <v>203</v>
      </c>
      <c r="C86" s="119">
        <v>0</v>
      </c>
      <c r="D86" s="119">
        <v>0</v>
      </c>
      <c r="E86" s="119">
        <v>0</v>
      </c>
      <c r="F86" s="154">
        <f t="shared" si="3"/>
        <v>0</v>
      </c>
      <c r="G86" s="119">
        <v>0</v>
      </c>
      <c r="H86" s="119">
        <v>0</v>
      </c>
      <c r="I86" s="119">
        <v>0</v>
      </c>
      <c r="J86" s="154">
        <f t="shared" si="7"/>
        <v>0</v>
      </c>
      <c r="K86" s="186"/>
      <c r="L86" s="184"/>
      <c r="M86" s="184"/>
      <c r="N86" s="185"/>
      <c r="O86" s="186"/>
      <c r="P86" s="184"/>
      <c r="Q86" s="184"/>
      <c r="R86" s="185"/>
      <c r="S86" s="79"/>
    </row>
    <row r="87" spans="1:19">
      <c r="A87" s="13" t="s">
        <v>204</v>
      </c>
      <c r="B87" s="29" t="s">
        <v>205</v>
      </c>
      <c r="C87" s="119">
        <v>0</v>
      </c>
      <c r="D87" s="119">
        <v>0</v>
      </c>
      <c r="E87" s="119">
        <v>0</v>
      </c>
      <c r="F87" s="154">
        <f t="shared" si="3"/>
        <v>0</v>
      </c>
      <c r="G87" s="119">
        <v>0</v>
      </c>
      <c r="H87" s="119">
        <v>0</v>
      </c>
      <c r="I87" s="119">
        <v>0</v>
      </c>
      <c r="J87" s="154">
        <f t="shared" si="7"/>
        <v>0</v>
      </c>
      <c r="K87" s="186"/>
      <c r="L87" s="184"/>
      <c r="M87" s="184"/>
      <c r="N87" s="185"/>
      <c r="O87" s="187"/>
      <c r="P87" s="184"/>
      <c r="Q87" s="184"/>
      <c r="R87" s="185"/>
      <c r="S87" s="79"/>
    </row>
    <row r="88" spans="1:19">
      <c r="A88" s="13" t="s">
        <v>206</v>
      </c>
      <c r="B88" s="29" t="s">
        <v>207</v>
      </c>
      <c r="C88" s="119">
        <v>0</v>
      </c>
      <c r="D88" s="119">
        <v>0</v>
      </c>
      <c r="E88" s="119">
        <v>0</v>
      </c>
      <c r="F88" s="154">
        <f t="shared" si="3"/>
        <v>0</v>
      </c>
      <c r="G88" s="197">
        <v>432000</v>
      </c>
      <c r="H88" s="119">
        <v>0</v>
      </c>
      <c r="I88" s="119">
        <v>0</v>
      </c>
      <c r="J88" s="198">
        <f t="shared" si="7"/>
        <v>432000</v>
      </c>
      <c r="K88" s="186"/>
      <c r="L88" s="184"/>
      <c r="M88" s="184"/>
      <c r="N88" s="185"/>
      <c r="O88" s="187"/>
      <c r="P88" s="184"/>
      <c r="Q88" s="184"/>
      <c r="R88" s="185"/>
      <c r="S88" s="79"/>
    </row>
    <row r="89" spans="1:19" s="90" customFormat="1" ht="15.75">
      <c r="A89" s="43" t="s">
        <v>425</v>
      </c>
      <c r="B89" s="46" t="s">
        <v>208</v>
      </c>
      <c r="C89" s="120">
        <f>SUM(C85:C88)</f>
        <v>0</v>
      </c>
      <c r="D89" s="120">
        <f>SUM(D85:D88)</f>
        <v>0</v>
      </c>
      <c r="E89" s="120">
        <f>SUM(E85:E88)</f>
        <v>0</v>
      </c>
      <c r="F89" s="156">
        <f t="shared" si="3"/>
        <v>0</v>
      </c>
      <c r="G89" s="120">
        <f>SUM(G85:G88)</f>
        <v>2032000</v>
      </c>
      <c r="H89" s="120">
        <f>SUM(H85:H88)</f>
        <v>0</v>
      </c>
      <c r="I89" s="120">
        <f>SUM(I85:I88)</f>
        <v>0</v>
      </c>
      <c r="J89" s="156">
        <f t="shared" si="7"/>
        <v>2032000</v>
      </c>
      <c r="K89" s="182"/>
      <c r="L89" s="181"/>
      <c r="M89" s="181"/>
      <c r="N89" s="181"/>
      <c r="O89" s="182"/>
      <c r="P89" s="181"/>
      <c r="Q89" s="181"/>
      <c r="R89" s="181"/>
      <c r="S89" s="183"/>
    </row>
    <row r="90" spans="1:19" ht="15" customHeight="1">
      <c r="A90" s="13" t="s">
        <v>209</v>
      </c>
      <c r="B90" s="29" t="s">
        <v>210</v>
      </c>
      <c r="C90" s="119">
        <v>0</v>
      </c>
      <c r="D90" s="119">
        <v>0</v>
      </c>
      <c r="E90" s="119">
        <v>0</v>
      </c>
      <c r="F90" s="154">
        <f t="shared" si="3"/>
        <v>0</v>
      </c>
      <c r="G90" s="119">
        <v>0</v>
      </c>
      <c r="H90" s="119">
        <v>0</v>
      </c>
      <c r="I90" s="119">
        <v>0</v>
      </c>
      <c r="J90" s="154">
        <f t="shared" si="7"/>
        <v>0</v>
      </c>
      <c r="K90" s="186"/>
      <c r="L90" s="184"/>
      <c r="M90" s="184"/>
      <c r="N90" s="185"/>
      <c r="O90" s="186"/>
      <c r="P90" s="184"/>
      <c r="Q90" s="184"/>
      <c r="R90" s="185"/>
      <c r="S90" s="79"/>
    </row>
    <row r="91" spans="1:19">
      <c r="A91" s="13" t="s">
        <v>461</v>
      </c>
      <c r="B91" s="29" t="s">
        <v>211</v>
      </c>
      <c r="C91" s="119">
        <v>0</v>
      </c>
      <c r="D91" s="119">
        <v>0</v>
      </c>
      <c r="E91" s="119">
        <v>0</v>
      </c>
      <c r="F91" s="154">
        <f t="shared" si="3"/>
        <v>0</v>
      </c>
      <c r="G91" s="119">
        <v>0</v>
      </c>
      <c r="H91" s="119">
        <v>0</v>
      </c>
      <c r="I91" s="119">
        <v>0</v>
      </c>
      <c r="J91" s="154">
        <f t="shared" si="7"/>
        <v>0</v>
      </c>
      <c r="K91" s="186"/>
      <c r="L91" s="184"/>
      <c r="M91" s="184"/>
      <c r="N91" s="185"/>
      <c r="O91" s="186"/>
      <c r="P91" s="184"/>
      <c r="Q91" s="184"/>
      <c r="R91" s="185"/>
      <c r="S91" s="79"/>
    </row>
    <row r="92" spans="1:19">
      <c r="A92" s="13" t="s">
        <v>462</v>
      </c>
      <c r="B92" s="29" t="s">
        <v>212</v>
      </c>
      <c r="C92" s="119">
        <v>0</v>
      </c>
      <c r="D92" s="119">
        <v>0</v>
      </c>
      <c r="E92" s="119">
        <v>0</v>
      </c>
      <c r="F92" s="154">
        <f t="shared" si="3"/>
        <v>0</v>
      </c>
      <c r="G92" s="119">
        <v>0</v>
      </c>
      <c r="H92" s="119">
        <v>0</v>
      </c>
      <c r="I92" s="119">
        <v>0</v>
      </c>
      <c r="J92" s="154">
        <f t="shared" si="7"/>
        <v>0</v>
      </c>
      <c r="K92" s="186"/>
      <c r="L92" s="184"/>
      <c r="M92" s="184"/>
      <c r="N92" s="185"/>
      <c r="O92" s="186"/>
      <c r="P92" s="184"/>
      <c r="Q92" s="184"/>
      <c r="R92" s="185"/>
      <c r="S92" s="79"/>
    </row>
    <row r="93" spans="1:19">
      <c r="A93" s="13" t="s">
        <v>463</v>
      </c>
      <c r="B93" s="29" t="s">
        <v>213</v>
      </c>
      <c r="C93" s="119">
        <v>0</v>
      </c>
      <c r="D93" s="119">
        <v>0</v>
      </c>
      <c r="E93" s="119">
        <v>0</v>
      </c>
      <c r="F93" s="154">
        <f t="shared" si="3"/>
        <v>0</v>
      </c>
      <c r="G93" s="119">
        <v>0</v>
      </c>
      <c r="H93" s="119">
        <v>0</v>
      </c>
      <c r="I93" s="119">
        <v>0</v>
      </c>
      <c r="J93" s="154">
        <f t="shared" si="7"/>
        <v>0</v>
      </c>
      <c r="K93" s="186"/>
      <c r="L93" s="184"/>
      <c r="M93" s="184"/>
      <c r="N93" s="185"/>
      <c r="O93" s="186"/>
      <c r="P93" s="184"/>
      <c r="Q93" s="184"/>
      <c r="R93" s="185"/>
      <c r="S93" s="79"/>
    </row>
    <row r="94" spans="1:19" ht="15" customHeight="1">
      <c r="A94" s="13" t="s">
        <v>464</v>
      </c>
      <c r="B94" s="29" t="s">
        <v>214</v>
      </c>
      <c r="C94" s="119">
        <v>0</v>
      </c>
      <c r="D94" s="119">
        <v>0</v>
      </c>
      <c r="E94" s="119">
        <v>0</v>
      </c>
      <c r="F94" s="154">
        <f t="shared" si="3"/>
        <v>0</v>
      </c>
      <c r="G94" s="119">
        <v>0</v>
      </c>
      <c r="H94" s="119">
        <v>0</v>
      </c>
      <c r="I94" s="119">
        <v>0</v>
      </c>
      <c r="J94" s="154">
        <f t="shared" si="7"/>
        <v>0</v>
      </c>
      <c r="K94" s="186"/>
      <c r="L94" s="184"/>
      <c r="M94" s="184"/>
      <c r="N94" s="185"/>
      <c r="O94" s="186"/>
      <c r="P94" s="184"/>
      <c r="Q94" s="184"/>
      <c r="R94" s="185"/>
      <c r="S94" s="79"/>
    </row>
    <row r="95" spans="1:19">
      <c r="A95" s="13" t="s">
        <v>465</v>
      </c>
      <c r="B95" s="29" t="s">
        <v>215</v>
      </c>
      <c r="C95" s="119">
        <v>0</v>
      </c>
      <c r="D95" s="119">
        <v>0</v>
      </c>
      <c r="E95" s="119">
        <v>0</v>
      </c>
      <c r="F95" s="154">
        <f t="shared" si="3"/>
        <v>0</v>
      </c>
      <c r="G95" s="119">
        <v>0</v>
      </c>
      <c r="H95" s="119">
        <v>0</v>
      </c>
      <c r="I95" s="119">
        <v>0</v>
      </c>
      <c r="J95" s="154">
        <f t="shared" si="7"/>
        <v>0</v>
      </c>
      <c r="K95" s="186"/>
      <c r="L95" s="184"/>
      <c r="M95" s="184"/>
      <c r="N95" s="185"/>
      <c r="O95" s="186"/>
      <c r="P95" s="184"/>
      <c r="Q95" s="184"/>
      <c r="R95" s="185"/>
      <c r="S95" s="79"/>
    </row>
    <row r="96" spans="1:19">
      <c r="A96" s="13" t="s">
        <v>216</v>
      </c>
      <c r="B96" s="29" t="s">
        <v>217</v>
      </c>
      <c r="C96" s="119">
        <v>0</v>
      </c>
      <c r="D96" s="119">
        <v>0</v>
      </c>
      <c r="E96" s="119">
        <v>0</v>
      </c>
      <c r="F96" s="154">
        <f t="shared" si="3"/>
        <v>0</v>
      </c>
      <c r="G96" s="119">
        <v>0</v>
      </c>
      <c r="H96" s="119">
        <v>0</v>
      </c>
      <c r="I96" s="119">
        <v>0</v>
      </c>
      <c r="J96" s="154">
        <f t="shared" si="7"/>
        <v>0</v>
      </c>
      <c r="K96" s="186"/>
      <c r="L96" s="184"/>
      <c r="M96" s="184"/>
      <c r="N96" s="185"/>
      <c r="O96" s="186"/>
      <c r="P96" s="184"/>
      <c r="Q96" s="184"/>
      <c r="R96" s="185"/>
      <c r="S96" s="79"/>
    </row>
    <row r="97" spans="1:19">
      <c r="A97" s="13" t="s">
        <v>663</v>
      </c>
      <c r="B97" s="29" t="s">
        <v>218</v>
      </c>
      <c r="C97" s="119">
        <v>0</v>
      </c>
      <c r="D97" s="119">
        <v>0</v>
      </c>
      <c r="E97" s="119">
        <v>0</v>
      </c>
      <c r="F97" s="154">
        <f t="shared" si="3"/>
        <v>0</v>
      </c>
      <c r="G97" s="119">
        <v>0</v>
      </c>
      <c r="H97" s="119">
        <v>0</v>
      </c>
      <c r="I97" s="119">
        <v>0</v>
      </c>
      <c r="J97" s="154">
        <f t="shared" si="7"/>
        <v>0</v>
      </c>
      <c r="K97" s="186"/>
      <c r="L97" s="184"/>
      <c r="M97" s="184"/>
      <c r="N97" s="185"/>
      <c r="O97" s="186"/>
      <c r="P97" s="184"/>
      <c r="Q97" s="184"/>
      <c r="R97" s="185"/>
      <c r="S97" s="79"/>
    </row>
    <row r="98" spans="1:19">
      <c r="A98" s="13" t="s">
        <v>664</v>
      </c>
      <c r="B98" s="29" t="s">
        <v>665</v>
      </c>
      <c r="C98" s="119">
        <v>0</v>
      </c>
      <c r="D98" s="119">
        <v>0</v>
      </c>
      <c r="E98" s="119">
        <v>0</v>
      </c>
      <c r="F98" s="154">
        <f t="shared" si="3"/>
        <v>0</v>
      </c>
      <c r="G98" s="119">
        <v>0</v>
      </c>
      <c r="H98" s="119">
        <v>0</v>
      </c>
      <c r="I98" s="119">
        <v>0</v>
      </c>
      <c r="J98" s="154">
        <f t="shared" si="7"/>
        <v>0</v>
      </c>
      <c r="K98" s="186"/>
      <c r="L98" s="184"/>
      <c r="M98" s="184"/>
      <c r="N98" s="185"/>
      <c r="O98" s="186"/>
      <c r="P98" s="184"/>
      <c r="Q98" s="184"/>
      <c r="R98" s="185"/>
      <c r="S98" s="79"/>
    </row>
    <row r="99" spans="1:19" s="90" customFormat="1" ht="15.75">
      <c r="A99" s="43" t="s">
        <v>426</v>
      </c>
      <c r="B99" s="46" t="s">
        <v>219</v>
      </c>
      <c r="C99" s="120">
        <f>SUM(C90:C98)</f>
        <v>0</v>
      </c>
      <c r="D99" s="120">
        <f>SUM(D90:D98)</f>
        <v>0</v>
      </c>
      <c r="E99" s="120">
        <f>SUM(E90:E98)</f>
        <v>0</v>
      </c>
      <c r="F99" s="156">
        <f t="shared" si="3"/>
        <v>0</v>
      </c>
      <c r="G99" s="120">
        <f>SUM(G90:G98)</f>
        <v>0</v>
      </c>
      <c r="H99" s="120">
        <f>SUM(H90:H98)</f>
        <v>0</v>
      </c>
      <c r="I99" s="120">
        <f>SUM(I90:I98)</f>
        <v>0</v>
      </c>
      <c r="J99" s="156">
        <f t="shared" si="7"/>
        <v>0</v>
      </c>
      <c r="K99" s="182"/>
      <c r="L99" s="181"/>
      <c r="M99" s="181"/>
      <c r="N99" s="181"/>
      <c r="O99" s="182"/>
      <c r="P99" s="181"/>
      <c r="Q99" s="181"/>
      <c r="R99" s="181"/>
      <c r="S99" s="183"/>
    </row>
    <row r="100" spans="1:19" s="90" customFormat="1" ht="15.75">
      <c r="A100" s="133" t="s">
        <v>40</v>
      </c>
      <c r="B100" s="134"/>
      <c r="C100" s="135">
        <f>SUM(C84+C89+C99)</f>
        <v>76000</v>
      </c>
      <c r="D100" s="135">
        <f t="shared" ref="D100:F100" si="8">SUM(D84+D89+D99)</f>
        <v>0</v>
      </c>
      <c r="E100" s="135">
        <f t="shared" si="8"/>
        <v>0</v>
      </c>
      <c r="F100" s="157">
        <f t="shared" si="8"/>
        <v>76000</v>
      </c>
      <c r="G100" s="135">
        <f>SUM(G84+G89+G99)</f>
        <v>4267000</v>
      </c>
      <c r="H100" s="135">
        <f t="shared" ref="H100:J100" si="9">SUM(H84+H89+H99)</f>
        <v>0</v>
      </c>
      <c r="I100" s="135">
        <f t="shared" si="9"/>
        <v>0</v>
      </c>
      <c r="J100" s="157">
        <f t="shared" si="9"/>
        <v>4267000</v>
      </c>
      <c r="K100" s="184"/>
      <c r="L100" s="184"/>
      <c r="M100" s="184"/>
      <c r="N100" s="184"/>
      <c r="O100" s="184"/>
      <c r="P100" s="184"/>
      <c r="Q100" s="184"/>
      <c r="R100" s="184"/>
      <c r="S100" s="183"/>
    </row>
    <row r="101" spans="1:19" s="90" customFormat="1" ht="17.25">
      <c r="A101" s="136" t="s">
        <v>473</v>
      </c>
      <c r="B101" s="137" t="s">
        <v>220</v>
      </c>
      <c r="C101" s="138">
        <f>C26+C27+C52+C61+C75+C84+C89+C99</f>
        <v>41794482</v>
      </c>
      <c r="D101" s="138">
        <f t="shared" ref="D101:F101" si="10">D26+D27+D52+D61+D75+D84+D89+D99</f>
        <v>0</v>
      </c>
      <c r="E101" s="138">
        <f t="shared" si="10"/>
        <v>13000</v>
      </c>
      <c r="F101" s="158">
        <f t="shared" si="10"/>
        <v>41807482</v>
      </c>
      <c r="G101" s="138">
        <f>G26+G27+G52+G61+G75+G84+G89+G99</f>
        <v>41794482</v>
      </c>
      <c r="H101" s="138">
        <f t="shared" ref="H101:J101" si="11">H26+H27+H52+H61+H75+H84+H89+H99</f>
        <v>0</v>
      </c>
      <c r="I101" s="138">
        <f t="shared" si="11"/>
        <v>13000</v>
      </c>
      <c r="J101" s="158">
        <f t="shared" si="11"/>
        <v>41807482</v>
      </c>
      <c r="K101" s="188"/>
      <c r="L101" s="188"/>
      <c r="M101" s="188"/>
      <c r="N101" s="188"/>
      <c r="O101" s="188"/>
      <c r="P101" s="188"/>
      <c r="Q101" s="188"/>
      <c r="R101" s="188"/>
      <c r="S101" s="183"/>
    </row>
    <row r="102" spans="1:19">
      <c r="A102" s="13" t="s">
        <v>666</v>
      </c>
      <c r="B102" s="5" t="s">
        <v>221</v>
      </c>
      <c r="C102" s="119">
        <v>0</v>
      </c>
      <c r="D102" s="119">
        <v>0</v>
      </c>
      <c r="E102" s="119">
        <v>0</v>
      </c>
      <c r="F102" s="154">
        <f t="shared" si="3"/>
        <v>0</v>
      </c>
      <c r="G102" s="119">
        <v>0</v>
      </c>
      <c r="H102" s="119">
        <v>0</v>
      </c>
      <c r="I102" s="119">
        <v>0</v>
      </c>
      <c r="J102" s="154">
        <f t="shared" ref="J102:J125" si="12">SUM(G102:I102)</f>
        <v>0</v>
      </c>
      <c r="K102" s="186"/>
      <c r="L102" s="184"/>
      <c r="M102" s="184"/>
      <c r="N102" s="185"/>
      <c r="O102" s="186"/>
      <c r="P102" s="184"/>
      <c r="Q102" s="184"/>
      <c r="R102" s="185"/>
      <c r="S102" s="79"/>
    </row>
    <row r="103" spans="1:19">
      <c r="A103" s="13" t="s">
        <v>224</v>
      </c>
      <c r="B103" s="5" t="s">
        <v>225</v>
      </c>
      <c r="C103" s="119">
        <v>0</v>
      </c>
      <c r="D103" s="119">
        <v>0</v>
      </c>
      <c r="E103" s="119">
        <v>0</v>
      </c>
      <c r="F103" s="154">
        <f t="shared" si="3"/>
        <v>0</v>
      </c>
      <c r="G103" s="119">
        <v>0</v>
      </c>
      <c r="H103" s="119">
        <v>0</v>
      </c>
      <c r="I103" s="119">
        <v>0</v>
      </c>
      <c r="J103" s="154">
        <f t="shared" si="12"/>
        <v>0</v>
      </c>
      <c r="K103" s="186"/>
      <c r="L103" s="184"/>
      <c r="M103" s="184"/>
      <c r="N103" s="185"/>
      <c r="O103" s="186"/>
      <c r="P103" s="184"/>
      <c r="Q103" s="184"/>
      <c r="R103" s="185"/>
      <c r="S103" s="79"/>
    </row>
    <row r="104" spans="1:19">
      <c r="A104" s="13" t="s">
        <v>467</v>
      </c>
      <c r="B104" s="5" t="s">
        <v>226</v>
      </c>
      <c r="C104" s="119">
        <v>0</v>
      </c>
      <c r="D104" s="119">
        <v>0</v>
      </c>
      <c r="E104" s="119">
        <v>0</v>
      </c>
      <c r="F104" s="154">
        <f t="shared" si="3"/>
        <v>0</v>
      </c>
      <c r="G104" s="119">
        <v>0</v>
      </c>
      <c r="H104" s="119">
        <v>0</v>
      </c>
      <c r="I104" s="119">
        <v>0</v>
      </c>
      <c r="J104" s="154">
        <f t="shared" si="12"/>
        <v>0</v>
      </c>
      <c r="K104" s="186"/>
      <c r="L104" s="184"/>
      <c r="M104" s="184"/>
      <c r="N104" s="185"/>
      <c r="O104" s="186"/>
      <c r="P104" s="184"/>
      <c r="Q104" s="184"/>
      <c r="R104" s="185"/>
      <c r="S104" s="79"/>
    </row>
    <row r="105" spans="1:19" s="90" customFormat="1">
      <c r="A105" s="15" t="s">
        <v>431</v>
      </c>
      <c r="B105" s="7" t="s">
        <v>228</v>
      </c>
      <c r="C105" s="91">
        <f>SUM(C102:C104)</f>
        <v>0</v>
      </c>
      <c r="D105" s="91">
        <f>SUM(D102:D104)</f>
        <v>0</v>
      </c>
      <c r="E105" s="91">
        <f>SUM(E102:E104)</f>
        <v>0</v>
      </c>
      <c r="F105" s="155">
        <f t="shared" si="3"/>
        <v>0</v>
      </c>
      <c r="G105" s="91">
        <f>SUM(G102:G104)</f>
        <v>0</v>
      </c>
      <c r="H105" s="91">
        <f>SUM(H102:H104)</f>
        <v>0</v>
      </c>
      <c r="I105" s="91">
        <f>SUM(I102:I104)</f>
        <v>0</v>
      </c>
      <c r="J105" s="155">
        <f t="shared" si="12"/>
        <v>0</v>
      </c>
      <c r="K105" s="169"/>
      <c r="L105" s="168"/>
      <c r="M105" s="168"/>
      <c r="N105" s="168"/>
      <c r="O105" s="169"/>
      <c r="P105" s="168"/>
      <c r="Q105" s="168"/>
      <c r="R105" s="168"/>
    </row>
    <row r="106" spans="1:19">
      <c r="A106" s="34" t="s">
        <v>468</v>
      </c>
      <c r="B106" s="5" t="s">
        <v>229</v>
      </c>
      <c r="C106" s="119">
        <v>0</v>
      </c>
      <c r="D106" s="119">
        <v>0</v>
      </c>
      <c r="E106" s="119">
        <v>0</v>
      </c>
      <c r="F106" s="154">
        <f t="shared" si="3"/>
        <v>0</v>
      </c>
      <c r="G106" s="119">
        <v>0</v>
      </c>
      <c r="H106" s="119">
        <v>0</v>
      </c>
      <c r="I106" s="119">
        <v>0</v>
      </c>
      <c r="J106" s="154">
        <f t="shared" si="12"/>
        <v>0</v>
      </c>
      <c r="K106" s="167"/>
      <c r="L106" s="165"/>
      <c r="M106" s="165"/>
      <c r="N106" s="166"/>
      <c r="O106" s="167"/>
      <c r="P106" s="165"/>
      <c r="Q106" s="165"/>
      <c r="R106" s="166"/>
    </row>
    <row r="107" spans="1:19">
      <c r="A107" s="34" t="s">
        <v>437</v>
      </c>
      <c r="B107" s="5" t="s">
        <v>232</v>
      </c>
      <c r="C107" s="119">
        <v>0</v>
      </c>
      <c r="D107" s="119">
        <v>0</v>
      </c>
      <c r="E107" s="119">
        <v>0</v>
      </c>
      <c r="F107" s="154">
        <f t="shared" si="3"/>
        <v>0</v>
      </c>
      <c r="G107" s="119">
        <v>0</v>
      </c>
      <c r="H107" s="119">
        <v>0</v>
      </c>
      <c r="I107" s="119">
        <v>0</v>
      </c>
      <c r="J107" s="154">
        <f t="shared" si="12"/>
        <v>0</v>
      </c>
      <c r="K107" s="167"/>
      <c r="L107" s="165"/>
      <c r="M107" s="165"/>
      <c r="N107" s="166"/>
      <c r="O107" s="167"/>
      <c r="P107" s="165"/>
      <c r="Q107" s="165"/>
      <c r="R107" s="166"/>
    </row>
    <row r="108" spans="1:19">
      <c r="A108" s="13" t="s">
        <v>233</v>
      </c>
      <c r="B108" s="5" t="s">
        <v>234</v>
      </c>
      <c r="C108" s="119">
        <v>0</v>
      </c>
      <c r="D108" s="119">
        <v>0</v>
      </c>
      <c r="E108" s="119">
        <v>0</v>
      </c>
      <c r="F108" s="154">
        <f t="shared" si="3"/>
        <v>0</v>
      </c>
      <c r="G108" s="119">
        <v>0</v>
      </c>
      <c r="H108" s="119">
        <v>0</v>
      </c>
      <c r="I108" s="119">
        <v>0</v>
      </c>
      <c r="J108" s="154">
        <f t="shared" si="12"/>
        <v>0</v>
      </c>
      <c r="K108" s="167"/>
      <c r="L108" s="165"/>
      <c r="M108" s="165"/>
      <c r="N108" s="166"/>
      <c r="O108" s="167"/>
      <c r="P108" s="165"/>
      <c r="Q108" s="165"/>
      <c r="R108" s="166"/>
    </row>
    <row r="109" spans="1:19">
      <c r="A109" s="13" t="s">
        <v>469</v>
      </c>
      <c r="B109" s="5" t="s">
        <v>235</v>
      </c>
      <c r="C109" s="119">
        <v>0</v>
      </c>
      <c r="D109" s="119">
        <v>0</v>
      </c>
      <c r="E109" s="119">
        <v>0</v>
      </c>
      <c r="F109" s="154">
        <f t="shared" si="3"/>
        <v>0</v>
      </c>
      <c r="G109" s="119">
        <v>0</v>
      </c>
      <c r="H109" s="119">
        <v>0</v>
      </c>
      <c r="I109" s="119">
        <v>0</v>
      </c>
      <c r="J109" s="154">
        <f t="shared" si="12"/>
        <v>0</v>
      </c>
      <c r="K109" s="167"/>
      <c r="L109" s="165"/>
      <c r="M109" s="165"/>
      <c r="N109" s="166"/>
      <c r="O109" s="167"/>
      <c r="P109" s="165"/>
      <c r="Q109" s="165"/>
      <c r="R109" s="166"/>
    </row>
    <row r="110" spans="1:19" s="90" customFormat="1">
      <c r="A110" s="14" t="s">
        <v>434</v>
      </c>
      <c r="B110" s="7" t="s">
        <v>236</v>
      </c>
      <c r="C110" s="91">
        <f>SUM(C106:C109)</f>
        <v>0</v>
      </c>
      <c r="D110" s="91">
        <f>SUM(D106:D109)</f>
        <v>0</v>
      </c>
      <c r="E110" s="91">
        <f>SUM(E106:E109)</f>
        <v>0</v>
      </c>
      <c r="F110" s="155">
        <f t="shared" si="3"/>
        <v>0</v>
      </c>
      <c r="G110" s="91">
        <f>SUM(G106:G109)</f>
        <v>0</v>
      </c>
      <c r="H110" s="91">
        <f>SUM(H106:H109)</f>
        <v>0</v>
      </c>
      <c r="I110" s="91">
        <f>SUM(I106:I109)</f>
        <v>0</v>
      </c>
      <c r="J110" s="155">
        <f t="shared" si="12"/>
        <v>0</v>
      </c>
      <c r="K110" s="169"/>
      <c r="L110" s="168"/>
      <c r="M110" s="168"/>
      <c r="N110" s="168"/>
      <c r="O110" s="169"/>
      <c r="P110" s="168"/>
      <c r="Q110" s="168"/>
      <c r="R110" s="168"/>
    </row>
    <row r="111" spans="1:19" s="90" customFormat="1">
      <c r="A111" s="14" t="s">
        <v>237</v>
      </c>
      <c r="B111" s="7" t="s">
        <v>238</v>
      </c>
      <c r="C111" s="91">
        <v>0</v>
      </c>
      <c r="D111" s="91">
        <v>0</v>
      </c>
      <c r="E111" s="91">
        <v>0</v>
      </c>
      <c r="F111" s="155">
        <f t="shared" si="3"/>
        <v>0</v>
      </c>
      <c r="G111" s="91">
        <v>0</v>
      </c>
      <c r="H111" s="91">
        <v>0</v>
      </c>
      <c r="I111" s="91">
        <v>0</v>
      </c>
      <c r="J111" s="155">
        <f t="shared" si="12"/>
        <v>0</v>
      </c>
      <c r="K111" s="169"/>
      <c r="L111" s="168"/>
      <c r="M111" s="168"/>
      <c r="N111" s="168"/>
      <c r="O111" s="169"/>
      <c r="P111" s="168"/>
      <c r="Q111" s="168"/>
      <c r="R111" s="168"/>
    </row>
    <row r="112" spans="1:19" s="90" customFormat="1">
      <c r="A112" s="14" t="s">
        <v>239</v>
      </c>
      <c r="B112" s="7" t="s">
        <v>240</v>
      </c>
      <c r="C112" s="91">
        <v>718948</v>
      </c>
      <c r="D112" s="91">
        <v>0</v>
      </c>
      <c r="E112" s="91">
        <v>0</v>
      </c>
      <c r="F112" s="155">
        <f t="shared" si="3"/>
        <v>718948</v>
      </c>
      <c r="G112" s="91">
        <v>718948</v>
      </c>
      <c r="H112" s="91">
        <v>0</v>
      </c>
      <c r="I112" s="91">
        <v>0</v>
      </c>
      <c r="J112" s="155">
        <f t="shared" si="12"/>
        <v>718948</v>
      </c>
      <c r="K112" s="169"/>
      <c r="L112" s="168"/>
      <c r="M112" s="168"/>
      <c r="N112" s="168"/>
      <c r="O112" s="169"/>
      <c r="P112" s="168"/>
      <c r="Q112" s="168"/>
      <c r="R112" s="168"/>
    </row>
    <row r="113" spans="1:18" s="90" customFormat="1">
      <c r="A113" s="14" t="s">
        <v>241</v>
      </c>
      <c r="B113" s="7" t="s">
        <v>242</v>
      </c>
      <c r="C113" s="91">
        <v>0</v>
      </c>
      <c r="D113" s="91">
        <f>SUM(D111:D112)</f>
        <v>0</v>
      </c>
      <c r="E113" s="91">
        <f>SUM(E111:E112)</f>
        <v>0</v>
      </c>
      <c r="F113" s="155">
        <f t="shared" si="3"/>
        <v>0</v>
      </c>
      <c r="G113" s="91">
        <v>0</v>
      </c>
      <c r="H113" s="91">
        <f>SUM(H111:H112)</f>
        <v>0</v>
      </c>
      <c r="I113" s="91">
        <f>SUM(I111:I112)</f>
        <v>0</v>
      </c>
      <c r="J113" s="155">
        <f t="shared" si="12"/>
        <v>0</v>
      </c>
      <c r="K113" s="169"/>
      <c r="L113" s="168"/>
      <c r="M113" s="168"/>
      <c r="N113" s="168"/>
      <c r="O113" s="169"/>
      <c r="P113" s="168"/>
      <c r="Q113" s="168"/>
      <c r="R113" s="168"/>
    </row>
    <row r="114" spans="1:18" s="90" customFormat="1">
      <c r="A114" s="14" t="s">
        <v>243</v>
      </c>
      <c r="B114" s="7" t="s">
        <v>244</v>
      </c>
      <c r="C114" s="129">
        <v>0</v>
      </c>
      <c r="D114" s="129">
        <v>0</v>
      </c>
      <c r="E114" s="129">
        <v>0</v>
      </c>
      <c r="F114" s="155">
        <f t="shared" si="3"/>
        <v>0</v>
      </c>
      <c r="G114" s="129">
        <v>0</v>
      </c>
      <c r="H114" s="129">
        <v>0</v>
      </c>
      <c r="I114" s="129">
        <v>0</v>
      </c>
      <c r="J114" s="155">
        <f t="shared" si="12"/>
        <v>0</v>
      </c>
      <c r="K114" s="169"/>
      <c r="L114" s="169"/>
      <c r="M114" s="169"/>
      <c r="N114" s="168"/>
      <c r="O114" s="169"/>
      <c r="P114" s="169"/>
      <c r="Q114" s="169"/>
      <c r="R114" s="168"/>
    </row>
    <row r="115" spans="1:18" s="90" customFormat="1">
      <c r="A115" s="14" t="s">
        <v>245</v>
      </c>
      <c r="B115" s="7" t="s">
        <v>246</v>
      </c>
      <c r="C115" s="129">
        <v>0</v>
      </c>
      <c r="D115" s="129">
        <v>0</v>
      </c>
      <c r="E115" s="129">
        <v>0</v>
      </c>
      <c r="F115" s="155">
        <f t="shared" si="3"/>
        <v>0</v>
      </c>
      <c r="G115" s="129">
        <v>0</v>
      </c>
      <c r="H115" s="129">
        <v>0</v>
      </c>
      <c r="I115" s="129">
        <v>0</v>
      </c>
      <c r="J115" s="155">
        <f t="shared" si="12"/>
        <v>0</v>
      </c>
      <c r="K115" s="169"/>
      <c r="L115" s="169"/>
      <c r="M115" s="169"/>
      <c r="N115" s="168"/>
      <c r="O115" s="169"/>
      <c r="P115" s="169"/>
      <c r="Q115" s="169"/>
      <c r="R115" s="168"/>
    </row>
    <row r="116" spans="1:18" s="90" customFormat="1">
      <c r="A116" s="14" t="s">
        <v>247</v>
      </c>
      <c r="B116" s="7" t="s">
        <v>248</v>
      </c>
      <c r="C116" s="129">
        <v>0</v>
      </c>
      <c r="D116" s="129">
        <v>0</v>
      </c>
      <c r="E116" s="129">
        <v>0</v>
      </c>
      <c r="F116" s="155">
        <f t="shared" si="3"/>
        <v>0</v>
      </c>
      <c r="G116" s="129">
        <v>0</v>
      </c>
      <c r="H116" s="129">
        <v>0</v>
      </c>
      <c r="I116" s="129">
        <v>0</v>
      </c>
      <c r="J116" s="155">
        <f t="shared" si="12"/>
        <v>0</v>
      </c>
      <c r="K116" s="169"/>
      <c r="L116" s="169"/>
      <c r="M116" s="169"/>
      <c r="N116" s="168"/>
      <c r="O116" s="169"/>
      <c r="P116" s="169"/>
      <c r="Q116" s="169"/>
      <c r="R116" s="168"/>
    </row>
    <row r="117" spans="1:18" s="90" customFormat="1" ht="15.75">
      <c r="A117" s="35" t="s">
        <v>435</v>
      </c>
      <c r="B117" s="36" t="s">
        <v>249</v>
      </c>
      <c r="C117" s="130">
        <f>C105+C110+C111+C112+C113+C114+C115+C116</f>
        <v>718948</v>
      </c>
      <c r="D117" s="130">
        <f>D105+D110+D111+D112+D113+D114+D115+D116</f>
        <v>0</v>
      </c>
      <c r="E117" s="130">
        <f>E105+E110+E111+E112+E113+E114+E115+E116</f>
        <v>0</v>
      </c>
      <c r="F117" s="159">
        <f t="shared" si="3"/>
        <v>718948</v>
      </c>
      <c r="G117" s="130">
        <f>G105+G110+G111+G112+G113+G114+G115+G116</f>
        <v>718948</v>
      </c>
      <c r="H117" s="130">
        <f>H105+H110+H111+H112+H113+H114+H115+H116</f>
        <v>0</v>
      </c>
      <c r="I117" s="130">
        <f>I105+I110+I111+I112+I113+I114+I115+I116</f>
        <v>0</v>
      </c>
      <c r="J117" s="159">
        <f t="shared" si="12"/>
        <v>718948</v>
      </c>
      <c r="K117" s="171"/>
      <c r="L117" s="171"/>
      <c r="M117" s="171"/>
      <c r="N117" s="171"/>
      <c r="O117" s="171"/>
      <c r="P117" s="171"/>
      <c r="Q117" s="171"/>
      <c r="R117" s="171"/>
    </row>
    <row r="118" spans="1:18">
      <c r="A118" s="34" t="s">
        <v>250</v>
      </c>
      <c r="B118" s="5" t="s">
        <v>251</v>
      </c>
      <c r="C118" s="119">
        <v>0</v>
      </c>
      <c r="D118" s="119">
        <v>0</v>
      </c>
      <c r="E118" s="119">
        <v>0</v>
      </c>
      <c r="F118" s="154">
        <f t="shared" si="3"/>
        <v>0</v>
      </c>
      <c r="G118" s="119">
        <v>0</v>
      </c>
      <c r="H118" s="119">
        <v>0</v>
      </c>
      <c r="I118" s="119">
        <v>0</v>
      </c>
      <c r="J118" s="154">
        <f t="shared" si="12"/>
        <v>0</v>
      </c>
      <c r="K118" s="167"/>
      <c r="L118" s="165"/>
      <c r="M118" s="165"/>
      <c r="N118" s="166"/>
      <c r="O118" s="167"/>
      <c r="P118" s="165"/>
      <c r="Q118" s="165"/>
      <c r="R118" s="166"/>
    </row>
    <row r="119" spans="1:18">
      <c r="A119" s="13" t="s">
        <v>252</v>
      </c>
      <c r="B119" s="5" t="s">
        <v>253</v>
      </c>
      <c r="C119" s="119">
        <v>0</v>
      </c>
      <c r="D119" s="119">
        <v>0</v>
      </c>
      <c r="E119" s="119">
        <v>0</v>
      </c>
      <c r="F119" s="154">
        <f t="shared" si="3"/>
        <v>0</v>
      </c>
      <c r="G119" s="119">
        <v>0</v>
      </c>
      <c r="H119" s="119">
        <v>0</v>
      </c>
      <c r="I119" s="119">
        <v>0</v>
      </c>
      <c r="J119" s="154">
        <f t="shared" si="12"/>
        <v>0</v>
      </c>
      <c r="K119" s="167"/>
      <c r="L119" s="165"/>
      <c r="M119" s="165"/>
      <c r="N119" s="166"/>
      <c r="O119" s="167"/>
      <c r="P119" s="165"/>
      <c r="Q119" s="165"/>
      <c r="R119" s="166"/>
    </row>
    <row r="120" spans="1:18">
      <c r="A120" s="34" t="s">
        <v>470</v>
      </c>
      <c r="B120" s="5" t="s">
        <v>254</v>
      </c>
      <c r="C120" s="119">
        <v>0</v>
      </c>
      <c r="D120" s="119">
        <v>0</v>
      </c>
      <c r="E120" s="119">
        <v>0</v>
      </c>
      <c r="F120" s="154">
        <f t="shared" si="3"/>
        <v>0</v>
      </c>
      <c r="G120" s="119">
        <v>0</v>
      </c>
      <c r="H120" s="119">
        <v>0</v>
      </c>
      <c r="I120" s="119">
        <v>0</v>
      </c>
      <c r="J120" s="154">
        <f t="shared" si="12"/>
        <v>0</v>
      </c>
      <c r="K120" s="167"/>
      <c r="L120" s="165"/>
      <c r="M120" s="165"/>
      <c r="N120" s="166"/>
      <c r="O120" s="167"/>
      <c r="P120" s="165"/>
      <c r="Q120" s="165"/>
      <c r="R120" s="166"/>
    </row>
    <row r="121" spans="1:18">
      <c r="A121" s="34" t="s">
        <v>440</v>
      </c>
      <c r="B121" s="5" t="s">
        <v>255</v>
      </c>
      <c r="C121" s="119">
        <v>0</v>
      </c>
      <c r="D121" s="119">
        <v>0</v>
      </c>
      <c r="E121" s="119">
        <v>0</v>
      </c>
      <c r="F121" s="154">
        <f t="shared" si="3"/>
        <v>0</v>
      </c>
      <c r="G121" s="119">
        <v>0</v>
      </c>
      <c r="H121" s="119">
        <v>0</v>
      </c>
      <c r="I121" s="119">
        <v>0</v>
      </c>
      <c r="J121" s="154">
        <f t="shared" si="12"/>
        <v>0</v>
      </c>
      <c r="K121" s="167"/>
      <c r="L121" s="165"/>
      <c r="M121" s="165"/>
      <c r="N121" s="166"/>
      <c r="O121" s="167"/>
      <c r="P121" s="165"/>
      <c r="Q121" s="165"/>
      <c r="R121" s="166"/>
    </row>
    <row r="122" spans="1:18" s="90" customFormat="1">
      <c r="A122" s="35" t="s">
        <v>441</v>
      </c>
      <c r="B122" s="36" t="s">
        <v>259</v>
      </c>
      <c r="C122" s="91">
        <f>SUM(C118:C121)</f>
        <v>0</v>
      </c>
      <c r="D122" s="91">
        <f>SUM(D118:D121)</f>
        <v>0</v>
      </c>
      <c r="E122" s="91">
        <f>SUM(E118:E121)</f>
        <v>0</v>
      </c>
      <c r="F122" s="155">
        <f t="shared" si="3"/>
        <v>0</v>
      </c>
      <c r="G122" s="91">
        <f>SUM(G118:G121)</f>
        <v>0</v>
      </c>
      <c r="H122" s="91">
        <f>SUM(H118:H121)</f>
        <v>0</v>
      </c>
      <c r="I122" s="91">
        <f>SUM(I118:I121)</f>
        <v>0</v>
      </c>
      <c r="J122" s="155">
        <f t="shared" si="12"/>
        <v>0</v>
      </c>
      <c r="K122" s="190"/>
      <c r="L122" s="189"/>
      <c r="M122" s="189"/>
      <c r="N122" s="189"/>
      <c r="O122" s="190"/>
      <c r="P122" s="189"/>
      <c r="Q122" s="189"/>
      <c r="R122" s="189"/>
    </row>
    <row r="123" spans="1:18">
      <c r="A123" s="13" t="s">
        <v>260</v>
      </c>
      <c r="B123" s="5" t="s">
        <v>261</v>
      </c>
      <c r="C123" s="119">
        <v>0</v>
      </c>
      <c r="D123" s="119">
        <v>0</v>
      </c>
      <c r="E123" s="119">
        <v>0</v>
      </c>
      <c r="F123" s="154">
        <f t="shared" si="3"/>
        <v>0</v>
      </c>
      <c r="G123" s="119">
        <v>0</v>
      </c>
      <c r="H123" s="119">
        <v>0</v>
      </c>
      <c r="I123" s="119">
        <v>0</v>
      </c>
      <c r="J123" s="154">
        <f t="shared" si="12"/>
        <v>0</v>
      </c>
      <c r="K123" s="186"/>
      <c r="L123" s="184"/>
      <c r="M123" s="184"/>
      <c r="N123" s="185"/>
      <c r="O123" s="186"/>
      <c r="P123" s="184"/>
      <c r="Q123" s="184"/>
      <c r="R123" s="185"/>
    </row>
    <row r="124" spans="1:18" s="90" customFormat="1" ht="15.75">
      <c r="A124" s="139" t="s">
        <v>474</v>
      </c>
      <c r="B124" s="140" t="s">
        <v>262</v>
      </c>
      <c r="C124" s="141">
        <f>C117+C122+C123</f>
        <v>718948</v>
      </c>
      <c r="D124" s="141">
        <f>D117+D122+D123</f>
        <v>0</v>
      </c>
      <c r="E124" s="141">
        <f>E117+E122+E123</f>
        <v>0</v>
      </c>
      <c r="F124" s="160">
        <f t="shared" si="3"/>
        <v>718948</v>
      </c>
      <c r="G124" s="141">
        <f>G117+G122+G123</f>
        <v>718948</v>
      </c>
      <c r="H124" s="141">
        <f>H117+H122+H123</f>
        <v>0</v>
      </c>
      <c r="I124" s="141">
        <f>I117+I122+I123</f>
        <v>0</v>
      </c>
      <c r="J124" s="160">
        <f t="shared" si="12"/>
        <v>718948</v>
      </c>
      <c r="K124" s="182"/>
      <c r="L124" s="182"/>
      <c r="M124" s="182"/>
      <c r="N124" s="182"/>
      <c r="O124" s="182"/>
      <c r="P124" s="182"/>
      <c r="Q124" s="182"/>
      <c r="R124" s="182"/>
    </row>
    <row r="125" spans="1:18" s="90" customFormat="1" ht="17.25">
      <c r="A125" s="142" t="s">
        <v>510</v>
      </c>
      <c r="B125" s="142"/>
      <c r="C125" s="143">
        <f>C101+C124</f>
        <v>42513430</v>
      </c>
      <c r="D125" s="143">
        <f>D101+D124</f>
        <v>0</v>
      </c>
      <c r="E125" s="143">
        <f>E101+E124</f>
        <v>13000</v>
      </c>
      <c r="F125" s="161">
        <f t="shared" si="3"/>
        <v>42526430</v>
      </c>
      <c r="G125" s="143">
        <f>G101+G124</f>
        <v>42513430</v>
      </c>
      <c r="H125" s="143">
        <f>H101+H124</f>
        <v>0</v>
      </c>
      <c r="I125" s="143">
        <f>I101+I124</f>
        <v>13000</v>
      </c>
      <c r="J125" s="161">
        <f t="shared" si="12"/>
        <v>42526430</v>
      </c>
      <c r="K125" s="191"/>
      <c r="L125" s="188"/>
      <c r="M125" s="188"/>
      <c r="N125" s="188"/>
      <c r="O125" s="191"/>
      <c r="P125" s="188"/>
      <c r="Q125" s="188"/>
      <c r="R125" s="188"/>
    </row>
    <row r="126" spans="1:18">
      <c r="B126" s="25"/>
      <c r="C126" s="25"/>
      <c r="D126" s="25"/>
      <c r="E126" s="25"/>
      <c r="F126" s="25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</row>
    <row r="127" spans="1:18">
      <c r="B127" s="25"/>
      <c r="C127" s="25"/>
      <c r="D127" s="25"/>
      <c r="E127" s="25"/>
      <c r="F127" s="25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</row>
    <row r="128" spans="1:18">
      <c r="B128" s="25"/>
      <c r="C128" s="25"/>
      <c r="D128" s="25"/>
      <c r="E128" s="25"/>
      <c r="F128" s="25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</row>
    <row r="129" spans="2:18">
      <c r="B129" s="25"/>
      <c r="C129" s="25"/>
      <c r="D129" s="25"/>
      <c r="E129" s="25"/>
      <c r="F129" s="25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</row>
    <row r="130" spans="2:18">
      <c r="B130" s="25"/>
      <c r="C130" s="25"/>
      <c r="D130" s="25"/>
      <c r="E130" s="25"/>
      <c r="F130" s="25"/>
    </row>
    <row r="131" spans="2:18">
      <c r="B131" s="25"/>
      <c r="C131" s="25"/>
      <c r="D131" s="25"/>
      <c r="E131" s="25"/>
      <c r="F131" s="25"/>
    </row>
    <row r="132" spans="2:18">
      <c r="B132" s="25"/>
      <c r="C132" s="25"/>
      <c r="D132" s="25"/>
      <c r="E132" s="25"/>
      <c r="F132" s="25"/>
    </row>
    <row r="133" spans="2:18">
      <c r="B133" s="25"/>
      <c r="C133" s="25"/>
      <c r="D133" s="25"/>
      <c r="E133" s="25"/>
      <c r="F133" s="25"/>
    </row>
    <row r="134" spans="2:18">
      <c r="B134" s="25"/>
      <c r="C134" s="25"/>
      <c r="D134" s="25"/>
      <c r="E134" s="25"/>
      <c r="F134" s="25"/>
    </row>
    <row r="135" spans="2:18">
      <c r="B135" s="25"/>
      <c r="C135" s="25"/>
      <c r="D135" s="25"/>
      <c r="E135" s="25"/>
      <c r="F135" s="25"/>
    </row>
    <row r="136" spans="2:18">
      <c r="B136" s="25"/>
      <c r="C136" s="25"/>
      <c r="D136" s="25"/>
      <c r="E136" s="25"/>
      <c r="F136" s="25"/>
    </row>
    <row r="137" spans="2:18">
      <c r="B137" s="25"/>
      <c r="C137" s="25"/>
      <c r="D137" s="25"/>
      <c r="E137" s="25"/>
      <c r="F137" s="25"/>
    </row>
    <row r="138" spans="2:18">
      <c r="B138" s="25"/>
      <c r="C138" s="25"/>
      <c r="D138" s="25"/>
      <c r="E138" s="25"/>
      <c r="F138" s="25"/>
    </row>
    <row r="139" spans="2:18">
      <c r="B139" s="25"/>
      <c r="C139" s="25"/>
      <c r="D139" s="25"/>
      <c r="E139" s="25"/>
      <c r="F139" s="25"/>
    </row>
    <row r="140" spans="2:18">
      <c r="B140" s="25"/>
      <c r="C140" s="25"/>
      <c r="D140" s="25"/>
      <c r="E140" s="25"/>
      <c r="F140" s="25"/>
    </row>
    <row r="141" spans="2:18">
      <c r="B141" s="25"/>
      <c r="C141" s="25"/>
      <c r="D141" s="25"/>
      <c r="E141" s="25"/>
      <c r="F141" s="25"/>
    </row>
    <row r="142" spans="2:18">
      <c r="B142" s="25"/>
      <c r="C142" s="25"/>
      <c r="D142" s="25"/>
      <c r="E142" s="25"/>
      <c r="F142" s="25"/>
    </row>
    <row r="143" spans="2:18">
      <c r="B143" s="25"/>
      <c r="C143" s="25"/>
      <c r="D143" s="25"/>
      <c r="E143" s="25"/>
      <c r="F143" s="25"/>
    </row>
    <row r="144" spans="2:18">
      <c r="B144" s="25"/>
      <c r="C144" s="25"/>
      <c r="D144" s="25"/>
      <c r="E144" s="25"/>
      <c r="F144" s="25"/>
    </row>
    <row r="145" spans="2:6">
      <c r="B145" s="25"/>
      <c r="C145" s="25"/>
      <c r="D145" s="25"/>
      <c r="E145" s="25"/>
      <c r="F145" s="25"/>
    </row>
    <row r="146" spans="2:6">
      <c r="B146" s="25"/>
      <c r="C146" s="25"/>
      <c r="D146" s="25"/>
      <c r="E146" s="25"/>
      <c r="F146" s="25"/>
    </row>
    <row r="147" spans="2:6">
      <c r="B147" s="25"/>
      <c r="C147" s="25"/>
      <c r="D147" s="25"/>
      <c r="E147" s="25"/>
      <c r="F147" s="25"/>
    </row>
    <row r="148" spans="2:6">
      <c r="B148" s="25"/>
      <c r="C148" s="25"/>
      <c r="D148" s="25"/>
      <c r="E148" s="25"/>
      <c r="F148" s="25"/>
    </row>
    <row r="149" spans="2:6">
      <c r="B149" s="25"/>
      <c r="C149" s="25"/>
      <c r="D149" s="25"/>
      <c r="E149" s="25"/>
      <c r="F149" s="25"/>
    </row>
    <row r="150" spans="2:6">
      <c r="B150" s="25"/>
      <c r="C150" s="25"/>
      <c r="D150" s="25"/>
      <c r="E150" s="25"/>
      <c r="F150" s="25"/>
    </row>
    <row r="151" spans="2:6">
      <c r="B151" s="25"/>
      <c r="C151" s="25"/>
      <c r="D151" s="25"/>
      <c r="E151" s="25"/>
      <c r="F151" s="25"/>
    </row>
    <row r="152" spans="2:6">
      <c r="B152" s="25"/>
      <c r="C152" s="25"/>
      <c r="D152" s="25"/>
      <c r="E152" s="25"/>
      <c r="F152" s="25"/>
    </row>
    <row r="153" spans="2:6">
      <c r="B153" s="25"/>
      <c r="C153" s="25"/>
      <c r="D153" s="25"/>
      <c r="E153" s="25"/>
      <c r="F153" s="25"/>
    </row>
    <row r="154" spans="2:6">
      <c r="B154" s="25"/>
      <c r="C154" s="25"/>
      <c r="D154" s="25"/>
      <c r="E154" s="25"/>
      <c r="F154" s="25"/>
    </row>
    <row r="155" spans="2:6">
      <c r="B155" s="25"/>
      <c r="C155" s="25"/>
      <c r="D155" s="25"/>
      <c r="E155" s="25"/>
      <c r="F155" s="25"/>
    </row>
    <row r="156" spans="2:6">
      <c r="B156" s="25"/>
      <c r="C156" s="25"/>
      <c r="D156" s="25"/>
      <c r="E156" s="25"/>
      <c r="F156" s="25"/>
    </row>
    <row r="157" spans="2:6">
      <c r="B157" s="25"/>
      <c r="C157" s="25"/>
      <c r="D157" s="25"/>
      <c r="E157" s="25"/>
      <c r="F157" s="25"/>
    </row>
    <row r="158" spans="2:6">
      <c r="B158" s="25"/>
      <c r="C158" s="25"/>
      <c r="D158" s="25"/>
      <c r="E158" s="25"/>
      <c r="F158" s="25"/>
    </row>
    <row r="159" spans="2:6">
      <c r="B159" s="25"/>
      <c r="C159" s="25"/>
      <c r="D159" s="25"/>
      <c r="E159" s="25"/>
      <c r="F159" s="25"/>
    </row>
    <row r="160" spans="2:6">
      <c r="B160" s="25"/>
      <c r="C160" s="25"/>
      <c r="D160" s="25"/>
      <c r="E160" s="25"/>
      <c r="F160" s="25"/>
    </row>
    <row r="161" spans="2:6">
      <c r="B161" s="25"/>
      <c r="C161" s="25"/>
      <c r="D161" s="25"/>
      <c r="E161" s="25"/>
      <c r="F161" s="25"/>
    </row>
    <row r="162" spans="2:6">
      <c r="B162" s="25"/>
      <c r="C162" s="25"/>
      <c r="D162" s="25"/>
      <c r="E162" s="25"/>
      <c r="F162" s="25"/>
    </row>
    <row r="163" spans="2:6">
      <c r="B163" s="25"/>
      <c r="C163" s="25"/>
      <c r="D163" s="25"/>
      <c r="E163" s="25"/>
      <c r="F163" s="25"/>
    </row>
    <row r="164" spans="2:6">
      <c r="B164" s="25"/>
      <c r="C164" s="25"/>
      <c r="D164" s="25"/>
      <c r="E164" s="25"/>
      <c r="F164" s="25"/>
    </row>
    <row r="165" spans="2:6">
      <c r="B165" s="25"/>
      <c r="C165" s="25"/>
      <c r="D165" s="25"/>
      <c r="E165" s="25"/>
      <c r="F165" s="25"/>
    </row>
    <row r="166" spans="2:6">
      <c r="B166" s="25"/>
      <c r="C166" s="25"/>
      <c r="D166" s="25"/>
      <c r="E166" s="25"/>
      <c r="F166" s="25"/>
    </row>
    <row r="167" spans="2:6">
      <c r="B167" s="25"/>
      <c r="C167" s="25"/>
      <c r="D167" s="25"/>
      <c r="E167" s="25"/>
      <c r="F167" s="25"/>
    </row>
    <row r="168" spans="2:6">
      <c r="B168" s="25"/>
      <c r="C168" s="25"/>
      <c r="D168" s="25"/>
      <c r="E168" s="25"/>
      <c r="F168" s="25"/>
    </row>
    <row r="169" spans="2:6">
      <c r="B169" s="25"/>
      <c r="C169" s="25"/>
      <c r="D169" s="25"/>
      <c r="E169" s="25"/>
      <c r="F169" s="25"/>
    </row>
    <row r="170" spans="2:6">
      <c r="B170" s="25"/>
      <c r="C170" s="25"/>
      <c r="D170" s="25"/>
      <c r="E170" s="25"/>
      <c r="F170" s="25"/>
    </row>
    <row r="171" spans="2:6">
      <c r="B171" s="25"/>
      <c r="C171" s="25"/>
      <c r="D171" s="25"/>
      <c r="E171" s="25"/>
      <c r="F171" s="25"/>
    </row>
    <row r="172" spans="2:6">
      <c r="B172" s="25"/>
      <c r="C172" s="25"/>
      <c r="D172" s="25"/>
      <c r="E172" s="25"/>
      <c r="F172" s="25"/>
    </row>
    <row r="173" spans="2:6">
      <c r="B173" s="25"/>
      <c r="C173" s="25"/>
      <c r="D173" s="25"/>
      <c r="E173" s="25"/>
      <c r="F173" s="25"/>
    </row>
    <row r="174" spans="2:6">
      <c r="B174" s="25"/>
      <c r="C174" s="25"/>
      <c r="D174" s="25"/>
      <c r="E174" s="25"/>
      <c r="F174" s="25"/>
    </row>
  </sheetData>
  <mergeCells count="7">
    <mergeCell ref="C1:F1"/>
    <mergeCell ref="K6:N6"/>
    <mergeCell ref="O6:R6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35" orientation="portrait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01"/>
  <sheetViews>
    <sheetView zoomScale="90" zoomScaleNormal="90" workbookViewId="0">
      <selection activeCell="B1" sqref="B1:F1"/>
    </sheetView>
  </sheetViews>
  <sheetFormatPr defaultRowHeight="15"/>
  <cols>
    <col min="1" max="1" width="99.85546875" bestFit="1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2.7109375" bestFit="1" customWidth="1"/>
    <col min="12" max="12" width="11.42578125" customWidth="1"/>
    <col min="13" max="13" width="11.140625" customWidth="1"/>
    <col min="14" max="15" width="12.7109375" bestFit="1" customWidth="1"/>
    <col min="18" max="18" width="12.710937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8">
      <c r="B1" s="205" t="s">
        <v>698</v>
      </c>
      <c r="C1" s="205"/>
      <c r="D1" s="205"/>
      <c r="E1" s="205"/>
      <c r="F1" s="205"/>
      <c r="G1" s="1"/>
      <c r="H1" s="1"/>
      <c r="I1" s="1"/>
      <c r="J1" s="1"/>
    </row>
    <row r="3" spans="1:18" ht="24" customHeight="1">
      <c r="A3" s="207" t="s">
        <v>693</v>
      </c>
      <c r="B3" s="213"/>
      <c r="C3" s="213"/>
      <c r="D3" s="213"/>
      <c r="E3" s="213"/>
      <c r="F3" s="209"/>
    </row>
    <row r="4" spans="1:18" ht="24" customHeight="1">
      <c r="A4" s="210" t="s">
        <v>678</v>
      </c>
      <c r="B4" s="208"/>
      <c r="C4" s="208"/>
      <c r="D4" s="208"/>
      <c r="E4" s="208"/>
      <c r="F4" s="209"/>
      <c r="H4" s="75"/>
    </row>
    <row r="5" spans="1:18" ht="18">
      <c r="A5" s="100"/>
    </row>
    <row r="6" spans="1:18">
      <c r="A6" s="89" t="s">
        <v>668</v>
      </c>
      <c r="C6" s="211" t="s">
        <v>652</v>
      </c>
      <c r="D6" s="211"/>
      <c r="E6" s="211"/>
      <c r="F6" s="212"/>
      <c r="G6" s="211" t="s">
        <v>695</v>
      </c>
      <c r="H6" s="211"/>
      <c r="I6" s="211"/>
      <c r="J6" s="212"/>
      <c r="K6" s="206"/>
      <c r="L6" s="206"/>
      <c r="M6" s="206"/>
      <c r="N6" s="206"/>
      <c r="O6" s="206"/>
      <c r="P6" s="206"/>
      <c r="Q6" s="206"/>
      <c r="R6" s="206"/>
    </row>
    <row r="7" spans="1:18" ht="45">
      <c r="A7" s="2" t="s">
        <v>83</v>
      </c>
      <c r="B7" s="3" t="s">
        <v>33</v>
      </c>
      <c r="C7" s="101" t="s">
        <v>584</v>
      </c>
      <c r="D7" s="101" t="s">
        <v>585</v>
      </c>
      <c r="E7" s="101" t="s">
        <v>41</v>
      </c>
      <c r="F7" s="153" t="s">
        <v>24</v>
      </c>
      <c r="G7" s="101" t="s">
        <v>584</v>
      </c>
      <c r="H7" s="101" t="s">
        <v>585</v>
      </c>
      <c r="I7" s="101" t="s">
        <v>41</v>
      </c>
      <c r="J7" s="153" t="s">
        <v>24</v>
      </c>
      <c r="K7" s="162"/>
      <c r="L7" s="162"/>
      <c r="M7" s="162"/>
      <c r="N7" s="163"/>
      <c r="O7" s="162"/>
      <c r="P7" s="162"/>
      <c r="Q7" s="162"/>
      <c r="R7" s="163"/>
    </row>
    <row r="8" spans="1:18" ht="15" customHeight="1">
      <c r="A8" s="30" t="s">
        <v>263</v>
      </c>
      <c r="B8" s="6" t="s">
        <v>264</v>
      </c>
      <c r="C8" s="88">
        <v>11635710</v>
      </c>
      <c r="D8" s="88">
        <v>0</v>
      </c>
      <c r="E8" s="88">
        <v>0</v>
      </c>
      <c r="F8" s="172">
        <f>SUM(C8:E8)</f>
        <v>11635710</v>
      </c>
      <c r="G8" s="88">
        <v>11635710</v>
      </c>
      <c r="H8" s="88">
        <v>0</v>
      </c>
      <c r="I8" s="88">
        <v>0</v>
      </c>
      <c r="J8" s="172">
        <f>SUM(G8:I8)</f>
        <v>11635710</v>
      </c>
      <c r="K8" s="178"/>
      <c r="L8" s="177"/>
      <c r="M8" s="177"/>
      <c r="N8" s="177"/>
      <c r="O8" s="178"/>
      <c r="P8" s="177"/>
      <c r="Q8" s="177"/>
      <c r="R8" s="177"/>
    </row>
    <row r="9" spans="1:18" ht="15" customHeight="1">
      <c r="A9" s="5" t="s">
        <v>265</v>
      </c>
      <c r="B9" s="6" t="s">
        <v>266</v>
      </c>
      <c r="C9" s="88">
        <v>0</v>
      </c>
      <c r="D9" s="88">
        <v>0</v>
      </c>
      <c r="E9" s="88">
        <v>0</v>
      </c>
      <c r="F9" s="172">
        <f t="shared" ref="F9:F72" si="0">SUM(C9:E9)</f>
        <v>0</v>
      </c>
      <c r="G9" s="88">
        <v>0</v>
      </c>
      <c r="H9" s="88">
        <v>0</v>
      </c>
      <c r="I9" s="88">
        <v>0</v>
      </c>
      <c r="J9" s="172">
        <f t="shared" ref="J9:J41" si="1">SUM(G9:I9)</f>
        <v>0</v>
      </c>
      <c r="K9" s="178"/>
      <c r="L9" s="177"/>
      <c r="M9" s="177"/>
      <c r="N9" s="177"/>
      <c r="O9" s="178"/>
      <c r="P9" s="177"/>
      <c r="Q9" s="177"/>
      <c r="R9" s="177"/>
    </row>
    <row r="10" spans="1:18" ht="15" customHeight="1">
      <c r="A10" s="5" t="s">
        <v>267</v>
      </c>
      <c r="B10" s="6" t="s">
        <v>268</v>
      </c>
      <c r="C10" s="88">
        <v>4538000</v>
      </c>
      <c r="D10" s="88">
        <v>0</v>
      </c>
      <c r="E10" s="88">
        <v>0</v>
      </c>
      <c r="F10" s="172">
        <f t="shared" si="0"/>
        <v>4538000</v>
      </c>
      <c r="G10" s="88">
        <v>4538000</v>
      </c>
      <c r="H10" s="88">
        <v>0</v>
      </c>
      <c r="I10" s="88">
        <v>0</v>
      </c>
      <c r="J10" s="172">
        <f t="shared" si="1"/>
        <v>4538000</v>
      </c>
      <c r="K10" s="179"/>
      <c r="L10" s="177"/>
      <c r="M10" s="177"/>
      <c r="N10" s="177"/>
      <c r="O10" s="179"/>
      <c r="P10" s="177"/>
      <c r="Q10" s="177"/>
      <c r="R10" s="177"/>
    </row>
    <row r="11" spans="1:18" ht="15" customHeight="1">
      <c r="A11" s="5" t="s">
        <v>269</v>
      </c>
      <c r="B11" s="6" t="s">
        <v>270</v>
      </c>
      <c r="C11" s="88">
        <v>1800000</v>
      </c>
      <c r="D11" s="88">
        <v>0</v>
      </c>
      <c r="E11" s="88">
        <v>0</v>
      </c>
      <c r="F11" s="172">
        <f t="shared" si="0"/>
        <v>1800000</v>
      </c>
      <c r="G11" s="88">
        <v>1800000</v>
      </c>
      <c r="H11" s="88">
        <v>0</v>
      </c>
      <c r="I11" s="88">
        <v>0</v>
      </c>
      <c r="J11" s="172">
        <f t="shared" si="1"/>
        <v>1800000</v>
      </c>
      <c r="K11" s="178"/>
      <c r="L11" s="177"/>
      <c r="M11" s="177"/>
      <c r="N11" s="177"/>
      <c r="O11" s="178"/>
      <c r="P11" s="177"/>
      <c r="Q11" s="177"/>
      <c r="R11" s="177"/>
    </row>
    <row r="12" spans="1:18" ht="15" customHeight="1">
      <c r="A12" s="5" t="s">
        <v>271</v>
      </c>
      <c r="B12" s="6" t="s">
        <v>272</v>
      </c>
      <c r="C12" s="88">
        <v>0</v>
      </c>
      <c r="D12" s="88">
        <v>0</v>
      </c>
      <c r="E12" s="88">
        <v>0</v>
      </c>
      <c r="F12" s="172">
        <f t="shared" si="0"/>
        <v>0</v>
      </c>
      <c r="G12" s="88">
        <v>0</v>
      </c>
      <c r="H12" s="88">
        <v>0</v>
      </c>
      <c r="I12" s="88">
        <v>0</v>
      </c>
      <c r="J12" s="172">
        <f t="shared" si="1"/>
        <v>0</v>
      </c>
      <c r="K12" s="178"/>
      <c r="L12" s="177"/>
      <c r="M12" s="177"/>
      <c r="N12" s="177"/>
      <c r="O12" s="178"/>
      <c r="P12" s="177"/>
      <c r="Q12" s="177"/>
      <c r="R12" s="177"/>
    </row>
    <row r="13" spans="1:18" ht="15" customHeight="1">
      <c r="A13" s="5" t="s">
        <v>667</v>
      </c>
      <c r="B13" s="6" t="s">
        <v>273</v>
      </c>
      <c r="C13" s="88">
        <v>0</v>
      </c>
      <c r="D13" s="88">
        <v>0</v>
      </c>
      <c r="E13" s="88">
        <v>0</v>
      </c>
      <c r="F13" s="172">
        <f t="shared" si="0"/>
        <v>0</v>
      </c>
      <c r="G13" s="88">
        <v>0</v>
      </c>
      <c r="H13" s="88">
        <v>0</v>
      </c>
      <c r="I13" s="88">
        <v>0</v>
      </c>
      <c r="J13" s="172">
        <f t="shared" si="1"/>
        <v>0</v>
      </c>
      <c r="K13" s="178"/>
      <c r="L13" s="177"/>
      <c r="M13" s="177"/>
      <c r="N13" s="177"/>
      <c r="O13" s="178"/>
      <c r="P13" s="177"/>
      <c r="Q13" s="177"/>
      <c r="R13" s="177"/>
    </row>
    <row r="14" spans="1:18" s="90" customFormat="1" ht="15" customHeight="1">
      <c r="A14" s="7" t="s">
        <v>513</v>
      </c>
      <c r="B14" s="8" t="s">
        <v>274</v>
      </c>
      <c r="C14" s="91">
        <f>SUM(C8:C13)</f>
        <v>17973710</v>
      </c>
      <c r="D14" s="91">
        <f>SUM(D8:D13)</f>
        <v>0</v>
      </c>
      <c r="E14" s="91">
        <f>SUM(E8:E13)</f>
        <v>0</v>
      </c>
      <c r="F14" s="155">
        <f t="shared" si="0"/>
        <v>17973710</v>
      </c>
      <c r="G14" s="91">
        <f>SUM(G8:G13)</f>
        <v>17973710</v>
      </c>
      <c r="H14" s="91">
        <f>SUM(H8:H13)</f>
        <v>0</v>
      </c>
      <c r="I14" s="91">
        <f>SUM(I8:I13)</f>
        <v>0</v>
      </c>
      <c r="J14" s="155">
        <f t="shared" si="1"/>
        <v>17973710</v>
      </c>
      <c r="K14" s="169"/>
      <c r="L14" s="168"/>
      <c r="M14" s="168"/>
      <c r="N14" s="168"/>
      <c r="O14" s="169"/>
      <c r="P14" s="168"/>
      <c r="Q14" s="168"/>
      <c r="R14" s="168"/>
    </row>
    <row r="15" spans="1:18" ht="15" customHeight="1">
      <c r="A15" s="5" t="s">
        <v>275</v>
      </c>
      <c r="B15" s="6" t="s">
        <v>276</v>
      </c>
      <c r="C15" s="88">
        <v>0</v>
      </c>
      <c r="D15" s="88">
        <v>0</v>
      </c>
      <c r="E15" s="88">
        <v>0</v>
      </c>
      <c r="F15" s="172">
        <f t="shared" si="0"/>
        <v>0</v>
      </c>
      <c r="G15" s="88">
        <v>0</v>
      </c>
      <c r="H15" s="88">
        <v>0</v>
      </c>
      <c r="I15" s="88">
        <v>0</v>
      </c>
      <c r="J15" s="172">
        <f t="shared" si="1"/>
        <v>0</v>
      </c>
      <c r="K15" s="178"/>
      <c r="L15" s="177"/>
      <c r="M15" s="177"/>
      <c r="N15" s="177"/>
      <c r="O15" s="178"/>
      <c r="P15" s="177"/>
      <c r="Q15" s="177"/>
      <c r="R15" s="177"/>
    </row>
    <row r="16" spans="1:18" ht="15" customHeight="1">
      <c r="A16" s="5" t="s">
        <v>277</v>
      </c>
      <c r="B16" s="6" t="s">
        <v>278</v>
      </c>
      <c r="C16" s="88">
        <v>0</v>
      </c>
      <c r="D16" s="88">
        <v>0</v>
      </c>
      <c r="E16" s="88">
        <v>0</v>
      </c>
      <c r="F16" s="172">
        <f t="shared" si="0"/>
        <v>0</v>
      </c>
      <c r="G16" s="88">
        <v>0</v>
      </c>
      <c r="H16" s="88">
        <v>0</v>
      </c>
      <c r="I16" s="88">
        <v>0</v>
      </c>
      <c r="J16" s="172">
        <f t="shared" si="1"/>
        <v>0</v>
      </c>
      <c r="K16" s="178"/>
      <c r="L16" s="177"/>
      <c r="M16" s="177"/>
      <c r="N16" s="177"/>
      <c r="O16" s="178"/>
      <c r="P16" s="177"/>
      <c r="Q16" s="177"/>
      <c r="R16" s="177"/>
    </row>
    <row r="17" spans="1:18" ht="15" customHeight="1">
      <c r="A17" s="5" t="s">
        <v>475</v>
      </c>
      <c r="B17" s="6" t="s">
        <v>279</v>
      </c>
      <c r="C17" s="88">
        <v>0</v>
      </c>
      <c r="D17" s="88">
        <v>0</v>
      </c>
      <c r="E17" s="88">
        <v>0</v>
      </c>
      <c r="F17" s="172">
        <f t="shared" si="0"/>
        <v>0</v>
      </c>
      <c r="G17" s="88">
        <v>0</v>
      </c>
      <c r="H17" s="88">
        <v>0</v>
      </c>
      <c r="I17" s="88">
        <v>0</v>
      </c>
      <c r="J17" s="172">
        <f t="shared" si="1"/>
        <v>0</v>
      </c>
      <c r="K17" s="178"/>
      <c r="L17" s="177"/>
      <c r="M17" s="177"/>
      <c r="N17" s="177"/>
      <c r="O17" s="178"/>
      <c r="P17" s="177"/>
      <c r="Q17" s="177"/>
      <c r="R17" s="177"/>
    </row>
    <row r="18" spans="1:18" ht="15" customHeight="1">
      <c r="A18" s="5" t="s">
        <v>476</v>
      </c>
      <c r="B18" s="6" t="s">
        <v>280</v>
      </c>
      <c r="C18" s="88">
        <v>0</v>
      </c>
      <c r="D18" s="88">
        <v>0</v>
      </c>
      <c r="E18" s="88">
        <v>0</v>
      </c>
      <c r="F18" s="172">
        <f t="shared" si="0"/>
        <v>0</v>
      </c>
      <c r="G18" s="88">
        <v>0</v>
      </c>
      <c r="H18" s="88">
        <v>0</v>
      </c>
      <c r="I18" s="88">
        <v>0</v>
      </c>
      <c r="J18" s="172">
        <f t="shared" si="1"/>
        <v>0</v>
      </c>
      <c r="K18" s="178"/>
      <c r="L18" s="177"/>
      <c r="M18" s="177"/>
      <c r="N18" s="177"/>
      <c r="O18" s="178"/>
      <c r="P18" s="177"/>
      <c r="Q18" s="177"/>
      <c r="R18" s="177"/>
    </row>
    <row r="19" spans="1:18" ht="15" customHeight="1">
      <c r="A19" s="5" t="s">
        <v>477</v>
      </c>
      <c r="B19" s="6" t="s">
        <v>281</v>
      </c>
      <c r="C19" s="88">
        <v>0</v>
      </c>
      <c r="D19" s="88">
        <v>0</v>
      </c>
      <c r="E19" s="88">
        <v>0</v>
      </c>
      <c r="F19" s="172">
        <f t="shared" si="0"/>
        <v>0</v>
      </c>
      <c r="G19" s="88">
        <v>0</v>
      </c>
      <c r="H19" s="88">
        <v>0</v>
      </c>
      <c r="I19" s="88">
        <v>0</v>
      </c>
      <c r="J19" s="172">
        <f t="shared" si="1"/>
        <v>0</v>
      </c>
      <c r="K19" s="178"/>
      <c r="L19" s="177"/>
      <c r="M19" s="177"/>
      <c r="N19" s="177"/>
      <c r="O19" s="178"/>
      <c r="P19" s="177"/>
      <c r="Q19" s="177"/>
      <c r="R19" s="177"/>
    </row>
    <row r="20" spans="1:18" s="90" customFormat="1" ht="15" customHeight="1">
      <c r="A20" s="36" t="s">
        <v>514</v>
      </c>
      <c r="B20" s="44" t="s">
        <v>282</v>
      </c>
      <c r="C20" s="120">
        <f>SUM(C14:C19)</f>
        <v>17973710</v>
      </c>
      <c r="D20" s="120">
        <f>SUM(D14:D19)</f>
        <v>0</v>
      </c>
      <c r="E20" s="120">
        <f>SUM(E14:E19)</f>
        <v>0</v>
      </c>
      <c r="F20" s="155">
        <f t="shared" si="0"/>
        <v>17973710</v>
      </c>
      <c r="G20" s="120">
        <f>SUM(G14:G19)</f>
        <v>17973710</v>
      </c>
      <c r="H20" s="120">
        <f>SUM(H14:H19)</f>
        <v>0</v>
      </c>
      <c r="I20" s="120">
        <f>SUM(I14:I19)</f>
        <v>0</v>
      </c>
      <c r="J20" s="155">
        <f t="shared" si="1"/>
        <v>17973710</v>
      </c>
      <c r="K20" s="171"/>
      <c r="L20" s="170"/>
      <c r="M20" s="170"/>
      <c r="N20" s="168"/>
      <c r="O20" s="171"/>
      <c r="P20" s="170"/>
      <c r="Q20" s="170"/>
      <c r="R20" s="168"/>
    </row>
    <row r="21" spans="1:18" ht="15" customHeight="1">
      <c r="A21" s="5" t="s">
        <v>481</v>
      </c>
      <c r="B21" s="6" t="s">
        <v>291</v>
      </c>
      <c r="C21" s="88">
        <v>0</v>
      </c>
      <c r="D21" s="88">
        <v>0</v>
      </c>
      <c r="E21" s="88">
        <v>0</v>
      </c>
      <c r="F21" s="172">
        <f t="shared" si="0"/>
        <v>0</v>
      </c>
      <c r="G21" s="88">
        <v>0</v>
      </c>
      <c r="H21" s="88">
        <v>0</v>
      </c>
      <c r="I21" s="88">
        <v>0</v>
      </c>
      <c r="J21" s="172">
        <f t="shared" si="1"/>
        <v>0</v>
      </c>
      <c r="K21" s="178"/>
      <c r="L21" s="177"/>
      <c r="M21" s="177"/>
      <c r="N21" s="177"/>
      <c r="O21" s="178"/>
      <c r="P21" s="177"/>
      <c r="Q21" s="177"/>
      <c r="R21" s="177"/>
    </row>
    <row r="22" spans="1:18" ht="15" customHeight="1">
      <c r="A22" s="5" t="s">
        <v>482</v>
      </c>
      <c r="B22" s="6" t="s">
        <v>292</v>
      </c>
      <c r="C22" s="88">
        <v>0</v>
      </c>
      <c r="D22" s="88">
        <v>0</v>
      </c>
      <c r="E22" s="88">
        <v>0</v>
      </c>
      <c r="F22" s="172">
        <f t="shared" si="0"/>
        <v>0</v>
      </c>
      <c r="G22" s="88">
        <v>0</v>
      </c>
      <c r="H22" s="88">
        <v>0</v>
      </c>
      <c r="I22" s="88">
        <v>0</v>
      </c>
      <c r="J22" s="172">
        <f t="shared" si="1"/>
        <v>0</v>
      </c>
      <c r="K22" s="178"/>
      <c r="L22" s="177"/>
      <c r="M22" s="177"/>
      <c r="N22" s="177"/>
      <c r="O22" s="178"/>
      <c r="P22" s="177"/>
      <c r="Q22" s="177"/>
      <c r="R22" s="177"/>
    </row>
    <row r="23" spans="1:18" s="90" customFormat="1" ht="15" customHeight="1">
      <c r="A23" s="7" t="s">
        <v>516</v>
      </c>
      <c r="B23" s="8" t="s">
        <v>293</v>
      </c>
      <c r="C23" s="91">
        <f>SUM(C21:C22)</f>
        <v>0</v>
      </c>
      <c r="D23" s="91">
        <f>SUM(D21:D22)</f>
        <v>0</v>
      </c>
      <c r="E23" s="91">
        <f>SUM(E21:E22)</f>
        <v>0</v>
      </c>
      <c r="F23" s="155">
        <f t="shared" si="0"/>
        <v>0</v>
      </c>
      <c r="G23" s="91">
        <f>SUM(G21:G22)</f>
        <v>0</v>
      </c>
      <c r="H23" s="91">
        <f>SUM(H21:H22)</f>
        <v>0</v>
      </c>
      <c r="I23" s="91">
        <f>SUM(I21:I22)</f>
        <v>0</v>
      </c>
      <c r="J23" s="155">
        <f t="shared" si="1"/>
        <v>0</v>
      </c>
      <c r="K23" s="169"/>
      <c r="L23" s="168"/>
      <c r="M23" s="168"/>
      <c r="N23" s="168"/>
      <c r="O23" s="169"/>
      <c r="P23" s="168"/>
      <c r="Q23" s="168"/>
      <c r="R23" s="168"/>
    </row>
    <row r="24" spans="1:18" ht="15" customHeight="1">
      <c r="A24" s="7" t="s">
        <v>483</v>
      </c>
      <c r="B24" s="8" t="s">
        <v>294</v>
      </c>
      <c r="C24" s="91">
        <v>0</v>
      </c>
      <c r="D24" s="91">
        <v>0</v>
      </c>
      <c r="E24" s="91">
        <v>0</v>
      </c>
      <c r="F24" s="155">
        <f t="shared" si="0"/>
        <v>0</v>
      </c>
      <c r="G24" s="91">
        <v>0</v>
      </c>
      <c r="H24" s="91">
        <v>0</v>
      </c>
      <c r="I24" s="91">
        <v>0</v>
      </c>
      <c r="J24" s="155">
        <f t="shared" si="1"/>
        <v>0</v>
      </c>
      <c r="K24" s="169"/>
      <c r="L24" s="168"/>
      <c r="M24" s="168"/>
      <c r="N24" s="168"/>
      <c r="O24" s="169"/>
      <c r="P24" s="168"/>
      <c r="Q24" s="168"/>
      <c r="R24" s="168"/>
    </row>
    <row r="25" spans="1:18" ht="15" customHeight="1">
      <c r="A25" s="7" t="s">
        <v>484</v>
      </c>
      <c r="B25" s="8" t="s">
        <v>295</v>
      </c>
      <c r="C25" s="91">
        <v>0</v>
      </c>
      <c r="D25" s="91">
        <v>0</v>
      </c>
      <c r="E25" s="91">
        <v>0</v>
      </c>
      <c r="F25" s="155">
        <f t="shared" si="0"/>
        <v>0</v>
      </c>
      <c r="G25" s="91">
        <v>0</v>
      </c>
      <c r="H25" s="91">
        <v>0</v>
      </c>
      <c r="I25" s="91">
        <v>0</v>
      </c>
      <c r="J25" s="155">
        <f t="shared" si="1"/>
        <v>0</v>
      </c>
      <c r="K25" s="169"/>
      <c r="L25" s="168"/>
      <c r="M25" s="168"/>
      <c r="N25" s="168"/>
      <c r="O25" s="169"/>
      <c r="P25" s="168"/>
      <c r="Q25" s="168"/>
      <c r="R25" s="168"/>
    </row>
    <row r="26" spans="1:18" ht="15" customHeight="1">
      <c r="A26" s="7" t="s">
        <v>485</v>
      </c>
      <c r="B26" s="8" t="s">
        <v>296</v>
      </c>
      <c r="C26" s="91">
        <v>250000</v>
      </c>
      <c r="D26" s="91">
        <v>0</v>
      </c>
      <c r="E26" s="91">
        <v>0</v>
      </c>
      <c r="F26" s="155">
        <f t="shared" si="0"/>
        <v>250000</v>
      </c>
      <c r="G26" s="91">
        <v>250000</v>
      </c>
      <c r="H26" s="91">
        <v>0</v>
      </c>
      <c r="I26" s="91">
        <v>0</v>
      </c>
      <c r="J26" s="155">
        <f t="shared" si="1"/>
        <v>250000</v>
      </c>
      <c r="K26" s="169"/>
      <c r="L26" s="168"/>
      <c r="M26" s="168"/>
      <c r="N26" s="168"/>
      <c r="O26" s="169"/>
      <c r="P26" s="168"/>
      <c r="Q26" s="168"/>
      <c r="R26" s="168"/>
    </row>
    <row r="27" spans="1:18" ht="15" customHeight="1">
      <c r="A27" s="5" t="s">
        <v>486</v>
      </c>
      <c r="B27" s="6" t="s">
        <v>297</v>
      </c>
      <c r="C27" s="88">
        <v>4000000</v>
      </c>
      <c r="D27" s="88">
        <v>0</v>
      </c>
      <c r="E27" s="88">
        <v>0</v>
      </c>
      <c r="F27" s="172">
        <f t="shared" si="0"/>
        <v>4000000</v>
      </c>
      <c r="G27" s="88">
        <v>4000000</v>
      </c>
      <c r="H27" s="88">
        <v>0</v>
      </c>
      <c r="I27" s="88">
        <v>0</v>
      </c>
      <c r="J27" s="172">
        <f t="shared" si="1"/>
        <v>4000000</v>
      </c>
      <c r="K27" s="178"/>
      <c r="L27" s="177"/>
      <c r="M27" s="177"/>
      <c r="N27" s="177"/>
      <c r="O27" s="178"/>
      <c r="P27" s="177"/>
      <c r="Q27" s="177"/>
      <c r="R27" s="177"/>
    </row>
    <row r="28" spans="1:18" ht="15" customHeight="1">
      <c r="A28" s="5" t="s">
        <v>487</v>
      </c>
      <c r="B28" s="6" t="s">
        <v>300</v>
      </c>
      <c r="C28" s="88">
        <v>0</v>
      </c>
      <c r="D28" s="88">
        <v>0</v>
      </c>
      <c r="E28" s="88">
        <v>0</v>
      </c>
      <c r="F28" s="172">
        <f t="shared" si="0"/>
        <v>0</v>
      </c>
      <c r="G28" s="88">
        <v>0</v>
      </c>
      <c r="H28" s="88">
        <v>0</v>
      </c>
      <c r="I28" s="88">
        <v>0</v>
      </c>
      <c r="J28" s="172">
        <f t="shared" si="1"/>
        <v>0</v>
      </c>
      <c r="K28" s="178"/>
      <c r="L28" s="177"/>
      <c r="M28" s="177"/>
      <c r="N28" s="177"/>
      <c r="O28" s="178"/>
      <c r="P28" s="177"/>
      <c r="Q28" s="177"/>
      <c r="R28" s="177"/>
    </row>
    <row r="29" spans="1:18" ht="15" customHeight="1">
      <c r="A29" s="5" t="s">
        <v>301</v>
      </c>
      <c r="B29" s="6" t="s">
        <v>302</v>
      </c>
      <c r="C29" s="88">
        <v>0</v>
      </c>
      <c r="D29" s="88">
        <v>0</v>
      </c>
      <c r="E29" s="88">
        <v>0</v>
      </c>
      <c r="F29" s="172">
        <f t="shared" si="0"/>
        <v>0</v>
      </c>
      <c r="G29" s="88">
        <v>0</v>
      </c>
      <c r="H29" s="88">
        <v>0</v>
      </c>
      <c r="I29" s="88">
        <v>0</v>
      </c>
      <c r="J29" s="172">
        <f t="shared" si="1"/>
        <v>0</v>
      </c>
      <c r="K29" s="178"/>
      <c r="L29" s="177"/>
      <c r="M29" s="177"/>
      <c r="N29" s="177"/>
      <c r="O29" s="178"/>
      <c r="P29" s="177"/>
      <c r="Q29" s="177"/>
      <c r="R29" s="177"/>
    </row>
    <row r="30" spans="1:18" ht="15" customHeight="1">
      <c r="A30" s="5" t="s">
        <v>488</v>
      </c>
      <c r="B30" s="6" t="s">
        <v>303</v>
      </c>
      <c r="C30" s="88">
        <v>500000</v>
      </c>
      <c r="D30" s="88">
        <v>0</v>
      </c>
      <c r="E30" s="88">
        <v>0</v>
      </c>
      <c r="F30" s="172">
        <f t="shared" si="0"/>
        <v>500000</v>
      </c>
      <c r="G30" s="88">
        <v>500000</v>
      </c>
      <c r="H30" s="88">
        <v>0</v>
      </c>
      <c r="I30" s="88">
        <v>0</v>
      </c>
      <c r="J30" s="172">
        <f t="shared" si="1"/>
        <v>500000</v>
      </c>
      <c r="K30" s="178"/>
      <c r="L30" s="177"/>
      <c r="M30" s="177"/>
      <c r="N30" s="177"/>
      <c r="O30" s="178"/>
      <c r="P30" s="177"/>
      <c r="Q30" s="177"/>
      <c r="R30" s="177"/>
    </row>
    <row r="31" spans="1:18" ht="15" customHeight="1">
      <c r="A31" s="5" t="s">
        <v>489</v>
      </c>
      <c r="B31" s="6" t="s">
        <v>308</v>
      </c>
      <c r="C31" s="88">
        <v>130000</v>
      </c>
      <c r="D31" s="88">
        <v>0</v>
      </c>
      <c r="E31" s="88">
        <v>0</v>
      </c>
      <c r="F31" s="172">
        <f t="shared" si="0"/>
        <v>130000</v>
      </c>
      <c r="G31" s="88">
        <v>130000</v>
      </c>
      <c r="H31" s="88">
        <v>0</v>
      </c>
      <c r="I31" s="88">
        <v>0</v>
      </c>
      <c r="J31" s="172">
        <f t="shared" si="1"/>
        <v>130000</v>
      </c>
      <c r="K31" s="178"/>
      <c r="L31" s="177"/>
      <c r="M31" s="177"/>
      <c r="N31" s="177"/>
      <c r="O31" s="178"/>
      <c r="P31" s="177"/>
      <c r="Q31" s="177"/>
      <c r="R31" s="177"/>
    </row>
    <row r="32" spans="1:18" s="90" customFormat="1" ht="15" customHeight="1">
      <c r="A32" s="7" t="s">
        <v>517</v>
      </c>
      <c r="B32" s="8" t="s">
        <v>311</v>
      </c>
      <c r="C32" s="91">
        <f>SUM(C27:C31)</f>
        <v>4630000</v>
      </c>
      <c r="D32" s="91">
        <f>SUM(D27:D31)</f>
        <v>0</v>
      </c>
      <c r="E32" s="91">
        <f>SUM(E27:E31)</f>
        <v>0</v>
      </c>
      <c r="F32" s="155">
        <f t="shared" si="0"/>
        <v>4630000</v>
      </c>
      <c r="G32" s="91">
        <f>SUM(G27:G31)</f>
        <v>4630000</v>
      </c>
      <c r="H32" s="91">
        <f>SUM(H27:H31)</f>
        <v>0</v>
      </c>
      <c r="I32" s="91">
        <f>SUM(I27:I31)</f>
        <v>0</v>
      </c>
      <c r="J32" s="155">
        <f t="shared" si="1"/>
        <v>4630000</v>
      </c>
      <c r="K32" s="169"/>
      <c r="L32" s="168"/>
      <c r="M32" s="168"/>
      <c r="N32" s="168"/>
      <c r="O32" s="169"/>
      <c r="P32" s="168"/>
      <c r="Q32" s="168"/>
      <c r="R32" s="168"/>
    </row>
    <row r="33" spans="1:18" ht="15" customHeight="1">
      <c r="A33" s="7" t="s">
        <v>490</v>
      </c>
      <c r="B33" s="8" t="s">
        <v>312</v>
      </c>
      <c r="C33" s="91">
        <v>30000</v>
      </c>
      <c r="D33" s="91">
        <v>0</v>
      </c>
      <c r="E33" s="91">
        <v>0</v>
      </c>
      <c r="F33" s="155">
        <f t="shared" si="0"/>
        <v>30000</v>
      </c>
      <c r="G33" s="91">
        <v>30000</v>
      </c>
      <c r="H33" s="91">
        <v>0</v>
      </c>
      <c r="I33" s="91">
        <v>0</v>
      </c>
      <c r="J33" s="155">
        <f t="shared" si="1"/>
        <v>30000</v>
      </c>
      <c r="K33" s="169"/>
      <c r="L33" s="168"/>
      <c r="M33" s="168"/>
      <c r="N33" s="168"/>
      <c r="O33" s="169"/>
      <c r="P33" s="168"/>
      <c r="Q33" s="168"/>
      <c r="R33" s="168"/>
    </row>
    <row r="34" spans="1:18" s="90" customFormat="1" ht="15" customHeight="1">
      <c r="A34" s="36" t="s">
        <v>518</v>
      </c>
      <c r="B34" s="44" t="s">
        <v>313</v>
      </c>
      <c r="C34" s="120">
        <f>C23+C24+C25+C26+C32+C33</f>
        <v>4910000</v>
      </c>
      <c r="D34" s="120">
        <f>D23+D24+D25+D26+D32+D33</f>
        <v>0</v>
      </c>
      <c r="E34" s="120">
        <f>E23+E24+E25+E26+E32+E33</f>
        <v>0</v>
      </c>
      <c r="F34" s="156">
        <f t="shared" si="0"/>
        <v>4910000</v>
      </c>
      <c r="G34" s="120">
        <f>G23+G24+G25+G26+G32+G33</f>
        <v>4910000</v>
      </c>
      <c r="H34" s="120">
        <f>H23+H24+H25+H26+H32+H33</f>
        <v>0</v>
      </c>
      <c r="I34" s="120">
        <f>I23+I24+I25+I26+I32+I33</f>
        <v>0</v>
      </c>
      <c r="J34" s="156">
        <f t="shared" si="1"/>
        <v>4910000</v>
      </c>
      <c r="K34" s="171"/>
      <c r="L34" s="170"/>
      <c r="M34" s="170"/>
      <c r="N34" s="170"/>
      <c r="O34" s="171"/>
      <c r="P34" s="170"/>
      <c r="Q34" s="170"/>
      <c r="R34" s="170"/>
    </row>
    <row r="35" spans="1:18" ht="15" customHeight="1">
      <c r="A35" s="13" t="s">
        <v>314</v>
      </c>
      <c r="B35" s="6" t="s">
        <v>315</v>
      </c>
      <c r="C35" s="88">
        <v>0</v>
      </c>
      <c r="D35" s="88">
        <v>0</v>
      </c>
      <c r="E35" s="88">
        <v>0</v>
      </c>
      <c r="F35" s="172">
        <f t="shared" si="0"/>
        <v>0</v>
      </c>
      <c r="G35" s="88">
        <v>0</v>
      </c>
      <c r="H35" s="88">
        <v>0</v>
      </c>
      <c r="I35" s="88">
        <v>0</v>
      </c>
      <c r="J35" s="172">
        <f t="shared" si="1"/>
        <v>0</v>
      </c>
      <c r="K35" s="178"/>
      <c r="L35" s="177"/>
      <c r="M35" s="177"/>
      <c r="N35" s="177"/>
      <c r="O35" s="178"/>
      <c r="P35" s="177"/>
      <c r="Q35" s="177"/>
      <c r="R35" s="177"/>
    </row>
    <row r="36" spans="1:18" ht="15" customHeight="1">
      <c r="A36" s="13" t="s">
        <v>491</v>
      </c>
      <c r="B36" s="6" t="s">
        <v>316</v>
      </c>
      <c r="C36" s="88">
        <v>0</v>
      </c>
      <c r="D36" s="88">
        <v>0</v>
      </c>
      <c r="E36" s="88">
        <v>0</v>
      </c>
      <c r="F36" s="172">
        <f t="shared" si="0"/>
        <v>0</v>
      </c>
      <c r="G36" s="88">
        <v>0</v>
      </c>
      <c r="H36" s="88">
        <v>0</v>
      </c>
      <c r="I36" s="88">
        <v>0</v>
      </c>
      <c r="J36" s="172">
        <f t="shared" si="1"/>
        <v>0</v>
      </c>
      <c r="K36" s="178"/>
      <c r="L36" s="177"/>
      <c r="M36" s="177"/>
      <c r="N36" s="177"/>
      <c r="O36" s="178"/>
      <c r="P36" s="177"/>
      <c r="Q36" s="177"/>
      <c r="R36" s="177"/>
    </row>
    <row r="37" spans="1:18" ht="15" customHeight="1">
      <c r="A37" s="13" t="s">
        <v>492</v>
      </c>
      <c r="B37" s="6" t="s">
        <v>317</v>
      </c>
      <c r="C37" s="88"/>
      <c r="D37" s="88">
        <v>0</v>
      </c>
      <c r="E37" s="88">
        <v>0</v>
      </c>
      <c r="F37" s="172">
        <f t="shared" si="0"/>
        <v>0</v>
      </c>
      <c r="G37" s="88"/>
      <c r="H37" s="88">
        <v>0</v>
      </c>
      <c r="I37" s="88">
        <v>0</v>
      </c>
      <c r="J37" s="172">
        <f t="shared" si="1"/>
        <v>0</v>
      </c>
      <c r="K37" s="178"/>
      <c r="L37" s="177"/>
      <c r="M37" s="177"/>
      <c r="N37" s="177"/>
      <c r="O37" s="178"/>
      <c r="P37" s="177"/>
      <c r="Q37" s="177"/>
      <c r="R37" s="177"/>
    </row>
    <row r="38" spans="1:18" ht="15" customHeight="1">
      <c r="A38" s="13" t="s">
        <v>493</v>
      </c>
      <c r="B38" s="6" t="s">
        <v>318</v>
      </c>
      <c r="C38" s="88">
        <v>120000</v>
      </c>
      <c r="D38" s="88">
        <v>0</v>
      </c>
      <c r="E38" s="88">
        <v>0</v>
      </c>
      <c r="F38" s="172">
        <f t="shared" si="0"/>
        <v>120000</v>
      </c>
      <c r="G38" s="88">
        <v>120000</v>
      </c>
      <c r="H38" s="88">
        <v>0</v>
      </c>
      <c r="I38" s="88">
        <v>0</v>
      </c>
      <c r="J38" s="172">
        <f t="shared" si="1"/>
        <v>120000</v>
      </c>
      <c r="K38" s="178"/>
      <c r="L38" s="177"/>
      <c r="M38" s="177"/>
      <c r="N38" s="177"/>
      <c r="O38" s="178"/>
      <c r="P38" s="177"/>
      <c r="Q38" s="177"/>
      <c r="R38" s="177"/>
    </row>
    <row r="39" spans="1:18" ht="15" customHeight="1">
      <c r="A39" s="13" t="s">
        <v>319</v>
      </c>
      <c r="B39" s="6" t="s">
        <v>320</v>
      </c>
      <c r="C39" s="88">
        <v>0</v>
      </c>
      <c r="D39" s="88">
        <v>0</v>
      </c>
      <c r="E39" s="88">
        <v>0</v>
      </c>
      <c r="F39" s="172">
        <f t="shared" si="0"/>
        <v>0</v>
      </c>
      <c r="G39" s="88">
        <v>0</v>
      </c>
      <c r="H39" s="88">
        <v>0</v>
      </c>
      <c r="I39" s="88">
        <v>0</v>
      </c>
      <c r="J39" s="172">
        <f t="shared" si="1"/>
        <v>0</v>
      </c>
      <c r="K39" s="178"/>
      <c r="L39" s="177"/>
      <c r="M39" s="177"/>
      <c r="N39" s="177"/>
      <c r="O39" s="178"/>
      <c r="P39" s="177"/>
      <c r="Q39" s="177"/>
      <c r="R39" s="177"/>
    </row>
    <row r="40" spans="1:18" ht="15" customHeight="1">
      <c r="A40" s="13" t="s">
        <v>321</v>
      </c>
      <c r="B40" s="6" t="s">
        <v>322</v>
      </c>
      <c r="C40" s="88">
        <v>0</v>
      </c>
      <c r="D40" s="88">
        <v>0</v>
      </c>
      <c r="E40" s="88">
        <v>0</v>
      </c>
      <c r="F40" s="172">
        <f t="shared" si="0"/>
        <v>0</v>
      </c>
      <c r="G40" s="88">
        <v>0</v>
      </c>
      <c r="H40" s="88">
        <v>0</v>
      </c>
      <c r="I40" s="88">
        <v>0</v>
      </c>
      <c r="J40" s="172">
        <f t="shared" si="1"/>
        <v>0</v>
      </c>
      <c r="K40" s="178"/>
      <c r="L40" s="177"/>
      <c r="M40" s="177"/>
      <c r="N40" s="177"/>
      <c r="O40" s="178"/>
      <c r="P40" s="177"/>
      <c r="Q40" s="177"/>
      <c r="R40" s="177"/>
    </row>
    <row r="41" spans="1:18" ht="15" customHeight="1">
      <c r="A41" s="13" t="s">
        <v>323</v>
      </c>
      <c r="B41" s="6" t="s">
        <v>324</v>
      </c>
      <c r="C41" s="88">
        <v>0</v>
      </c>
      <c r="D41" s="88">
        <v>0</v>
      </c>
      <c r="E41" s="88">
        <v>0</v>
      </c>
      <c r="F41" s="172">
        <f t="shared" si="0"/>
        <v>0</v>
      </c>
      <c r="G41" s="88">
        <v>0</v>
      </c>
      <c r="H41" s="88">
        <v>0</v>
      </c>
      <c r="I41" s="88">
        <v>0</v>
      </c>
      <c r="J41" s="172">
        <f t="shared" si="1"/>
        <v>0</v>
      </c>
      <c r="K41" s="178"/>
      <c r="L41" s="177"/>
      <c r="M41" s="177"/>
      <c r="N41" s="177"/>
      <c r="O41" s="178"/>
      <c r="P41" s="177"/>
      <c r="Q41" s="177"/>
      <c r="R41" s="177"/>
    </row>
    <row r="42" spans="1:18" ht="15" customHeight="1">
      <c r="A42" s="13" t="s">
        <v>494</v>
      </c>
      <c r="B42" s="6" t="s">
        <v>325</v>
      </c>
      <c r="C42" s="88">
        <v>0</v>
      </c>
      <c r="D42" s="88">
        <v>0</v>
      </c>
      <c r="E42" s="88">
        <v>0</v>
      </c>
      <c r="F42" s="172">
        <v>0</v>
      </c>
      <c r="G42" s="88">
        <v>0</v>
      </c>
      <c r="H42" s="88">
        <v>0</v>
      </c>
      <c r="I42" s="88">
        <v>0</v>
      </c>
      <c r="J42" s="172">
        <v>0</v>
      </c>
      <c r="K42" s="178"/>
      <c r="L42" s="177"/>
      <c r="M42" s="177"/>
      <c r="N42" s="177"/>
      <c r="O42" s="178"/>
      <c r="P42" s="177"/>
      <c r="Q42" s="177"/>
      <c r="R42" s="177"/>
    </row>
    <row r="43" spans="1:18" ht="15" customHeight="1">
      <c r="A43" s="13" t="s">
        <v>495</v>
      </c>
      <c r="B43" s="6" t="s">
        <v>326</v>
      </c>
      <c r="C43" s="88">
        <v>0</v>
      </c>
      <c r="D43" s="88">
        <v>0</v>
      </c>
      <c r="E43" s="88">
        <v>0</v>
      </c>
      <c r="F43" s="172">
        <f t="shared" si="0"/>
        <v>0</v>
      </c>
      <c r="G43" s="88">
        <v>0</v>
      </c>
      <c r="H43" s="88">
        <v>0</v>
      </c>
      <c r="I43" s="88">
        <v>0</v>
      </c>
      <c r="J43" s="172">
        <f t="shared" ref="J43" si="2">SUM(G43:I43)</f>
        <v>0</v>
      </c>
      <c r="K43" s="178"/>
      <c r="L43" s="177"/>
      <c r="M43" s="177"/>
      <c r="N43" s="177"/>
      <c r="O43" s="178"/>
      <c r="P43" s="177"/>
      <c r="Q43" s="177"/>
      <c r="R43" s="177"/>
    </row>
    <row r="44" spans="1:18" ht="15" customHeight="1">
      <c r="A44" s="13" t="s">
        <v>496</v>
      </c>
      <c r="B44" s="6" t="s">
        <v>689</v>
      </c>
      <c r="C44" s="88">
        <v>0</v>
      </c>
      <c r="D44" s="88">
        <v>0</v>
      </c>
      <c r="E44" s="88">
        <v>0</v>
      </c>
      <c r="F44" s="172">
        <v>0</v>
      </c>
      <c r="G44" s="88">
        <v>0</v>
      </c>
      <c r="H44" s="88">
        <v>0</v>
      </c>
      <c r="I44" s="88">
        <v>0</v>
      </c>
      <c r="J44" s="172">
        <v>0</v>
      </c>
      <c r="K44" s="178"/>
      <c r="L44" s="177"/>
      <c r="M44" s="177"/>
      <c r="N44" s="177"/>
      <c r="O44" s="178"/>
      <c r="P44" s="177"/>
      <c r="Q44" s="177"/>
      <c r="R44" s="177"/>
    </row>
    <row r="45" spans="1:18" s="90" customFormat="1" ht="15" customHeight="1">
      <c r="A45" s="43" t="s">
        <v>519</v>
      </c>
      <c r="B45" s="44" t="s">
        <v>327</v>
      </c>
      <c r="C45" s="120">
        <f>SUM(C35:C44)</f>
        <v>120000</v>
      </c>
      <c r="D45" s="120">
        <f>SUM(D35:D44)</f>
        <v>0</v>
      </c>
      <c r="E45" s="120">
        <f>SUM(E35:E44)</f>
        <v>0</v>
      </c>
      <c r="F45" s="156">
        <f t="shared" si="0"/>
        <v>120000</v>
      </c>
      <c r="G45" s="120">
        <f>SUM(G35:G44)</f>
        <v>120000</v>
      </c>
      <c r="H45" s="120">
        <f>SUM(H35:H44)</f>
        <v>0</v>
      </c>
      <c r="I45" s="120">
        <f>SUM(I35:I44)</f>
        <v>0</v>
      </c>
      <c r="J45" s="156">
        <f t="shared" ref="J45:J46" si="3">SUM(G45:I45)</f>
        <v>120000</v>
      </c>
      <c r="K45" s="171"/>
      <c r="L45" s="170"/>
      <c r="M45" s="170"/>
      <c r="N45" s="170"/>
      <c r="O45" s="171"/>
      <c r="P45" s="170"/>
      <c r="Q45" s="170"/>
      <c r="R45" s="170"/>
    </row>
    <row r="46" spans="1:18" ht="15" customHeight="1">
      <c r="A46" s="13" t="s">
        <v>336</v>
      </c>
      <c r="B46" s="6" t="s">
        <v>337</v>
      </c>
      <c r="C46" s="88">
        <v>0</v>
      </c>
      <c r="D46" s="88">
        <v>0</v>
      </c>
      <c r="E46" s="88">
        <v>0</v>
      </c>
      <c r="F46" s="172">
        <f t="shared" si="0"/>
        <v>0</v>
      </c>
      <c r="G46" s="88">
        <v>0</v>
      </c>
      <c r="H46" s="88">
        <v>0</v>
      </c>
      <c r="I46" s="88">
        <v>0</v>
      </c>
      <c r="J46" s="172">
        <f t="shared" si="3"/>
        <v>0</v>
      </c>
      <c r="K46" s="178"/>
      <c r="L46" s="177"/>
      <c r="M46" s="177"/>
      <c r="N46" s="177"/>
      <c r="O46" s="178"/>
      <c r="P46" s="177"/>
      <c r="Q46" s="177"/>
      <c r="R46" s="177"/>
    </row>
    <row r="47" spans="1:18" ht="15" customHeight="1">
      <c r="A47" s="5" t="s">
        <v>500</v>
      </c>
      <c r="B47" s="6" t="s">
        <v>690</v>
      </c>
      <c r="C47" s="88">
        <v>0</v>
      </c>
      <c r="D47" s="88">
        <v>0</v>
      </c>
      <c r="E47" s="88">
        <v>0</v>
      </c>
      <c r="F47" s="172">
        <v>0</v>
      </c>
      <c r="G47" s="88">
        <v>0</v>
      </c>
      <c r="H47" s="88">
        <v>0</v>
      </c>
      <c r="I47" s="88">
        <v>0</v>
      </c>
      <c r="J47" s="172">
        <v>0</v>
      </c>
      <c r="K47" s="178"/>
      <c r="L47" s="177"/>
      <c r="M47" s="177"/>
      <c r="N47" s="177"/>
      <c r="O47" s="178"/>
      <c r="P47" s="177"/>
      <c r="Q47" s="177"/>
      <c r="R47" s="177"/>
    </row>
    <row r="48" spans="1:18" ht="15" customHeight="1">
      <c r="A48" s="13" t="s">
        <v>501</v>
      </c>
      <c r="B48" s="6" t="s">
        <v>669</v>
      </c>
      <c r="C48" s="88">
        <v>0</v>
      </c>
      <c r="D48" s="88">
        <v>0</v>
      </c>
      <c r="E48" s="88">
        <v>0</v>
      </c>
      <c r="F48" s="172">
        <f t="shared" si="0"/>
        <v>0</v>
      </c>
      <c r="G48" s="88">
        <v>0</v>
      </c>
      <c r="H48" s="88">
        <v>0</v>
      </c>
      <c r="I48" s="88">
        <v>0</v>
      </c>
      <c r="J48" s="172">
        <f t="shared" ref="J48:J49" si="4">SUM(G48:I48)</f>
        <v>0</v>
      </c>
      <c r="K48" s="178"/>
      <c r="L48" s="177"/>
      <c r="M48" s="177"/>
      <c r="N48" s="177"/>
      <c r="O48" s="178"/>
      <c r="P48" s="177"/>
      <c r="Q48" s="177"/>
      <c r="R48" s="177"/>
    </row>
    <row r="49" spans="1:18" s="90" customFormat="1" ht="15" customHeight="1">
      <c r="A49" s="36" t="s">
        <v>521</v>
      </c>
      <c r="B49" s="44" t="s">
        <v>338</v>
      </c>
      <c r="C49" s="120">
        <f>SUM(C46:C48)</f>
        <v>0</v>
      </c>
      <c r="D49" s="120">
        <f>SUM(D46:D48)</f>
        <v>0</v>
      </c>
      <c r="E49" s="120">
        <f>SUM(E46:E48)</f>
        <v>0</v>
      </c>
      <c r="F49" s="156">
        <f t="shared" si="0"/>
        <v>0</v>
      </c>
      <c r="G49" s="120">
        <f>SUM(G46:G48)</f>
        <v>0</v>
      </c>
      <c r="H49" s="120">
        <f>SUM(H46:H48)</f>
        <v>0</v>
      </c>
      <c r="I49" s="120">
        <f>SUM(I46:I48)</f>
        <v>0</v>
      </c>
      <c r="J49" s="156">
        <f t="shared" si="4"/>
        <v>0</v>
      </c>
      <c r="K49" s="182"/>
      <c r="L49" s="181"/>
      <c r="M49" s="181"/>
      <c r="N49" s="181"/>
      <c r="O49" s="182"/>
      <c r="P49" s="181"/>
      <c r="Q49" s="181"/>
      <c r="R49" s="181"/>
    </row>
    <row r="50" spans="1:18" s="90" customFormat="1" ht="15" customHeight="1">
      <c r="A50" s="144" t="s">
        <v>42</v>
      </c>
      <c r="B50" s="145"/>
      <c r="C50" s="146">
        <f>SUM(C20+C34+C45+C49)</f>
        <v>23003710</v>
      </c>
      <c r="D50" s="146">
        <f t="shared" ref="D50:F50" si="5">SUM(D20+D34+D45+D49)</f>
        <v>0</v>
      </c>
      <c r="E50" s="146">
        <f t="shared" si="5"/>
        <v>0</v>
      </c>
      <c r="F50" s="173">
        <f t="shared" si="5"/>
        <v>23003710</v>
      </c>
      <c r="G50" s="146">
        <f>SUM(G20+G34+G45+G49)</f>
        <v>23003710</v>
      </c>
      <c r="H50" s="146">
        <f t="shared" ref="H50:J50" si="6">SUM(H20+H34+H45+H49)</f>
        <v>0</v>
      </c>
      <c r="I50" s="146">
        <f t="shared" si="6"/>
        <v>0</v>
      </c>
      <c r="J50" s="173">
        <f t="shared" si="6"/>
        <v>23003710</v>
      </c>
      <c r="K50" s="189"/>
      <c r="L50" s="189"/>
      <c r="M50" s="189"/>
      <c r="N50" s="189"/>
      <c r="O50" s="189"/>
      <c r="P50" s="189"/>
      <c r="Q50" s="189"/>
      <c r="R50" s="189"/>
    </row>
    <row r="51" spans="1:18" ht="15" customHeight="1">
      <c r="A51" s="5" t="s">
        <v>283</v>
      </c>
      <c r="B51" s="6" t="s">
        <v>284</v>
      </c>
      <c r="C51" s="88">
        <v>0</v>
      </c>
      <c r="D51" s="88">
        <v>0</v>
      </c>
      <c r="E51" s="88">
        <v>0</v>
      </c>
      <c r="F51" s="172">
        <f t="shared" si="0"/>
        <v>0</v>
      </c>
      <c r="G51" s="88">
        <v>0</v>
      </c>
      <c r="H51" s="88">
        <v>0</v>
      </c>
      <c r="I51" s="88">
        <v>0</v>
      </c>
      <c r="J51" s="172">
        <f t="shared" ref="J51:J66" si="7">SUM(G51:I51)</f>
        <v>0</v>
      </c>
      <c r="K51" s="193"/>
      <c r="L51" s="192"/>
      <c r="M51" s="192"/>
      <c r="N51" s="192"/>
      <c r="O51" s="194"/>
      <c r="P51" s="192"/>
      <c r="Q51" s="192"/>
      <c r="R51" s="192"/>
    </row>
    <row r="52" spans="1:18" ht="15" customHeight="1">
      <c r="A52" s="5" t="s">
        <v>285</v>
      </c>
      <c r="B52" s="6" t="s">
        <v>286</v>
      </c>
      <c r="C52" s="88">
        <v>0</v>
      </c>
      <c r="D52" s="88">
        <v>0</v>
      </c>
      <c r="E52" s="88">
        <v>0</v>
      </c>
      <c r="F52" s="172">
        <f t="shared" si="0"/>
        <v>0</v>
      </c>
      <c r="G52" s="88">
        <v>0</v>
      </c>
      <c r="H52" s="88">
        <v>0</v>
      </c>
      <c r="I52" s="88">
        <v>0</v>
      </c>
      <c r="J52" s="172">
        <f t="shared" si="7"/>
        <v>0</v>
      </c>
      <c r="K52" s="194"/>
      <c r="L52" s="192"/>
      <c r="M52" s="192"/>
      <c r="N52" s="192"/>
      <c r="O52" s="194"/>
      <c r="P52" s="192"/>
      <c r="Q52" s="192"/>
      <c r="R52" s="192"/>
    </row>
    <row r="53" spans="1:18" ht="15" customHeight="1">
      <c r="A53" s="5" t="s">
        <v>478</v>
      </c>
      <c r="B53" s="6" t="s">
        <v>287</v>
      </c>
      <c r="C53" s="88">
        <v>0</v>
      </c>
      <c r="D53" s="88">
        <v>0</v>
      </c>
      <c r="E53" s="88">
        <v>0</v>
      </c>
      <c r="F53" s="172">
        <f t="shared" si="0"/>
        <v>0</v>
      </c>
      <c r="G53" s="88">
        <v>0</v>
      </c>
      <c r="H53" s="88">
        <v>0</v>
      </c>
      <c r="I53" s="88">
        <v>0</v>
      </c>
      <c r="J53" s="172">
        <f t="shared" si="7"/>
        <v>0</v>
      </c>
      <c r="K53" s="194"/>
      <c r="L53" s="192"/>
      <c r="M53" s="192"/>
      <c r="N53" s="192"/>
      <c r="O53" s="194"/>
      <c r="P53" s="192"/>
      <c r="Q53" s="192"/>
      <c r="R53" s="192"/>
    </row>
    <row r="54" spans="1:18" ht="15" customHeight="1">
      <c r="A54" s="5" t="s">
        <v>479</v>
      </c>
      <c r="B54" s="6" t="s">
        <v>288</v>
      </c>
      <c r="C54" s="88">
        <v>0</v>
      </c>
      <c r="D54" s="88">
        <v>0</v>
      </c>
      <c r="E54" s="88">
        <v>0</v>
      </c>
      <c r="F54" s="172">
        <f t="shared" si="0"/>
        <v>0</v>
      </c>
      <c r="G54" s="88">
        <v>0</v>
      </c>
      <c r="H54" s="88">
        <v>0</v>
      </c>
      <c r="I54" s="88">
        <v>0</v>
      </c>
      <c r="J54" s="172">
        <f t="shared" si="7"/>
        <v>0</v>
      </c>
      <c r="K54" s="194"/>
      <c r="L54" s="192"/>
      <c r="M54" s="192"/>
      <c r="N54" s="192"/>
      <c r="O54" s="194"/>
      <c r="P54" s="192"/>
      <c r="Q54" s="192"/>
      <c r="R54" s="192"/>
    </row>
    <row r="55" spans="1:18" ht="15" customHeight="1">
      <c r="A55" s="5" t="s">
        <v>480</v>
      </c>
      <c r="B55" s="6" t="s">
        <v>289</v>
      </c>
      <c r="C55" s="88">
        <v>0</v>
      </c>
      <c r="D55" s="88">
        <v>0</v>
      </c>
      <c r="E55" s="88">
        <v>0</v>
      </c>
      <c r="F55" s="172">
        <f t="shared" si="0"/>
        <v>0</v>
      </c>
      <c r="G55" s="88">
        <v>0</v>
      </c>
      <c r="H55" s="88">
        <v>0</v>
      </c>
      <c r="I55" s="88">
        <v>0</v>
      </c>
      <c r="J55" s="172">
        <f t="shared" si="7"/>
        <v>0</v>
      </c>
      <c r="K55" s="193"/>
      <c r="L55" s="192"/>
      <c r="M55" s="192"/>
      <c r="N55" s="192"/>
      <c r="O55" s="194"/>
      <c r="P55" s="192"/>
      <c r="Q55" s="192"/>
      <c r="R55" s="192"/>
    </row>
    <row r="56" spans="1:18" s="90" customFormat="1" ht="15" customHeight="1">
      <c r="A56" s="36" t="s">
        <v>515</v>
      </c>
      <c r="B56" s="44" t="s">
        <v>290</v>
      </c>
      <c r="C56" s="91">
        <v>0</v>
      </c>
      <c r="D56" s="91">
        <f>SUM(D51:D55)</f>
        <v>0</v>
      </c>
      <c r="E56" s="91">
        <f>SUM(E51:E55)</f>
        <v>0</v>
      </c>
      <c r="F56" s="155">
        <f t="shared" si="0"/>
        <v>0</v>
      </c>
      <c r="G56" s="91">
        <v>0</v>
      </c>
      <c r="H56" s="91">
        <f>SUM(H51:H55)</f>
        <v>0</v>
      </c>
      <c r="I56" s="91">
        <f>SUM(I51:I55)</f>
        <v>0</v>
      </c>
      <c r="J56" s="155">
        <f t="shared" si="7"/>
        <v>0</v>
      </c>
      <c r="K56" s="190"/>
      <c r="L56" s="189"/>
      <c r="M56" s="189"/>
      <c r="N56" s="189"/>
      <c r="O56" s="190"/>
      <c r="P56" s="189"/>
      <c r="Q56" s="189"/>
      <c r="R56" s="189"/>
    </row>
    <row r="57" spans="1:18" ht="15" customHeight="1">
      <c r="A57" s="13" t="s">
        <v>497</v>
      </c>
      <c r="B57" s="6" t="s">
        <v>328</v>
      </c>
      <c r="C57" s="88">
        <v>0</v>
      </c>
      <c r="D57" s="88">
        <v>0</v>
      </c>
      <c r="E57" s="88">
        <v>0</v>
      </c>
      <c r="F57" s="172">
        <f t="shared" si="0"/>
        <v>0</v>
      </c>
      <c r="G57" s="88">
        <v>0</v>
      </c>
      <c r="H57" s="88">
        <v>0</v>
      </c>
      <c r="I57" s="88">
        <v>0</v>
      </c>
      <c r="J57" s="172">
        <f t="shared" si="7"/>
        <v>0</v>
      </c>
      <c r="K57" s="194"/>
      <c r="L57" s="192"/>
      <c r="M57" s="192"/>
      <c r="N57" s="192"/>
      <c r="O57" s="194"/>
      <c r="P57" s="192"/>
      <c r="Q57" s="192"/>
      <c r="R57" s="192"/>
    </row>
    <row r="58" spans="1:18" ht="15" customHeight="1">
      <c r="A58" s="13" t="s">
        <v>498</v>
      </c>
      <c r="B58" s="6" t="s">
        <v>329</v>
      </c>
      <c r="C58" s="88">
        <v>0</v>
      </c>
      <c r="D58" s="88">
        <v>0</v>
      </c>
      <c r="E58" s="88">
        <v>0</v>
      </c>
      <c r="F58" s="172">
        <f t="shared" si="0"/>
        <v>0</v>
      </c>
      <c r="G58" s="88">
        <v>0</v>
      </c>
      <c r="H58" s="88">
        <v>0</v>
      </c>
      <c r="I58" s="88">
        <v>0</v>
      </c>
      <c r="J58" s="172">
        <f t="shared" si="7"/>
        <v>0</v>
      </c>
      <c r="K58" s="194"/>
      <c r="L58" s="192"/>
      <c r="M58" s="192"/>
      <c r="N58" s="192"/>
      <c r="O58" s="194"/>
      <c r="P58" s="192"/>
      <c r="Q58" s="192"/>
      <c r="R58" s="192"/>
    </row>
    <row r="59" spans="1:18" ht="15" customHeight="1">
      <c r="A59" s="13" t="s">
        <v>330</v>
      </c>
      <c r="B59" s="6" t="s">
        <v>331</v>
      </c>
      <c r="C59" s="88">
        <v>0</v>
      </c>
      <c r="D59" s="88">
        <v>0</v>
      </c>
      <c r="E59" s="88">
        <v>0</v>
      </c>
      <c r="F59" s="172">
        <f t="shared" si="0"/>
        <v>0</v>
      </c>
      <c r="G59" s="88">
        <v>0</v>
      </c>
      <c r="H59" s="88">
        <v>0</v>
      </c>
      <c r="I59" s="88">
        <v>0</v>
      </c>
      <c r="J59" s="172">
        <f t="shared" si="7"/>
        <v>0</v>
      </c>
      <c r="K59" s="194"/>
      <c r="L59" s="192"/>
      <c r="M59" s="192"/>
      <c r="N59" s="192"/>
      <c r="O59" s="194"/>
      <c r="P59" s="192"/>
      <c r="Q59" s="192"/>
      <c r="R59" s="192"/>
    </row>
    <row r="60" spans="1:18" ht="15" customHeight="1">
      <c r="A60" s="13" t="s">
        <v>499</v>
      </c>
      <c r="B60" s="6" t="s">
        <v>332</v>
      </c>
      <c r="C60" s="88">
        <v>0</v>
      </c>
      <c r="D60" s="88">
        <v>0</v>
      </c>
      <c r="E60" s="88">
        <v>0</v>
      </c>
      <c r="F60" s="172">
        <f t="shared" si="0"/>
        <v>0</v>
      </c>
      <c r="G60" s="88">
        <v>0</v>
      </c>
      <c r="H60" s="88">
        <v>0</v>
      </c>
      <c r="I60" s="88">
        <v>0</v>
      </c>
      <c r="J60" s="172">
        <f t="shared" si="7"/>
        <v>0</v>
      </c>
      <c r="K60" s="194"/>
      <c r="L60" s="192"/>
      <c r="M60" s="192"/>
      <c r="N60" s="192"/>
      <c r="O60" s="194"/>
      <c r="P60" s="192"/>
      <c r="Q60" s="192"/>
      <c r="R60" s="192"/>
    </row>
    <row r="61" spans="1:18" ht="15" customHeight="1">
      <c r="A61" s="13" t="s">
        <v>333</v>
      </c>
      <c r="B61" s="6" t="s">
        <v>334</v>
      </c>
      <c r="C61" s="88">
        <v>0</v>
      </c>
      <c r="D61" s="88">
        <v>0</v>
      </c>
      <c r="E61" s="88">
        <v>0</v>
      </c>
      <c r="F61" s="172">
        <f t="shared" si="0"/>
        <v>0</v>
      </c>
      <c r="G61" s="88">
        <v>0</v>
      </c>
      <c r="H61" s="88">
        <v>0</v>
      </c>
      <c r="I61" s="88">
        <v>0</v>
      </c>
      <c r="J61" s="172">
        <f t="shared" si="7"/>
        <v>0</v>
      </c>
      <c r="K61" s="194"/>
      <c r="L61" s="192"/>
      <c r="M61" s="192"/>
      <c r="N61" s="192"/>
      <c r="O61" s="194"/>
      <c r="P61" s="192"/>
      <c r="Q61" s="192"/>
      <c r="R61" s="192"/>
    </row>
    <row r="62" spans="1:18" s="90" customFormat="1" ht="15" customHeight="1">
      <c r="A62" s="36" t="s">
        <v>520</v>
      </c>
      <c r="B62" s="44" t="s">
        <v>335</v>
      </c>
      <c r="C62" s="91">
        <f>SUM(C57:C61)</f>
        <v>0</v>
      </c>
      <c r="D62" s="91">
        <f>SUM(D57:D61)</f>
        <v>0</v>
      </c>
      <c r="E62" s="91">
        <f>SUM(E57:E61)</f>
        <v>0</v>
      </c>
      <c r="F62" s="155">
        <f t="shared" si="0"/>
        <v>0</v>
      </c>
      <c r="G62" s="91">
        <f>SUM(G57:G61)</f>
        <v>0</v>
      </c>
      <c r="H62" s="91">
        <f>SUM(H57:H61)</f>
        <v>0</v>
      </c>
      <c r="I62" s="91">
        <f>SUM(I57:I61)</f>
        <v>0</v>
      </c>
      <c r="J62" s="155">
        <f t="shared" si="7"/>
        <v>0</v>
      </c>
      <c r="K62" s="190"/>
      <c r="L62" s="189"/>
      <c r="M62" s="189"/>
      <c r="N62" s="189"/>
      <c r="O62" s="190"/>
      <c r="P62" s="189"/>
      <c r="Q62" s="189"/>
      <c r="R62" s="189"/>
    </row>
    <row r="63" spans="1:18" ht="15" customHeight="1">
      <c r="A63" s="13" t="s">
        <v>339</v>
      </c>
      <c r="B63" s="6" t="s">
        <v>340</v>
      </c>
      <c r="C63" s="88">
        <v>0</v>
      </c>
      <c r="D63" s="88">
        <v>0</v>
      </c>
      <c r="E63" s="88">
        <v>0</v>
      </c>
      <c r="F63" s="172">
        <f t="shared" si="0"/>
        <v>0</v>
      </c>
      <c r="G63" s="88">
        <v>0</v>
      </c>
      <c r="H63" s="88">
        <v>0</v>
      </c>
      <c r="I63" s="88">
        <v>0</v>
      </c>
      <c r="J63" s="172">
        <f t="shared" si="7"/>
        <v>0</v>
      </c>
      <c r="K63" s="194"/>
      <c r="L63" s="192"/>
      <c r="M63" s="192"/>
      <c r="N63" s="192"/>
      <c r="O63" s="194"/>
      <c r="P63" s="192"/>
      <c r="Q63" s="192"/>
      <c r="R63" s="192"/>
    </row>
    <row r="64" spans="1:18" ht="15" customHeight="1">
      <c r="A64" s="5" t="s">
        <v>502</v>
      </c>
      <c r="B64" s="6" t="s">
        <v>691</v>
      </c>
      <c r="C64" s="88">
        <v>0</v>
      </c>
      <c r="D64" s="88">
        <v>0</v>
      </c>
      <c r="E64" s="88">
        <v>0</v>
      </c>
      <c r="F64" s="172">
        <f t="shared" si="0"/>
        <v>0</v>
      </c>
      <c r="G64" s="88">
        <v>0</v>
      </c>
      <c r="H64" s="88">
        <v>0</v>
      </c>
      <c r="I64" s="88">
        <v>0</v>
      </c>
      <c r="J64" s="172">
        <f t="shared" si="7"/>
        <v>0</v>
      </c>
      <c r="K64" s="194"/>
      <c r="L64" s="192"/>
      <c r="M64" s="192"/>
      <c r="N64" s="192"/>
      <c r="O64" s="194"/>
      <c r="P64" s="192"/>
      <c r="Q64" s="192"/>
      <c r="R64" s="192"/>
    </row>
    <row r="65" spans="1:18" ht="15" customHeight="1">
      <c r="A65" s="13" t="s">
        <v>503</v>
      </c>
      <c r="B65" s="6" t="s">
        <v>692</v>
      </c>
      <c r="C65" s="88">
        <v>0</v>
      </c>
      <c r="D65" s="88">
        <v>0</v>
      </c>
      <c r="E65" s="88">
        <v>0</v>
      </c>
      <c r="F65" s="172">
        <f t="shared" si="0"/>
        <v>0</v>
      </c>
      <c r="G65" s="88">
        <v>0</v>
      </c>
      <c r="H65" s="88">
        <v>0</v>
      </c>
      <c r="I65" s="88">
        <v>0</v>
      </c>
      <c r="J65" s="172">
        <f t="shared" si="7"/>
        <v>0</v>
      </c>
      <c r="K65" s="194"/>
      <c r="L65" s="192"/>
      <c r="M65" s="192"/>
      <c r="N65" s="192"/>
      <c r="O65" s="194"/>
      <c r="P65" s="192"/>
      <c r="Q65" s="192"/>
      <c r="R65" s="192"/>
    </row>
    <row r="66" spans="1:18" s="90" customFormat="1" ht="15" customHeight="1">
      <c r="A66" s="36" t="s">
        <v>523</v>
      </c>
      <c r="B66" s="44" t="s">
        <v>342</v>
      </c>
      <c r="C66" s="91">
        <f>SUM(C63:C65)</f>
        <v>0</v>
      </c>
      <c r="D66" s="91">
        <f>SUM(D63:D65)</f>
        <v>0</v>
      </c>
      <c r="E66" s="91">
        <f>SUM(E63:E65)</f>
        <v>0</v>
      </c>
      <c r="F66" s="155">
        <f t="shared" si="0"/>
        <v>0</v>
      </c>
      <c r="G66" s="91">
        <f>SUM(G63:G65)</f>
        <v>0</v>
      </c>
      <c r="H66" s="91">
        <f>SUM(H63:H65)</f>
        <v>0</v>
      </c>
      <c r="I66" s="91">
        <f>SUM(I63:I65)</f>
        <v>0</v>
      </c>
      <c r="J66" s="155">
        <f t="shared" si="7"/>
        <v>0</v>
      </c>
      <c r="K66" s="190"/>
      <c r="L66" s="189"/>
      <c r="M66" s="189"/>
      <c r="N66" s="189"/>
      <c r="O66" s="190"/>
      <c r="P66" s="189"/>
      <c r="Q66" s="189"/>
      <c r="R66" s="189"/>
    </row>
    <row r="67" spans="1:18" s="90" customFormat="1" ht="15" customHeight="1">
      <c r="A67" s="144" t="s">
        <v>43</v>
      </c>
      <c r="B67" s="145"/>
      <c r="C67" s="146">
        <f>SUM(C56+C62+C66)</f>
        <v>0</v>
      </c>
      <c r="D67" s="146">
        <f t="shared" ref="D67:F67" si="8">SUM(D56+D62+D66)</f>
        <v>0</v>
      </c>
      <c r="E67" s="146">
        <f t="shared" si="8"/>
        <v>0</v>
      </c>
      <c r="F67" s="173">
        <f t="shared" si="8"/>
        <v>0</v>
      </c>
      <c r="G67" s="146">
        <f>SUM(G56+G62+G66)</f>
        <v>0</v>
      </c>
      <c r="H67" s="146">
        <f t="shared" ref="H67:J67" si="9">SUM(H56+H62+H66)</f>
        <v>0</v>
      </c>
      <c r="I67" s="146">
        <f t="shared" si="9"/>
        <v>0</v>
      </c>
      <c r="J67" s="173">
        <f t="shared" si="9"/>
        <v>0</v>
      </c>
      <c r="K67" s="189"/>
      <c r="L67" s="189"/>
      <c r="M67" s="189"/>
      <c r="N67" s="189"/>
      <c r="O67" s="189"/>
      <c r="P67" s="189"/>
      <c r="Q67" s="189"/>
      <c r="R67" s="189"/>
    </row>
    <row r="68" spans="1:18" s="90" customFormat="1" ht="15.75">
      <c r="A68" s="147" t="s">
        <v>522</v>
      </c>
      <c r="B68" s="136" t="s">
        <v>343</v>
      </c>
      <c r="C68" s="148">
        <f>C20+C34+C45+C49+C56+C62+C66</f>
        <v>23003710</v>
      </c>
      <c r="D68" s="148">
        <f>D20+D34+D45+D49+D56+D62+D66</f>
        <v>0</v>
      </c>
      <c r="E68" s="148">
        <f>E20+E34+E45+E49+E56+E62+E66</f>
        <v>0</v>
      </c>
      <c r="F68" s="174">
        <f t="shared" si="0"/>
        <v>23003710</v>
      </c>
      <c r="G68" s="148">
        <f>G20+G34+G45+G49+G56+G62+G66</f>
        <v>23003710</v>
      </c>
      <c r="H68" s="148">
        <f>H20+H34+H45+H49+H56+H62+H66</f>
        <v>0</v>
      </c>
      <c r="I68" s="148">
        <f>I20+I34+I45+I49+I56+I62+I66</f>
        <v>0</v>
      </c>
      <c r="J68" s="174">
        <f t="shared" ref="J68" si="10">SUM(G68:I68)</f>
        <v>23003710</v>
      </c>
      <c r="K68" s="182"/>
      <c r="L68" s="181"/>
      <c r="M68" s="181"/>
      <c r="N68" s="181"/>
      <c r="O68" s="182"/>
      <c r="P68" s="181"/>
      <c r="Q68" s="181"/>
      <c r="R68" s="181"/>
    </row>
    <row r="69" spans="1:18" s="90" customFormat="1" ht="15.75">
      <c r="A69" s="149" t="s">
        <v>44</v>
      </c>
      <c r="B69" s="150"/>
      <c r="C69" s="151">
        <f>C50-'2. melléklet'!C76</f>
        <v>-18714772</v>
      </c>
      <c r="D69" s="151">
        <f>D50-'2. melléklet'!D76</f>
        <v>0</v>
      </c>
      <c r="E69" s="151">
        <f>E50-'2. melléklet'!E76</f>
        <v>-13000</v>
      </c>
      <c r="F69" s="175">
        <f>F50-'2. melléklet'!F76</f>
        <v>-18727772</v>
      </c>
      <c r="G69" s="151">
        <f>G50-'2. melléklet'!G76</f>
        <v>-14523772</v>
      </c>
      <c r="H69" s="151">
        <f>H50-'2. melléklet'!H76</f>
        <v>0</v>
      </c>
      <c r="I69" s="151">
        <f>I50-'2. melléklet'!I76</f>
        <v>-13000</v>
      </c>
      <c r="J69" s="175">
        <f>J50-'2. melléklet'!J76</f>
        <v>-14536772</v>
      </c>
      <c r="K69" s="189"/>
      <c r="L69" s="189"/>
      <c r="M69" s="189"/>
      <c r="N69" s="189"/>
      <c r="O69" s="189"/>
      <c r="P69" s="189"/>
      <c r="Q69" s="189"/>
      <c r="R69" s="189"/>
    </row>
    <row r="70" spans="1:18" s="90" customFormat="1" ht="15.75">
      <c r="A70" s="149" t="s">
        <v>45</v>
      </c>
      <c r="B70" s="150"/>
      <c r="C70" s="151">
        <f>C67-'2. melléklet'!C100</f>
        <v>-76000</v>
      </c>
      <c r="D70" s="151">
        <f>D67-'2. melléklet'!D100</f>
        <v>0</v>
      </c>
      <c r="E70" s="151">
        <f>E67-'2. melléklet'!E100</f>
        <v>0</v>
      </c>
      <c r="F70" s="175">
        <f>F67-'2. melléklet'!F100</f>
        <v>-76000</v>
      </c>
      <c r="G70" s="151">
        <f>G67-'2. melléklet'!G100</f>
        <v>-4267000</v>
      </c>
      <c r="H70" s="151">
        <f>H67-'2. melléklet'!H100</f>
        <v>0</v>
      </c>
      <c r="I70" s="151">
        <f>I67-'2. melléklet'!I100</f>
        <v>0</v>
      </c>
      <c r="J70" s="175">
        <f>J67-'2. melléklet'!J100</f>
        <v>-4267000</v>
      </c>
      <c r="K70" s="189"/>
      <c r="L70" s="189"/>
      <c r="M70" s="189"/>
      <c r="N70" s="189"/>
      <c r="O70" s="189"/>
      <c r="P70" s="189"/>
      <c r="Q70" s="189"/>
      <c r="R70" s="189"/>
    </row>
    <row r="71" spans="1:18">
      <c r="A71" s="34" t="s">
        <v>504</v>
      </c>
      <c r="B71" s="5" t="s">
        <v>344</v>
      </c>
      <c r="C71" s="88">
        <v>0</v>
      </c>
      <c r="D71" s="88">
        <v>0</v>
      </c>
      <c r="E71" s="88">
        <v>0</v>
      </c>
      <c r="F71" s="172">
        <f t="shared" si="0"/>
        <v>0</v>
      </c>
      <c r="G71" s="88">
        <v>0</v>
      </c>
      <c r="H71" s="88">
        <v>0</v>
      </c>
      <c r="I71" s="88">
        <v>0</v>
      </c>
      <c r="J71" s="172">
        <f t="shared" ref="J71:J72" si="11">SUM(G71:I71)</f>
        <v>0</v>
      </c>
      <c r="K71" s="194"/>
      <c r="L71" s="192"/>
      <c r="M71" s="192"/>
      <c r="N71" s="192"/>
      <c r="O71" s="194"/>
      <c r="P71" s="192"/>
      <c r="Q71" s="192"/>
      <c r="R71" s="192"/>
    </row>
    <row r="72" spans="1:18">
      <c r="A72" s="13" t="s">
        <v>345</v>
      </c>
      <c r="B72" s="5" t="s">
        <v>346</v>
      </c>
      <c r="C72" s="88">
        <v>0</v>
      </c>
      <c r="D72" s="88">
        <v>0</v>
      </c>
      <c r="E72" s="88">
        <v>0</v>
      </c>
      <c r="F72" s="172">
        <f t="shared" si="0"/>
        <v>0</v>
      </c>
      <c r="G72" s="88">
        <v>0</v>
      </c>
      <c r="H72" s="88">
        <v>0</v>
      </c>
      <c r="I72" s="88">
        <v>0</v>
      </c>
      <c r="J72" s="172">
        <f t="shared" si="11"/>
        <v>0</v>
      </c>
      <c r="K72" s="194"/>
      <c r="L72" s="192"/>
      <c r="M72" s="192"/>
      <c r="N72" s="192"/>
      <c r="O72" s="194"/>
      <c r="P72" s="192"/>
      <c r="Q72" s="192"/>
      <c r="R72" s="192"/>
    </row>
    <row r="73" spans="1:18">
      <c r="A73" s="34" t="s">
        <v>505</v>
      </c>
      <c r="B73" s="5" t="s">
        <v>347</v>
      </c>
      <c r="C73" s="88">
        <v>0</v>
      </c>
      <c r="D73" s="88">
        <v>0</v>
      </c>
      <c r="E73" s="88">
        <v>0</v>
      </c>
      <c r="F73" s="172">
        <f t="shared" ref="F73:F98" si="12">SUM(C73:E73)</f>
        <v>0</v>
      </c>
      <c r="G73" s="88">
        <v>0</v>
      </c>
      <c r="H73" s="88">
        <v>0</v>
      </c>
      <c r="I73" s="88">
        <v>0</v>
      </c>
      <c r="J73" s="172">
        <f t="shared" ref="J73:J98" si="13">SUM(G73:I73)</f>
        <v>0</v>
      </c>
      <c r="K73" s="194"/>
      <c r="L73" s="192"/>
      <c r="M73" s="192"/>
      <c r="N73" s="192"/>
      <c r="O73" s="194"/>
      <c r="P73" s="192"/>
      <c r="Q73" s="192"/>
      <c r="R73" s="192"/>
    </row>
    <row r="74" spans="1:18" s="90" customFormat="1">
      <c r="A74" s="15" t="s">
        <v>524</v>
      </c>
      <c r="B74" s="7" t="s">
        <v>348</v>
      </c>
      <c r="C74" s="91">
        <f>SUM(C71:C73)</f>
        <v>0</v>
      </c>
      <c r="D74" s="91">
        <f>SUM(D71:D73)</f>
        <v>0</v>
      </c>
      <c r="E74" s="91">
        <f>SUM(E71:E73)</f>
        <v>0</v>
      </c>
      <c r="F74" s="155">
        <f t="shared" si="12"/>
        <v>0</v>
      </c>
      <c r="G74" s="91">
        <f>SUM(G71:G73)</f>
        <v>0</v>
      </c>
      <c r="H74" s="91">
        <f>SUM(H71:H73)</f>
        <v>0</v>
      </c>
      <c r="I74" s="91">
        <f>SUM(I71:I73)</f>
        <v>0</v>
      </c>
      <c r="J74" s="155">
        <f t="shared" si="13"/>
        <v>0</v>
      </c>
      <c r="K74" s="190"/>
      <c r="L74" s="189"/>
      <c r="M74" s="189"/>
      <c r="N74" s="189"/>
      <c r="O74" s="190"/>
      <c r="P74" s="189"/>
      <c r="Q74" s="189"/>
      <c r="R74" s="189"/>
    </row>
    <row r="75" spans="1:18">
      <c r="A75" s="13" t="s">
        <v>506</v>
      </c>
      <c r="B75" s="5" t="s">
        <v>349</v>
      </c>
      <c r="C75" s="88">
        <v>0</v>
      </c>
      <c r="D75" s="88">
        <v>0</v>
      </c>
      <c r="E75" s="88">
        <v>0</v>
      </c>
      <c r="F75" s="172">
        <f t="shared" si="12"/>
        <v>0</v>
      </c>
      <c r="G75" s="88">
        <v>0</v>
      </c>
      <c r="H75" s="88">
        <v>0</v>
      </c>
      <c r="I75" s="88">
        <v>0</v>
      </c>
      <c r="J75" s="172">
        <f t="shared" si="13"/>
        <v>0</v>
      </c>
      <c r="K75" s="194"/>
      <c r="L75" s="192"/>
      <c r="M75" s="192"/>
      <c r="N75" s="192"/>
      <c r="O75" s="194"/>
      <c r="P75" s="192"/>
      <c r="Q75" s="192"/>
      <c r="R75" s="192"/>
    </row>
    <row r="76" spans="1:18">
      <c r="A76" s="34" t="s">
        <v>350</v>
      </c>
      <c r="B76" s="5" t="s">
        <v>351</v>
      </c>
      <c r="C76" s="88">
        <v>0</v>
      </c>
      <c r="D76" s="88">
        <v>0</v>
      </c>
      <c r="E76" s="88">
        <v>0</v>
      </c>
      <c r="F76" s="172">
        <f t="shared" si="12"/>
        <v>0</v>
      </c>
      <c r="G76" s="88">
        <v>0</v>
      </c>
      <c r="H76" s="88">
        <v>0</v>
      </c>
      <c r="I76" s="88">
        <v>0</v>
      </c>
      <c r="J76" s="172">
        <f t="shared" si="13"/>
        <v>0</v>
      </c>
      <c r="K76" s="194"/>
      <c r="L76" s="192"/>
      <c r="M76" s="192"/>
      <c r="N76" s="192"/>
      <c r="O76" s="194"/>
      <c r="P76" s="192"/>
      <c r="Q76" s="192"/>
      <c r="R76" s="192"/>
    </row>
    <row r="77" spans="1:18">
      <c r="A77" s="13" t="s">
        <v>507</v>
      </c>
      <c r="B77" s="5" t="s">
        <v>352</v>
      </c>
      <c r="C77" s="88">
        <v>0</v>
      </c>
      <c r="D77" s="88">
        <v>0</v>
      </c>
      <c r="E77" s="88">
        <v>0</v>
      </c>
      <c r="F77" s="172">
        <f t="shared" si="12"/>
        <v>0</v>
      </c>
      <c r="G77" s="88">
        <v>0</v>
      </c>
      <c r="H77" s="88">
        <v>0</v>
      </c>
      <c r="I77" s="88">
        <v>0</v>
      </c>
      <c r="J77" s="172">
        <f t="shared" si="13"/>
        <v>0</v>
      </c>
      <c r="K77" s="194"/>
      <c r="L77" s="192"/>
      <c r="M77" s="192"/>
      <c r="N77" s="192"/>
      <c r="O77" s="194"/>
      <c r="P77" s="192"/>
      <c r="Q77" s="192"/>
      <c r="R77" s="192"/>
    </row>
    <row r="78" spans="1:18">
      <c r="A78" s="34" t="s">
        <v>353</v>
      </c>
      <c r="B78" s="5" t="s">
        <v>354</v>
      </c>
      <c r="C78" s="88">
        <v>0</v>
      </c>
      <c r="D78" s="88">
        <v>0</v>
      </c>
      <c r="E78" s="88">
        <v>0</v>
      </c>
      <c r="F78" s="172">
        <f t="shared" si="12"/>
        <v>0</v>
      </c>
      <c r="G78" s="88">
        <v>0</v>
      </c>
      <c r="H78" s="88">
        <v>0</v>
      </c>
      <c r="I78" s="88">
        <v>0</v>
      </c>
      <c r="J78" s="172">
        <f t="shared" si="13"/>
        <v>0</v>
      </c>
      <c r="K78" s="194"/>
      <c r="L78" s="192"/>
      <c r="M78" s="192"/>
      <c r="N78" s="192"/>
      <c r="O78" s="194"/>
      <c r="P78" s="192"/>
      <c r="Q78" s="192"/>
      <c r="R78" s="192"/>
    </row>
    <row r="79" spans="1:18" s="90" customFormat="1">
      <c r="A79" s="14" t="s">
        <v>525</v>
      </c>
      <c r="B79" s="7" t="s">
        <v>355</v>
      </c>
      <c r="C79" s="91">
        <f>SUM(C75:C78)</f>
        <v>0</v>
      </c>
      <c r="D79" s="91">
        <f>SUM(D75:D78)</f>
        <v>0</v>
      </c>
      <c r="E79" s="91">
        <f>SUM(E75:E78)</f>
        <v>0</v>
      </c>
      <c r="F79" s="155">
        <f t="shared" si="12"/>
        <v>0</v>
      </c>
      <c r="G79" s="91">
        <f>SUM(G75:G78)</f>
        <v>0</v>
      </c>
      <c r="H79" s="91">
        <f>SUM(H75:H78)</f>
        <v>0</v>
      </c>
      <c r="I79" s="91">
        <f>SUM(I75:I78)</f>
        <v>0</v>
      </c>
      <c r="J79" s="155">
        <f t="shared" si="13"/>
        <v>0</v>
      </c>
      <c r="K79" s="190"/>
      <c r="L79" s="189"/>
      <c r="M79" s="189"/>
      <c r="N79" s="189"/>
      <c r="O79" s="190"/>
      <c r="P79" s="189"/>
      <c r="Q79" s="189"/>
      <c r="R79" s="189"/>
    </row>
    <row r="80" spans="1:18">
      <c r="A80" s="5" t="s">
        <v>633</v>
      </c>
      <c r="B80" s="5" t="s">
        <v>356</v>
      </c>
      <c r="C80" s="88">
        <v>19522720</v>
      </c>
      <c r="D80" s="88">
        <v>0</v>
      </c>
      <c r="E80" s="88">
        <v>0</v>
      </c>
      <c r="F80" s="172">
        <f t="shared" si="12"/>
        <v>19522720</v>
      </c>
      <c r="G80" s="88">
        <v>19522720</v>
      </c>
      <c r="H80" s="88">
        <v>0</v>
      </c>
      <c r="I80" s="88">
        <v>0</v>
      </c>
      <c r="J80" s="172">
        <f t="shared" si="13"/>
        <v>19522720</v>
      </c>
      <c r="K80" s="193"/>
      <c r="L80" s="192"/>
      <c r="M80" s="192"/>
      <c r="N80" s="192"/>
      <c r="O80" s="194"/>
      <c r="P80" s="192"/>
      <c r="Q80" s="192"/>
      <c r="R80" s="192"/>
    </row>
    <row r="81" spans="1:18">
      <c r="A81" s="5" t="s">
        <v>634</v>
      </c>
      <c r="B81" s="5" t="s">
        <v>356</v>
      </c>
      <c r="C81" s="88">
        <v>0</v>
      </c>
      <c r="D81" s="88">
        <v>0</v>
      </c>
      <c r="E81" s="88">
        <v>0</v>
      </c>
      <c r="F81" s="172">
        <f t="shared" si="12"/>
        <v>0</v>
      </c>
      <c r="G81" s="88">
        <v>0</v>
      </c>
      <c r="H81" s="88">
        <v>0</v>
      </c>
      <c r="I81" s="88">
        <v>0</v>
      </c>
      <c r="J81" s="172">
        <f t="shared" si="13"/>
        <v>0</v>
      </c>
      <c r="K81" s="194"/>
      <c r="L81" s="192"/>
      <c r="M81" s="192"/>
      <c r="N81" s="192"/>
      <c r="O81" s="194"/>
      <c r="P81" s="192"/>
      <c r="Q81" s="192"/>
      <c r="R81" s="192"/>
    </row>
    <row r="82" spans="1:18">
      <c r="A82" s="5" t="s">
        <v>631</v>
      </c>
      <c r="B82" s="5" t="s">
        <v>357</v>
      </c>
      <c r="C82" s="88">
        <v>0</v>
      </c>
      <c r="D82" s="88">
        <v>0</v>
      </c>
      <c r="E82" s="88">
        <v>0</v>
      </c>
      <c r="F82" s="172">
        <f t="shared" si="12"/>
        <v>0</v>
      </c>
      <c r="G82" s="88">
        <v>0</v>
      </c>
      <c r="H82" s="88">
        <v>0</v>
      </c>
      <c r="I82" s="88">
        <v>0</v>
      </c>
      <c r="J82" s="172">
        <f t="shared" si="13"/>
        <v>0</v>
      </c>
      <c r="K82" s="194"/>
      <c r="L82" s="192"/>
      <c r="M82" s="192"/>
      <c r="N82" s="192"/>
      <c r="O82" s="194"/>
      <c r="P82" s="192"/>
      <c r="Q82" s="192"/>
      <c r="R82" s="192"/>
    </row>
    <row r="83" spans="1:18">
      <c r="A83" s="5" t="s">
        <v>632</v>
      </c>
      <c r="B83" s="5" t="s">
        <v>357</v>
      </c>
      <c r="C83" s="88">
        <v>0</v>
      </c>
      <c r="D83" s="88">
        <v>0</v>
      </c>
      <c r="E83" s="88">
        <v>0</v>
      </c>
      <c r="F83" s="172">
        <f t="shared" si="12"/>
        <v>0</v>
      </c>
      <c r="G83" s="88">
        <v>0</v>
      </c>
      <c r="H83" s="88">
        <v>0</v>
      </c>
      <c r="I83" s="88">
        <v>0</v>
      </c>
      <c r="J83" s="172">
        <f t="shared" si="13"/>
        <v>0</v>
      </c>
      <c r="K83" s="194"/>
      <c r="L83" s="192"/>
      <c r="M83" s="192"/>
      <c r="N83" s="192"/>
      <c r="O83" s="194"/>
      <c r="P83" s="192"/>
      <c r="Q83" s="192"/>
      <c r="R83" s="192"/>
    </row>
    <row r="84" spans="1:18" s="90" customFormat="1">
      <c r="A84" s="7" t="s">
        <v>526</v>
      </c>
      <c r="B84" s="7" t="s">
        <v>358</v>
      </c>
      <c r="C84" s="91">
        <f>SUM(C80:C83)</f>
        <v>19522720</v>
      </c>
      <c r="D84" s="91">
        <f>SUM(D80:D83)</f>
        <v>0</v>
      </c>
      <c r="E84" s="91">
        <f>SUM(E80:E83)</f>
        <v>0</v>
      </c>
      <c r="F84" s="155">
        <f t="shared" si="12"/>
        <v>19522720</v>
      </c>
      <c r="G84" s="91">
        <f>SUM(G80:G83)</f>
        <v>19522720</v>
      </c>
      <c r="H84" s="91">
        <f>SUM(H80:H83)</f>
        <v>0</v>
      </c>
      <c r="I84" s="91">
        <f>SUM(I80:I83)</f>
        <v>0</v>
      </c>
      <c r="J84" s="155">
        <f t="shared" si="13"/>
        <v>19522720</v>
      </c>
      <c r="K84" s="190"/>
      <c r="L84" s="189"/>
      <c r="M84" s="189"/>
      <c r="N84" s="189"/>
      <c r="O84" s="190"/>
      <c r="P84" s="189"/>
      <c r="Q84" s="189"/>
      <c r="R84" s="189"/>
    </row>
    <row r="85" spans="1:18" s="90" customFormat="1">
      <c r="A85" s="14" t="s">
        <v>359</v>
      </c>
      <c r="B85" s="7" t="s">
        <v>360</v>
      </c>
      <c r="C85" s="91">
        <v>0</v>
      </c>
      <c r="D85" s="91">
        <v>0</v>
      </c>
      <c r="E85" s="91">
        <v>0</v>
      </c>
      <c r="F85" s="155">
        <f t="shared" si="12"/>
        <v>0</v>
      </c>
      <c r="G85" s="91">
        <v>0</v>
      </c>
      <c r="H85" s="91">
        <v>0</v>
      </c>
      <c r="I85" s="91">
        <v>0</v>
      </c>
      <c r="J85" s="155">
        <f t="shared" si="13"/>
        <v>0</v>
      </c>
      <c r="K85" s="190"/>
      <c r="L85" s="189"/>
      <c r="M85" s="189"/>
      <c r="N85" s="189"/>
      <c r="O85" s="190"/>
      <c r="P85" s="189"/>
      <c r="Q85" s="189"/>
      <c r="R85" s="189"/>
    </row>
    <row r="86" spans="1:18" s="90" customFormat="1">
      <c r="A86" s="14" t="s">
        <v>361</v>
      </c>
      <c r="B86" s="7" t="s">
        <v>362</v>
      </c>
      <c r="C86" s="91">
        <v>0</v>
      </c>
      <c r="D86" s="91">
        <v>0</v>
      </c>
      <c r="E86" s="91">
        <v>0</v>
      </c>
      <c r="F86" s="155">
        <f t="shared" si="12"/>
        <v>0</v>
      </c>
      <c r="G86" s="91">
        <v>0</v>
      </c>
      <c r="H86" s="91">
        <v>0</v>
      </c>
      <c r="I86" s="91">
        <v>0</v>
      </c>
      <c r="J86" s="155">
        <f t="shared" si="13"/>
        <v>0</v>
      </c>
      <c r="K86" s="190"/>
      <c r="L86" s="189"/>
      <c r="M86" s="189"/>
      <c r="N86" s="189"/>
      <c r="O86" s="190"/>
      <c r="P86" s="189"/>
      <c r="Q86" s="189"/>
      <c r="R86" s="189"/>
    </row>
    <row r="87" spans="1:18" s="90" customFormat="1">
      <c r="A87" s="14" t="s">
        <v>363</v>
      </c>
      <c r="B87" s="7" t="s">
        <v>364</v>
      </c>
      <c r="C87" s="91">
        <v>0</v>
      </c>
      <c r="D87" s="91">
        <v>0</v>
      </c>
      <c r="E87" s="91">
        <v>0</v>
      </c>
      <c r="F87" s="155">
        <f t="shared" si="12"/>
        <v>0</v>
      </c>
      <c r="G87" s="91">
        <v>0</v>
      </c>
      <c r="H87" s="91">
        <v>0</v>
      </c>
      <c r="I87" s="91">
        <v>0</v>
      </c>
      <c r="J87" s="155">
        <f t="shared" si="13"/>
        <v>0</v>
      </c>
      <c r="K87" s="190"/>
      <c r="L87" s="189"/>
      <c r="M87" s="189"/>
      <c r="N87" s="189"/>
      <c r="O87" s="190"/>
      <c r="P87" s="189"/>
      <c r="Q87" s="189"/>
      <c r="R87" s="189"/>
    </row>
    <row r="88" spans="1:18" s="90" customFormat="1">
      <c r="A88" s="14" t="s">
        <v>365</v>
      </c>
      <c r="B88" s="7" t="s">
        <v>366</v>
      </c>
      <c r="C88" s="91">
        <v>0</v>
      </c>
      <c r="D88" s="91">
        <v>0</v>
      </c>
      <c r="E88" s="91">
        <v>0</v>
      </c>
      <c r="F88" s="155">
        <f t="shared" si="12"/>
        <v>0</v>
      </c>
      <c r="G88" s="91">
        <v>0</v>
      </c>
      <c r="H88" s="91">
        <v>0</v>
      </c>
      <c r="I88" s="91">
        <v>0</v>
      </c>
      <c r="J88" s="155">
        <f t="shared" si="13"/>
        <v>0</v>
      </c>
      <c r="K88" s="190"/>
      <c r="L88" s="189"/>
      <c r="M88" s="189"/>
      <c r="N88" s="189"/>
      <c r="O88" s="190"/>
      <c r="P88" s="189"/>
      <c r="Q88" s="189"/>
      <c r="R88" s="189"/>
    </row>
    <row r="89" spans="1:18" s="90" customFormat="1">
      <c r="A89" s="15" t="s">
        <v>508</v>
      </c>
      <c r="B89" s="7" t="s">
        <v>367</v>
      </c>
      <c r="C89" s="91">
        <v>0</v>
      </c>
      <c r="D89" s="91">
        <v>0</v>
      </c>
      <c r="E89" s="91">
        <v>0</v>
      </c>
      <c r="F89" s="155">
        <f t="shared" si="12"/>
        <v>0</v>
      </c>
      <c r="G89" s="91">
        <v>0</v>
      </c>
      <c r="H89" s="91">
        <v>0</v>
      </c>
      <c r="I89" s="91">
        <v>0</v>
      </c>
      <c r="J89" s="155">
        <f t="shared" si="13"/>
        <v>0</v>
      </c>
      <c r="K89" s="190"/>
      <c r="L89" s="189"/>
      <c r="M89" s="189"/>
      <c r="N89" s="189"/>
      <c r="O89" s="190"/>
      <c r="P89" s="189"/>
      <c r="Q89" s="189"/>
      <c r="R89" s="189"/>
    </row>
    <row r="90" spans="1:18" s="90" customFormat="1" ht="15.75">
      <c r="A90" s="43" t="s">
        <v>527</v>
      </c>
      <c r="B90" s="36" t="s">
        <v>369</v>
      </c>
      <c r="C90" s="120">
        <f>C74+C79+C84+C85+C87+C86+C88+C89</f>
        <v>19522720</v>
      </c>
      <c r="D90" s="120">
        <f>D74+D79+D84+D85+D87+D86+D88+D89</f>
        <v>0</v>
      </c>
      <c r="E90" s="120">
        <f>E74+E79+E84+E85+E87+E86+E88+E89</f>
        <v>0</v>
      </c>
      <c r="F90" s="156">
        <f t="shared" si="12"/>
        <v>19522720</v>
      </c>
      <c r="G90" s="120">
        <f>G74+G79+G84+G85+G87+G86+G88+G89</f>
        <v>19522720</v>
      </c>
      <c r="H90" s="120">
        <f>H74+H79+H84+H85+H87+H86+H88+H89</f>
        <v>0</v>
      </c>
      <c r="I90" s="120">
        <f>I74+I79+I84+I85+I87+I86+I88+I89</f>
        <v>0</v>
      </c>
      <c r="J90" s="156">
        <f t="shared" si="13"/>
        <v>19522720</v>
      </c>
      <c r="K90" s="182"/>
      <c r="L90" s="181"/>
      <c r="M90" s="181"/>
      <c r="N90" s="181"/>
      <c r="O90" s="182"/>
      <c r="P90" s="181"/>
      <c r="Q90" s="181"/>
      <c r="R90" s="181"/>
    </row>
    <row r="91" spans="1:18">
      <c r="A91" s="13" t="s">
        <v>370</v>
      </c>
      <c r="B91" s="5" t="s">
        <v>371</v>
      </c>
      <c r="C91" s="88">
        <v>0</v>
      </c>
      <c r="D91" s="88">
        <v>0</v>
      </c>
      <c r="E91" s="88">
        <v>0</v>
      </c>
      <c r="F91" s="172">
        <f t="shared" si="12"/>
        <v>0</v>
      </c>
      <c r="G91" s="88">
        <v>0</v>
      </c>
      <c r="H91" s="88">
        <v>0</v>
      </c>
      <c r="I91" s="88">
        <v>0</v>
      </c>
      <c r="J91" s="172">
        <f t="shared" si="13"/>
        <v>0</v>
      </c>
      <c r="K91" s="194"/>
      <c r="L91" s="192"/>
      <c r="M91" s="192"/>
      <c r="N91" s="192"/>
      <c r="O91" s="194"/>
      <c r="P91" s="192"/>
      <c r="Q91" s="192"/>
      <c r="R91" s="192"/>
    </row>
    <row r="92" spans="1:18">
      <c r="A92" s="13" t="s">
        <v>372</v>
      </c>
      <c r="B92" s="5" t="s">
        <v>373</v>
      </c>
      <c r="C92" s="88">
        <v>0</v>
      </c>
      <c r="D92" s="88">
        <v>0</v>
      </c>
      <c r="E92" s="88">
        <v>0</v>
      </c>
      <c r="F92" s="172">
        <f t="shared" si="12"/>
        <v>0</v>
      </c>
      <c r="G92" s="88">
        <v>0</v>
      </c>
      <c r="H92" s="88">
        <v>0</v>
      </c>
      <c r="I92" s="88">
        <v>0</v>
      </c>
      <c r="J92" s="172">
        <f t="shared" si="13"/>
        <v>0</v>
      </c>
      <c r="K92" s="194"/>
      <c r="L92" s="192"/>
      <c r="M92" s="192"/>
      <c r="N92" s="192"/>
      <c r="O92" s="194"/>
      <c r="P92" s="192"/>
      <c r="Q92" s="192"/>
      <c r="R92" s="192"/>
    </row>
    <row r="93" spans="1:18">
      <c r="A93" s="34" t="s">
        <v>374</v>
      </c>
      <c r="B93" s="5" t="s">
        <v>375</v>
      </c>
      <c r="C93" s="88">
        <v>0</v>
      </c>
      <c r="D93" s="88">
        <v>0</v>
      </c>
      <c r="E93" s="88">
        <v>0</v>
      </c>
      <c r="F93" s="172">
        <f t="shared" si="12"/>
        <v>0</v>
      </c>
      <c r="G93" s="88">
        <v>0</v>
      </c>
      <c r="H93" s="88">
        <v>0</v>
      </c>
      <c r="I93" s="88">
        <v>0</v>
      </c>
      <c r="J93" s="172">
        <f t="shared" si="13"/>
        <v>0</v>
      </c>
      <c r="K93" s="194"/>
      <c r="L93" s="192"/>
      <c r="M93" s="192"/>
      <c r="N93" s="192"/>
      <c r="O93" s="194"/>
      <c r="P93" s="192"/>
      <c r="Q93" s="192"/>
      <c r="R93" s="192"/>
    </row>
    <row r="94" spans="1:18">
      <c r="A94" s="34" t="s">
        <v>509</v>
      </c>
      <c r="B94" s="5" t="s">
        <v>376</v>
      </c>
      <c r="C94" s="88">
        <v>0</v>
      </c>
      <c r="D94" s="88">
        <v>0</v>
      </c>
      <c r="E94" s="88">
        <v>0</v>
      </c>
      <c r="F94" s="172">
        <f t="shared" si="12"/>
        <v>0</v>
      </c>
      <c r="G94" s="88">
        <v>0</v>
      </c>
      <c r="H94" s="88">
        <v>0</v>
      </c>
      <c r="I94" s="88">
        <v>0</v>
      </c>
      <c r="J94" s="172">
        <f t="shared" si="13"/>
        <v>0</v>
      </c>
      <c r="K94" s="194"/>
      <c r="L94" s="192"/>
      <c r="M94" s="192"/>
      <c r="N94" s="192"/>
      <c r="O94" s="194"/>
      <c r="P94" s="192"/>
      <c r="Q94" s="192"/>
      <c r="R94" s="192"/>
    </row>
    <row r="95" spans="1:18" s="90" customFormat="1">
      <c r="A95" s="14" t="s">
        <v>528</v>
      </c>
      <c r="B95" s="7" t="s">
        <v>377</v>
      </c>
      <c r="C95" s="91">
        <v>0</v>
      </c>
      <c r="D95" s="91">
        <v>0</v>
      </c>
      <c r="E95" s="91">
        <v>0</v>
      </c>
      <c r="F95" s="155">
        <f t="shared" si="12"/>
        <v>0</v>
      </c>
      <c r="G95" s="91">
        <v>0</v>
      </c>
      <c r="H95" s="91">
        <v>0</v>
      </c>
      <c r="I95" s="91">
        <v>0</v>
      </c>
      <c r="J95" s="155">
        <f t="shared" si="13"/>
        <v>0</v>
      </c>
      <c r="K95" s="190"/>
      <c r="L95" s="189"/>
      <c r="M95" s="189"/>
      <c r="N95" s="189"/>
      <c r="O95" s="190"/>
      <c r="P95" s="189"/>
      <c r="Q95" s="189"/>
      <c r="R95" s="189"/>
    </row>
    <row r="96" spans="1:18" s="90" customFormat="1">
      <c r="A96" s="15" t="s">
        <v>378</v>
      </c>
      <c r="B96" s="7" t="s">
        <v>379</v>
      </c>
      <c r="C96" s="91">
        <v>0</v>
      </c>
      <c r="D96" s="91">
        <v>0</v>
      </c>
      <c r="E96" s="91">
        <v>0</v>
      </c>
      <c r="F96" s="155">
        <f t="shared" si="12"/>
        <v>0</v>
      </c>
      <c r="G96" s="91">
        <v>0</v>
      </c>
      <c r="H96" s="91">
        <v>0</v>
      </c>
      <c r="I96" s="91">
        <v>0</v>
      </c>
      <c r="J96" s="155">
        <f t="shared" si="13"/>
        <v>0</v>
      </c>
      <c r="K96" s="190"/>
      <c r="L96" s="189"/>
      <c r="M96" s="189"/>
      <c r="N96" s="189"/>
      <c r="O96" s="190"/>
      <c r="P96" s="189"/>
      <c r="Q96" s="189"/>
      <c r="R96" s="189"/>
    </row>
    <row r="97" spans="1:18" s="90" customFormat="1" ht="15.75">
      <c r="A97" s="139" t="s">
        <v>529</v>
      </c>
      <c r="B97" s="140" t="s">
        <v>380</v>
      </c>
      <c r="C97" s="148">
        <f>C90+C95+C96</f>
        <v>19522720</v>
      </c>
      <c r="D97" s="148">
        <f>D90+D95+D96</f>
        <v>0</v>
      </c>
      <c r="E97" s="148">
        <f>E90+E95+E96</f>
        <v>0</v>
      </c>
      <c r="F97" s="174">
        <f t="shared" si="12"/>
        <v>19522720</v>
      </c>
      <c r="G97" s="148">
        <f>G90+G95+G96</f>
        <v>19522720</v>
      </c>
      <c r="H97" s="148">
        <f>H90+H95+H96</f>
        <v>0</v>
      </c>
      <c r="I97" s="148">
        <f>I90+I95+I96</f>
        <v>0</v>
      </c>
      <c r="J97" s="174">
        <f t="shared" si="13"/>
        <v>19522720</v>
      </c>
      <c r="K97" s="182"/>
      <c r="L97" s="181"/>
      <c r="M97" s="181"/>
      <c r="N97" s="181"/>
      <c r="O97" s="182"/>
      <c r="P97" s="181"/>
      <c r="Q97" s="181"/>
      <c r="R97" s="181"/>
    </row>
    <row r="98" spans="1:18" s="90" customFormat="1" ht="17.25">
      <c r="A98" s="142" t="s">
        <v>511</v>
      </c>
      <c r="B98" s="142"/>
      <c r="C98" s="143">
        <f>C68+C97</f>
        <v>42526430</v>
      </c>
      <c r="D98" s="143">
        <f>D68+D97</f>
        <v>0</v>
      </c>
      <c r="E98" s="143">
        <f>E68+E97</f>
        <v>0</v>
      </c>
      <c r="F98" s="176">
        <f t="shared" si="12"/>
        <v>42526430</v>
      </c>
      <c r="G98" s="143">
        <f>G68+G97</f>
        <v>42526430</v>
      </c>
      <c r="H98" s="143">
        <f>H68+H97</f>
        <v>0</v>
      </c>
      <c r="I98" s="143">
        <f>I68+I97</f>
        <v>0</v>
      </c>
      <c r="J98" s="176">
        <f t="shared" si="13"/>
        <v>42526430</v>
      </c>
      <c r="K98" s="191"/>
      <c r="L98" s="188"/>
      <c r="M98" s="188"/>
      <c r="N98" s="195"/>
      <c r="O98" s="191"/>
      <c r="P98" s="188"/>
      <c r="Q98" s="188"/>
      <c r="R98" s="195"/>
    </row>
    <row r="99" spans="1:18">
      <c r="G99" s="79"/>
      <c r="H99" s="79"/>
      <c r="I99" s="79"/>
      <c r="J99" s="79"/>
      <c r="K99" s="196"/>
      <c r="L99" s="79"/>
      <c r="M99" s="79"/>
      <c r="N99" s="79"/>
      <c r="O99" s="79"/>
      <c r="P99" s="79"/>
      <c r="Q99" s="79"/>
      <c r="R99" s="79"/>
    </row>
    <row r="100" spans="1:18"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</row>
    <row r="101" spans="1:18"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</row>
  </sheetData>
  <mergeCells count="7">
    <mergeCell ref="B1:F1"/>
    <mergeCell ref="K6:N6"/>
    <mergeCell ref="O6:R6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E94"/>
  <sheetViews>
    <sheetView workbookViewId="0">
      <selection sqref="A1:E1"/>
    </sheetView>
  </sheetViews>
  <sheetFormatPr defaultColWidth="22.42578125" defaultRowHeight="1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122" customWidth="1"/>
    <col min="6" max="253" width="9.140625" customWidth="1"/>
    <col min="254" max="254" width="64.7109375" customWidth="1"/>
    <col min="255" max="255" width="9.42578125" customWidth="1"/>
  </cols>
  <sheetData>
    <row r="1" spans="1:5">
      <c r="A1" s="214" t="s">
        <v>699</v>
      </c>
      <c r="B1" s="214"/>
      <c r="C1" s="214"/>
      <c r="D1" s="214"/>
      <c r="E1" s="214"/>
    </row>
    <row r="3" spans="1:5" ht="21.75" customHeight="1">
      <c r="A3" s="207" t="s">
        <v>693</v>
      </c>
      <c r="B3" s="213"/>
      <c r="C3" s="213"/>
      <c r="D3" s="213"/>
      <c r="E3" s="213"/>
    </row>
    <row r="4" spans="1:5" ht="26.25" customHeight="1">
      <c r="A4" s="210" t="s">
        <v>679</v>
      </c>
      <c r="B4" s="208"/>
      <c r="C4" s="208"/>
      <c r="D4" s="208"/>
      <c r="E4" s="208"/>
    </row>
    <row r="6" spans="1:5" ht="30">
      <c r="A6" s="2" t="s">
        <v>83</v>
      </c>
      <c r="B6" s="3" t="s">
        <v>84</v>
      </c>
      <c r="C6" s="101" t="s">
        <v>1</v>
      </c>
      <c r="D6" s="102" t="s">
        <v>3</v>
      </c>
    </row>
    <row r="7" spans="1:5">
      <c r="A7" s="26"/>
      <c r="B7" s="26"/>
      <c r="C7" s="88"/>
      <c r="D7" s="88"/>
    </row>
    <row r="8" spans="1:5">
      <c r="A8" s="26"/>
      <c r="B8" s="26"/>
      <c r="C8" s="88"/>
      <c r="D8" s="88"/>
    </row>
    <row r="9" spans="1:5">
      <c r="A9" s="26"/>
      <c r="B9" s="26"/>
      <c r="C9" s="88"/>
      <c r="D9" s="88"/>
    </row>
    <row r="10" spans="1:5">
      <c r="A10" s="26"/>
      <c r="B10" s="26"/>
      <c r="C10" s="88"/>
      <c r="D10" s="88"/>
    </row>
    <row r="11" spans="1:5">
      <c r="A11" s="13" t="s">
        <v>186</v>
      </c>
      <c r="B11" s="6" t="s">
        <v>187</v>
      </c>
      <c r="C11" s="88"/>
      <c r="D11" s="88"/>
    </row>
    <row r="12" spans="1:5">
      <c r="A12" s="13"/>
      <c r="B12" s="6"/>
      <c r="C12" s="88"/>
      <c r="D12" s="88"/>
    </row>
    <row r="13" spans="1:5">
      <c r="A13" s="13"/>
      <c r="B13" s="6"/>
      <c r="C13" s="88"/>
      <c r="D13" s="88"/>
    </row>
    <row r="14" spans="1:5">
      <c r="A14" s="13"/>
      <c r="B14" s="6"/>
      <c r="C14" s="88"/>
      <c r="D14" s="88"/>
    </row>
    <row r="15" spans="1:5">
      <c r="A15" s="13"/>
      <c r="B15" s="6"/>
      <c r="C15" s="88"/>
      <c r="D15" s="88"/>
    </row>
    <row r="16" spans="1:5">
      <c r="A16" s="13" t="s">
        <v>423</v>
      </c>
      <c r="B16" s="6" t="s">
        <v>188</v>
      </c>
      <c r="C16" s="88">
        <v>0</v>
      </c>
      <c r="D16" s="88">
        <v>0</v>
      </c>
    </row>
    <row r="17" spans="1:5">
      <c r="A17" s="13"/>
      <c r="B17" s="6"/>
      <c r="C17" s="88"/>
      <c r="D17" s="88"/>
    </row>
    <row r="18" spans="1:5">
      <c r="A18" s="13"/>
      <c r="B18" s="6"/>
      <c r="C18" s="88"/>
      <c r="D18" s="88"/>
    </row>
    <row r="19" spans="1:5">
      <c r="A19" s="13"/>
      <c r="B19" s="6"/>
      <c r="C19" s="88"/>
      <c r="D19" s="88"/>
    </row>
    <row r="20" spans="1:5">
      <c r="A20" s="13"/>
      <c r="B20" s="6"/>
      <c r="C20" s="88"/>
      <c r="D20" s="88"/>
    </row>
    <row r="21" spans="1:5">
      <c r="A21" s="5" t="s">
        <v>189</v>
      </c>
      <c r="B21" s="6" t="s">
        <v>190</v>
      </c>
      <c r="C21" s="88"/>
      <c r="D21" s="132">
        <v>0</v>
      </c>
    </row>
    <row r="22" spans="1:5">
      <c r="A22" s="5" t="s">
        <v>671</v>
      </c>
      <c r="B22" s="6"/>
      <c r="C22" s="88">
        <v>0</v>
      </c>
      <c r="D22" s="88">
        <f>SUM(C22)</f>
        <v>0</v>
      </c>
    </row>
    <row r="23" spans="1:5">
      <c r="A23" s="5" t="s">
        <v>670</v>
      </c>
      <c r="B23" s="6"/>
      <c r="C23" s="88">
        <v>0</v>
      </c>
      <c r="D23" s="88">
        <f>SUM(C23)</f>
        <v>0</v>
      </c>
      <c r="E23" s="131"/>
    </row>
    <row r="24" spans="1:5">
      <c r="A24" s="5" t="s">
        <v>672</v>
      </c>
      <c r="B24" s="6"/>
      <c r="C24" s="88">
        <v>0</v>
      </c>
      <c r="D24" s="88">
        <f>SUM(C24)</f>
        <v>0</v>
      </c>
    </row>
    <row r="25" spans="1:5">
      <c r="A25" s="13" t="s">
        <v>191</v>
      </c>
      <c r="B25" s="6" t="s">
        <v>192</v>
      </c>
      <c r="C25" s="197">
        <v>1760000</v>
      </c>
      <c r="D25" s="132">
        <f>SUM(C25)</f>
        <v>1760000</v>
      </c>
    </row>
    <row r="26" spans="1:5">
      <c r="B26" s="6"/>
      <c r="C26" s="88"/>
      <c r="D26" s="88"/>
    </row>
    <row r="27" spans="1:5">
      <c r="A27" s="13"/>
      <c r="B27" s="6"/>
      <c r="C27" s="88"/>
      <c r="D27" s="88"/>
    </row>
    <row r="28" spans="1:5">
      <c r="A28" s="13" t="s">
        <v>193</v>
      </c>
      <c r="B28" s="6" t="s">
        <v>194</v>
      </c>
      <c r="C28" s="88"/>
      <c r="D28" s="88"/>
    </row>
    <row r="29" spans="1:5">
      <c r="A29" s="13"/>
      <c r="B29" s="6"/>
      <c r="C29" s="88"/>
      <c r="D29" s="88"/>
    </row>
    <row r="30" spans="1:5">
      <c r="A30" s="13"/>
      <c r="B30" s="6"/>
      <c r="C30" s="88"/>
      <c r="D30" s="88"/>
    </row>
    <row r="31" spans="1:5">
      <c r="A31" s="5" t="s">
        <v>195</v>
      </c>
      <c r="B31" s="6" t="s">
        <v>196</v>
      </c>
      <c r="C31" s="88"/>
      <c r="D31" s="88"/>
    </row>
    <row r="32" spans="1:5">
      <c r="A32" s="5" t="s">
        <v>197</v>
      </c>
      <c r="B32" s="6" t="s">
        <v>198</v>
      </c>
      <c r="C32" s="197">
        <v>475000</v>
      </c>
      <c r="D32" s="109">
        <f>SUM(C32)</f>
        <v>475000</v>
      </c>
    </row>
    <row r="33" spans="1:5" s="90" customFormat="1" ht="15.75">
      <c r="A33" s="20" t="s">
        <v>424</v>
      </c>
      <c r="B33" s="9" t="s">
        <v>199</v>
      </c>
      <c r="C33" s="129">
        <f>SUM(C16+C21+C25+C28+C31+C32)</f>
        <v>2235000</v>
      </c>
      <c r="D33" s="129">
        <f>SUM(D16+D21+D25+D32)</f>
        <v>2235000</v>
      </c>
    </row>
    <row r="34" spans="1:5" ht="15.75">
      <c r="A34" s="24"/>
      <c r="B34" s="8"/>
      <c r="C34" s="88"/>
      <c r="D34" s="88"/>
    </row>
    <row r="35" spans="1:5">
      <c r="A35" s="5" t="s">
        <v>673</v>
      </c>
      <c r="B35" s="8"/>
      <c r="C35" s="88">
        <v>0</v>
      </c>
      <c r="D35" s="88">
        <f>SUM(C35)</f>
        <v>0</v>
      </c>
    </row>
    <row r="36" spans="1:5">
      <c r="A36" s="5" t="s">
        <v>674</v>
      </c>
      <c r="B36" s="8"/>
      <c r="C36" s="88">
        <v>0</v>
      </c>
      <c r="D36" s="88">
        <f>SUM(C36)</f>
        <v>0</v>
      </c>
    </row>
    <row r="37" spans="1:5">
      <c r="A37" s="5" t="s">
        <v>675</v>
      </c>
      <c r="B37" s="8"/>
      <c r="C37" s="88">
        <v>0</v>
      </c>
      <c r="D37" s="88">
        <f>SUM(C37)</f>
        <v>0</v>
      </c>
      <c r="E37" s="131"/>
    </row>
    <row r="38" spans="1:5">
      <c r="A38" s="13" t="s">
        <v>200</v>
      </c>
      <c r="B38" s="6" t="s">
        <v>201</v>
      </c>
      <c r="C38" s="197">
        <v>1600000</v>
      </c>
      <c r="D38" s="109">
        <f>SUM(C38)</f>
        <v>1600000</v>
      </c>
    </row>
    <row r="39" spans="1:5">
      <c r="A39" s="13"/>
      <c r="B39" s="6"/>
      <c r="C39" s="88"/>
      <c r="D39" s="88"/>
    </row>
    <row r="40" spans="1:5">
      <c r="A40" s="13"/>
      <c r="B40" s="6"/>
      <c r="C40" s="88"/>
      <c r="D40" s="88"/>
    </row>
    <row r="41" spans="1:5">
      <c r="A41" s="13"/>
      <c r="B41" s="6"/>
      <c r="C41" s="88"/>
      <c r="D41" s="88"/>
    </row>
    <row r="42" spans="1:5">
      <c r="A42" s="13"/>
      <c r="B42" s="6"/>
      <c r="C42" s="88"/>
      <c r="D42" s="88"/>
    </row>
    <row r="43" spans="1:5">
      <c r="A43" s="13" t="s">
        <v>202</v>
      </c>
      <c r="B43" s="6" t="s">
        <v>203</v>
      </c>
      <c r="C43" s="88"/>
      <c r="D43" s="88"/>
    </row>
    <row r="44" spans="1:5">
      <c r="A44" s="13"/>
      <c r="B44" s="6"/>
      <c r="C44" s="88"/>
      <c r="D44" s="88"/>
    </row>
    <row r="45" spans="1:5">
      <c r="A45" s="13"/>
      <c r="B45" s="6"/>
      <c r="C45" s="88"/>
      <c r="D45" s="88"/>
    </row>
    <row r="46" spans="1:5">
      <c r="A46" s="13"/>
      <c r="B46" s="6"/>
      <c r="C46" s="88"/>
      <c r="D46" s="88"/>
    </row>
    <row r="47" spans="1:5">
      <c r="A47" s="13"/>
      <c r="B47" s="6"/>
      <c r="C47" s="88"/>
      <c r="D47" s="88"/>
    </row>
    <row r="48" spans="1:5">
      <c r="A48" s="13" t="s">
        <v>204</v>
      </c>
      <c r="B48" s="6" t="s">
        <v>205</v>
      </c>
      <c r="C48" s="88">
        <v>0</v>
      </c>
      <c r="D48" s="132">
        <v>0</v>
      </c>
    </row>
    <row r="49" spans="1:5">
      <c r="A49" s="13" t="s">
        <v>206</v>
      </c>
      <c r="B49" s="6" t="s">
        <v>207</v>
      </c>
      <c r="C49" s="201">
        <v>432000</v>
      </c>
      <c r="D49" s="132">
        <f>SUM(C49)</f>
        <v>432000</v>
      </c>
    </row>
    <row r="50" spans="1:5" s="90" customFormat="1" ht="15.75">
      <c r="A50" s="20" t="s">
        <v>425</v>
      </c>
      <c r="B50" s="9" t="s">
        <v>208</v>
      </c>
      <c r="C50" s="121">
        <f>SUM(C34:C49)</f>
        <v>2032000</v>
      </c>
      <c r="D50" s="121">
        <f>SUM(D35:D49)</f>
        <v>2032000</v>
      </c>
    </row>
    <row r="53" spans="1:5">
      <c r="A53" s="93" t="s">
        <v>636</v>
      </c>
      <c r="B53" s="93" t="s">
        <v>653</v>
      </c>
      <c r="C53" s="93" t="s">
        <v>637</v>
      </c>
      <c r="D53" s="93" t="s">
        <v>638</v>
      </c>
      <c r="E53" s="125" t="s">
        <v>639</v>
      </c>
    </row>
    <row r="54" spans="1:5">
      <c r="A54" s="103"/>
      <c r="B54" s="103"/>
      <c r="C54" s="127"/>
      <c r="D54" s="127"/>
      <c r="E54" s="123"/>
    </row>
    <row r="55" spans="1:5">
      <c r="A55" s="103"/>
      <c r="B55" s="103"/>
      <c r="C55" s="127"/>
      <c r="D55" s="127"/>
      <c r="E55" s="123"/>
    </row>
    <row r="56" spans="1:5">
      <c r="A56" s="103"/>
      <c r="B56" s="103"/>
      <c r="C56" s="127"/>
      <c r="D56" s="127"/>
      <c r="E56" s="123"/>
    </row>
    <row r="57" spans="1:5">
      <c r="A57" s="103"/>
      <c r="B57" s="103"/>
      <c r="C57" s="127"/>
      <c r="D57" s="127"/>
      <c r="E57" s="123"/>
    </row>
    <row r="58" spans="1:5">
      <c r="A58" s="13" t="s">
        <v>186</v>
      </c>
      <c r="B58" s="6" t="s">
        <v>187</v>
      </c>
      <c r="C58" s="127"/>
      <c r="D58" s="127"/>
      <c r="E58" s="123"/>
    </row>
    <row r="59" spans="1:5">
      <c r="A59" s="13"/>
      <c r="B59" s="6"/>
      <c r="C59" s="127"/>
      <c r="D59" s="127"/>
      <c r="E59" s="123"/>
    </row>
    <row r="60" spans="1:5">
      <c r="A60" s="13"/>
      <c r="B60" s="6"/>
      <c r="C60" s="127"/>
      <c r="D60" s="127"/>
      <c r="E60" s="123"/>
    </row>
    <row r="61" spans="1:5">
      <c r="A61" s="13"/>
      <c r="B61" s="6"/>
      <c r="C61" s="127"/>
      <c r="D61" s="127"/>
      <c r="E61" s="123"/>
    </row>
    <row r="62" spans="1:5">
      <c r="A62" s="13"/>
      <c r="B62" s="6"/>
      <c r="C62" s="127"/>
      <c r="D62" s="127"/>
      <c r="E62" s="123"/>
    </row>
    <row r="63" spans="1:5">
      <c r="A63" s="13" t="s">
        <v>423</v>
      </c>
      <c r="B63" s="6" t="s">
        <v>188</v>
      </c>
      <c r="C63" s="127">
        <v>0</v>
      </c>
      <c r="D63" s="127"/>
      <c r="E63" s="123">
        <v>0</v>
      </c>
    </row>
    <row r="64" spans="1:5">
      <c r="A64" s="13"/>
      <c r="B64" s="6"/>
      <c r="C64" s="127"/>
      <c r="D64" s="127"/>
      <c r="E64" s="123"/>
    </row>
    <row r="65" spans="1:5">
      <c r="A65" s="13"/>
      <c r="B65" s="6"/>
      <c r="C65" s="127"/>
      <c r="D65" s="127"/>
      <c r="E65" s="123"/>
    </row>
    <row r="66" spans="1:5">
      <c r="A66" s="13"/>
      <c r="B66" s="6"/>
      <c r="C66" s="127"/>
      <c r="D66" s="127"/>
      <c r="E66" s="123"/>
    </row>
    <row r="67" spans="1:5">
      <c r="A67" s="13"/>
      <c r="B67" s="6"/>
      <c r="C67" s="127"/>
      <c r="D67" s="127"/>
      <c r="E67" s="123"/>
    </row>
    <row r="68" spans="1:5">
      <c r="A68" s="5" t="s">
        <v>189</v>
      </c>
      <c r="B68" s="6" t="s">
        <v>190</v>
      </c>
      <c r="C68" s="127">
        <v>0</v>
      </c>
      <c r="D68" s="127"/>
      <c r="E68" s="123">
        <v>0</v>
      </c>
    </row>
    <row r="69" spans="1:5">
      <c r="A69" s="5"/>
      <c r="B69" s="6"/>
      <c r="C69" s="127"/>
      <c r="D69" s="127"/>
      <c r="E69" s="123"/>
    </row>
    <row r="70" spans="1:5">
      <c r="A70" s="5"/>
      <c r="B70" s="6"/>
      <c r="C70" s="108"/>
      <c r="D70" s="108"/>
      <c r="E70" s="108"/>
    </row>
    <row r="71" spans="1:5">
      <c r="A71" s="13" t="s">
        <v>191</v>
      </c>
      <c r="B71" s="6" t="s">
        <v>192</v>
      </c>
      <c r="C71" s="202">
        <v>1760000</v>
      </c>
      <c r="D71" s="202">
        <v>475000</v>
      </c>
      <c r="E71" s="117">
        <f>SUM(C71:D71)</f>
        <v>2235000</v>
      </c>
    </row>
    <row r="72" spans="1:5" s="90" customFormat="1" ht="15.75">
      <c r="A72" s="20" t="s">
        <v>424</v>
      </c>
      <c r="B72" s="9" t="s">
        <v>199</v>
      </c>
      <c r="C72" s="125">
        <f>SUM(C63:C71)</f>
        <v>1760000</v>
      </c>
      <c r="D72" s="125">
        <f t="shared" ref="D72:E72" si="0">SUM(D63:D71)</f>
        <v>475000</v>
      </c>
      <c r="E72" s="125">
        <f t="shared" si="0"/>
        <v>2235000</v>
      </c>
    </row>
    <row r="73" spans="1:5" ht="15.75">
      <c r="A73" s="24"/>
      <c r="B73" s="8"/>
      <c r="C73" s="127"/>
      <c r="D73" s="127"/>
      <c r="E73" s="123"/>
    </row>
    <row r="74" spans="1:5" ht="15.75">
      <c r="A74" s="24"/>
      <c r="B74" s="8"/>
      <c r="C74" s="127"/>
      <c r="D74" s="127"/>
      <c r="E74" s="123"/>
    </row>
    <row r="75" spans="1:5" s="124" customFormat="1">
      <c r="A75" s="13" t="s">
        <v>651</v>
      </c>
      <c r="B75" s="6"/>
      <c r="C75" s="127"/>
      <c r="D75" s="127"/>
      <c r="E75" s="123"/>
    </row>
    <row r="76" spans="1:5" ht="15.75">
      <c r="A76" s="24"/>
      <c r="B76" s="8"/>
      <c r="C76" s="127"/>
      <c r="D76" s="127"/>
      <c r="E76" s="123"/>
    </row>
    <row r="77" spans="1:5">
      <c r="A77" s="13" t="s">
        <v>200</v>
      </c>
      <c r="B77" s="6" t="s">
        <v>201</v>
      </c>
      <c r="C77" s="201">
        <v>1600000</v>
      </c>
      <c r="D77" s="202">
        <v>432000</v>
      </c>
      <c r="E77" s="123">
        <f>SUM(C77:D77)</f>
        <v>2032000</v>
      </c>
    </row>
    <row r="78" spans="1:5">
      <c r="A78" s="13"/>
      <c r="B78" s="6"/>
      <c r="C78" s="127"/>
      <c r="D78" s="127"/>
      <c r="E78" s="123"/>
    </row>
    <row r="79" spans="1:5">
      <c r="A79" s="13"/>
      <c r="B79" s="6"/>
      <c r="C79" s="127"/>
      <c r="D79" s="127"/>
      <c r="E79" s="123"/>
    </row>
    <row r="80" spans="1:5">
      <c r="A80" s="13"/>
      <c r="B80" s="6"/>
      <c r="C80" s="127"/>
      <c r="D80" s="127"/>
      <c r="E80" s="123"/>
    </row>
    <row r="81" spans="1:5">
      <c r="A81" s="13"/>
      <c r="B81" s="6"/>
      <c r="C81" s="127"/>
      <c r="D81" s="127"/>
      <c r="E81" s="123"/>
    </row>
    <row r="82" spans="1:5">
      <c r="A82" s="13" t="s">
        <v>202</v>
      </c>
      <c r="B82" s="6" t="s">
        <v>203</v>
      </c>
      <c r="C82" s="127"/>
      <c r="D82" s="127"/>
      <c r="E82" s="123"/>
    </row>
    <row r="83" spans="1:5">
      <c r="A83" s="13"/>
      <c r="B83" s="6"/>
      <c r="C83" s="127"/>
      <c r="D83" s="127"/>
      <c r="E83" s="123"/>
    </row>
    <row r="84" spans="1:5">
      <c r="A84" s="13"/>
      <c r="B84" s="6"/>
      <c r="C84" s="127"/>
      <c r="D84" s="127"/>
      <c r="E84" s="123"/>
    </row>
    <row r="85" spans="1:5">
      <c r="A85" s="13"/>
      <c r="B85" s="6"/>
      <c r="C85" s="127"/>
      <c r="D85" s="127"/>
      <c r="E85" s="123"/>
    </row>
    <row r="86" spans="1:5">
      <c r="A86" s="13"/>
      <c r="B86" s="6"/>
      <c r="C86" s="127"/>
      <c r="D86" s="127"/>
      <c r="E86" s="123"/>
    </row>
    <row r="87" spans="1:5">
      <c r="A87" s="13" t="s">
        <v>204</v>
      </c>
      <c r="B87" s="6" t="s">
        <v>205</v>
      </c>
      <c r="C87" s="117">
        <v>0</v>
      </c>
      <c r="D87" s="117"/>
      <c r="E87" s="152">
        <v>0</v>
      </c>
    </row>
    <row r="88" spans="1:5" s="90" customFormat="1" ht="15.75">
      <c r="A88" s="20" t="s">
        <v>425</v>
      </c>
      <c r="B88" s="9" t="s">
        <v>208</v>
      </c>
      <c r="C88" s="128">
        <f>SUM(C73:C87)</f>
        <v>1600000</v>
      </c>
      <c r="D88" s="128">
        <f>SUM(D77:D87)</f>
        <v>432000</v>
      </c>
      <c r="E88" s="126">
        <f>SUM(E74:E87)</f>
        <v>2032000</v>
      </c>
    </row>
    <row r="89" spans="1:5">
      <c r="A89" s="89"/>
      <c r="B89" s="89"/>
      <c r="C89" s="89"/>
      <c r="D89" s="89"/>
    </row>
    <row r="90" spans="1:5">
      <c r="A90" s="89"/>
      <c r="B90" s="89"/>
      <c r="C90" s="89"/>
      <c r="D90" s="89"/>
    </row>
    <row r="91" spans="1:5">
      <c r="A91" s="89"/>
      <c r="B91" s="89"/>
      <c r="C91" s="89"/>
      <c r="D91" s="89"/>
    </row>
    <row r="92" spans="1:5">
      <c r="A92" s="89"/>
      <c r="B92" s="89"/>
      <c r="C92" s="89"/>
      <c r="D92" s="89"/>
    </row>
    <row r="93" spans="1:5">
      <c r="A93" s="89"/>
      <c r="B93" s="89"/>
      <c r="C93" s="89"/>
      <c r="D93" s="89"/>
    </row>
    <row r="94" spans="1:5">
      <c r="A94" s="89"/>
      <c r="B94" s="89"/>
      <c r="C94" s="89"/>
      <c r="D94" s="89"/>
    </row>
  </sheetData>
  <mergeCells count="3">
    <mergeCell ref="A1:E1"/>
    <mergeCell ref="A3:E3"/>
    <mergeCell ref="A4:E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5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6"/>
  <sheetViews>
    <sheetView topLeftCell="B1" workbookViewId="0">
      <selection activeCell="C1" sqref="C1:E1"/>
    </sheetView>
  </sheetViews>
  <sheetFormatPr defaultRowHeight="15"/>
  <cols>
    <col min="1" max="1" width="86.28515625" customWidth="1"/>
    <col min="2" max="2" width="28.28515625" customWidth="1"/>
    <col min="3" max="3" width="29.140625" customWidth="1"/>
    <col min="4" max="4" width="29.42578125" customWidth="1"/>
    <col min="5" max="5" width="18.42578125" customWidth="1"/>
  </cols>
  <sheetData>
    <row r="1" spans="1:5">
      <c r="C1" s="214" t="s">
        <v>700</v>
      </c>
      <c r="D1" s="214"/>
      <c r="E1" s="214"/>
    </row>
    <row r="3" spans="1:5" ht="25.5" customHeight="1">
      <c r="A3" s="207" t="s">
        <v>693</v>
      </c>
      <c r="B3" s="213"/>
      <c r="C3" s="213"/>
      <c r="D3" s="213"/>
      <c r="E3" s="213"/>
    </row>
    <row r="4" spans="1:5" ht="23.25" customHeight="1">
      <c r="A4" s="218" t="s">
        <v>583</v>
      </c>
      <c r="B4" s="219"/>
      <c r="C4" s="219"/>
      <c r="D4" s="219"/>
      <c r="E4" s="219"/>
    </row>
    <row r="5" spans="1:5">
      <c r="A5" s="1"/>
    </row>
    <row r="6" spans="1:5">
      <c r="A6" s="1"/>
    </row>
    <row r="7" spans="1:5" ht="51" customHeight="1">
      <c r="A7" s="50" t="s">
        <v>582</v>
      </c>
      <c r="B7" s="51" t="s">
        <v>629</v>
      </c>
      <c r="C7" s="51" t="s">
        <v>630</v>
      </c>
      <c r="D7" s="51" t="s">
        <v>630</v>
      </c>
      <c r="E7" s="59" t="s">
        <v>3</v>
      </c>
    </row>
    <row r="8" spans="1:5" ht="15" customHeight="1">
      <c r="A8" s="51" t="s">
        <v>556</v>
      </c>
      <c r="B8" s="52"/>
      <c r="C8" s="52"/>
      <c r="D8" s="52"/>
      <c r="E8" s="26">
        <f>SUM(B8:D8)</f>
        <v>0</v>
      </c>
    </row>
    <row r="9" spans="1:5" ht="15" customHeight="1">
      <c r="A9" s="51" t="s">
        <v>557</v>
      </c>
      <c r="B9" s="52"/>
      <c r="C9" s="52"/>
      <c r="D9" s="52"/>
      <c r="E9" s="26">
        <f t="shared" ref="E9:E34" si="0">SUM(B9:D9)</f>
        <v>0</v>
      </c>
    </row>
    <row r="10" spans="1:5" ht="15" customHeight="1">
      <c r="A10" s="51" t="s">
        <v>558</v>
      </c>
      <c r="B10" s="52"/>
      <c r="C10" s="52"/>
      <c r="D10" s="52"/>
      <c r="E10" s="26">
        <f t="shared" si="0"/>
        <v>0</v>
      </c>
    </row>
    <row r="11" spans="1:5" ht="15" customHeight="1">
      <c r="A11" s="51" t="s">
        <v>559</v>
      </c>
      <c r="B11" s="52"/>
      <c r="C11" s="52"/>
      <c r="D11" s="52"/>
      <c r="E11" s="26">
        <f t="shared" si="0"/>
        <v>0</v>
      </c>
    </row>
    <row r="12" spans="1:5" s="90" customFormat="1" ht="15" customHeight="1">
      <c r="A12" s="50" t="s">
        <v>577</v>
      </c>
      <c r="B12" s="94">
        <f>SUM(B8:B11)</f>
        <v>0</v>
      </c>
      <c r="C12" s="94">
        <f>SUM(C8:C11)</f>
        <v>0</v>
      </c>
      <c r="D12" s="94">
        <f>SUM(D8:D11)</f>
        <v>0</v>
      </c>
      <c r="E12" s="95">
        <f t="shared" si="0"/>
        <v>0</v>
      </c>
    </row>
    <row r="13" spans="1:5" ht="15" customHeight="1">
      <c r="A13" s="51" t="s">
        <v>560</v>
      </c>
      <c r="B13" s="52"/>
      <c r="C13" s="52"/>
      <c r="D13" s="52"/>
      <c r="E13" s="26">
        <f t="shared" si="0"/>
        <v>0</v>
      </c>
    </row>
    <row r="14" spans="1:5" ht="33" customHeight="1">
      <c r="A14" s="51" t="s">
        <v>561</v>
      </c>
      <c r="B14" s="52"/>
      <c r="C14" s="52"/>
      <c r="D14" s="52"/>
      <c r="E14" s="26">
        <f t="shared" si="0"/>
        <v>0</v>
      </c>
    </row>
    <row r="15" spans="1:5" ht="15" customHeight="1">
      <c r="A15" s="51" t="s">
        <v>562</v>
      </c>
      <c r="B15" s="52"/>
      <c r="C15" s="52"/>
      <c r="D15" s="52"/>
      <c r="E15" s="26">
        <f t="shared" si="0"/>
        <v>0</v>
      </c>
    </row>
    <row r="16" spans="1:5" ht="15" customHeight="1">
      <c r="A16" s="51" t="s">
        <v>563</v>
      </c>
      <c r="B16" s="52">
        <v>0</v>
      </c>
      <c r="C16" s="52"/>
      <c r="D16" s="52"/>
      <c r="E16" s="26">
        <f t="shared" si="0"/>
        <v>0</v>
      </c>
    </row>
    <row r="17" spans="1:5" ht="15" customHeight="1">
      <c r="A17" s="51" t="s">
        <v>564</v>
      </c>
      <c r="B17" s="52"/>
      <c r="C17" s="52"/>
      <c r="D17" s="52"/>
      <c r="E17" s="26">
        <f t="shared" si="0"/>
        <v>0</v>
      </c>
    </row>
    <row r="18" spans="1:5" ht="15" customHeight="1">
      <c r="A18" s="51" t="s">
        <v>565</v>
      </c>
      <c r="B18" s="52"/>
      <c r="C18" s="52"/>
      <c r="D18" s="52"/>
      <c r="E18" s="26">
        <f t="shared" si="0"/>
        <v>0</v>
      </c>
    </row>
    <row r="19" spans="1:5" ht="15" customHeight="1">
      <c r="A19" s="51" t="s">
        <v>566</v>
      </c>
      <c r="B19" s="52"/>
      <c r="C19" s="52"/>
      <c r="D19" s="52"/>
      <c r="E19" s="26">
        <f t="shared" si="0"/>
        <v>0</v>
      </c>
    </row>
    <row r="20" spans="1:5" s="90" customFormat="1" ht="15" customHeight="1">
      <c r="A20" s="50" t="s">
        <v>578</v>
      </c>
      <c r="B20" s="94">
        <f>SUM(B13:B19)</f>
        <v>0</v>
      </c>
      <c r="C20" s="94">
        <f>SUM(C13:C19)</f>
        <v>0</v>
      </c>
      <c r="D20" s="94">
        <f>SUM(D13:D19)</f>
        <v>0</v>
      </c>
      <c r="E20" s="95">
        <f t="shared" si="0"/>
        <v>0</v>
      </c>
    </row>
    <row r="21" spans="1:5" ht="15" customHeight="1">
      <c r="A21" s="51" t="s">
        <v>567</v>
      </c>
      <c r="B21" s="52">
        <v>1</v>
      </c>
      <c r="C21" s="52"/>
      <c r="D21" s="52"/>
      <c r="E21" s="26">
        <f t="shared" si="0"/>
        <v>1</v>
      </c>
    </row>
    <row r="22" spans="1:5" ht="15" customHeight="1">
      <c r="A22" s="51" t="s">
        <v>568</v>
      </c>
      <c r="B22" s="52"/>
      <c r="C22" s="52"/>
      <c r="D22" s="52"/>
      <c r="E22" s="26">
        <f t="shared" si="0"/>
        <v>0</v>
      </c>
    </row>
    <row r="23" spans="1:5" ht="15" customHeight="1">
      <c r="A23" s="51" t="s">
        <v>569</v>
      </c>
      <c r="B23" s="52">
        <v>1</v>
      </c>
      <c r="C23" s="52"/>
      <c r="D23" s="52"/>
      <c r="E23" s="26">
        <f t="shared" si="0"/>
        <v>1</v>
      </c>
    </row>
    <row r="24" spans="1:5" s="90" customFormat="1" ht="15" customHeight="1">
      <c r="A24" s="50" t="s">
        <v>579</v>
      </c>
      <c r="B24" s="94">
        <f>SUM(B21:B23)</f>
        <v>2</v>
      </c>
      <c r="C24" s="94">
        <f>SUM(C21:C23)</f>
        <v>0</v>
      </c>
      <c r="D24" s="94">
        <f>SUM(D21:D23)</f>
        <v>0</v>
      </c>
      <c r="E24" s="95">
        <f t="shared" si="0"/>
        <v>2</v>
      </c>
    </row>
    <row r="25" spans="1:5" ht="15" customHeight="1">
      <c r="A25" s="51" t="s">
        <v>570</v>
      </c>
      <c r="B25" s="52">
        <v>1</v>
      </c>
      <c r="C25" s="52"/>
      <c r="D25" s="52"/>
      <c r="E25" s="26">
        <f t="shared" si="0"/>
        <v>1</v>
      </c>
    </row>
    <row r="26" spans="1:5" ht="15" customHeight="1">
      <c r="A26" s="51" t="s">
        <v>571</v>
      </c>
      <c r="B26" s="52">
        <v>3</v>
      </c>
      <c r="C26" s="52"/>
      <c r="D26" s="52"/>
      <c r="E26" s="26">
        <f t="shared" si="0"/>
        <v>3</v>
      </c>
    </row>
    <row r="27" spans="1:5" ht="15" customHeight="1">
      <c r="A27" s="51" t="s">
        <v>572</v>
      </c>
      <c r="B27" s="52">
        <v>1</v>
      </c>
      <c r="C27" s="52"/>
      <c r="D27" s="52"/>
      <c r="E27" s="26">
        <f t="shared" si="0"/>
        <v>1</v>
      </c>
    </row>
    <row r="28" spans="1:5" s="90" customFormat="1" ht="15" customHeight="1">
      <c r="A28" s="50" t="s">
        <v>580</v>
      </c>
      <c r="B28" s="94">
        <f>SUM(B25:B27)</f>
        <v>5</v>
      </c>
      <c r="C28" s="94">
        <f>SUM(C25:C27)</f>
        <v>0</v>
      </c>
      <c r="D28" s="94">
        <f>SUM(D25:D27)</f>
        <v>0</v>
      </c>
      <c r="E28" s="95">
        <f t="shared" si="0"/>
        <v>5</v>
      </c>
    </row>
    <row r="29" spans="1:5" s="90" customFormat="1" ht="37.5" customHeight="1">
      <c r="A29" s="50" t="s">
        <v>581</v>
      </c>
      <c r="B29" s="68">
        <f>SUM(B28,B24,B20,B12)</f>
        <v>7</v>
      </c>
      <c r="C29" s="45">
        <f>SUM(C28,C24,C20,C12)</f>
        <v>0</v>
      </c>
      <c r="D29" s="45">
        <f>SUM(D28,D24,D20,D12)</f>
        <v>0</v>
      </c>
      <c r="E29" s="95">
        <f t="shared" si="0"/>
        <v>7</v>
      </c>
    </row>
    <row r="30" spans="1:5" ht="30" customHeight="1">
      <c r="A30" s="51" t="s">
        <v>573</v>
      </c>
      <c r="B30" s="52"/>
      <c r="C30" s="52"/>
      <c r="D30" s="52"/>
      <c r="E30" s="26">
        <f t="shared" si="0"/>
        <v>0</v>
      </c>
    </row>
    <row r="31" spans="1:5" ht="32.25" customHeight="1">
      <c r="A31" s="51" t="s">
        <v>574</v>
      </c>
      <c r="B31" s="52"/>
      <c r="C31" s="52"/>
      <c r="D31" s="52"/>
      <c r="E31" s="26">
        <f t="shared" si="0"/>
        <v>0</v>
      </c>
    </row>
    <row r="32" spans="1:5" ht="33.75" customHeight="1">
      <c r="A32" s="51" t="s">
        <v>575</v>
      </c>
      <c r="B32" s="52"/>
      <c r="C32" s="52"/>
      <c r="D32" s="52"/>
      <c r="E32" s="26">
        <f t="shared" si="0"/>
        <v>0</v>
      </c>
    </row>
    <row r="33" spans="1:5" ht="18.75" customHeight="1">
      <c r="A33" s="51" t="s">
        <v>576</v>
      </c>
      <c r="B33" s="52"/>
      <c r="C33" s="52"/>
      <c r="D33" s="52"/>
      <c r="E33" s="26">
        <f t="shared" si="0"/>
        <v>0</v>
      </c>
    </row>
    <row r="34" spans="1:5" s="90" customFormat="1" ht="33" customHeight="1">
      <c r="A34" s="50" t="s">
        <v>46</v>
      </c>
      <c r="B34" s="94">
        <f>SUM(B30:B33)</f>
        <v>0</v>
      </c>
      <c r="C34" s="94">
        <f>SUM(C30:C33)</f>
        <v>0</v>
      </c>
      <c r="D34" s="94">
        <f>SUM(D30:D33)</f>
        <v>0</v>
      </c>
      <c r="E34" s="95">
        <f t="shared" si="0"/>
        <v>0</v>
      </c>
    </row>
    <row r="35" spans="1:5">
      <c r="A35" s="215"/>
      <c r="B35" s="216"/>
      <c r="C35" s="216"/>
      <c r="D35" s="216"/>
    </row>
    <row r="36" spans="1:5">
      <c r="A36" s="217"/>
      <c r="B36" s="216"/>
      <c r="C36" s="216"/>
      <c r="D36" s="216"/>
    </row>
  </sheetData>
  <mergeCells count="5">
    <mergeCell ref="C1:E1"/>
    <mergeCell ref="A35:D35"/>
    <mergeCell ref="A36:D36"/>
    <mergeCell ref="A3:E3"/>
    <mergeCell ref="A4:E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4"/>
  <sheetViews>
    <sheetView workbookViewId="0">
      <selection sqref="A1:B1"/>
    </sheetView>
  </sheetViews>
  <sheetFormatPr defaultRowHeight="15"/>
  <cols>
    <col min="1" max="1" width="83.28515625" customWidth="1"/>
    <col min="2" max="2" width="19.5703125" customWidth="1"/>
  </cols>
  <sheetData>
    <row r="1" spans="1:7">
      <c r="A1" s="214" t="s">
        <v>701</v>
      </c>
      <c r="B1" s="214"/>
    </row>
    <row r="3" spans="1:7" ht="27" customHeight="1">
      <c r="A3" s="207" t="s">
        <v>693</v>
      </c>
      <c r="B3" s="213"/>
    </row>
    <row r="4" spans="1:7" ht="71.25" customHeight="1">
      <c r="A4" s="218" t="s">
        <v>680</v>
      </c>
      <c r="B4" s="218"/>
      <c r="C4" s="61"/>
      <c r="D4" s="61"/>
      <c r="E4" s="61"/>
      <c r="F4" s="61"/>
      <c r="G4" s="61"/>
    </row>
    <row r="5" spans="1:7" ht="24" customHeight="1">
      <c r="A5" s="57"/>
      <c r="B5" s="57"/>
      <c r="C5" s="61"/>
      <c r="D5" s="61"/>
      <c r="E5" s="61"/>
      <c r="F5" s="61"/>
      <c r="G5" s="61"/>
    </row>
    <row r="6" spans="1:7" ht="22.5" customHeight="1">
      <c r="A6" s="4" t="s">
        <v>1</v>
      </c>
    </row>
    <row r="7" spans="1:7" ht="18" hidden="1">
      <c r="A7" s="39" t="s">
        <v>655</v>
      </c>
      <c r="B7" s="38" t="s">
        <v>10</v>
      </c>
    </row>
    <row r="8" spans="1:7" hidden="1">
      <c r="A8" s="37" t="s">
        <v>65</v>
      </c>
      <c r="B8" s="37"/>
    </row>
    <row r="9" spans="1:7" hidden="1">
      <c r="A9" s="62" t="s">
        <v>66</v>
      </c>
      <c r="B9" s="37"/>
    </row>
    <row r="10" spans="1:7" hidden="1">
      <c r="A10" s="37" t="s">
        <v>67</v>
      </c>
      <c r="B10" s="110"/>
    </row>
    <row r="11" spans="1:7" hidden="1">
      <c r="A11" s="37" t="s">
        <v>68</v>
      </c>
      <c r="B11" s="110"/>
    </row>
    <row r="12" spans="1:7" hidden="1">
      <c r="A12" s="37" t="s">
        <v>69</v>
      </c>
      <c r="B12" s="110"/>
    </row>
    <row r="13" spans="1:7" hidden="1">
      <c r="A13" s="37" t="s">
        <v>70</v>
      </c>
      <c r="B13" s="110"/>
    </row>
    <row r="14" spans="1:7" hidden="1">
      <c r="A14" s="37" t="s">
        <v>71</v>
      </c>
      <c r="B14" s="110"/>
    </row>
    <row r="15" spans="1:7" hidden="1">
      <c r="A15" s="37" t="s">
        <v>72</v>
      </c>
      <c r="B15" s="110"/>
    </row>
    <row r="16" spans="1:7" s="90" customFormat="1" hidden="1">
      <c r="A16" s="96" t="s">
        <v>13</v>
      </c>
      <c r="B16" s="111"/>
    </row>
    <row r="17" spans="1:2" ht="30" hidden="1">
      <c r="A17" s="63" t="s">
        <v>5</v>
      </c>
      <c r="B17" s="110"/>
    </row>
    <row r="18" spans="1:2" ht="30" hidden="1">
      <c r="A18" s="63" t="s">
        <v>6</v>
      </c>
      <c r="B18" s="110"/>
    </row>
    <row r="19" spans="1:2" hidden="1">
      <c r="A19" s="64" t="s">
        <v>7</v>
      </c>
      <c r="B19" s="37"/>
    </row>
    <row r="20" spans="1:2" hidden="1">
      <c r="A20" s="64" t="s">
        <v>8</v>
      </c>
      <c r="B20" s="37"/>
    </row>
    <row r="21" spans="1:2" hidden="1">
      <c r="A21" s="37" t="s">
        <v>11</v>
      </c>
      <c r="B21" s="37"/>
    </row>
    <row r="22" spans="1:2" s="90" customFormat="1" hidden="1">
      <c r="A22" s="43" t="s">
        <v>9</v>
      </c>
      <c r="B22" s="93"/>
    </row>
    <row r="23" spans="1:2" s="90" customFormat="1" ht="31.5" hidden="1">
      <c r="A23" s="65" t="s">
        <v>12</v>
      </c>
      <c r="B23" s="23"/>
    </row>
    <row r="24" spans="1:2" s="90" customFormat="1" ht="15.75" hidden="1">
      <c r="A24" s="92" t="s">
        <v>555</v>
      </c>
      <c r="B24" s="92"/>
    </row>
    <row r="25" spans="1:2" hidden="1"/>
    <row r="26" spans="1:2" hidden="1"/>
    <row r="27" spans="1:2" ht="18">
      <c r="A27" s="39" t="s">
        <v>4</v>
      </c>
      <c r="B27" s="38" t="s">
        <v>10</v>
      </c>
    </row>
    <row r="28" spans="1:2">
      <c r="A28" s="37" t="s">
        <v>65</v>
      </c>
      <c r="B28" s="37"/>
    </row>
    <row r="29" spans="1:2">
      <c r="A29" s="62" t="s">
        <v>66</v>
      </c>
      <c r="B29" s="37"/>
    </row>
    <row r="30" spans="1:2">
      <c r="A30" s="37" t="s">
        <v>67</v>
      </c>
      <c r="B30" s="37"/>
    </row>
    <row r="31" spans="1:2">
      <c r="A31" s="37" t="s">
        <v>68</v>
      </c>
      <c r="B31" s="37"/>
    </row>
    <row r="32" spans="1:2">
      <c r="A32" s="37" t="s">
        <v>69</v>
      </c>
      <c r="B32" s="37"/>
    </row>
    <row r="33" spans="1:2">
      <c r="A33" s="37" t="s">
        <v>70</v>
      </c>
      <c r="B33" s="37"/>
    </row>
    <row r="34" spans="1:2">
      <c r="A34" s="37" t="s">
        <v>71</v>
      </c>
      <c r="B34" s="37"/>
    </row>
    <row r="35" spans="1:2">
      <c r="A35" s="37" t="s">
        <v>72</v>
      </c>
      <c r="B35" s="37"/>
    </row>
    <row r="36" spans="1:2" s="90" customFormat="1">
      <c r="A36" s="96" t="s">
        <v>13</v>
      </c>
      <c r="B36" s="96">
        <f>SUM(B28:B35)</f>
        <v>0</v>
      </c>
    </row>
    <row r="37" spans="1:2" ht="30">
      <c r="A37" s="63" t="s">
        <v>5</v>
      </c>
      <c r="B37" s="37"/>
    </row>
    <row r="38" spans="1:2" ht="30">
      <c r="A38" s="63" t="s">
        <v>6</v>
      </c>
      <c r="B38" s="37"/>
    </row>
    <row r="39" spans="1:2">
      <c r="A39" s="64" t="s">
        <v>7</v>
      </c>
      <c r="B39" s="37"/>
    </row>
    <row r="40" spans="1:2">
      <c r="A40" s="64" t="s">
        <v>8</v>
      </c>
      <c r="B40" s="37"/>
    </row>
    <row r="41" spans="1:2">
      <c r="A41" s="37" t="s">
        <v>11</v>
      </c>
      <c r="B41" s="37"/>
    </row>
    <row r="42" spans="1:2" s="90" customFormat="1">
      <c r="A42" s="43" t="s">
        <v>9</v>
      </c>
      <c r="B42" s="93">
        <f>SUM(B37:B41)</f>
        <v>0</v>
      </c>
    </row>
    <row r="43" spans="1:2" s="90" customFormat="1" ht="31.5">
      <c r="A43" s="65" t="s">
        <v>12</v>
      </c>
      <c r="B43" s="23"/>
    </row>
    <row r="44" spans="1:2" s="90" customFormat="1" ht="15.75">
      <c r="A44" s="92" t="s">
        <v>555</v>
      </c>
      <c r="B44" s="92">
        <f>SUM(B42,B43,)</f>
        <v>0</v>
      </c>
    </row>
  </sheetData>
  <mergeCells count="3">
    <mergeCell ref="A4:B4"/>
    <mergeCell ref="A3:B3"/>
    <mergeCell ref="A1:B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5"/>
  <sheetViews>
    <sheetView topLeftCell="B1" workbookViewId="0">
      <selection activeCell="H1" sqref="H1:J1"/>
    </sheetView>
  </sheetViews>
  <sheetFormatPr defaultRowHeight="1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2" ht="30" customHeight="1">
      <c r="H1" s="205" t="s">
        <v>702</v>
      </c>
      <c r="I1" s="205"/>
      <c r="J1" s="205"/>
    </row>
    <row r="2" spans="1:12" ht="46.5" customHeight="1">
      <c r="A2" s="207" t="s">
        <v>693</v>
      </c>
      <c r="B2" s="213"/>
      <c r="C2" s="213"/>
      <c r="D2" s="213"/>
      <c r="E2" s="213"/>
      <c r="F2" s="213"/>
      <c r="G2" s="213"/>
      <c r="H2" s="213"/>
      <c r="I2" s="213"/>
      <c r="J2" s="213"/>
    </row>
    <row r="3" spans="1:12" ht="16.5" customHeight="1">
      <c r="A3" s="210" t="s">
        <v>47</v>
      </c>
      <c r="B3" s="208"/>
      <c r="C3" s="208"/>
      <c r="D3" s="208"/>
      <c r="E3" s="208"/>
      <c r="F3" s="208"/>
      <c r="G3" s="208"/>
      <c r="H3" s="208"/>
      <c r="I3" s="208"/>
      <c r="J3" s="208"/>
    </row>
    <row r="4" spans="1:12" ht="18">
      <c r="A4" s="99"/>
      <c r="B4" s="58"/>
      <c r="C4" s="58"/>
      <c r="D4" s="58"/>
      <c r="E4" s="58"/>
      <c r="F4" s="58"/>
      <c r="G4" s="58"/>
      <c r="H4" s="58"/>
      <c r="I4" s="58"/>
      <c r="J4" s="58"/>
    </row>
    <row r="5" spans="1:12" ht="61.5" customHeight="1">
      <c r="A5" s="89" t="s">
        <v>1</v>
      </c>
    </row>
    <row r="6" spans="1:12" ht="60">
      <c r="A6" s="2" t="s">
        <v>83</v>
      </c>
      <c r="B6" s="3" t="s">
        <v>84</v>
      </c>
      <c r="C6" s="86" t="s">
        <v>640</v>
      </c>
      <c r="D6" s="86" t="s">
        <v>643</v>
      </c>
      <c r="E6" s="86" t="s">
        <v>644</v>
      </c>
      <c r="F6" s="86" t="s">
        <v>645</v>
      </c>
      <c r="G6" s="86" t="s">
        <v>649</v>
      </c>
      <c r="H6" s="86" t="s">
        <v>641</v>
      </c>
      <c r="I6" s="86" t="s">
        <v>642</v>
      </c>
      <c r="J6" s="86" t="s">
        <v>646</v>
      </c>
    </row>
    <row r="7" spans="1:12" ht="25.5">
      <c r="A7" s="103"/>
      <c r="B7" s="103"/>
      <c r="C7" s="103"/>
      <c r="D7" s="103"/>
      <c r="E7" s="103"/>
      <c r="F7" s="55" t="s">
        <v>650</v>
      </c>
      <c r="G7" s="54"/>
      <c r="H7" s="103"/>
      <c r="I7" s="103"/>
      <c r="J7" s="103"/>
    </row>
    <row r="8" spans="1:12">
      <c r="A8" s="103"/>
      <c r="B8" s="103"/>
      <c r="C8" s="103"/>
      <c r="D8" s="103"/>
      <c r="E8" s="103"/>
      <c r="F8" s="103"/>
      <c r="G8" s="103"/>
      <c r="H8" s="103"/>
      <c r="I8" s="103"/>
      <c r="J8" s="103"/>
    </row>
    <row r="9" spans="1:12">
      <c r="A9" s="103"/>
      <c r="B9" s="103"/>
      <c r="C9" s="103"/>
      <c r="D9" s="103"/>
      <c r="E9" s="103"/>
      <c r="F9" s="103"/>
      <c r="G9" s="103"/>
      <c r="H9" s="103"/>
      <c r="I9" s="103"/>
      <c r="J9" s="103"/>
    </row>
    <row r="10" spans="1:12">
      <c r="A10" s="103"/>
      <c r="B10" s="103"/>
      <c r="C10" s="103"/>
      <c r="D10" s="103"/>
      <c r="E10" s="103"/>
      <c r="F10" s="103"/>
      <c r="G10" s="103"/>
      <c r="H10" s="103"/>
      <c r="I10" s="103"/>
      <c r="J10" s="103"/>
      <c r="L10" s="113"/>
    </row>
    <row r="11" spans="1:12">
      <c r="A11" s="13" t="s">
        <v>186</v>
      </c>
      <c r="B11" s="6" t="s">
        <v>187</v>
      </c>
      <c r="C11" s="103"/>
      <c r="D11" s="103"/>
      <c r="E11" s="103"/>
      <c r="F11" s="103"/>
      <c r="G11" s="103"/>
      <c r="H11" s="103"/>
      <c r="I11" s="103"/>
      <c r="J11" s="103"/>
    </row>
    <row r="12" spans="1:12">
      <c r="A12" s="13"/>
      <c r="B12" s="6"/>
      <c r="C12" s="103"/>
      <c r="D12" s="103"/>
      <c r="E12" s="103"/>
      <c r="F12" s="103"/>
      <c r="G12" s="103"/>
      <c r="H12" s="103"/>
      <c r="I12" s="103"/>
      <c r="J12" s="103"/>
    </row>
    <row r="13" spans="1:12">
      <c r="A13" s="13"/>
      <c r="B13" s="6"/>
      <c r="C13" s="103"/>
      <c r="D13" s="103"/>
      <c r="E13" s="103"/>
      <c r="F13" s="103"/>
      <c r="G13" s="103"/>
      <c r="H13" s="103"/>
      <c r="I13" s="103"/>
      <c r="J13" s="103"/>
    </row>
    <row r="14" spans="1:12">
      <c r="A14" s="13"/>
      <c r="B14" s="6"/>
      <c r="C14" s="103"/>
      <c r="D14" s="103"/>
      <c r="E14" s="103"/>
      <c r="F14" s="103"/>
      <c r="G14" s="103"/>
      <c r="H14" s="103"/>
      <c r="I14" s="103"/>
      <c r="J14" s="103"/>
    </row>
    <row r="15" spans="1:12">
      <c r="A15" s="13"/>
      <c r="B15" s="6"/>
      <c r="C15" s="103"/>
      <c r="D15" s="103"/>
      <c r="E15" s="103"/>
      <c r="F15" s="103"/>
      <c r="G15" s="103"/>
      <c r="H15" s="103"/>
      <c r="I15" s="103"/>
      <c r="J15" s="103"/>
    </row>
    <row r="16" spans="1:12">
      <c r="A16" s="13" t="s">
        <v>423</v>
      </c>
      <c r="B16" s="6" t="s">
        <v>188</v>
      </c>
      <c r="C16" s="103"/>
      <c r="D16" s="103"/>
      <c r="E16" s="103"/>
      <c r="F16" s="103"/>
      <c r="G16" s="103"/>
      <c r="H16" s="103"/>
      <c r="I16" s="103"/>
      <c r="J16" s="103"/>
    </row>
    <row r="17" spans="1:10">
      <c r="A17" s="13"/>
      <c r="B17" s="6"/>
      <c r="C17" s="103"/>
      <c r="D17" s="103"/>
      <c r="E17" s="103"/>
      <c r="F17" s="103"/>
      <c r="G17" s="103"/>
      <c r="H17" s="103"/>
      <c r="I17" s="103"/>
      <c r="J17" s="103"/>
    </row>
    <row r="18" spans="1:10">
      <c r="A18" s="13"/>
      <c r="B18" s="6"/>
      <c r="C18" s="103"/>
      <c r="D18" s="103"/>
      <c r="E18" s="103"/>
      <c r="F18" s="103"/>
      <c r="G18" s="103"/>
      <c r="H18" s="103"/>
      <c r="I18" s="103"/>
      <c r="J18" s="103"/>
    </row>
    <row r="19" spans="1:10">
      <c r="A19" s="13"/>
      <c r="B19" s="6"/>
      <c r="C19" s="103"/>
      <c r="D19" s="103"/>
      <c r="E19" s="103"/>
      <c r="F19" s="103"/>
      <c r="G19" s="103"/>
      <c r="H19" s="103"/>
      <c r="I19" s="103"/>
      <c r="J19" s="103"/>
    </row>
    <row r="20" spans="1:10">
      <c r="A20" s="13"/>
      <c r="B20" s="6"/>
      <c r="C20" s="103"/>
      <c r="D20" s="103"/>
      <c r="E20" s="103"/>
      <c r="F20" s="103"/>
      <c r="G20" s="103"/>
      <c r="H20" s="103"/>
      <c r="I20" s="103"/>
      <c r="J20" s="103"/>
    </row>
    <row r="21" spans="1:10">
      <c r="A21" s="5" t="s">
        <v>189</v>
      </c>
      <c r="B21" s="6" t="s">
        <v>190</v>
      </c>
      <c r="C21" s="103"/>
      <c r="D21" s="103"/>
      <c r="E21" s="103"/>
      <c r="F21" s="103"/>
      <c r="G21" s="103"/>
      <c r="H21" s="103"/>
      <c r="I21" s="103"/>
      <c r="J21" s="103"/>
    </row>
    <row r="22" spans="1:10">
      <c r="A22" s="5"/>
      <c r="B22" s="6"/>
      <c r="C22" s="103"/>
      <c r="D22" s="103"/>
      <c r="E22" s="103"/>
      <c r="F22" s="103"/>
      <c r="G22" s="103"/>
      <c r="H22" s="104"/>
      <c r="I22" s="104"/>
      <c r="J22" s="112"/>
    </row>
    <row r="23" spans="1:10">
      <c r="A23" s="5"/>
      <c r="B23" s="6"/>
      <c r="C23" s="103"/>
      <c r="D23" s="103"/>
      <c r="E23" s="103"/>
      <c r="F23" s="103"/>
      <c r="G23" s="103"/>
      <c r="H23" s="104"/>
      <c r="I23" s="104"/>
      <c r="J23" s="112"/>
    </row>
    <row r="24" spans="1:10">
      <c r="A24" s="13" t="s">
        <v>191</v>
      </c>
      <c r="B24" s="6" t="s">
        <v>192</v>
      </c>
      <c r="C24" s="103"/>
      <c r="D24" s="103"/>
      <c r="E24" s="103"/>
      <c r="F24" s="103"/>
      <c r="G24" s="103"/>
      <c r="H24" s="103"/>
      <c r="I24" s="103"/>
      <c r="J24" s="112"/>
    </row>
    <row r="25" spans="1:10">
      <c r="A25" s="13"/>
      <c r="B25" s="6"/>
      <c r="C25" s="103"/>
      <c r="D25" s="103"/>
      <c r="E25" s="103"/>
      <c r="F25" s="103"/>
      <c r="G25" s="103"/>
      <c r="H25" s="103"/>
      <c r="I25" s="103"/>
      <c r="J25" s="103"/>
    </row>
    <row r="26" spans="1:10">
      <c r="A26" s="13"/>
      <c r="B26" s="6"/>
      <c r="C26" s="103"/>
      <c r="D26" s="103"/>
      <c r="E26" s="103"/>
      <c r="F26" s="103"/>
      <c r="G26" s="103"/>
      <c r="H26" s="103"/>
      <c r="I26" s="103"/>
      <c r="J26" s="103"/>
    </row>
    <row r="27" spans="1:10">
      <c r="A27" s="13" t="s">
        <v>193</v>
      </c>
      <c r="B27" s="6" t="s">
        <v>194</v>
      </c>
      <c r="C27" s="103"/>
      <c r="D27" s="103"/>
      <c r="E27" s="103"/>
      <c r="F27" s="103"/>
      <c r="G27" s="103"/>
      <c r="H27" s="103"/>
      <c r="I27" s="103"/>
      <c r="J27" s="103"/>
    </row>
    <row r="28" spans="1:10">
      <c r="A28" s="13"/>
      <c r="B28" s="6"/>
      <c r="C28" s="103"/>
      <c r="D28" s="103"/>
      <c r="E28" s="103"/>
      <c r="F28" s="103"/>
      <c r="G28" s="103"/>
      <c r="H28" s="103"/>
      <c r="I28" s="103"/>
      <c r="J28" s="103"/>
    </row>
    <row r="29" spans="1:10">
      <c r="A29" s="13"/>
      <c r="B29" s="6"/>
      <c r="C29" s="103"/>
      <c r="D29" s="103"/>
      <c r="E29" s="103"/>
      <c r="F29" s="103"/>
      <c r="G29" s="103"/>
      <c r="H29" s="103"/>
      <c r="I29" s="103"/>
      <c r="J29" s="103"/>
    </row>
    <row r="30" spans="1:10">
      <c r="A30" s="5" t="s">
        <v>195</v>
      </c>
      <c r="B30" s="6" t="s">
        <v>196</v>
      </c>
      <c r="C30" s="103"/>
      <c r="D30" s="103"/>
      <c r="E30" s="103"/>
      <c r="F30" s="103"/>
      <c r="G30" s="103"/>
      <c r="H30" s="103"/>
      <c r="I30" s="103"/>
      <c r="J30" s="103"/>
    </row>
    <row r="31" spans="1:10" s="90" customFormat="1">
      <c r="A31" s="5" t="s">
        <v>197</v>
      </c>
      <c r="B31" s="6" t="s">
        <v>198</v>
      </c>
      <c r="C31" s="103"/>
      <c r="D31" s="103"/>
      <c r="E31" s="103"/>
      <c r="F31" s="103"/>
      <c r="G31" s="103"/>
      <c r="H31" s="103"/>
      <c r="I31" s="103"/>
      <c r="J31" s="103"/>
    </row>
    <row r="32" spans="1:10" ht="15.75">
      <c r="A32" s="20" t="s">
        <v>424</v>
      </c>
      <c r="B32" s="9" t="s">
        <v>199</v>
      </c>
      <c r="C32" s="93">
        <f>SUM(C11,C16,C21,C24,C27,C30,C31,)</f>
        <v>0</v>
      </c>
      <c r="D32" s="93">
        <f t="shared" ref="D32:J32" si="0">SUM(D11,D16,D21,D24,D27,D30,D31,)</f>
        <v>0</v>
      </c>
      <c r="E32" s="93">
        <f t="shared" si="0"/>
        <v>0</v>
      </c>
      <c r="F32" s="93">
        <f t="shared" si="0"/>
        <v>0</v>
      </c>
      <c r="G32" s="93">
        <f t="shared" si="0"/>
        <v>0</v>
      </c>
      <c r="H32" s="93">
        <f t="shared" si="0"/>
        <v>0</v>
      </c>
      <c r="I32" s="93">
        <f t="shared" si="0"/>
        <v>0</v>
      </c>
      <c r="J32" s="93">
        <f t="shared" si="0"/>
        <v>0</v>
      </c>
    </row>
    <row r="33" spans="1:10" ht="15.75">
      <c r="A33" s="24"/>
      <c r="B33" s="8"/>
      <c r="C33" s="103"/>
      <c r="D33" s="103"/>
      <c r="E33" s="103"/>
      <c r="F33" s="103"/>
      <c r="G33" s="103"/>
      <c r="H33" s="103"/>
      <c r="I33" s="103"/>
      <c r="J33" s="103"/>
    </row>
    <row r="34" spans="1:10" ht="15.75">
      <c r="A34" s="24"/>
      <c r="B34" s="8"/>
      <c r="C34" s="103"/>
      <c r="D34" s="103"/>
      <c r="E34" s="103"/>
      <c r="F34" s="103"/>
      <c r="G34" s="103"/>
      <c r="H34" s="103"/>
      <c r="I34" s="103"/>
      <c r="J34" s="103"/>
    </row>
    <row r="35" spans="1:10" ht="15.75">
      <c r="A35" s="24"/>
      <c r="B35" s="8"/>
      <c r="C35" s="103"/>
      <c r="D35" s="103"/>
      <c r="E35" s="103"/>
      <c r="F35" s="103"/>
      <c r="G35" s="103"/>
      <c r="H35" s="103"/>
      <c r="I35" s="103"/>
      <c r="J35" s="103"/>
    </row>
    <row r="36" spans="1:10" ht="15.75">
      <c r="A36" s="24"/>
      <c r="B36" s="8"/>
      <c r="C36" s="103"/>
      <c r="D36" s="103"/>
      <c r="E36" s="103"/>
      <c r="F36" s="103"/>
      <c r="G36" s="103"/>
      <c r="H36" s="103"/>
      <c r="I36" s="103"/>
      <c r="J36" s="103"/>
    </row>
    <row r="37" spans="1:10">
      <c r="A37" s="13" t="s">
        <v>200</v>
      </c>
      <c r="B37" s="6" t="s">
        <v>201</v>
      </c>
      <c r="C37" s="103"/>
      <c r="D37" s="103"/>
      <c r="E37" s="103"/>
      <c r="F37" s="103"/>
      <c r="G37" s="103"/>
      <c r="H37" s="103"/>
      <c r="I37" s="103"/>
      <c r="J37" s="103"/>
    </row>
    <row r="38" spans="1:10">
      <c r="A38" s="13"/>
      <c r="B38" s="6"/>
      <c r="C38" s="103"/>
      <c r="D38" s="103"/>
      <c r="E38" s="103"/>
      <c r="F38" s="103"/>
      <c r="G38" s="103"/>
      <c r="H38" s="103"/>
      <c r="I38" s="103"/>
      <c r="J38" s="103"/>
    </row>
    <row r="39" spans="1:10">
      <c r="A39" s="13"/>
      <c r="B39" s="6"/>
      <c r="C39" s="103"/>
      <c r="D39" s="103"/>
      <c r="E39" s="103"/>
      <c r="F39" s="103"/>
      <c r="G39" s="103"/>
      <c r="H39" s="103"/>
      <c r="I39" s="103"/>
      <c r="J39" s="103"/>
    </row>
    <row r="40" spans="1:10">
      <c r="A40" s="13"/>
      <c r="B40" s="6"/>
      <c r="C40" s="103"/>
      <c r="D40" s="103"/>
      <c r="E40" s="103"/>
      <c r="F40" s="103"/>
      <c r="G40" s="103"/>
      <c r="H40" s="103"/>
      <c r="I40" s="103"/>
      <c r="J40" s="103"/>
    </row>
    <row r="41" spans="1:10">
      <c r="A41" s="13"/>
      <c r="B41" s="6"/>
      <c r="C41" s="103"/>
      <c r="D41" s="103"/>
      <c r="E41" s="103"/>
      <c r="F41" s="103"/>
      <c r="G41" s="103"/>
      <c r="H41" s="103"/>
      <c r="I41" s="103"/>
      <c r="J41" s="103"/>
    </row>
    <row r="42" spans="1:10">
      <c r="A42" s="13" t="s">
        <v>202</v>
      </c>
      <c r="B42" s="6" t="s">
        <v>203</v>
      </c>
      <c r="C42" s="103"/>
      <c r="D42" s="103"/>
      <c r="E42" s="103"/>
      <c r="F42" s="103"/>
      <c r="G42" s="103"/>
      <c r="H42" s="103"/>
      <c r="I42" s="103"/>
      <c r="J42" s="103"/>
    </row>
    <row r="43" spans="1:10">
      <c r="A43" s="13"/>
      <c r="B43" s="6"/>
      <c r="C43" s="103"/>
      <c r="D43" s="103"/>
      <c r="E43" s="103"/>
      <c r="F43" s="103"/>
      <c r="G43" s="103"/>
      <c r="H43" s="103"/>
      <c r="I43" s="103"/>
      <c r="J43" s="103"/>
    </row>
    <row r="44" spans="1:10">
      <c r="A44" s="13"/>
      <c r="B44" s="6"/>
      <c r="C44" s="103"/>
      <c r="D44" s="103"/>
      <c r="E44" s="103"/>
      <c r="F44" s="103"/>
      <c r="G44" s="103"/>
      <c r="H44" s="103"/>
      <c r="I44" s="103"/>
      <c r="J44" s="103"/>
    </row>
    <row r="45" spans="1:10">
      <c r="A45" s="13"/>
      <c r="B45" s="6"/>
      <c r="C45" s="103"/>
      <c r="D45" s="103"/>
      <c r="E45" s="103"/>
      <c r="F45" s="103"/>
      <c r="G45" s="103"/>
      <c r="H45" s="103"/>
      <c r="I45" s="103"/>
      <c r="J45" s="103"/>
    </row>
    <row r="46" spans="1:10">
      <c r="A46" s="13"/>
      <c r="B46" s="6"/>
      <c r="C46" s="103"/>
      <c r="D46" s="103"/>
      <c r="E46" s="103"/>
      <c r="F46" s="103"/>
      <c r="G46" s="103"/>
      <c r="H46" s="103"/>
      <c r="I46" s="103"/>
      <c r="J46" s="103"/>
    </row>
    <row r="47" spans="1:10">
      <c r="A47" s="13" t="s">
        <v>204</v>
      </c>
      <c r="B47" s="6" t="s">
        <v>205</v>
      </c>
      <c r="C47" s="103"/>
      <c r="D47" s="103"/>
      <c r="E47" s="103"/>
      <c r="F47" s="103"/>
      <c r="G47" s="103"/>
      <c r="H47" s="103"/>
      <c r="I47" s="103"/>
      <c r="J47" s="103"/>
    </row>
    <row r="48" spans="1:10" s="90" customFormat="1">
      <c r="A48" s="13" t="s">
        <v>206</v>
      </c>
      <c r="B48" s="6" t="s">
        <v>207</v>
      </c>
      <c r="C48" s="103"/>
      <c r="D48" s="103"/>
      <c r="E48" s="103"/>
      <c r="F48" s="103"/>
      <c r="G48" s="103"/>
      <c r="H48" s="103"/>
      <c r="I48" s="103"/>
      <c r="J48" s="103"/>
    </row>
    <row r="49" spans="1:10" s="90" customFormat="1" ht="15.75">
      <c r="A49" s="20" t="s">
        <v>425</v>
      </c>
      <c r="B49" s="9" t="s">
        <v>208</v>
      </c>
      <c r="C49" s="93">
        <f>SUM(C37,C42,C47,C48,)</f>
        <v>0</v>
      </c>
      <c r="D49" s="93">
        <f t="shared" ref="D49:J49" si="1">SUM(D37,D42,D47,D48,)</f>
        <v>0</v>
      </c>
      <c r="E49" s="93">
        <f t="shared" si="1"/>
        <v>0</v>
      </c>
      <c r="F49" s="93">
        <f t="shared" si="1"/>
        <v>0</v>
      </c>
      <c r="G49" s="93">
        <f t="shared" si="1"/>
        <v>0</v>
      </c>
      <c r="H49" s="93">
        <f t="shared" si="1"/>
        <v>0</v>
      </c>
      <c r="I49" s="93">
        <f t="shared" si="1"/>
        <v>0</v>
      </c>
      <c r="J49" s="93">
        <f t="shared" si="1"/>
        <v>0</v>
      </c>
    </row>
    <row r="50" spans="1:10" ht="78.75">
      <c r="A50" s="97" t="s">
        <v>54</v>
      </c>
      <c r="B50" s="95"/>
      <c r="C50" s="95"/>
      <c r="D50" s="95"/>
      <c r="E50" s="95"/>
      <c r="F50" s="95"/>
      <c r="G50" s="95"/>
      <c r="H50" s="95"/>
      <c r="I50" s="95"/>
      <c r="J50" s="95"/>
    </row>
    <row r="51" spans="1:10" ht="15.75">
      <c r="A51" s="86" t="s">
        <v>55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>
      <c r="A52" s="86" t="s">
        <v>55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>
      <c r="A53" s="86" t="s">
        <v>55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>
      <c r="A56" s="82" t="s">
        <v>53</v>
      </c>
    </row>
    <row r="57" spans="1:10">
      <c r="A57" s="84"/>
    </row>
    <row r="58" spans="1:10" ht="25.5">
      <c r="A58" s="83" t="s">
        <v>61</v>
      </c>
    </row>
    <row r="59" spans="1:10" ht="51">
      <c r="A59" s="83" t="s">
        <v>48</v>
      </c>
    </row>
    <row r="60" spans="1:10" ht="25.5">
      <c r="A60" s="83" t="s">
        <v>49</v>
      </c>
    </row>
    <row r="61" spans="1:10" ht="25.5">
      <c r="A61" s="83" t="s">
        <v>50</v>
      </c>
    </row>
    <row r="62" spans="1:10" ht="38.25">
      <c r="A62" s="83" t="s">
        <v>51</v>
      </c>
    </row>
    <row r="63" spans="1:10" ht="25.5">
      <c r="A63" s="83" t="s">
        <v>52</v>
      </c>
    </row>
    <row r="64" spans="1:10" ht="38.25">
      <c r="A64" s="83" t="s">
        <v>62</v>
      </c>
    </row>
    <row r="65" spans="1:1" ht="51">
      <c r="A65" s="105" t="s">
        <v>63</v>
      </c>
    </row>
  </sheetData>
  <mergeCells count="3">
    <mergeCell ref="H1:J1"/>
    <mergeCell ref="A2:J2"/>
    <mergeCell ref="A3:J3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workbookViewId="0">
      <selection activeCell="E1" sqref="E1:H1"/>
    </sheetView>
  </sheetViews>
  <sheetFormatPr defaultRowHeight="1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>
      <c r="E1" s="205" t="s">
        <v>703</v>
      </c>
      <c r="F1" s="205"/>
      <c r="G1" s="205"/>
      <c r="H1" s="205"/>
    </row>
    <row r="3" spans="1:9" ht="25.5" customHeight="1">
      <c r="A3" s="207" t="s">
        <v>693</v>
      </c>
      <c r="B3" s="213"/>
      <c r="C3" s="213"/>
      <c r="D3" s="213"/>
      <c r="E3" s="213"/>
      <c r="F3" s="213"/>
      <c r="G3" s="213"/>
      <c r="H3" s="213"/>
    </row>
    <row r="4" spans="1:9" ht="82.5" customHeight="1">
      <c r="A4" s="210" t="s">
        <v>681</v>
      </c>
      <c r="B4" s="210"/>
      <c r="C4" s="210"/>
      <c r="D4" s="210"/>
      <c r="E4" s="210"/>
      <c r="F4" s="210"/>
      <c r="G4" s="210"/>
      <c r="H4" s="210"/>
    </row>
    <row r="5" spans="1:9" ht="20.25" customHeight="1">
      <c r="A5" s="56"/>
      <c r="B5" s="106"/>
      <c r="C5" s="106"/>
      <c r="D5" s="106"/>
      <c r="E5" s="106"/>
      <c r="F5" s="106"/>
      <c r="G5" s="106"/>
      <c r="H5" s="106"/>
    </row>
    <row r="6" spans="1:9">
      <c r="A6" s="89" t="s">
        <v>1</v>
      </c>
      <c r="F6" s="212" t="s">
        <v>654</v>
      </c>
      <c r="G6" s="221"/>
      <c r="H6" s="221"/>
      <c r="I6" s="222"/>
    </row>
    <row r="7" spans="1:9" ht="86.25" customHeight="1">
      <c r="A7" s="2" t="s">
        <v>83</v>
      </c>
      <c r="B7" s="3" t="s">
        <v>84</v>
      </c>
      <c r="C7" s="86" t="s">
        <v>641</v>
      </c>
      <c r="D7" s="86" t="s">
        <v>642</v>
      </c>
      <c r="E7" s="86" t="s">
        <v>647</v>
      </c>
      <c r="F7" s="107">
        <v>2016</v>
      </c>
      <c r="G7" s="107">
        <v>2017</v>
      </c>
      <c r="H7" s="107">
        <v>2018</v>
      </c>
      <c r="I7" s="107">
        <v>2019</v>
      </c>
    </row>
    <row r="8" spans="1:9">
      <c r="A8" s="21" t="s">
        <v>504</v>
      </c>
      <c r="B8" s="5" t="s">
        <v>344</v>
      </c>
      <c r="C8" s="104"/>
      <c r="D8" s="104"/>
      <c r="E8" s="54"/>
      <c r="F8" s="103"/>
      <c r="G8" s="103"/>
      <c r="H8" s="103"/>
      <c r="I8" s="103"/>
    </row>
    <row r="9" spans="1:9">
      <c r="A9" s="47" t="s">
        <v>222</v>
      </c>
      <c r="B9" s="47" t="s">
        <v>344</v>
      </c>
      <c r="C9" s="103"/>
      <c r="D9" s="103"/>
      <c r="E9" s="103"/>
      <c r="F9" s="103"/>
      <c r="G9" s="103"/>
      <c r="H9" s="103"/>
      <c r="I9" s="103"/>
    </row>
    <row r="10" spans="1:9" ht="30">
      <c r="A10" s="12" t="s">
        <v>345</v>
      </c>
      <c r="B10" s="5" t="s">
        <v>346</v>
      </c>
      <c r="C10" s="103"/>
      <c r="D10" s="103"/>
      <c r="E10" s="103"/>
      <c r="F10" s="103"/>
      <c r="G10" s="103"/>
      <c r="H10" s="103"/>
      <c r="I10" s="103"/>
    </row>
    <row r="11" spans="1:9">
      <c r="A11" s="21" t="s">
        <v>552</v>
      </c>
      <c r="B11" s="5" t="s">
        <v>347</v>
      </c>
      <c r="C11" s="104"/>
      <c r="D11" s="104"/>
      <c r="E11" s="114"/>
      <c r="F11" s="103"/>
      <c r="G11" s="103"/>
      <c r="H11" s="103"/>
      <c r="I11" s="103"/>
    </row>
    <row r="12" spans="1:9">
      <c r="A12" s="47" t="s">
        <v>222</v>
      </c>
      <c r="B12" s="47" t="s">
        <v>347</v>
      </c>
      <c r="C12" s="103"/>
      <c r="D12" s="103"/>
      <c r="E12" s="103"/>
      <c r="F12" s="103"/>
      <c r="G12" s="103"/>
      <c r="H12" s="103"/>
      <c r="I12" s="103"/>
    </row>
    <row r="13" spans="1:9" s="90" customFormat="1">
      <c r="A13" s="11" t="s">
        <v>524</v>
      </c>
      <c r="B13" s="7" t="s">
        <v>348</v>
      </c>
      <c r="C13" s="93"/>
      <c r="D13" s="93"/>
      <c r="E13" s="93"/>
      <c r="F13" s="93"/>
      <c r="G13" s="93"/>
      <c r="H13" s="93"/>
      <c r="I13" s="93"/>
    </row>
    <row r="14" spans="1:9">
      <c r="A14" s="12" t="s">
        <v>553</v>
      </c>
      <c r="B14" s="5" t="s">
        <v>349</v>
      </c>
      <c r="C14" s="103"/>
      <c r="D14" s="103"/>
      <c r="E14" s="103"/>
      <c r="F14" s="103"/>
      <c r="G14" s="103"/>
      <c r="H14" s="103"/>
      <c r="I14" s="103"/>
    </row>
    <row r="15" spans="1:9">
      <c r="A15" s="47" t="s">
        <v>230</v>
      </c>
      <c r="B15" s="47" t="s">
        <v>349</v>
      </c>
      <c r="C15" s="103"/>
      <c r="D15" s="103"/>
      <c r="E15" s="103"/>
      <c r="F15" s="103"/>
      <c r="G15" s="103"/>
      <c r="H15" s="103"/>
      <c r="I15" s="103"/>
    </row>
    <row r="16" spans="1:9">
      <c r="A16" s="21" t="s">
        <v>350</v>
      </c>
      <c r="B16" s="5" t="s">
        <v>351</v>
      </c>
      <c r="C16" s="103"/>
      <c r="D16" s="103"/>
      <c r="E16" s="103"/>
      <c r="F16" s="103"/>
      <c r="G16" s="103"/>
      <c r="H16" s="103"/>
      <c r="I16" s="103"/>
    </row>
    <row r="17" spans="1:9">
      <c r="A17" s="13" t="s">
        <v>554</v>
      </c>
      <c r="B17" s="5" t="s">
        <v>352</v>
      </c>
      <c r="C17" s="26"/>
      <c r="D17" s="26"/>
      <c r="E17" s="26"/>
      <c r="F17" s="26"/>
      <c r="G17" s="26"/>
      <c r="H17" s="26"/>
      <c r="I17" s="26"/>
    </row>
    <row r="18" spans="1:9">
      <c r="A18" s="47" t="s">
        <v>231</v>
      </c>
      <c r="B18" s="47" t="s">
        <v>352</v>
      </c>
      <c r="C18" s="26"/>
      <c r="D18" s="26"/>
      <c r="E18" s="26"/>
      <c r="F18" s="26"/>
      <c r="G18" s="26"/>
      <c r="H18" s="26"/>
      <c r="I18" s="26"/>
    </row>
    <row r="19" spans="1:9">
      <c r="A19" s="21" t="s">
        <v>353</v>
      </c>
      <c r="B19" s="5" t="s">
        <v>354</v>
      </c>
      <c r="C19" s="26"/>
      <c r="D19" s="26"/>
      <c r="E19" s="26"/>
      <c r="F19" s="26"/>
      <c r="G19" s="26"/>
      <c r="H19" s="26"/>
      <c r="I19" s="26"/>
    </row>
    <row r="20" spans="1:9" s="90" customFormat="1">
      <c r="A20" s="22" t="s">
        <v>525</v>
      </c>
      <c r="B20" s="7" t="s">
        <v>355</v>
      </c>
      <c r="C20" s="95"/>
      <c r="D20" s="95"/>
      <c r="E20" s="95"/>
      <c r="F20" s="95"/>
      <c r="G20" s="95"/>
      <c r="H20" s="95"/>
      <c r="I20" s="95"/>
    </row>
    <row r="21" spans="1:9">
      <c r="A21" s="12" t="s">
        <v>370</v>
      </c>
      <c r="B21" s="5" t="s">
        <v>371</v>
      </c>
      <c r="C21" s="26"/>
      <c r="D21" s="26"/>
      <c r="E21" s="26"/>
      <c r="F21" s="26"/>
      <c r="G21" s="26"/>
      <c r="H21" s="26"/>
      <c r="I21" s="26"/>
    </row>
    <row r="22" spans="1:9">
      <c r="A22" s="13" t="s">
        <v>372</v>
      </c>
      <c r="B22" s="5" t="s">
        <v>373</v>
      </c>
      <c r="C22" s="26"/>
      <c r="D22" s="26"/>
      <c r="E22" s="26"/>
      <c r="F22" s="26"/>
      <c r="G22" s="26"/>
      <c r="H22" s="26"/>
      <c r="I22" s="26"/>
    </row>
    <row r="23" spans="1:9">
      <c r="A23" s="21" t="s">
        <v>374</v>
      </c>
      <c r="B23" s="5" t="s">
        <v>375</v>
      </c>
      <c r="C23" s="26"/>
      <c r="D23" s="26"/>
      <c r="E23" s="26"/>
      <c r="F23" s="26"/>
      <c r="G23" s="26"/>
      <c r="H23" s="26"/>
      <c r="I23" s="26"/>
    </row>
    <row r="24" spans="1:9">
      <c r="A24" s="21" t="s">
        <v>509</v>
      </c>
      <c r="B24" s="5" t="s">
        <v>376</v>
      </c>
      <c r="C24" s="26"/>
      <c r="D24" s="26"/>
      <c r="E24" s="26"/>
      <c r="F24" s="26"/>
      <c r="G24" s="26"/>
      <c r="H24" s="26"/>
      <c r="I24" s="26"/>
    </row>
    <row r="25" spans="1:9">
      <c r="A25" s="47" t="s">
        <v>256</v>
      </c>
      <c r="B25" s="47" t="s">
        <v>376</v>
      </c>
      <c r="C25" s="26"/>
      <c r="D25" s="26"/>
      <c r="E25" s="26"/>
      <c r="F25" s="26"/>
      <c r="G25" s="26"/>
      <c r="H25" s="26"/>
      <c r="I25" s="26"/>
    </row>
    <row r="26" spans="1:9">
      <c r="A26" s="47" t="s">
        <v>257</v>
      </c>
      <c r="B26" s="47" t="s">
        <v>376</v>
      </c>
      <c r="C26" s="26"/>
      <c r="D26" s="26"/>
      <c r="E26" s="26"/>
      <c r="F26" s="26"/>
      <c r="G26" s="26"/>
      <c r="H26" s="26"/>
      <c r="I26" s="26"/>
    </row>
    <row r="27" spans="1:9">
      <c r="A27" s="48" t="s">
        <v>258</v>
      </c>
      <c r="B27" s="48" t="s">
        <v>376</v>
      </c>
      <c r="C27" s="26"/>
      <c r="D27" s="26"/>
      <c r="E27" s="26"/>
      <c r="F27" s="26"/>
      <c r="G27" s="26"/>
      <c r="H27" s="26"/>
      <c r="I27" s="26"/>
    </row>
    <row r="28" spans="1:9" s="90" customFormat="1">
      <c r="A28" s="49" t="s">
        <v>528</v>
      </c>
      <c r="B28" s="36" t="s">
        <v>377</v>
      </c>
      <c r="C28" s="95"/>
      <c r="D28" s="95"/>
      <c r="E28" s="95"/>
      <c r="F28" s="95"/>
      <c r="G28" s="95"/>
      <c r="H28" s="95"/>
      <c r="I28" s="95"/>
    </row>
    <row r="29" spans="1:9">
      <c r="A29" s="80"/>
      <c r="B29" s="81"/>
    </row>
    <row r="30" spans="1:9" ht="47.25" customHeight="1">
      <c r="A30" s="2" t="s">
        <v>83</v>
      </c>
      <c r="B30" s="3" t="s">
        <v>84</v>
      </c>
      <c r="C30" s="86" t="s">
        <v>648</v>
      </c>
      <c r="D30" s="86" t="s">
        <v>38</v>
      </c>
      <c r="E30" s="86" t="s">
        <v>57</v>
      </c>
      <c r="F30" s="86" t="s">
        <v>676</v>
      </c>
      <c r="G30" s="26"/>
      <c r="H30" s="26"/>
    </row>
    <row r="31" spans="1:9" s="90" customFormat="1" ht="26.25">
      <c r="A31" s="85" t="s">
        <v>37</v>
      </c>
      <c r="B31" s="36"/>
      <c r="C31" s="95"/>
      <c r="D31" s="95"/>
      <c r="E31" s="95"/>
      <c r="F31" s="95"/>
      <c r="G31" s="95"/>
      <c r="H31" s="95"/>
    </row>
    <row r="32" spans="1:9" ht="15.75">
      <c r="A32" s="86" t="s">
        <v>59</v>
      </c>
      <c r="B32" s="36"/>
      <c r="C32" s="26"/>
      <c r="D32" s="26"/>
      <c r="E32" s="26"/>
      <c r="F32" s="26"/>
      <c r="G32" s="26"/>
      <c r="H32" s="26"/>
    </row>
    <row r="33" spans="1:8" ht="45">
      <c r="A33" s="86" t="s">
        <v>34</v>
      </c>
      <c r="B33" s="36"/>
      <c r="C33" s="26"/>
      <c r="D33" s="26"/>
      <c r="E33" s="26"/>
      <c r="F33" s="26"/>
      <c r="G33" s="26"/>
      <c r="H33" s="26"/>
    </row>
    <row r="34" spans="1:8" ht="15.75">
      <c r="A34" s="86" t="s">
        <v>35</v>
      </c>
      <c r="B34" s="36"/>
      <c r="C34" s="26"/>
      <c r="D34" s="26"/>
      <c r="E34" s="26"/>
      <c r="F34" s="26"/>
      <c r="G34" s="26"/>
      <c r="H34" s="26"/>
    </row>
    <row r="35" spans="1:8" ht="30.75" customHeight="1">
      <c r="A35" s="86" t="s">
        <v>36</v>
      </c>
      <c r="B35" s="36"/>
      <c r="C35" s="26"/>
      <c r="D35" s="26"/>
      <c r="E35" s="26"/>
      <c r="F35" s="26"/>
      <c r="G35" s="26"/>
      <c r="H35" s="26"/>
    </row>
    <row r="36" spans="1:8" ht="15.75">
      <c r="A36" s="86" t="s">
        <v>60</v>
      </c>
      <c r="B36" s="36"/>
      <c r="C36" s="26"/>
      <c r="D36" s="26"/>
      <c r="E36" s="26"/>
      <c r="F36" s="26"/>
      <c r="G36" s="26"/>
      <c r="H36" s="26"/>
    </row>
    <row r="37" spans="1:8" ht="21" customHeight="1">
      <c r="A37" s="86" t="s">
        <v>58</v>
      </c>
      <c r="B37" s="36"/>
      <c r="C37" s="26"/>
      <c r="D37" s="26"/>
      <c r="E37" s="26"/>
      <c r="F37" s="26"/>
      <c r="G37" s="26"/>
      <c r="H37" s="26"/>
    </row>
    <row r="38" spans="1:8" s="90" customFormat="1">
      <c r="A38" s="22" t="s">
        <v>25</v>
      </c>
      <c r="B38" s="36"/>
      <c r="C38" s="95"/>
      <c r="D38" s="95"/>
      <c r="E38" s="95"/>
      <c r="F38" s="95"/>
      <c r="G38" s="95"/>
      <c r="H38" s="95"/>
    </row>
    <row r="39" spans="1:8">
      <c r="A39" s="80"/>
      <c r="B39" s="81"/>
    </row>
    <row r="40" spans="1:8">
      <c r="A40" s="80"/>
      <c r="B40" s="81"/>
    </row>
    <row r="41" spans="1:8">
      <c r="A41" s="220" t="s">
        <v>56</v>
      </c>
      <c r="B41" s="220"/>
      <c r="C41" s="220"/>
      <c r="D41" s="220"/>
      <c r="E41" s="220"/>
    </row>
    <row r="42" spans="1:8">
      <c r="A42" s="220"/>
      <c r="B42" s="220"/>
      <c r="C42" s="220"/>
      <c r="D42" s="220"/>
      <c r="E42" s="220"/>
    </row>
    <row r="43" spans="1:8" ht="27.75" customHeight="1">
      <c r="A43" s="220"/>
      <c r="B43" s="220"/>
      <c r="C43" s="220"/>
      <c r="D43" s="220"/>
      <c r="E43" s="220"/>
    </row>
    <row r="44" spans="1:8">
      <c r="A44" s="80"/>
      <c r="B44" s="81"/>
    </row>
  </sheetData>
  <mergeCells count="5">
    <mergeCell ref="A41:E43"/>
    <mergeCell ref="E1:H1"/>
    <mergeCell ref="A3:H3"/>
    <mergeCell ref="A4:H4"/>
    <mergeCell ref="F6:I6"/>
  </mergeCells>
  <phoneticPr fontId="37" type="noConversion"/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H17"/>
  <sheetViews>
    <sheetView workbookViewId="0">
      <selection activeCell="F1" sqref="F1:H1"/>
    </sheetView>
  </sheetViews>
  <sheetFormatPr defaultRowHeight="1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>
      <c r="F1" s="205" t="s">
        <v>704</v>
      </c>
      <c r="G1" s="205"/>
      <c r="H1" s="205"/>
    </row>
    <row r="3" spans="1:8" ht="24" customHeight="1">
      <c r="A3" s="207" t="s">
        <v>693</v>
      </c>
      <c r="B3" s="213"/>
      <c r="C3" s="213"/>
      <c r="D3" s="213"/>
      <c r="E3" s="213"/>
      <c r="F3" s="213"/>
      <c r="G3" s="213"/>
      <c r="H3" s="213"/>
    </row>
    <row r="4" spans="1:8" ht="23.25" customHeight="1">
      <c r="A4" s="218" t="s">
        <v>682</v>
      </c>
      <c r="B4" s="208"/>
      <c r="C4" s="208"/>
      <c r="D4" s="208"/>
      <c r="E4" s="208"/>
      <c r="F4" s="208"/>
      <c r="G4" s="208"/>
      <c r="H4" s="208"/>
    </row>
    <row r="5" spans="1:8" ht="18">
      <c r="A5" s="42"/>
    </row>
    <row r="7" spans="1:8" ht="30">
      <c r="A7" s="2" t="s">
        <v>83</v>
      </c>
      <c r="B7" s="3" t="s">
        <v>84</v>
      </c>
      <c r="C7" s="53" t="s">
        <v>1</v>
      </c>
      <c r="D7" s="53" t="s">
        <v>2</v>
      </c>
      <c r="E7" s="53" t="s">
        <v>2</v>
      </c>
      <c r="F7" s="53" t="s">
        <v>2</v>
      </c>
      <c r="G7" s="53" t="s">
        <v>2</v>
      </c>
      <c r="H7" s="59" t="s">
        <v>3</v>
      </c>
    </row>
    <row r="8" spans="1:8">
      <c r="A8" s="26"/>
      <c r="B8" s="26"/>
      <c r="C8" s="26"/>
      <c r="D8" s="26"/>
      <c r="E8" s="26"/>
      <c r="F8" s="26"/>
      <c r="G8" s="26"/>
      <c r="H8" s="26"/>
    </row>
    <row r="9" spans="1:8">
      <c r="A9" s="26"/>
      <c r="B9" s="26"/>
      <c r="C9" s="26"/>
      <c r="D9" s="26"/>
      <c r="E9" s="26"/>
      <c r="F9" s="26"/>
      <c r="G9" s="26"/>
      <c r="H9" s="26"/>
    </row>
    <row r="10" spans="1:8">
      <c r="A10" s="26"/>
      <c r="B10" s="26"/>
      <c r="C10" s="26"/>
      <c r="D10" s="26"/>
      <c r="E10" s="26"/>
      <c r="F10" s="26"/>
      <c r="G10" s="26"/>
      <c r="H10" s="26"/>
    </row>
    <row r="11" spans="1:8">
      <c r="A11" s="26"/>
      <c r="B11" s="26"/>
      <c r="C11" s="26"/>
      <c r="D11" s="26"/>
      <c r="E11" s="26"/>
      <c r="F11" s="26"/>
      <c r="G11" s="26"/>
      <c r="H11" s="26"/>
    </row>
    <row r="12" spans="1:8" s="90" customFormat="1">
      <c r="A12" s="15" t="s">
        <v>635</v>
      </c>
      <c r="B12" s="8" t="s">
        <v>661</v>
      </c>
      <c r="C12" s="203">
        <f>SUM('2. melléklet'!J74)</f>
        <v>4903640</v>
      </c>
      <c r="D12" s="118"/>
      <c r="E12" s="118"/>
      <c r="F12" s="118"/>
      <c r="G12" s="118"/>
      <c r="H12" s="129">
        <f>SUM(C12:G12)</f>
        <v>4903640</v>
      </c>
    </row>
    <row r="13" spans="1:8">
      <c r="A13" s="15"/>
      <c r="B13" s="8"/>
      <c r="C13" s="26"/>
      <c r="D13" s="26"/>
      <c r="E13" s="26"/>
      <c r="F13" s="26"/>
      <c r="G13" s="26"/>
      <c r="H13" s="26"/>
    </row>
    <row r="14" spans="1:8">
      <c r="A14" s="15"/>
      <c r="B14" s="8"/>
      <c r="C14" s="26"/>
      <c r="D14" s="26"/>
      <c r="E14" s="26"/>
      <c r="F14" s="26"/>
      <c r="G14" s="26"/>
      <c r="H14" s="26"/>
    </row>
    <row r="15" spans="1:8">
      <c r="A15" s="15"/>
      <c r="B15" s="8"/>
      <c r="C15" s="26"/>
      <c r="D15" s="26"/>
      <c r="E15" s="26"/>
      <c r="F15" s="26"/>
      <c r="G15" s="26"/>
      <c r="H15" s="26"/>
    </row>
    <row r="16" spans="1:8">
      <c r="A16" s="15"/>
      <c r="B16" s="8"/>
      <c r="C16" s="26"/>
      <c r="D16" s="26"/>
      <c r="E16" s="26"/>
      <c r="F16" s="26"/>
      <c r="G16" s="26"/>
      <c r="H16" s="26"/>
    </row>
    <row r="17" spans="1:8" s="90" customFormat="1">
      <c r="A17" s="15" t="s">
        <v>659</v>
      </c>
      <c r="B17" s="8" t="s">
        <v>661</v>
      </c>
      <c r="C17" s="95"/>
      <c r="D17" s="95"/>
      <c r="E17" s="95"/>
      <c r="F17" s="95"/>
      <c r="G17" s="95"/>
      <c r="H17" s="95"/>
    </row>
  </sheetData>
  <mergeCells count="3">
    <mergeCell ref="A3:H3"/>
    <mergeCell ref="A4:H4"/>
    <mergeCell ref="F1:H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'10. 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2019-02-19T13:19:36Z</cp:lastPrinted>
  <dcterms:created xsi:type="dcterms:W3CDTF">2014-01-03T21:48:14Z</dcterms:created>
  <dcterms:modified xsi:type="dcterms:W3CDTF">2019-03-05T13:16:02Z</dcterms:modified>
</cp:coreProperties>
</file>