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5480" windowHeight="3945" tabRatio="926" activeTab="5"/>
  </bookViews>
  <sheets>
    <sheet name="címrend" sheetId="1" r:id="rId1"/>
    <sheet name="2. mell." sheetId="2" r:id="rId2"/>
    <sheet name="3. mell." sheetId="3" r:id="rId3"/>
    <sheet name="4. mell." sheetId="4" r:id="rId4"/>
    <sheet name="5. mell." sheetId="5" r:id="rId5"/>
    <sheet name="Ellátottak pénzbeni jut. " sheetId="6" r:id="rId6"/>
    <sheet name="Pénzmaradvány" sheetId="7" r:id="rId7"/>
    <sheet name="EU-támogatás" sheetId="8" r:id="rId8"/>
    <sheet name="Létszámk." sheetId="9" r:id="rId9"/>
    <sheet name="Közfoglalkoztatotti létszám" sheetId="10" r:id="rId10"/>
    <sheet name="Stabilitás" sheetId="11" r:id="rId11"/>
    <sheet name="Önkormányzati Ktgvetési mérleg" sheetId="12" r:id="rId12"/>
    <sheet name="Előirányzat felhasználás" sheetId="13" r:id="rId13"/>
    <sheet name="Egyéb működési célú kiadások " sheetId="14" r:id="rId14"/>
  </sheets>
  <definedNames/>
  <calcPr fullCalcOnLoad="1"/>
</workbook>
</file>

<file path=xl/sharedStrings.xml><?xml version="1.0" encoding="utf-8"?>
<sst xmlns="http://schemas.openxmlformats.org/spreadsheetml/2006/main" count="692" uniqueCount="448">
  <si>
    <t>Összesen:</t>
  </si>
  <si>
    <t>Össz.:</t>
  </si>
  <si>
    <t>Eredeti e.i.</t>
  </si>
  <si>
    <t>BEVÉTELEK:</t>
  </si>
  <si>
    <t>KIADÁSOK:</t>
  </si>
  <si>
    <t>9.Tartalék</t>
  </si>
  <si>
    <t>1 hó</t>
  </si>
  <si>
    <t>2 hó</t>
  </si>
  <si>
    <t>3 hó</t>
  </si>
  <si>
    <t>4 hó</t>
  </si>
  <si>
    <t>5 hó</t>
  </si>
  <si>
    <t>6 hó</t>
  </si>
  <si>
    <t>7 hó</t>
  </si>
  <si>
    <t>8 hó</t>
  </si>
  <si>
    <t>9 hó</t>
  </si>
  <si>
    <t>10 hó</t>
  </si>
  <si>
    <t>11 hó</t>
  </si>
  <si>
    <t>12 hó</t>
  </si>
  <si>
    <t>Köztisztviselő</t>
  </si>
  <si>
    <t>Böhönye Község Önkormányzat</t>
  </si>
  <si>
    <t>Megnevezés</t>
  </si>
  <si>
    <t>Bevétel</t>
  </si>
  <si>
    <t>Kiadás</t>
  </si>
  <si>
    <t>Személyi juttatások</t>
  </si>
  <si>
    <t>Dologi kiadások</t>
  </si>
  <si>
    <t>Felújítások</t>
  </si>
  <si>
    <t>Felhalmozási kiadások</t>
  </si>
  <si>
    <t>BEVÉTELEK</t>
  </si>
  <si>
    <t>Előző évi pénzm.</t>
  </si>
  <si>
    <t>KIADÁSOK</t>
  </si>
  <si>
    <t>Munkaadót terhelő járulékok</t>
  </si>
  <si>
    <t>Függő, átfutó, kiegyenl.kiadások</t>
  </si>
  <si>
    <t>Önkormányzati támogatás</t>
  </si>
  <si>
    <t>Függő, átfutó, kiegyenl.bevételek</t>
  </si>
  <si>
    <t>Támog.értékű műk.bev.</t>
  </si>
  <si>
    <t>Műk.célú pénzeszk.átv.</t>
  </si>
  <si>
    <t>Működési bevételek</t>
  </si>
  <si>
    <t>Tám.értékű felh.bev.</t>
  </si>
  <si>
    <t>Felhalm.és tőke jell.</t>
  </si>
  <si>
    <t>Műk.kölcsön visszatér.</t>
  </si>
  <si>
    <t>Műk.célú hitelek</t>
  </si>
  <si>
    <t>Felh.célú hitelek</t>
  </si>
  <si>
    <t>Felhalmozási bevételek</t>
  </si>
  <si>
    <t>Költségvetési támogatás</t>
  </si>
  <si>
    <t xml:space="preserve">Támog.értékű műk.kiadások </t>
  </si>
  <si>
    <t>Működési kiadások</t>
  </si>
  <si>
    <t>Felh.célú hiteltörlesztés</t>
  </si>
  <si>
    <t>Felh.célú tartalék</t>
  </si>
  <si>
    <t>Hosszú lejáratú hitel kamata</t>
  </si>
  <si>
    <t>Intézményfinanszírozás</t>
  </si>
  <si>
    <t>Társ.és szoc.pol.juttatások</t>
  </si>
  <si>
    <t>Műk.célú pénzeszk.átadás</t>
  </si>
  <si>
    <t>Működési célú hiteltörlesztés</t>
  </si>
  <si>
    <t>Ingatlanértékesítés</t>
  </si>
  <si>
    <t>Egyéb</t>
  </si>
  <si>
    <t>Felh célú pénzeszk átadás</t>
  </si>
  <si>
    <t>Előző évi felhalm pm</t>
  </si>
  <si>
    <t>Rendszeres gyermekvédelmi kedvezmény</t>
  </si>
  <si>
    <t>Közfogalalkoztatott</t>
  </si>
  <si>
    <t>Óvodáztatási támogatás</t>
  </si>
  <si>
    <t>Átmeneti segély</t>
  </si>
  <si>
    <t>Rendkívüli gyermekvédelmi támogatás</t>
  </si>
  <si>
    <t>A) Működési célú pénzmaradvány</t>
  </si>
  <si>
    <t>B) Felhalmozási pénzmaradvány</t>
  </si>
  <si>
    <t>B) Felhalmozási célú pénzmaradvány</t>
  </si>
  <si>
    <t>Foglalkoztatást helyettesítő támogatás</t>
  </si>
  <si>
    <t>Helyi megállapítású ápolási díj</t>
  </si>
  <si>
    <t>Beruházások</t>
  </si>
  <si>
    <t>Int. működési bev</t>
  </si>
  <si>
    <t>353/2011 (XII.30) Kormányrendelet alapján</t>
  </si>
  <si>
    <t xml:space="preserve"> Saját bevételek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</si>
  <si>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</si>
  <si>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</si>
  <si>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</si>
  <si>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</si>
  <si>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</si>
  <si>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</si>
  <si>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>Adósságot keletkeztető ügyletek</t>
  </si>
  <si>
    <t>hitel (Tőke + kamat)</t>
  </si>
  <si>
    <t xml:space="preserve">értékpapír </t>
  </si>
  <si>
    <t xml:space="preserve">váltó </t>
  </si>
  <si>
    <t xml:space="preserve">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</si>
  <si>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</si>
  <si>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</si>
  <si>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</si>
  <si>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Közhatalmi bevételek</t>
  </si>
  <si>
    <t>2. Közhatalmi bevételek</t>
  </si>
  <si>
    <t>IKSZT - Horváth Judit bére</t>
  </si>
  <si>
    <t>Böhönyei Közös Önkormányzati Hivatal</t>
  </si>
  <si>
    <t>2. Cím Böhönyei Közös Önkormányzati Hivatal</t>
  </si>
  <si>
    <t>Polgármester</t>
  </si>
  <si>
    <t xml:space="preserve">3. cím Nem költségvetési szervi formában működő  egységek </t>
  </si>
  <si>
    <t xml:space="preserve">4. cím Felújítások fejlesztések </t>
  </si>
  <si>
    <t xml:space="preserve">   A költségvetési hiány belső finanszírozására szolgáló előző évek pénzmaradványa</t>
  </si>
  <si>
    <t xml:space="preserve">3.1.Kommunális csoport </t>
  </si>
  <si>
    <t xml:space="preserve">3.2.Könyvtár- Művelődési Ház </t>
  </si>
  <si>
    <t xml:space="preserve">2. </t>
  </si>
  <si>
    <t>2.</t>
  </si>
  <si>
    <t xml:space="preserve">Felsőfokú  tanulmányi ösztöndíj </t>
  </si>
  <si>
    <t xml:space="preserve">Munkanélküliséggel kapcsolatos ellátások </t>
  </si>
  <si>
    <t>lakbértámogatás</t>
  </si>
  <si>
    <t xml:space="preserve">pénzbeni lakásfenntartási támogatás </t>
  </si>
  <si>
    <t>természetbeni lakásfenntartási támogatás</t>
  </si>
  <si>
    <t xml:space="preserve">Böhönyei Közös Önkormányzati Hivatal </t>
  </si>
  <si>
    <t>Összesen</t>
  </si>
  <si>
    <t>Helyi önkormányzat</t>
  </si>
  <si>
    <t>szoc. étkeztetés  normaátadás</t>
  </si>
  <si>
    <t>idősek nappali ellátása normaátadás</t>
  </si>
  <si>
    <t xml:space="preserve">házi segítségnyújtás </t>
  </si>
  <si>
    <t xml:space="preserve">óvodára normán felüli támogatás </t>
  </si>
  <si>
    <t xml:space="preserve">szociális feladatra normán felüli támogatás </t>
  </si>
  <si>
    <t xml:space="preserve">Normán felüli támogatás összesen </t>
  </si>
  <si>
    <t>1.Marcali Többcélú társulás társulási támogatás</t>
  </si>
  <si>
    <t xml:space="preserve">társulási tagdíj </t>
  </si>
  <si>
    <t xml:space="preserve">2. Kaposmenti Hulladékgazdálkodási Társulás  </t>
  </si>
  <si>
    <t>Önkormányzati Köztestületi Tűzoltóság támogatása</t>
  </si>
  <si>
    <t xml:space="preserve">Csillagösvény Egyesület </t>
  </si>
  <si>
    <t xml:space="preserve">Egyéb működési kiadások összesen </t>
  </si>
  <si>
    <t>2. cím Az önkormányzat költségvetési szerve</t>
  </si>
  <si>
    <t>Rászorultsági norm.kedv. [Gyvt. 151. § (5) bek.]</t>
  </si>
  <si>
    <t>K4.</t>
  </si>
  <si>
    <t>Közfoglalkoztatott</t>
  </si>
  <si>
    <t>1.</t>
  </si>
  <si>
    <t>1. cím Böhönye Község Önkormányzata</t>
  </si>
  <si>
    <t>Kiadások mindösszesen</t>
  </si>
  <si>
    <t>Bevételek mindösszesen</t>
  </si>
  <si>
    <t>Lakosságnak juttatott támogatások ellátottak pénzbeni juttatásai</t>
  </si>
  <si>
    <t>Pénzbeni juttatások mindösszesen</t>
  </si>
  <si>
    <r>
      <rPr>
        <sz val="12"/>
        <rFont val="Times New Roman"/>
        <family val="1"/>
      </rPr>
      <t xml:space="preserve">R. szociális segély [Szoctv. 37. § (1) bek. </t>
    </r>
    <r>
      <rPr>
        <i/>
        <sz val="12"/>
        <rFont val="Times New Roman"/>
        <family val="1"/>
      </rPr>
      <t>a)–d)</t>
    </r>
    <r>
      <rPr>
        <sz val="12"/>
        <rFont val="Times New Roman"/>
        <family val="1"/>
      </rPr>
      <t xml:space="preserve"> pontok]</t>
    </r>
  </si>
  <si>
    <t xml:space="preserve">1. Egyéb  nem intézményi ellátások </t>
  </si>
  <si>
    <t>2. Önkormányzati pénzbeni  segélyek</t>
  </si>
  <si>
    <t xml:space="preserve">3. Betegséggel kapcsolatos ellátások </t>
  </si>
  <si>
    <t>4. Köztemetés [Szoctv. 48. §]</t>
  </si>
  <si>
    <t>5. Egyéb, az önk. r-.ben megáll. pénzbeni juttatás</t>
  </si>
  <si>
    <t xml:space="preserve">Szülési támogatás </t>
  </si>
  <si>
    <t>Bursa</t>
  </si>
  <si>
    <t xml:space="preserve">Tűzifa </t>
  </si>
  <si>
    <t xml:space="preserve">7. Ellátottak pénzbeni juttatásai, családi támogatások </t>
  </si>
  <si>
    <t xml:space="preserve">8. Lakhatással kapcsolatos ellátások </t>
  </si>
  <si>
    <t>6. Egyéb, az önk. r.-ben megáll. juttatás, természetbeni</t>
  </si>
  <si>
    <t>Temetési segély</t>
  </si>
  <si>
    <t>Természetbeni r.szociális segély [Szoctv. 47. § (1) bek.]</t>
  </si>
  <si>
    <t xml:space="preserve">Közgyógyellátás helyi </t>
  </si>
  <si>
    <t>(eFt-ban)</t>
  </si>
  <si>
    <t>1. Cím Böhönye Község Önkormányzat</t>
  </si>
  <si>
    <t>Mindösszesen</t>
  </si>
  <si>
    <t xml:space="preserve">Működési célú EU támogatás  </t>
  </si>
  <si>
    <t xml:space="preserve">Fejlesztési célú EU támogatás  </t>
  </si>
  <si>
    <t>EU támogatás minösszesen</t>
  </si>
  <si>
    <t>IKSZT - TÁMOP művház</t>
  </si>
  <si>
    <t>TÁMOP egészségfejlesztés</t>
  </si>
  <si>
    <t>Külső forrás neve</t>
  </si>
  <si>
    <t>KEOP-1.2.0. szennyvíz</t>
  </si>
  <si>
    <t xml:space="preserve">Egyéb (Mtv) </t>
  </si>
  <si>
    <t>Helyi Önkormányzat</t>
  </si>
  <si>
    <t>Létszámkeret mindösszesen</t>
  </si>
  <si>
    <t>Közfoglalkoztatotti létszámkeret mindösszesen</t>
  </si>
  <si>
    <t>A saját bevételek és az adósságot keletkeztető ügyletekből</t>
  </si>
  <si>
    <t>és kezességvállalásokból fennálló kötelezettségek aránya</t>
  </si>
  <si>
    <t>1. Intézményi bevételek</t>
  </si>
  <si>
    <t>3. Költségvetési támogatások</t>
  </si>
  <si>
    <t>4. Átvett pénzeszközök</t>
  </si>
  <si>
    <t>5. Támogatásértékű bevételek</t>
  </si>
  <si>
    <t>6. Kölcsönök visszatérítése</t>
  </si>
  <si>
    <t>9. Előző évi pénzmaradvány</t>
  </si>
  <si>
    <t>1. Személyi juttatások</t>
  </si>
  <si>
    <t>2. Munkaadót terhelő járulékok</t>
  </si>
  <si>
    <t>3. Dologi kiadások</t>
  </si>
  <si>
    <t>4. Átadott pénzeszközök</t>
  </si>
  <si>
    <t>5. Támogatásértékű kiadások</t>
  </si>
  <si>
    <t>6. Társ. és szoc. pol. juttatások</t>
  </si>
  <si>
    <t>7. Fejlesztés, felújítás</t>
  </si>
  <si>
    <t>8. Hiteltörlesztés</t>
  </si>
  <si>
    <t>8. Sajátos és felhalmozási je. bevételek</t>
  </si>
  <si>
    <t xml:space="preserve">A.) Böhönye és Környéke Önkormányzati Társulása </t>
  </si>
  <si>
    <t xml:space="preserve">Egyéb működési célú kiadások ÁHT-n belülre </t>
  </si>
  <si>
    <t xml:space="preserve">Normaátadás összesen </t>
  </si>
  <si>
    <t>kistérségi társulási díj</t>
  </si>
  <si>
    <t xml:space="preserve">kereskedelmi hatósági feladatok </t>
  </si>
  <si>
    <t>Marcali TKT összesen</t>
  </si>
  <si>
    <t xml:space="preserve">Egyéb működési célú támogatás ÁHT-n kívülre </t>
  </si>
  <si>
    <t>Mindösszesen ÁHT-n belüli egyéb működési támogatás</t>
  </si>
  <si>
    <t>TÖOSZ tagdíj</t>
  </si>
  <si>
    <t xml:space="preserve">Polgárőr Egyesület </t>
  </si>
  <si>
    <t xml:space="preserve">Pósa Horgászegyesület </t>
  </si>
  <si>
    <t>Böhönyei Fiatalok Egyesülete</t>
  </si>
  <si>
    <t xml:space="preserve">Böhönyéért - Somogyért Egyesület </t>
  </si>
  <si>
    <t>A.) Civil szervezetek támogatása</t>
  </si>
  <si>
    <t xml:space="preserve">B.) Sport szervezetek támogatása  </t>
  </si>
  <si>
    <t>C.) Egyházi támogatás</t>
  </si>
  <si>
    <t>Református Egyház</t>
  </si>
  <si>
    <t>Katolikus Egyház</t>
  </si>
  <si>
    <t xml:space="preserve">D.) Víz és csatorna szolgáltatás </t>
  </si>
  <si>
    <t>E.) Fogorvos, orvos támogatás</t>
  </si>
  <si>
    <t xml:space="preserve">Mindösszesen ÁHT-n kívüli egyéb működési támogatás  </t>
  </si>
  <si>
    <t>Festetics Diák Sportegyesület támogatás</t>
  </si>
  <si>
    <t>Önkéntes Tűzoltóegyesület</t>
  </si>
  <si>
    <t xml:space="preserve"> Címrend 1. melléklet</t>
  </si>
  <si>
    <t>társulási ügyintéző bérátadás</t>
  </si>
  <si>
    <t xml:space="preserve">normán felüli támogatás  </t>
  </si>
  <si>
    <t xml:space="preserve">Normaátadás  </t>
  </si>
  <si>
    <t xml:space="preserve">C.) Más Társulások </t>
  </si>
  <si>
    <t xml:space="preserve">D.) Katasztrófa védelem, tűzoltás mentés  </t>
  </si>
  <si>
    <t>kistérségi orvosi ügyelet(SZESZK)</t>
  </si>
  <si>
    <t>belső ellenőrzés</t>
  </si>
  <si>
    <t>családsegítés normaátadás</t>
  </si>
  <si>
    <t>gyermekjóléti szolg normaátadás</t>
  </si>
  <si>
    <t>KEOP EU önerő alap</t>
  </si>
  <si>
    <t xml:space="preserve">B.) Böhönyei Közös Önkormányzati Hivatal </t>
  </si>
  <si>
    <t>7. Működési célú hitel felvétel</t>
  </si>
  <si>
    <t xml:space="preserve">Eredeti e.i. </t>
  </si>
  <si>
    <t>óvoda bér és működési norma átadás</t>
  </si>
  <si>
    <t>gyermekétkeztetés  bér  norma+ üzemeltetési norma átadás</t>
  </si>
  <si>
    <t>Vidékünk a Jövőnk Egyesület Egyesület (LEADER HACS)</t>
  </si>
  <si>
    <t>KEOP-támogatás rekultivációra</t>
  </si>
  <si>
    <t>Böhönye Községi Sportegyesület Működési támogatás</t>
  </si>
  <si>
    <t>Böhönye Községi Sportegyesület Közmű támogatás</t>
  </si>
  <si>
    <t xml:space="preserve">Önkormányzati költségvetési mérleg 2015. év </t>
  </si>
  <si>
    <t>2015. évi közfoglalkoztatotti létszám</t>
  </si>
  <si>
    <t>Háziorvosi szolgálat gáztámogatása</t>
  </si>
  <si>
    <t>Enident Bt. gáztámogatása</t>
  </si>
  <si>
    <t>Működési tartalék</t>
  </si>
  <si>
    <t xml:space="preserve">Böhönye Község Önkormányzatának 2015. évi társadalom- és szociálpolitikai juttatásai 6. melléklet </t>
  </si>
  <si>
    <t xml:space="preserve">7. melléklet </t>
  </si>
  <si>
    <t>2015. évi létszámkeret 9. melléklet</t>
  </si>
  <si>
    <t xml:space="preserve">Böhönye Község Önkormányzat és intézményei 10. melléklet </t>
  </si>
  <si>
    <t xml:space="preserve">11. melléklet </t>
  </si>
  <si>
    <t xml:space="preserve">Böhönye Község Önkormányzat és intézménye 12. melléklet </t>
  </si>
  <si>
    <t>Böhönye Község Önkormányzat 2015. évi előirányzat-felhasználási terve  13 melléklet</t>
  </si>
  <si>
    <t xml:space="preserve">Egyéb működési célú kiadások 14. melléklet </t>
  </si>
  <si>
    <t>2015. évi EU támogatással megvalósuló feladatok 8. melléklet</t>
  </si>
  <si>
    <t>Közalkalmazott</t>
  </si>
  <si>
    <t>teljesítés</t>
  </si>
  <si>
    <t>2014. évi</t>
  </si>
  <si>
    <t>2015. évi</t>
  </si>
  <si>
    <t>előirányzat</t>
  </si>
  <si>
    <t>45371</t>
  </si>
  <si>
    <t>3187</t>
  </si>
  <si>
    <t>2951</t>
  </si>
  <si>
    <t>3488</t>
  </si>
  <si>
    <t>6409</t>
  </si>
  <si>
    <t>3709</t>
  </si>
  <si>
    <t>1145</t>
  </si>
  <si>
    <t>119042</t>
  </si>
  <si>
    <t>7761</t>
  </si>
  <si>
    <t>725</t>
  </si>
  <si>
    <t>906</t>
  </si>
  <si>
    <t>604</t>
  </si>
  <si>
    <t>313</t>
  </si>
  <si>
    <t>2548</t>
  </si>
  <si>
    <t>118</t>
  </si>
  <si>
    <t>48</t>
  </si>
  <si>
    <t>0</t>
  </si>
  <si>
    <t>600</t>
  </si>
  <si>
    <t>200</t>
  </si>
  <si>
    <t>350</t>
  </si>
  <si>
    <t>300</t>
  </si>
  <si>
    <t>1440</t>
  </si>
  <si>
    <t>193</t>
  </si>
  <si>
    <t>1633</t>
  </si>
  <si>
    <t>250</t>
  </si>
  <si>
    <t>361</t>
  </si>
  <si>
    <t>139</t>
  </si>
  <si>
    <t>500</t>
  </si>
  <si>
    <t>9145</t>
  </si>
  <si>
    <t>9336</t>
  </si>
  <si>
    <t>18481</t>
  </si>
  <si>
    <t>23362</t>
  </si>
  <si>
    <t>Víz és csatorandíj támogatás átadása DRV Zrt-nek (2013. évi)</t>
  </si>
  <si>
    <t>Víz és csatorandíj támogatás átadása DRV Zrt-nek (2014. évi)</t>
  </si>
  <si>
    <t>2015. év Eredeti előirányzat</t>
  </si>
  <si>
    <t>2014. év Teljesítés</t>
  </si>
  <si>
    <t>Vakok és Gyengénlátók Szövetsége</t>
  </si>
  <si>
    <t>KEHOP Beruházás Önerő</t>
  </si>
  <si>
    <t xml:space="preserve">Böhönye Község  Önkormányzat összevont költségvetési mérlege </t>
  </si>
  <si>
    <t>2015. évi költségvetésének módosításáról</t>
  </si>
  <si>
    <t>ezer Ft-ban</t>
  </si>
  <si>
    <t>A</t>
  </si>
  <si>
    <t>B</t>
  </si>
  <si>
    <t>C</t>
  </si>
  <si>
    <t>D</t>
  </si>
  <si>
    <t xml:space="preserve">E  </t>
  </si>
  <si>
    <t>F</t>
  </si>
  <si>
    <t>G</t>
  </si>
  <si>
    <t>H</t>
  </si>
  <si>
    <t>I</t>
  </si>
  <si>
    <t>J</t>
  </si>
  <si>
    <t>Sor- szám</t>
  </si>
  <si>
    <t>Eredeti előirányzat</t>
  </si>
  <si>
    <t>E Ft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</si>
  <si>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</si>
  <si>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</si>
  <si>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</si>
  <si>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</si>
  <si>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</si>
  <si>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Személyi jellegű kiadások</t>
  </si>
  <si>
    <t>Intézményi működési bevételek</t>
  </si>
  <si>
    <t>Dologi és egyéb folyó kiadások</t>
  </si>
  <si>
    <t>Előző évi maradvány átvétel</t>
  </si>
  <si>
    <t>Kamatkiadások</t>
  </si>
  <si>
    <t>Támogatásértékű bevételek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</si>
  <si>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</si>
  <si>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</si>
  <si>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</si>
  <si>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</si>
  <si>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</si>
  <si>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</si>
  <si>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</si>
  <si>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</si>
  <si>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Államháztartáson belüli megelőlegezés</t>
  </si>
  <si>
    <t>Központi, írányító szervi támogatás</t>
  </si>
  <si>
    <t>Működési célú kölcsön nyújtása, visszafizetése</t>
  </si>
  <si>
    <t>Államháztartáson belüli megelőlegezés visszafizetés</t>
  </si>
  <si>
    <t>Központi, írányító szeri támogatás folyósítása</t>
  </si>
  <si>
    <t>Felhalmozási célú</t>
  </si>
  <si>
    <t xml:space="preserve"> Felhalmozási célú</t>
  </si>
  <si>
    <t>Felhalmozási és tőke jellegű bevételek</t>
  </si>
  <si>
    <t>Beruházási kiadások</t>
  </si>
  <si>
    <t>Támogatásértékű felhalmozási  bevételek</t>
  </si>
  <si>
    <t>Felhalmozási célú pénzeszköz átvétel</t>
  </si>
  <si>
    <t>Támogatásértékű felhalmozási kiadás</t>
  </si>
  <si>
    <t>Felhalmozási célú pénzeszközátadás</t>
  </si>
  <si>
    <t>Felhalmozási célú kölcsön nyújtása, visszafizetése</t>
  </si>
  <si>
    <t>Működési célú átvett pé</t>
  </si>
  <si>
    <t>Pénzügyi befektetések kiadásai</t>
  </si>
  <si>
    <t xml:space="preserve">Böhönye Község Önkormányzat összevont költségvetési mérlege </t>
  </si>
  <si>
    <t xml:space="preserve">2015. évi költségvetésének módosításáról </t>
  </si>
  <si>
    <t>Működési célú tartalékok</t>
  </si>
  <si>
    <t>Általános tartalék</t>
  </si>
  <si>
    <t>Céltartalékok</t>
  </si>
  <si>
    <t>Felhalmozási célú tartalékok</t>
  </si>
  <si>
    <t>Fejlesztési céltartalék</t>
  </si>
  <si>
    <t>KÖLTSÉGVETÉSI HIÁNY</t>
  </si>
  <si>
    <t>Működési többlet</t>
  </si>
  <si>
    <t>Felhalmozási hiány</t>
  </si>
  <si>
    <t>FINANSZÍROZÁSI CÉLÚ KIADÁSOK</t>
  </si>
  <si>
    <t>Felhalmozási célú hiteltörlesztés</t>
  </si>
  <si>
    <t>BEVÉTELEK ÖSSZESEN
(Pénzforgalom nélküli és finanszírozási célú bevételek nélkül)</t>
  </si>
  <si>
    <t>KIADÁSOK ÖSSZESEN</t>
  </si>
  <si>
    <t>A KÖLTSÉGVETÉS ÖSSZESÍTETT HIÁNYA</t>
  </si>
  <si>
    <t>Működési hiány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</si>
  <si>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</si>
  <si>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</si>
  <si>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</si>
  <si>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</si>
  <si>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</si>
  <si>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 xml:space="preserve"> 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</si>
  <si>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</si>
  <si>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</si>
  <si>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</si>
  <si>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</si>
  <si>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</si>
  <si>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</si>
  <si>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</si>
  <si>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Módosított előirányzat</t>
  </si>
  <si>
    <t>2.melléklet a 5/2016. (V. 27.) önkormányzati rendelethez</t>
  </si>
  <si>
    <t>BÖHÖNYE KÖZSÉG ÖNKORMÁNYZAT 2015. ÉVI BEVÉTELEINEK MÓDOSÍTÁSÁRÓL</t>
  </si>
  <si>
    <t xml:space="preserve">E </t>
  </si>
  <si>
    <t>Sor-szám</t>
  </si>
  <si>
    <t>Önkormányzat közhatalmi bevételei</t>
  </si>
  <si>
    <t xml:space="preserve">Helyi adók </t>
  </si>
  <si>
    <t>Építményadó</t>
  </si>
  <si>
    <t xml:space="preserve"> Telekadó</t>
  </si>
  <si>
    <t>Magánszemélyek kommunális adója</t>
  </si>
  <si>
    <t>Iparűzési adó</t>
  </si>
  <si>
    <t xml:space="preserve"> Idegenforgalmi adó</t>
  </si>
  <si>
    <t>Pótlék, bírság</t>
  </si>
  <si>
    <t xml:space="preserve"> Egyéb bírságok, pótlékok</t>
  </si>
  <si>
    <t xml:space="preserve"> Igazgatási szolgáltatási díj</t>
  </si>
  <si>
    <t xml:space="preserve"> Talajterhelési díj</t>
  </si>
  <si>
    <t xml:space="preserve"> Egyéb sajátos bevétel</t>
  </si>
  <si>
    <t>Termőföld bérbeadásából származó jövedelem</t>
  </si>
  <si>
    <t>Gépjárműadó (40%-a)</t>
  </si>
  <si>
    <t>Működési bevétel</t>
  </si>
  <si>
    <t>Készletértékesítés</t>
  </si>
  <si>
    <t>Közterület használati díj</t>
  </si>
  <si>
    <t>Szolgáltatás ellenértéke</t>
  </si>
  <si>
    <t>Továbbszámlázott szolgáltatások bevételei</t>
  </si>
  <si>
    <t>Tulajdonosi bevételek</t>
  </si>
  <si>
    <t>Kiszámlázott általános forg.adó</t>
  </si>
  <si>
    <t>Kamatbevételek</t>
  </si>
  <si>
    <t>Egyéb működési bveételek</t>
  </si>
  <si>
    <t>Biztosító által fizetett kártérítés</t>
  </si>
  <si>
    <t>Egyéb működési célú támogatások bevételei államháztartási belülről</t>
  </si>
  <si>
    <t>fejezeti kezelésű ei EU-s programokra</t>
  </si>
  <si>
    <t>egyéb fejezeti kezelésű ei</t>
  </si>
  <si>
    <t>elkülönített állami pénzalapok</t>
  </si>
  <si>
    <t>helyi önk. és költségvetési szerveik</t>
  </si>
  <si>
    <t>társulások és költségvetési szervei</t>
  </si>
  <si>
    <t>II. Támogatások</t>
  </si>
  <si>
    <t>Önkormányzat támogatásai</t>
  </si>
  <si>
    <t>Önkormányzat költségvetési támogatása</t>
  </si>
  <si>
    <t>Települési önkormányzatok működésének támogatása</t>
  </si>
  <si>
    <t xml:space="preserve"> Települési önkormányzatok egyes köznevelési feladatainak ellátása</t>
  </si>
  <si>
    <t>Települési önkormányzatok szociális,gyermekjóléti és gyermekétkeztetési feladatok támogatása</t>
  </si>
  <si>
    <t>Könyvtári,közművelődési feladatok támogatása</t>
  </si>
  <si>
    <t>Működési célú költségvetési tám. és kieg.tám</t>
  </si>
  <si>
    <t xml:space="preserve">  - Egyéb felhalmozási célú központi támogatás</t>
  </si>
  <si>
    <t>Tárgyi eszközök, immateriális javak értékesítése</t>
  </si>
  <si>
    <t>Ingatlan értékesítés</t>
  </si>
  <si>
    <t>Működési célú visszatér.tám. kölcsönök áht kívülrőll</t>
  </si>
  <si>
    <t>Egyéb működési célú átvett pé</t>
  </si>
  <si>
    <t>Felhalmozási célú átvett pé</t>
  </si>
  <si>
    <t>Költségvetési bevételek</t>
  </si>
  <si>
    <t>Önkormányzat pénzmaradványa</t>
  </si>
  <si>
    <t>2015.évi állami támogatás megelőlegezés</t>
  </si>
  <si>
    <t>VII. Finanszírozási célú bevételek</t>
  </si>
  <si>
    <t>Folyószámla hitel felvétel</t>
  </si>
  <si>
    <t>Éven belüli hitel felvétel</t>
  </si>
  <si>
    <t xml:space="preserve">Fejlesztési hitel </t>
  </si>
  <si>
    <t>Működési célú hitel</t>
  </si>
  <si>
    <t>BEVÉTEL ÖSSZESEN</t>
  </si>
  <si>
    <t>3. melléklet a 5/2016. (V. 27.) önkormányzati rendelethez</t>
  </si>
  <si>
    <t>4. melléklet a 5/2016. (V. 27.) önkormányzati rendelethez</t>
  </si>
  <si>
    <t>BÖHÖNYE KÖZSÉG ÖNKORMÁNYZATA 2015.ÉVI KIADÁSAINAK MÓDOSÍTÁSÁRÓL</t>
  </si>
  <si>
    <t>I. Működési költségvetés</t>
  </si>
  <si>
    <t>Önkormányzat kiadásai</t>
  </si>
  <si>
    <t>Személyi juttatás</t>
  </si>
  <si>
    <t>Munkaadót terhelő járulékok és szociális hozzájárulási adó</t>
  </si>
  <si>
    <t>Dologi kiadás</t>
  </si>
  <si>
    <t>Ellátottak pénzbeni juttatása</t>
  </si>
  <si>
    <t>Egyéb működési célú kiadások</t>
  </si>
  <si>
    <t>II. Felhalmozási költségvetés</t>
  </si>
  <si>
    <t>KÖLTSÉGVETÉSI KIADÁS ÖSSZESEN:</t>
  </si>
  <si>
    <t>III. Finanszírozási célú kiadás</t>
  </si>
  <si>
    <t>Államháztartáson belüli megelőlegezés visszafizetése</t>
  </si>
  <si>
    <t>Központi, irányító szervi támogatás</t>
  </si>
  <si>
    <t>KIADÁS ÖSSZESEN</t>
  </si>
  <si>
    <t>BÖHÖNYEi KÖZÖS  ÖNKORMÁNYZAT HIVATAL 2015. ÉVI BEVÉTELEINEK MÓDOSÍTÁSÁRÓL</t>
  </si>
  <si>
    <t>Ellátási díjak</t>
  </si>
  <si>
    <t xml:space="preserve"> Egyéb felhalmozási célú központi támogatás</t>
  </si>
  <si>
    <t>Tényleges teljesítés</t>
  </si>
  <si>
    <t>Teljesítés %-a</t>
  </si>
  <si>
    <t>KÖH  maradványa</t>
  </si>
  <si>
    <t>BÖHÖNYEI KÖZÖS ÖNKORMÁNYZATI HIVATAL 2015.ÉVI KIADÁSAINAK MÓDOSÍTÁSÁRÓL</t>
  </si>
  <si>
    <t>BÖHÖNYE KÖZSÉG ÖNKORMÁNYZATA 2015. ÉVI FELHALMOZÁSI KIADÁSOK MÓDOSÍTÁSÁRÓL</t>
  </si>
  <si>
    <t>Ingatlanok  felújítása</t>
  </si>
  <si>
    <t>Szívattyú szennyvízelvezetőhöz</t>
  </si>
  <si>
    <t xml:space="preserve">Kútszivattyú beszerzés </t>
  </si>
  <si>
    <t>Egyéb út és járda</t>
  </si>
  <si>
    <t>Vízmű fejlesztés</t>
  </si>
  <si>
    <t>3 db buszváró</t>
  </si>
  <si>
    <t>Gázkazán beszerzés</t>
  </si>
  <si>
    <t>Közfoglalkoztatáshoz gépek beszerzése</t>
  </si>
  <si>
    <t>Gépek, berendezések, járművek felújítása</t>
  </si>
  <si>
    <t>Hsznált számítógépek beszerzése</t>
  </si>
  <si>
    <t xml:space="preserve">Fejlesztési kiadások összesen: </t>
  </si>
  <si>
    <t>5. melléklet a  5/2016. (V. 27.)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</si>
</sst>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\ d\."/>
    <numFmt numFmtId="165" formatCode="#,##0.0"/>
    <numFmt numFmtId="166" formatCode="#,##0;[Red]#,##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</numFmts>
  <fonts count="75">
    <font>
      <sz val="10"/>
      <name val="Arial CE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b/>
      <sz val="14"/>
      <name val="Times New Roman Cyr"/>
      <family val="1"/>
    </font>
    <font>
      <sz val="10"/>
      <name val="Times New Roman CE"/>
      <family val="1"/>
    </font>
    <font>
      <b/>
      <sz val="9"/>
      <name val="Times New Roman CE"/>
      <family val="1"/>
    </font>
    <font>
      <i/>
      <sz val="12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1"/>
    </font>
    <font>
      <sz val="10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 Cyr"/>
      <family val="0"/>
    </font>
    <font>
      <sz val="12"/>
      <color indexed="10"/>
      <name val="Times New Roman CE"/>
      <family val="1"/>
    </font>
    <font>
      <i/>
      <sz val="10"/>
      <name val="Arial CE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u val="single"/>
      <sz val="8"/>
      <name val="Times New Roman"/>
      <family val="1"/>
    </font>
    <font>
      <b/>
      <u val="single"/>
      <sz val="8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1" borderId="7" applyNumberFormat="0" applyFont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8" fillId="28" borderId="0" applyNumberFormat="0" applyBorder="0" applyAlignment="0" applyProtection="0"/>
    <xf numFmtId="0" fontId="69" fillId="29" borderId="8" applyNumberFormat="0" applyAlignment="0" applyProtection="0"/>
    <xf numFmtId="0" fontId="2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0" borderId="0" applyNumberFormat="0" applyBorder="0" applyAlignment="0" applyProtection="0"/>
    <xf numFmtId="0" fontId="73" fillId="31" borderId="0" applyNumberFormat="0" applyBorder="0" applyAlignment="0" applyProtection="0"/>
    <xf numFmtId="0" fontId="74" fillId="29" borderId="1" applyNumberFormat="0" applyAlignment="0" applyProtection="0"/>
    <xf numFmtId="9" fontId="0" fillId="0" borderId="0" applyFont="0" applyFill="0" applyBorder="0" applyAlignment="0" applyProtection="0"/>
  </cellStyleXfs>
  <cellXfs count="37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17" fillId="0" borderId="11" xfId="0" applyFont="1" applyFill="1" applyBorder="1" applyAlignment="1">
      <alignment horizontal="left" vertical="center"/>
    </xf>
    <xf numFmtId="3" fontId="17" fillId="0" borderId="11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" fillId="0" borderId="13" xfId="0" applyFont="1" applyFill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horizontal="left" vertical="center"/>
    </xf>
    <xf numFmtId="3" fontId="16" fillId="0" borderId="0" xfId="0" applyNumberFormat="1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3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3" fontId="21" fillId="0" borderId="10" xfId="0" applyNumberFormat="1" applyFont="1" applyBorder="1" applyAlignment="1">
      <alignment horizontal="left" vertical="center"/>
    </xf>
    <xf numFmtId="0" fontId="20" fillId="0" borderId="11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3" fontId="20" fillId="0" borderId="10" xfId="0" applyNumberFormat="1" applyFont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3" fontId="15" fillId="0" borderId="16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3" fontId="20" fillId="0" borderId="10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6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3" fontId="20" fillId="0" borderId="1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3" fontId="15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3" fillId="0" borderId="14" xfId="0" applyFont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3" fontId="9" fillId="0" borderId="19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3" fontId="26" fillId="0" borderId="22" xfId="0" applyNumberFormat="1" applyFont="1" applyBorder="1" applyAlignment="1">
      <alignment vertical="center"/>
    </xf>
    <xf numFmtId="3" fontId="26" fillId="0" borderId="18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16" fillId="0" borderId="0" xfId="60" applyFont="1" applyAlignment="1">
      <alignment vertical="center"/>
      <protection/>
    </xf>
    <xf numFmtId="0" fontId="16" fillId="0" borderId="0" xfId="60" applyFont="1" applyAlignment="1">
      <alignment horizontal="center" vertical="center"/>
      <protection/>
    </xf>
    <xf numFmtId="0" fontId="20" fillId="0" borderId="23" xfId="60" applyFont="1" applyBorder="1" applyAlignment="1">
      <alignment vertical="center"/>
      <protection/>
    </xf>
    <xf numFmtId="0" fontId="20" fillId="0" borderId="24" xfId="60" applyFont="1" applyBorder="1" applyAlignment="1">
      <alignment horizontal="center" vertical="center"/>
      <protection/>
    </xf>
    <xf numFmtId="0" fontId="16" fillId="0" borderId="25" xfId="60" applyFont="1" applyBorder="1" applyAlignment="1">
      <alignment horizontal="justify" vertical="center" wrapText="1"/>
      <protection/>
    </xf>
    <xf numFmtId="3" fontId="16" fillId="0" borderId="26" xfId="60" applyNumberFormat="1" applyFont="1" applyBorder="1" applyAlignment="1">
      <alignment vertical="center"/>
      <protection/>
    </xf>
    <xf numFmtId="0" fontId="16" fillId="0" borderId="27" xfId="60" applyFont="1" applyBorder="1" applyAlignment="1">
      <alignment horizontal="justify" vertical="center"/>
      <protection/>
    </xf>
    <xf numFmtId="3" fontId="16" fillId="0" borderId="28" xfId="60" applyNumberFormat="1" applyFont="1" applyBorder="1" applyAlignment="1">
      <alignment vertical="center"/>
      <protection/>
    </xf>
    <xf numFmtId="0" fontId="16" fillId="0" borderId="29" xfId="60" applyFont="1" applyBorder="1" applyAlignment="1">
      <alignment horizontal="justify" vertical="center"/>
      <protection/>
    </xf>
    <xf numFmtId="3" fontId="16" fillId="0" borderId="30" xfId="60" applyNumberFormat="1" applyFont="1" applyBorder="1" applyAlignment="1">
      <alignment vertical="center"/>
      <protection/>
    </xf>
    <xf numFmtId="3" fontId="20" fillId="0" borderId="24" xfId="60" applyNumberFormat="1" applyFont="1" applyBorder="1" applyAlignment="1">
      <alignment vertical="center"/>
      <protection/>
    </xf>
    <xf numFmtId="0" fontId="20" fillId="0" borderId="0" xfId="60" applyFont="1" applyBorder="1" applyAlignment="1">
      <alignment vertical="center"/>
      <protection/>
    </xf>
    <xf numFmtId="0" fontId="20" fillId="0" borderId="23" xfId="60" applyFont="1" applyFill="1" applyBorder="1" applyAlignment="1">
      <alignment horizontal="justify" vertical="center"/>
      <protection/>
    </xf>
    <xf numFmtId="0" fontId="20" fillId="0" borderId="22" xfId="60" applyFont="1" applyFill="1" applyBorder="1" applyAlignment="1">
      <alignment horizontal="center" vertical="center"/>
      <protection/>
    </xf>
    <xf numFmtId="0" fontId="20" fillId="0" borderId="16" xfId="60" applyFont="1" applyFill="1" applyBorder="1" applyAlignment="1">
      <alignment horizontal="center" vertical="center"/>
      <protection/>
    </xf>
    <xf numFmtId="0" fontId="16" fillId="0" borderId="27" xfId="60" applyFont="1" applyFill="1" applyBorder="1" applyAlignment="1">
      <alignment horizontal="justify" vertical="center"/>
      <protection/>
    </xf>
    <xf numFmtId="3" fontId="16" fillId="0" borderId="10" xfId="60" applyNumberFormat="1" applyFont="1" applyFill="1" applyBorder="1" applyAlignment="1">
      <alignment vertical="center"/>
      <protection/>
    </xf>
    <xf numFmtId="3" fontId="16" fillId="0" borderId="31" xfId="60" applyNumberFormat="1" applyFont="1" applyFill="1" applyBorder="1" applyAlignment="1">
      <alignment vertical="center"/>
      <protection/>
    </xf>
    <xf numFmtId="0" fontId="16" fillId="0" borderId="10" xfId="60" applyFont="1" applyFill="1" applyBorder="1" applyAlignment="1">
      <alignment vertical="center"/>
      <protection/>
    </xf>
    <xf numFmtId="0" fontId="16" fillId="0" borderId="31" xfId="60" applyFont="1" applyFill="1" applyBorder="1" applyAlignment="1">
      <alignment vertical="center"/>
      <protection/>
    </xf>
    <xf numFmtId="0" fontId="16" fillId="0" borderId="29" xfId="60" applyFont="1" applyFill="1" applyBorder="1" applyAlignment="1">
      <alignment horizontal="justify" vertical="center"/>
      <protection/>
    </xf>
    <xf numFmtId="0" fontId="16" fillId="0" borderId="19" xfId="60" applyFont="1" applyFill="1" applyBorder="1" applyAlignment="1">
      <alignment vertical="center"/>
      <protection/>
    </xf>
    <xf numFmtId="0" fontId="16" fillId="0" borderId="32" xfId="60" applyFont="1" applyFill="1" applyBorder="1" applyAlignment="1">
      <alignment vertical="center"/>
      <protection/>
    </xf>
    <xf numFmtId="3" fontId="20" fillId="0" borderId="33" xfId="60" applyNumberFormat="1" applyFont="1" applyBorder="1" applyAlignment="1">
      <alignment vertical="center"/>
      <protection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vertical="center" shrinkToFit="1"/>
    </xf>
    <xf numFmtId="0" fontId="20" fillId="0" borderId="10" xfId="0" applyFont="1" applyFill="1" applyBorder="1" applyAlignment="1">
      <alignment horizontal="left" vertical="center" shrinkToFit="1"/>
    </xf>
    <xf numFmtId="0" fontId="21" fillId="0" borderId="10" xfId="0" applyFont="1" applyFill="1" applyBorder="1" applyAlignment="1">
      <alignment vertical="center" shrinkToFit="1"/>
    </xf>
    <xf numFmtId="0" fontId="21" fillId="0" borderId="1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vertical="center" shrinkToFit="1"/>
    </xf>
    <xf numFmtId="3" fontId="2" fillId="0" borderId="40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3" fontId="2" fillId="0" borderId="41" xfId="0" applyNumberFormat="1" applyFont="1" applyFill="1" applyBorder="1" applyAlignment="1">
      <alignment vertical="center"/>
    </xf>
    <xf numFmtId="3" fontId="2" fillId="0" borderId="42" xfId="0" applyNumberFormat="1" applyFont="1" applyFill="1" applyBorder="1" applyAlignment="1">
      <alignment vertical="center"/>
    </xf>
    <xf numFmtId="3" fontId="2" fillId="0" borderId="43" xfId="0" applyNumberFormat="1" applyFont="1" applyFill="1" applyBorder="1" applyAlignment="1">
      <alignment vertical="center"/>
    </xf>
    <xf numFmtId="3" fontId="2" fillId="0" borderId="44" xfId="0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3" fontId="17" fillId="0" borderId="34" xfId="0" applyNumberFormat="1" applyFont="1" applyFill="1" applyBorder="1" applyAlignment="1">
      <alignment horizontal="left" vertical="center"/>
    </xf>
    <xf numFmtId="3" fontId="1" fillId="0" borderId="34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17" fillId="0" borderId="34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49" fontId="20" fillId="0" borderId="10" xfId="0" applyNumberFormat="1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left" vertical="center"/>
    </xf>
    <xf numFmtId="49" fontId="21" fillId="0" borderId="10" xfId="0" applyNumberFormat="1" applyFont="1" applyFill="1" applyBorder="1" applyAlignment="1">
      <alignment horizontal="left" vertical="center"/>
    </xf>
    <xf numFmtId="49" fontId="20" fillId="0" borderId="10" xfId="0" applyNumberFormat="1" applyFont="1" applyFill="1" applyBorder="1" applyAlignment="1">
      <alignment vertical="center"/>
    </xf>
    <xf numFmtId="49" fontId="20" fillId="0" borderId="10" xfId="0" applyNumberFormat="1" applyFont="1" applyFill="1" applyBorder="1" applyAlignment="1">
      <alignment horizontal="left" vertical="center" wrapText="1"/>
    </xf>
    <xf numFmtId="3" fontId="20" fillId="0" borderId="10" xfId="0" applyNumberFormat="1" applyFont="1" applyFill="1" applyBorder="1" applyAlignment="1">
      <alignment vertical="center" wrapText="1"/>
    </xf>
    <xf numFmtId="49" fontId="16" fillId="0" borderId="10" xfId="0" applyNumberFormat="1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49" fontId="20" fillId="0" borderId="22" xfId="0" applyNumberFormat="1" applyFont="1" applyFill="1" applyBorder="1" applyAlignment="1">
      <alignment vertical="center"/>
    </xf>
    <xf numFmtId="0" fontId="24" fillId="0" borderId="0" xfId="61" applyFont="1">
      <alignment/>
      <protection/>
    </xf>
    <xf numFmtId="0" fontId="24" fillId="0" borderId="0" xfId="61" applyFont="1" applyBorder="1">
      <alignment/>
      <protection/>
    </xf>
    <xf numFmtId="0" fontId="16" fillId="0" borderId="0" xfId="61" applyFont="1">
      <alignment/>
      <protection/>
    </xf>
    <xf numFmtId="0" fontId="16" fillId="0" borderId="0" xfId="61" applyFont="1" applyBorder="1">
      <alignment/>
      <protection/>
    </xf>
    <xf numFmtId="0" fontId="16" fillId="0" borderId="20" xfId="61" applyFont="1" applyBorder="1" applyAlignment="1">
      <alignment/>
      <protection/>
    </xf>
    <xf numFmtId="0" fontId="16" fillId="0" borderId="24" xfId="61" applyFont="1" applyBorder="1" applyAlignment="1">
      <alignment/>
      <protection/>
    </xf>
    <xf numFmtId="0" fontId="20" fillId="0" borderId="45" xfId="61" applyFont="1" applyBorder="1" applyAlignment="1">
      <alignment horizontal="left"/>
      <protection/>
    </xf>
    <xf numFmtId="0" fontId="20" fillId="0" borderId="20" xfId="61" applyFont="1" applyBorder="1" applyAlignment="1">
      <alignment horizontal="center"/>
      <protection/>
    </xf>
    <xf numFmtId="0" fontId="5" fillId="0" borderId="0" xfId="0" applyFont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center" vertical="center"/>
    </xf>
    <xf numFmtId="3" fontId="20" fillId="0" borderId="4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3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" vertical="center"/>
      <protection/>
    </xf>
    <xf numFmtId="0" fontId="20" fillId="0" borderId="45" xfId="61" applyFont="1" applyBorder="1" applyAlignment="1">
      <alignment/>
      <protection/>
    </xf>
    <xf numFmtId="0" fontId="16" fillId="0" borderId="20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47" xfId="61" applyFont="1" applyBorder="1" applyAlignment="1">
      <alignment/>
      <protection/>
    </xf>
    <xf numFmtId="0" fontId="16" fillId="0" borderId="48" xfId="61" applyFont="1" applyBorder="1" applyAlignment="1">
      <alignment/>
      <protection/>
    </xf>
    <xf numFmtId="0" fontId="16" fillId="0" borderId="49" xfId="61" applyFont="1" applyBorder="1" applyAlignment="1">
      <alignment/>
      <protection/>
    </xf>
    <xf numFmtId="0" fontId="16" fillId="0" borderId="50" xfId="61" applyFont="1" applyBorder="1" applyAlignment="1">
      <alignment/>
      <protection/>
    </xf>
    <xf numFmtId="0" fontId="16" fillId="0" borderId="42" xfId="61" applyFont="1" applyBorder="1" applyAlignment="1">
      <alignment/>
      <protection/>
    </xf>
    <xf numFmtId="0" fontId="16" fillId="0" borderId="51" xfId="61" applyFont="1" applyBorder="1" applyAlignment="1">
      <alignment/>
      <protection/>
    </xf>
    <xf numFmtId="0" fontId="20" fillId="0" borderId="21" xfId="61" applyFont="1" applyBorder="1" applyAlignment="1">
      <alignment/>
      <protection/>
    </xf>
    <xf numFmtId="0" fontId="20" fillId="0" borderId="22" xfId="61" applyFont="1" applyBorder="1" applyAlignment="1">
      <alignment/>
      <protection/>
    </xf>
    <xf numFmtId="0" fontId="20" fillId="0" borderId="16" xfId="61" applyFont="1" applyBorder="1" applyAlignment="1">
      <alignment/>
      <protection/>
    </xf>
    <xf numFmtId="0" fontId="16" fillId="0" borderId="45" xfId="61" applyFont="1" applyBorder="1" applyAlignment="1">
      <alignment/>
      <protection/>
    </xf>
    <xf numFmtId="0" fontId="16" fillId="0" borderId="20" xfId="61" applyFont="1" applyBorder="1" applyAlignment="1">
      <alignment/>
      <protection/>
    </xf>
    <xf numFmtId="0" fontId="16" fillId="0" borderId="24" xfId="61" applyFont="1" applyBorder="1" applyAlignment="1">
      <alignment/>
      <protection/>
    </xf>
    <xf numFmtId="0" fontId="2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3" fillId="0" borderId="0" xfId="60" applyFont="1" applyAlignment="1">
      <alignment horizontal="center" vertical="center"/>
      <protection/>
    </xf>
    <xf numFmtId="0" fontId="16" fillId="0" borderId="0" xfId="60" applyFont="1" applyAlignment="1">
      <alignment horizontal="center" vertical="center"/>
      <protection/>
    </xf>
    <xf numFmtId="0" fontId="20" fillId="0" borderId="10" xfId="0" applyFont="1" applyFill="1" applyBorder="1" applyAlignment="1">
      <alignment horizontal="center" vertical="center" textRotation="90" shrinkToFit="1"/>
    </xf>
    <xf numFmtId="0" fontId="11" fillId="0" borderId="0" xfId="0" applyFont="1" applyFill="1" applyBorder="1" applyAlignment="1">
      <alignment horizontal="center" vertical="center" textRotation="90" shrinkToFit="1"/>
    </xf>
    <xf numFmtId="0" fontId="20" fillId="0" borderId="1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textRotation="90" shrinkToFit="1"/>
    </xf>
    <xf numFmtId="0" fontId="6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right"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45" fillId="0" borderId="10" xfId="0" applyFont="1" applyFill="1" applyBorder="1" applyAlignment="1">
      <alignment horizontal="center" wrapText="1"/>
    </xf>
    <xf numFmtId="0" fontId="47" fillId="0" borderId="10" xfId="56" applyFont="1" applyFill="1" applyBorder="1" applyAlignment="1">
      <alignment horizontal="center"/>
      <protection/>
    </xf>
    <xf numFmtId="0" fontId="47" fillId="0" borderId="10" xfId="56" applyFont="1" applyFill="1" applyBorder="1" applyAlignment="1">
      <alignment horizontal="center"/>
      <protection/>
    </xf>
    <xf numFmtId="0" fontId="48" fillId="0" borderId="10" xfId="56" applyFont="1" applyFill="1" applyBorder="1" applyAlignment="1">
      <alignment horizontal="center" wrapText="1"/>
      <protection/>
    </xf>
    <xf numFmtId="0" fontId="49" fillId="0" borderId="10" xfId="0" applyFont="1" applyFill="1" applyBorder="1" applyAlignment="1">
      <alignment horizontal="center" wrapText="1"/>
    </xf>
    <xf numFmtId="0" fontId="48" fillId="0" borderId="10" xfId="56" applyFont="1" applyFill="1" applyBorder="1" applyAlignment="1">
      <alignment horizontal="center"/>
      <protection/>
    </xf>
    <xf numFmtId="3" fontId="45" fillId="0" borderId="10" xfId="56" applyNumberFormat="1" applyFont="1" applyFill="1" applyBorder="1" applyAlignment="1">
      <alignment horizontal="center"/>
      <protection/>
    </xf>
    <xf numFmtId="10" fontId="46" fillId="0" borderId="0" xfId="0" applyNumberFormat="1" applyFont="1" applyFill="1" applyAlignment="1">
      <alignment wrapText="1"/>
    </xf>
    <xf numFmtId="0" fontId="50" fillId="0" borderId="10" xfId="56" applyFont="1" applyFill="1" applyBorder="1" applyAlignment="1">
      <alignment wrapText="1"/>
      <protection/>
    </xf>
    <xf numFmtId="3" fontId="45" fillId="0" borderId="0" xfId="56" applyNumberFormat="1" applyFont="1" applyFill="1" applyBorder="1" applyAlignment="1">
      <alignment horizontal="center"/>
      <protection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wrapText="1"/>
    </xf>
    <xf numFmtId="0" fontId="47" fillId="0" borderId="10" xfId="56" applyFont="1" applyFill="1" applyBorder="1" applyAlignment="1">
      <alignment horizontal="center" vertical="center" wrapText="1"/>
      <protection/>
    </xf>
    <xf numFmtId="0" fontId="45" fillId="0" borderId="0" xfId="0" applyFont="1" applyFill="1" applyAlignment="1">
      <alignment wrapText="1"/>
    </xf>
    <xf numFmtId="0" fontId="46" fillId="0" borderId="10" xfId="56" applyFont="1" applyFill="1" applyBorder="1" applyAlignment="1">
      <alignment wrapText="1"/>
      <protection/>
    </xf>
    <xf numFmtId="3" fontId="46" fillId="0" borderId="10" xfId="56" applyNumberFormat="1" applyFont="1" applyFill="1" applyBorder="1" applyAlignment="1">
      <alignment wrapText="1"/>
      <protection/>
    </xf>
    <xf numFmtId="10" fontId="46" fillId="0" borderId="11" xfId="56" applyNumberFormat="1" applyFont="1" applyFill="1" applyBorder="1" applyAlignment="1">
      <alignment wrapText="1"/>
      <protection/>
    </xf>
    <xf numFmtId="10" fontId="46" fillId="0" borderId="10" xfId="56" applyNumberFormat="1" applyFont="1" applyFill="1" applyBorder="1" applyAlignment="1">
      <alignment wrapText="1"/>
      <protection/>
    </xf>
    <xf numFmtId="0" fontId="47" fillId="0" borderId="10" xfId="56" applyFont="1" applyFill="1" applyBorder="1" applyAlignment="1">
      <alignment wrapText="1"/>
      <protection/>
    </xf>
    <xf numFmtId="0" fontId="45" fillId="0" borderId="10" xfId="58" applyFont="1" applyFill="1" applyBorder="1" applyAlignment="1">
      <alignment wrapText="1"/>
      <protection/>
    </xf>
    <xf numFmtId="3" fontId="45" fillId="0" borderId="10" xfId="56" applyNumberFormat="1" applyFont="1" applyFill="1" applyBorder="1" applyAlignment="1">
      <alignment wrapText="1"/>
      <protection/>
    </xf>
    <xf numFmtId="0" fontId="51" fillId="0" borderId="10" xfId="58" applyFont="1" applyFill="1" applyBorder="1" applyAlignment="1">
      <alignment horizontal="left" wrapText="1"/>
      <protection/>
    </xf>
    <xf numFmtId="3" fontId="51" fillId="0" borderId="10" xfId="56" applyNumberFormat="1" applyFont="1" applyFill="1" applyBorder="1" applyAlignment="1">
      <alignment wrapText="1"/>
      <protection/>
    </xf>
    <xf numFmtId="0" fontId="45" fillId="0" borderId="0" xfId="0" applyFont="1" applyFill="1" applyBorder="1" applyAlignment="1">
      <alignment horizontal="center" wrapText="1"/>
    </xf>
    <xf numFmtId="0" fontId="47" fillId="0" borderId="0" xfId="56" applyFont="1" applyFill="1" applyBorder="1" applyAlignment="1">
      <alignment wrapText="1"/>
      <protection/>
    </xf>
    <xf numFmtId="3" fontId="45" fillId="0" borderId="0" xfId="56" applyNumberFormat="1" applyFont="1" applyFill="1" applyBorder="1" applyAlignment="1">
      <alignment wrapText="1"/>
      <protection/>
    </xf>
    <xf numFmtId="10" fontId="46" fillId="0" borderId="0" xfId="56" applyNumberFormat="1" applyFont="1" applyFill="1" applyBorder="1" applyAlignment="1">
      <alignment wrapText="1"/>
      <protection/>
    </xf>
    <xf numFmtId="3" fontId="46" fillId="0" borderId="0" xfId="56" applyNumberFormat="1" applyFont="1" applyFill="1" applyBorder="1" applyAlignment="1">
      <alignment wrapText="1"/>
      <protection/>
    </xf>
    <xf numFmtId="0" fontId="45" fillId="0" borderId="0" xfId="0" applyFont="1" applyFill="1" applyAlignment="1">
      <alignment horizontal="center" wrapText="1"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0" fontId="52" fillId="0" borderId="10" xfId="0" applyFont="1" applyBorder="1" applyAlignment="1">
      <alignment horizontal="right"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wrapText="1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48" fillId="0" borderId="10" xfId="56" applyFont="1" applyBorder="1" applyAlignment="1">
      <alignment horizontal="center" wrapText="1"/>
      <protection/>
    </xf>
    <xf numFmtId="0" fontId="48" fillId="0" borderId="10" xfId="56" applyFont="1" applyBorder="1" applyAlignment="1">
      <alignment horizontal="center" vertical="center" wrapText="1"/>
      <protection/>
    </xf>
    <xf numFmtId="0" fontId="54" fillId="0" borderId="10" xfId="0" applyFont="1" applyBorder="1" applyAlignment="1">
      <alignment vertical="center" wrapText="1"/>
    </xf>
    <xf numFmtId="3" fontId="53" fillId="0" borderId="10" xfId="0" applyNumberFormat="1" applyFont="1" applyBorder="1" applyAlignment="1">
      <alignment horizontal="center"/>
    </xf>
    <xf numFmtId="10" fontId="54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wrapText="1"/>
    </xf>
    <xf numFmtId="0" fontId="52" fillId="0" borderId="10" xfId="0" applyFont="1" applyBorder="1" applyAlignment="1">
      <alignment wrapText="1"/>
    </xf>
    <xf numFmtId="3" fontId="52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 horizontal="left" wrapText="1"/>
    </xf>
    <xf numFmtId="10" fontId="54" fillId="0" borderId="10" xfId="0" applyNumberFormat="1" applyFont="1" applyBorder="1" applyAlignment="1">
      <alignment horizontal="right"/>
    </xf>
    <xf numFmtId="0" fontId="52" fillId="0" borderId="10" xfId="0" applyFont="1" applyBorder="1" applyAlignment="1">
      <alignment vertical="center" wrapText="1"/>
    </xf>
    <xf numFmtId="0" fontId="50" fillId="0" borderId="10" xfId="56" applyFont="1" applyBorder="1" applyAlignment="1">
      <alignment horizontal="center" wrapText="1"/>
      <protection/>
    </xf>
    <xf numFmtId="0" fontId="55" fillId="0" borderId="10" xfId="0" applyFont="1" applyBorder="1" applyAlignment="1">
      <alignment wrapText="1"/>
    </xf>
    <xf numFmtId="3" fontId="54" fillId="0" borderId="10" xfId="0" applyNumberFormat="1" applyFont="1" applyBorder="1" applyAlignment="1">
      <alignment horizontal="center"/>
    </xf>
    <xf numFmtId="0" fontId="56" fillId="0" borderId="10" xfId="0" applyFont="1" applyBorder="1" applyAlignment="1">
      <alignment wrapText="1"/>
    </xf>
    <xf numFmtId="0" fontId="54" fillId="0" borderId="10" xfId="0" applyFont="1" applyBorder="1" applyAlignment="1">
      <alignment wrapText="1"/>
    </xf>
    <xf numFmtId="0" fontId="53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wrapText="1"/>
    </xf>
    <xf numFmtId="3" fontId="52" fillId="0" borderId="0" xfId="0" applyNumberFormat="1" applyFont="1" applyBorder="1" applyAlignment="1">
      <alignment horizontal="center"/>
    </xf>
    <xf numFmtId="10" fontId="54" fillId="0" borderId="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vertical="center" wrapText="1"/>
    </xf>
    <xf numFmtId="3" fontId="53" fillId="0" borderId="10" xfId="0" applyNumberFormat="1" applyFont="1" applyBorder="1" applyAlignment="1">
      <alignment horizontal="center" vertical="center"/>
    </xf>
    <xf numFmtId="3" fontId="52" fillId="0" borderId="10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wrapText="1"/>
    </xf>
    <xf numFmtId="3" fontId="52" fillId="0" borderId="0" xfId="0" applyNumberFormat="1" applyFont="1" applyAlignment="1">
      <alignment horizontal="center"/>
    </xf>
    <xf numFmtId="3" fontId="52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wrapTex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horizontal="right" wrapText="1"/>
    </xf>
    <xf numFmtId="0" fontId="57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52" fillId="0" borderId="0" xfId="0" applyFont="1" applyAlignment="1">
      <alignment horizontal="center" vertical="center" wrapText="1"/>
    </xf>
    <xf numFmtId="10" fontId="53" fillId="0" borderId="10" xfId="0" applyNumberFormat="1" applyFont="1" applyBorder="1" applyAlignment="1">
      <alignment horizontal="center" vertical="center"/>
    </xf>
    <xf numFmtId="3" fontId="54" fillId="0" borderId="10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vertical="center" wrapText="1"/>
    </xf>
    <xf numFmtId="0" fontId="25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wrapText="1"/>
    </xf>
    <xf numFmtId="3" fontId="52" fillId="0" borderId="13" xfId="0" applyNumberFormat="1" applyFont="1" applyBorder="1" applyAlignment="1">
      <alignment horizontal="center"/>
    </xf>
    <xf numFmtId="10" fontId="54" fillId="0" borderId="13" xfId="0" applyNumberFormat="1" applyFont="1" applyBorder="1" applyAlignment="1">
      <alignment horizontal="center" vertical="center"/>
    </xf>
    <xf numFmtId="0" fontId="48" fillId="0" borderId="12" xfId="56" applyFont="1" applyBorder="1" applyAlignment="1">
      <alignment horizontal="center" vertical="center" wrapText="1"/>
      <protection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52" fillId="0" borderId="0" xfId="0" applyFont="1" applyAlignment="1">
      <alignment/>
    </xf>
    <xf numFmtId="0" fontId="52" fillId="0" borderId="0" xfId="0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3" fontId="52" fillId="0" borderId="10" xfId="0" applyNumberFormat="1" applyFont="1" applyBorder="1" applyAlignment="1">
      <alignment/>
    </xf>
    <xf numFmtId="3" fontId="52" fillId="0" borderId="10" xfId="0" applyNumberFormat="1" applyFont="1" applyBorder="1" applyAlignment="1">
      <alignment vertical="center"/>
    </xf>
    <xf numFmtId="3" fontId="52" fillId="0" borderId="0" xfId="0" applyNumberFormat="1" applyFont="1" applyAlignment="1">
      <alignment/>
    </xf>
    <xf numFmtId="3" fontId="52" fillId="0" borderId="0" xfId="0" applyNumberFormat="1" applyFont="1" applyAlignment="1">
      <alignment vertical="center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11" xfId="56"/>
    <cellStyle name="Normál 2" xfId="57"/>
    <cellStyle name="Normál 2 2" xfId="58"/>
    <cellStyle name="Normál 3" xfId="59"/>
    <cellStyle name="Normál 3 2" xfId="60"/>
    <cellStyle name="Normál 4" xfId="61"/>
    <cellStyle name="Normál 8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4"/>
  <sheetViews>
    <sheetView workbookViewId="0" topLeftCell="A1">
      <selection activeCell="H4" sqref="H4"/>
    </sheetView>
  </sheetViews>
  <sheetFormatPr defaultColWidth="9.00390625" defaultRowHeight="12.75"/>
  <cols>
    <col min="1" max="4" width="9.125" style="215" customWidth="1"/>
    <col min="5" max="5" width="15.375" style="215" customWidth="1"/>
    <col min="6" max="6" width="12.875" style="215" customWidth="1"/>
    <col min="7" max="7" width="11.75390625" style="215" customWidth="1"/>
    <col min="8" max="16384" width="9.125" style="215" customWidth="1"/>
  </cols>
  <sheetData>
    <row r="1" spans="1:7" ht="15.75" customHeight="1">
      <c r="A1" s="229" t="s">
        <v>197</v>
      </c>
      <c r="B1" s="230"/>
      <c r="C1" s="230"/>
      <c r="D1" s="230"/>
      <c r="E1" s="230"/>
      <c r="F1" s="230"/>
      <c r="G1" s="230"/>
    </row>
    <row r="2" spans="1:7" ht="12.75">
      <c r="A2" s="230"/>
      <c r="B2" s="230"/>
      <c r="C2" s="230"/>
      <c r="D2" s="230"/>
      <c r="E2" s="230"/>
      <c r="F2" s="230"/>
      <c r="G2" s="230"/>
    </row>
    <row r="3" ht="13.5" thickBot="1"/>
    <row r="4" spans="1:7" s="217" customFormat="1" ht="16.5" thickBot="1">
      <c r="A4" s="240" t="s">
        <v>123</v>
      </c>
      <c r="B4" s="241"/>
      <c r="C4" s="241"/>
      <c r="D4" s="241"/>
      <c r="E4" s="241"/>
      <c r="F4" s="241"/>
      <c r="G4" s="242"/>
    </row>
    <row r="5" s="217" customFormat="1" ht="16.5" thickBot="1"/>
    <row r="6" spans="1:7" s="217" customFormat="1" ht="16.5" thickBot="1">
      <c r="A6" s="231" t="s">
        <v>118</v>
      </c>
      <c r="B6" s="232"/>
      <c r="C6" s="232"/>
      <c r="D6" s="232"/>
      <c r="E6" s="232"/>
      <c r="F6" s="232"/>
      <c r="G6" s="233"/>
    </row>
    <row r="7" spans="1:7" s="217" customFormat="1" ht="16.5" thickBot="1">
      <c r="A7" s="243" t="s">
        <v>88</v>
      </c>
      <c r="B7" s="244"/>
      <c r="C7" s="244"/>
      <c r="D7" s="244"/>
      <c r="E7" s="244"/>
      <c r="F7" s="244"/>
      <c r="G7" s="245"/>
    </row>
    <row r="8" spans="1:7" s="217" customFormat="1" ht="16.5" thickBot="1">
      <c r="A8" s="218"/>
      <c r="B8" s="218"/>
      <c r="C8" s="218"/>
      <c r="D8" s="218"/>
      <c r="E8" s="218"/>
      <c r="F8" s="218"/>
      <c r="G8" s="218"/>
    </row>
    <row r="9" spans="1:7" s="217" customFormat="1" ht="16.5" thickBot="1">
      <c r="A9" s="231" t="s">
        <v>91</v>
      </c>
      <c r="B9" s="232"/>
      <c r="C9" s="232"/>
      <c r="D9" s="232"/>
      <c r="E9" s="232"/>
      <c r="F9" s="232"/>
      <c r="G9" s="233"/>
    </row>
    <row r="10" spans="1:7" s="217" customFormat="1" ht="15.75">
      <c r="A10" s="234" t="s">
        <v>94</v>
      </c>
      <c r="B10" s="235"/>
      <c r="C10" s="235"/>
      <c r="D10" s="235"/>
      <c r="E10" s="235"/>
      <c r="F10" s="235"/>
      <c r="G10" s="236"/>
    </row>
    <row r="11" spans="1:7" s="217" customFormat="1" ht="16.5" thickBot="1">
      <c r="A11" s="237" t="s">
        <v>95</v>
      </c>
      <c r="B11" s="238"/>
      <c r="C11" s="238"/>
      <c r="D11" s="238"/>
      <c r="E11" s="238"/>
      <c r="F11" s="238"/>
      <c r="G11" s="239"/>
    </row>
    <row r="12" spans="1:7" s="217" customFormat="1" ht="16.5" thickBot="1">
      <c r="A12" s="219"/>
      <c r="B12" s="219"/>
      <c r="C12" s="219"/>
      <c r="D12" s="219"/>
      <c r="E12" s="219"/>
      <c r="F12" s="219"/>
      <c r="G12" s="219"/>
    </row>
    <row r="13" spans="1:7" s="217" customFormat="1" ht="16.5" thickBot="1">
      <c r="A13" s="221" t="s">
        <v>92</v>
      </c>
      <c r="B13" s="222"/>
      <c r="C13" s="222"/>
      <c r="D13" s="219"/>
      <c r="E13" s="219"/>
      <c r="F13" s="219"/>
      <c r="G13" s="220"/>
    </row>
    <row r="14" spans="1:7" ht="12.75">
      <c r="A14" s="216"/>
      <c r="B14" s="216"/>
      <c r="C14" s="216"/>
      <c r="D14" s="216"/>
      <c r="E14" s="216"/>
      <c r="F14" s="216"/>
      <c r="G14" s="216"/>
    </row>
  </sheetData>
  <sheetProtection/>
  <mergeCells count="7">
    <mergeCell ref="A1:G2"/>
    <mergeCell ref="A9:G9"/>
    <mergeCell ref="A10:G10"/>
    <mergeCell ref="A11:G11"/>
    <mergeCell ref="A4:G4"/>
    <mergeCell ref="A6:G6"/>
    <mergeCell ref="A7:G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 xml:space="preserve">&amp;C1. sz. melléklet&amp;R1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I17"/>
  <sheetViews>
    <sheetView workbookViewId="0" topLeftCell="A1">
      <selection activeCell="K10" sqref="K10"/>
    </sheetView>
  </sheetViews>
  <sheetFormatPr defaultColWidth="9.00390625" defaultRowHeight="19.5" customHeight="1"/>
  <cols>
    <col min="1" max="1" width="3.625" style="74" customWidth="1"/>
    <col min="2" max="6" width="9.125" style="74" customWidth="1"/>
    <col min="7" max="7" width="11.375" style="84" bestFit="1" customWidth="1"/>
    <col min="8" max="16384" width="9.125" style="74" customWidth="1"/>
  </cols>
  <sheetData>
    <row r="1" spans="1:7" ht="19.5" customHeight="1">
      <c r="A1" s="223" t="s">
        <v>225</v>
      </c>
      <c r="B1" s="223"/>
      <c r="C1" s="223"/>
      <c r="D1" s="223"/>
      <c r="E1" s="223"/>
      <c r="F1" s="223"/>
      <c r="G1" s="223"/>
    </row>
    <row r="2" spans="1:7" ht="19.5" customHeight="1">
      <c r="A2" s="250" t="s">
        <v>218</v>
      </c>
      <c r="B2" s="250"/>
      <c r="C2" s="250"/>
      <c r="D2" s="250"/>
      <c r="E2" s="250"/>
      <c r="F2" s="250"/>
      <c r="G2" s="250"/>
    </row>
    <row r="3" spans="1:7" ht="19.5" customHeight="1">
      <c r="A3" s="82"/>
      <c r="B3" s="82"/>
      <c r="C3" s="82"/>
      <c r="D3" s="82"/>
      <c r="E3" s="82"/>
      <c r="F3" s="82"/>
      <c r="G3" s="83"/>
    </row>
    <row r="4" spans="1:9" ht="19.5" customHeight="1">
      <c r="A4" s="1"/>
      <c r="B4" s="1"/>
      <c r="C4" s="1"/>
      <c r="D4" s="1"/>
      <c r="E4" s="1"/>
      <c r="F4" s="1"/>
      <c r="G4" s="128" t="s">
        <v>2</v>
      </c>
      <c r="H4" s="86"/>
      <c r="I4" s="86"/>
    </row>
    <row r="5" spans="1:9" ht="19.5" customHeight="1">
      <c r="A5" s="1"/>
      <c r="B5" s="1"/>
      <c r="C5" s="1"/>
      <c r="D5" s="1"/>
      <c r="E5" s="1"/>
      <c r="F5" s="1"/>
      <c r="G5" s="56"/>
      <c r="H5" s="86"/>
      <c r="I5" s="86"/>
    </row>
    <row r="6" spans="1:9" s="84" customFormat="1" ht="19.5" customHeight="1">
      <c r="A6" s="91" t="s">
        <v>122</v>
      </c>
      <c r="B6" s="130" t="s">
        <v>105</v>
      </c>
      <c r="C6" s="93"/>
      <c r="D6" s="93"/>
      <c r="E6" s="93"/>
      <c r="F6" s="94"/>
      <c r="G6" s="62"/>
      <c r="H6" s="95"/>
      <c r="I6" s="95"/>
    </row>
    <row r="7" spans="1:9" s="84" customFormat="1" ht="19.5" customHeight="1">
      <c r="A7" s="91"/>
      <c r="B7" s="92" t="s">
        <v>121</v>
      </c>
      <c r="C7" s="93"/>
      <c r="D7" s="93"/>
      <c r="E7" s="93"/>
      <c r="F7" s="94"/>
      <c r="G7" s="62">
        <v>40</v>
      </c>
      <c r="H7" s="95"/>
      <c r="I7" s="95"/>
    </row>
    <row r="8" spans="1:9" s="84" customFormat="1" ht="19.5" customHeight="1">
      <c r="A8" s="91"/>
      <c r="B8" s="131" t="s">
        <v>104</v>
      </c>
      <c r="C8" s="93"/>
      <c r="D8" s="93"/>
      <c r="E8" s="93"/>
      <c r="F8" s="94"/>
      <c r="G8" s="97">
        <f>SUM(G7:G7)</f>
        <v>40</v>
      </c>
      <c r="H8" s="95"/>
      <c r="I8" s="95"/>
    </row>
    <row r="9" spans="1:9" s="84" customFormat="1" ht="19.5" customHeight="1">
      <c r="A9" s="91" t="s">
        <v>96</v>
      </c>
      <c r="B9" s="98" t="s">
        <v>103</v>
      </c>
      <c r="C9" s="93"/>
      <c r="D9" s="93"/>
      <c r="E9" s="93"/>
      <c r="F9" s="94"/>
      <c r="G9" s="62"/>
      <c r="H9" s="95"/>
      <c r="I9" s="95"/>
    </row>
    <row r="10" spans="1:9" s="84" customFormat="1" ht="19.5" customHeight="1">
      <c r="A10" s="91"/>
      <c r="B10" s="92" t="s">
        <v>58</v>
      </c>
      <c r="C10" s="93"/>
      <c r="D10" s="93"/>
      <c r="E10" s="93"/>
      <c r="F10" s="94"/>
      <c r="G10" s="62">
        <v>0</v>
      </c>
      <c r="H10" s="95"/>
      <c r="I10" s="95"/>
    </row>
    <row r="11" spans="1:9" s="84" customFormat="1" ht="19.5" customHeight="1">
      <c r="A11" s="91"/>
      <c r="B11" s="131" t="s">
        <v>104</v>
      </c>
      <c r="C11" s="93"/>
      <c r="D11" s="93"/>
      <c r="E11" s="93"/>
      <c r="F11" s="94"/>
      <c r="G11" s="97">
        <f>SUM(G10)</f>
        <v>0</v>
      </c>
      <c r="H11" s="95"/>
      <c r="I11" s="95"/>
    </row>
    <row r="12" spans="1:9" s="84" customFormat="1" ht="19.5" customHeight="1">
      <c r="A12" s="48" t="s">
        <v>156</v>
      </c>
      <c r="B12" s="98"/>
      <c r="C12" s="132"/>
      <c r="D12" s="132"/>
      <c r="E12" s="132"/>
      <c r="F12" s="133"/>
      <c r="G12" s="129">
        <f>G8+G11</f>
        <v>40</v>
      </c>
      <c r="H12" s="95"/>
      <c r="I12" s="95"/>
    </row>
    <row r="13" spans="1:9" s="84" customFormat="1" ht="19.5" customHeight="1">
      <c r="A13" s="95"/>
      <c r="B13" s="95"/>
      <c r="C13" s="95"/>
      <c r="D13" s="95"/>
      <c r="E13" s="95"/>
      <c r="F13" s="95"/>
      <c r="G13" s="95"/>
      <c r="H13" s="95"/>
      <c r="I13" s="95"/>
    </row>
    <row r="14" spans="1:9" s="84" customFormat="1" ht="19.5" customHeight="1">
      <c r="A14" s="95"/>
      <c r="B14" s="95"/>
      <c r="C14" s="95"/>
      <c r="D14" s="95"/>
      <c r="E14" s="95"/>
      <c r="F14" s="95"/>
      <c r="G14" s="95"/>
      <c r="H14" s="95"/>
      <c r="I14" s="95"/>
    </row>
    <row r="15" spans="1:9" s="84" customFormat="1" ht="19.5" customHeight="1">
      <c r="A15" s="95"/>
      <c r="B15" s="95"/>
      <c r="C15" s="95"/>
      <c r="D15" s="95"/>
      <c r="E15" s="95"/>
      <c r="F15" s="95"/>
      <c r="G15" s="95"/>
      <c r="H15" s="95"/>
      <c r="I15" s="95"/>
    </row>
    <row r="16" spans="1:9" s="84" customFormat="1" ht="19.5" customHeight="1">
      <c r="A16" s="95"/>
      <c r="B16" s="95"/>
      <c r="C16" s="95"/>
      <c r="D16" s="95"/>
      <c r="E16" s="95"/>
      <c r="F16" s="95"/>
      <c r="G16" s="95"/>
      <c r="H16" s="95"/>
      <c r="I16" s="95"/>
    </row>
    <row r="17" spans="1:9" s="84" customFormat="1" ht="19.5" customHeight="1">
      <c r="A17" s="95"/>
      <c r="B17" s="95"/>
      <c r="C17" s="95"/>
      <c r="D17" s="95"/>
      <c r="E17" s="95"/>
      <c r="F17" s="95"/>
      <c r="G17" s="95"/>
      <c r="H17" s="95"/>
      <c r="I17" s="95"/>
    </row>
    <row r="18" s="84" customFormat="1" ht="19.5" customHeight="1"/>
    <row r="19" s="84" customFormat="1" ht="19.5" customHeight="1"/>
    <row r="20" s="84" customFormat="1" ht="19.5" customHeight="1"/>
    <row r="21" s="84" customFormat="1" ht="19.5" customHeight="1"/>
    <row r="22" s="84" customFormat="1" ht="19.5" customHeight="1"/>
    <row r="23" s="84" customFormat="1" ht="19.5" customHeight="1"/>
    <row r="24" s="84" customFormat="1" ht="19.5" customHeight="1"/>
    <row r="25" s="84" customFormat="1" ht="19.5" customHeight="1"/>
    <row r="26" s="84" customFormat="1" ht="19.5" customHeight="1"/>
    <row r="27" s="84" customFormat="1" ht="19.5" customHeight="1"/>
    <row r="28" s="84" customFormat="1" ht="19.5" customHeight="1"/>
    <row r="29" s="84" customFormat="1" ht="19.5" customHeight="1"/>
    <row r="30" s="84" customFormat="1" ht="19.5" customHeight="1"/>
    <row r="31" s="84" customFormat="1" ht="19.5" customHeight="1"/>
    <row r="32" s="84" customFormat="1" ht="19.5" customHeight="1"/>
    <row r="33" s="84" customFormat="1" ht="19.5" customHeight="1"/>
    <row r="34" s="84" customFormat="1" ht="19.5" customHeight="1"/>
    <row r="35" s="84" customFormat="1" ht="19.5" customHeight="1"/>
    <row r="36" s="84" customFormat="1" ht="19.5" customHeight="1"/>
    <row r="37" s="84" customFormat="1" ht="19.5" customHeight="1"/>
    <row r="38" s="84" customFormat="1" ht="19.5" customHeight="1"/>
    <row r="39" s="84" customFormat="1" ht="19.5" customHeight="1"/>
    <row r="40" s="84" customFormat="1" ht="19.5" customHeight="1"/>
    <row r="41" s="84" customFormat="1" ht="19.5" customHeight="1"/>
    <row r="42" s="84" customFormat="1" ht="19.5" customHeight="1"/>
  </sheetData>
  <sheetProtection/>
  <mergeCells count="1">
    <mergeCell ref="A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&amp;C10.sz.melléklet&amp;R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5"/>
  <sheetViews>
    <sheetView workbookViewId="0" topLeftCell="A1">
      <selection activeCell="A4" sqref="A4:E4"/>
    </sheetView>
  </sheetViews>
  <sheetFormatPr defaultColWidth="9.00390625" defaultRowHeight="12.75"/>
  <cols>
    <col min="1" max="1" width="46.125" style="134" customWidth="1"/>
    <col min="2" max="2" width="13.875" style="134" customWidth="1"/>
    <col min="3" max="6" width="9.125" style="134" customWidth="1"/>
    <col min="7" max="7" width="13.125" style="134" customWidth="1"/>
    <col min="8" max="8" width="10.00390625" style="134" customWidth="1"/>
    <col min="9" max="16384" width="9.125" style="134" customWidth="1"/>
  </cols>
  <sheetData>
    <row r="1" spans="1:5" ht="18.75">
      <c r="A1" s="251" t="s">
        <v>157</v>
      </c>
      <c r="B1" s="251"/>
      <c r="C1" s="251"/>
      <c r="D1" s="251"/>
      <c r="E1" s="251"/>
    </row>
    <row r="2" spans="1:5" ht="18.75">
      <c r="A2" s="251" t="s">
        <v>158</v>
      </c>
      <c r="B2" s="251"/>
      <c r="C2" s="251"/>
      <c r="D2" s="251"/>
      <c r="E2" s="251"/>
    </row>
    <row r="3" spans="1:5" ht="18.75">
      <c r="A3" s="251" t="s">
        <v>226</v>
      </c>
      <c r="B3" s="251"/>
      <c r="C3" s="251"/>
      <c r="D3" s="251"/>
      <c r="E3" s="251"/>
    </row>
    <row r="4" spans="1:5" ht="15.75">
      <c r="A4" s="252" t="s">
        <v>69</v>
      </c>
      <c r="B4" s="252"/>
      <c r="C4" s="252"/>
      <c r="D4" s="252"/>
      <c r="E4" s="252"/>
    </row>
    <row r="5" spans="1:5" ht="15.75">
      <c r="A5" s="135"/>
      <c r="B5" s="135"/>
      <c r="C5" s="135"/>
      <c r="D5" s="135"/>
      <c r="E5" s="135"/>
    </row>
    <row r="6" ht="16.5" thickBot="1"/>
    <row r="7" spans="1:5" ht="16.5" thickBot="1">
      <c r="A7" s="136" t="s">
        <v>70</v>
      </c>
      <c r="B7" s="137">
        <v>2014</v>
      </c>
      <c r="C7" s="137">
        <v>2015</v>
      </c>
      <c r="D7" s="137">
        <v>2016</v>
      </c>
      <c r="E7" s="137">
        <v>2017</v>
      </c>
    </row>
    <row r="8" spans="1:5" ht="15.75">
      <c r="A8" s="138" t="s">
        <v>71</v>
      </c>
      <c r="B8" s="139">
        <v>60100</v>
      </c>
      <c r="C8" s="139">
        <v>58000</v>
      </c>
      <c r="D8" s="139">
        <v>62000</v>
      </c>
      <c r="E8" s="139">
        <v>64000</v>
      </c>
    </row>
    <row r="9" spans="1:5" ht="47.25">
      <c r="A9" s="140" t="s">
        <v>72</v>
      </c>
      <c r="B9" s="141">
        <v>0</v>
      </c>
      <c r="C9" s="141">
        <v>0</v>
      </c>
      <c r="D9" s="141">
        <v>0</v>
      </c>
      <c r="E9" s="141">
        <v>0</v>
      </c>
    </row>
    <row r="10" spans="1:5" ht="15.75">
      <c r="A10" s="140" t="s">
        <v>73</v>
      </c>
      <c r="B10" s="141">
        <v>14580</v>
      </c>
      <c r="C10" s="141">
        <v>15000</v>
      </c>
      <c r="D10" s="141">
        <v>16100</v>
      </c>
      <c r="E10" s="141">
        <v>17000</v>
      </c>
    </row>
    <row r="11" spans="1:5" ht="47.25">
      <c r="A11" s="140" t="s">
        <v>74</v>
      </c>
      <c r="B11" s="141">
        <v>0</v>
      </c>
      <c r="C11" s="141">
        <v>0</v>
      </c>
      <c r="D11" s="141">
        <v>0</v>
      </c>
      <c r="E11" s="141">
        <v>0</v>
      </c>
    </row>
    <row r="12" spans="1:5" ht="15.75">
      <c r="A12" s="140" t="s">
        <v>75</v>
      </c>
      <c r="B12" s="141">
        <v>1560</v>
      </c>
      <c r="C12" s="141">
        <v>1750</v>
      </c>
      <c r="D12" s="141">
        <v>1800</v>
      </c>
      <c r="E12" s="141">
        <v>1850</v>
      </c>
    </row>
    <row r="13" spans="1:5" ht="16.5" thickBot="1">
      <c r="A13" s="142" t="s">
        <v>76</v>
      </c>
      <c r="B13" s="143">
        <v>0</v>
      </c>
      <c r="C13" s="143">
        <v>0</v>
      </c>
      <c r="D13" s="143">
        <v>0</v>
      </c>
      <c r="E13" s="143">
        <v>0</v>
      </c>
    </row>
    <row r="14" spans="1:5" ht="16.5" thickBot="1">
      <c r="A14" s="136" t="s">
        <v>104</v>
      </c>
      <c r="B14" s="144">
        <f>SUM(B8:B13)</f>
        <v>76240</v>
      </c>
      <c r="C14" s="144">
        <f>SUM(C8:C13)</f>
        <v>74750</v>
      </c>
      <c r="D14" s="144">
        <f>SUM(D8:D13)</f>
        <v>79900</v>
      </c>
      <c r="E14" s="144">
        <f>SUM(E8:E13)</f>
        <v>82850</v>
      </c>
    </row>
    <row r="15" ht="15.75">
      <c r="A15" s="145"/>
    </row>
    <row r="16" ht="16.5" thickBot="1"/>
    <row r="17" spans="1:5" ht="16.5" thickBot="1">
      <c r="A17" s="146" t="s">
        <v>77</v>
      </c>
      <c r="B17" s="147">
        <v>2014</v>
      </c>
      <c r="C17" s="147">
        <v>2015</v>
      </c>
      <c r="D17" s="147">
        <v>2016</v>
      </c>
      <c r="E17" s="148">
        <v>2017</v>
      </c>
    </row>
    <row r="18" spans="1:5" ht="15.75">
      <c r="A18" s="149" t="s">
        <v>78</v>
      </c>
      <c r="B18" s="150">
        <v>0</v>
      </c>
      <c r="C18" s="150">
        <v>0</v>
      </c>
      <c r="D18" s="150">
        <v>0</v>
      </c>
      <c r="E18" s="151">
        <v>0</v>
      </c>
    </row>
    <row r="19" spans="1:5" ht="15.75">
      <c r="A19" s="149" t="s">
        <v>79</v>
      </c>
      <c r="B19" s="152">
        <v>0</v>
      </c>
      <c r="C19" s="152">
        <v>0</v>
      </c>
      <c r="D19" s="152">
        <v>0</v>
      </c>
      <c r="E19" s="153">
        <v>0</v>
      </c>
    </row>
    <row r="20" spans="1:5" ht="15.75">
      <c r="A20" s="149" t="s">
        <v>80</v>
      </c>
      <c r="B20" s="152">
        <v>0</v>
      </c>
      <c r="C20" s="152">
        <v>0</v>
      </c>
      <c r="D20" s="152">
        <v>0</v>
      </c>
      <c r="E20" s="153">
        <v>0</v>
      </c>
    </row>
    <row r="21" spans="1:5" ht="15.75">
      <c r="A21" s="149" t="s">
        <v>81</v>
      </c>
      <c r="B21" s="152">
        <v>0</v>
      </c>
      <c r="C21" s="152">
        <v>0</v>
      </c>
      <c r="D21" s="152">
        <v>0</v>
      </c>
      <c r="E21" s="153">
        <v>0</v>
      </c>
    </row>
    <row r="22" spans="1:5" ht="31.5">
      <c r="A22" s="149" t="s">
        <v>82</v>
      </c>
      <c r="B22" s="152">
        <v>0</v>
      </c>
      <c r="C22" s="152">
        <v>0</v>
      </c>
      <c r="D22" s="152">
        <v>0</v>
      </c>
      <c r="E22" s="153">
        <v>0</v>
      </c>
    </row>
    <row r="23" spans="1:5" ht="47.25">
      <c r="A23" s="149" t="s">
        <v>83</v>
      </c>
      <c r="B23" s="152">
        <v>0</v>
      </c>
      <c r="C23" s="152">
        <v>0</v>
      </c>
      <c r="D23" s="152">
        <v>0</v>
      </c>
      <c r="E23" s="153">
        <v>0</v>
      </c>
    </row>
    <row r="24" spans="1:5" ht="63.75" thickBot="1">
      <c r="A24" s="154" t="s">
        <v>84</v>
      </c>
      <c r="B24" s="155">
        <v>0</v>
      </c>
      <c r="C24" s="155">
        <v>0</v>
      </c>
      <c r="D24" s="155">
        <v>0</v>
      </c>
      <c r="E24" s="156">
        <v>0</v>
      </c>
    </row>
    <row r="25" spans="1:5" ht="16.5" thickBot="1">
      <c r="A25" s="136" t="s">
        <v>104</v>
      </c>
      <c r="B25" s="157">
        <f>SUM(B18:B24)</f>
        <v>0</v>
      </c>
      <c r="C25" s="157">
        <f>SUM(C18:C24)</f>
        <v>0</v>
      </c>
      <c r="D25" s="157">
        <f>SUM(D18:D24)</f>
        <v>0</v>
      </c>
      <c r="E25" s="157">
        <f>SUM(E18:E24)</f>
        <v>0</v>
      </c>
    </row>
  </sheetData>
  <sheetProtection/>
  <mergeCells count="4">
    <mergeCell ref="A1:E1"/>
    <mergeCell ref="A2:E2"/>
    <mergeCell ref="A3:E3"/>
    <mergeCell ref="A4:E4"/>
  </mergeCells>
  <printOptions/>
  <pageMargins left="0.31496062992125984" right="0.2362204724409449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&amp;C11. sz.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J52"/>
  <sheetViews>
    <sheetView workbookViewId="0" topLeftCell="A9">
      <selection activeCell="I23" sqref="I23"/>
    </sheetView>
  </sheetViews>
  <sheetFormatPr defaultColWidth="9.00390625" defaultRowHeight="19.5" customHeight="1"/>
  <cols>
    <col min="1" max="1" width="5.125" style="56" customWidth="1"/>
    <col min="2" max="2" width="33.625" style="56" bestFit="1" customWidth="1"/>
    <col min="3" max="3" width="9.125" style="56" customWidth="1"/>
    <col min="4" max="7" width="9.125" style="1" customWidth="1"/>
    <col min="8" max="8" width="32.875" style="1" bestFit="1" customWidth="1"/>
    <col min="9" max="16384" width="9.125" style="1" customWidth="1"/>
  </cols>
  <sheetData>
    <row r="1" spans="1:9" ht="19.5" customHeight="1">
      <c r="A1" s="248" t="s">
        <v>227</v>
      </c>
      <c r="B1" s="248"/>
      <c r="C1" s="248"/>
      <c r="D1" s="248"/>
      <c r="E1" s="248"/>
      <c r="F1" s="248"/>
      <c r="G1" s="248"/>
      <c r="H1" s="248"/>
      <c r="I1" s="248"/>
    </row>
    <row r="2" spans="1:9" ht="19.5" customHeight="1">
      <c r="A2" s="248" t="s">
        <v>217</v>
      </c>
      <c r="B2" s="248"/>
      <c r="C2" s="248"/>
      <c r="D2" s="248"/>
      <c r="E2" s="248"/>
      <c r="F2" s="248"/>
      <c r="G2" s="248"/>
      <c r="H2" s="248"/>
      <c r="I2" s="248"/>
    </row>
    <row r="3" spans="1:5" ht="14.25" customHeight="1">
      <c r="A3" s="55"/>
      <c r="B3" s="55"/>
      <c r="E3" s="1" t="s">
        <v>143</v>
      </c>
    </row>
    <row r="4" spans="1:10" ht="14.25" customHeight="1">
      <c r="A4" s="21"/>
      <c r="B4" s="160"/>
      <c r="C4" s="21"/>
      <c r="D4" s="34"/>
      <c r="E4" s="34"/>
      <c r="F4" s="34"/>
      <c r="G4" s="34"/>
      <c r="H4" s="34"/>
      <c r="I4" s="34"/>
      <c r="J4" s="34"/>
    </row>
    <row r="5" spans="1:10" ht="18" customHeight="1">
      <c r="A5" s="21"/>
      <c r="B5" s="21"/>
      <c r="C5" s="21"/>
      <c r="D5" s="34"/>
      <c r="E5" s="34"/>
      <c r="F5" s="34"/>
      <c r="G5" s="34"/>
      <c r="H5" s="34"/>
      <c r="I5" s="34"/>
      <c r="J5" s="34"/>
    </row>
    <row r="6" spans="1:10" ht="18" customHeight="1">
      <c r="A6" s="27"/>
      <c r="B6" s="22" t="s">
        <v>27</v>
      </c>
      <c r="C6" s="161" t="s">
        <v>210</v>
      </c>
      <c r="D6" s="36"/>
      <c r="E6" s="36"/>
      <c r="F6" s="36"/>
      <c r="G6" s="27"/>
      <c r="H6" s="22" t="s">
        <v>29</v>
      </c>
      <c r="I6" s="161" t="s">
        <v>210</v>
      </c>
      <c r="J6" s="34"/>
    </row>
    <row r="7" spans="1:10" ht="11.25" customHeight="1">
      <c r="A7" s="30"/>
      <c r="B7" s="30"/>
      <c r="C7" s="30"/>
      <c r="D7" s="34"/>
      <c r="E7" s="34"/>
      <c r="F7" s="34"/>
      <c r="G7" s="30"/>
      <c r="H7" s="30"/>
      <c r="I7" s="30"/>
      <c r="J7" s="34"/>
    </row>
    <row r="8" spans="1:10" ht="18" customHeight="1">
      <c r="A8" s="255" t="s">
        <v>36</v>
      </c>
      <c r="B8" s="48" t="s">
        <v>68</v>
      </c>
      <c r="C8" s="71">
        <v>17925</v>
      </c>
      <c r="D8" s="34"/>
      <c r="E8" s="34"/>
      <c r="F8" s="34"/>
      <c r="G8" s="253" t="s">
        <v>45</v>
      </c>
      <c r="H8" s="50" t="s">
        <v>23</v>
      </c>
      <c r="I8" s="47">
        <v>105091</v>
      </c>
      <c r="J8" s="34"/>
    </row>
    <row r="9" spans="1:10" ht="18" customHeight="1">
      <c r="A9" s="255"/>
      <c r="B9" s="162" t="s">
        <v>85</v>
      </c>
      <c r="C9" s="71">
        <v>54757</v>
      </c>
      <c r="D9" s="34"/>
      <c r="E9" s="34"/>
      <c r="F9" s="34"/>
      <c r="G9" s="253"/>
      <c r="H9" s="163" t="s">
        <v>30</v>
      </c>
      <c r="I9" s="47">
        <v>21607</v>
      </c>
      <c r="J9" s="34"/>
    </row>
    <row r="10" spans="1:10" ht="18" customHeight="1">
      <c r="A10" s="255"/>
      <c r="B10" s="159" t="s">
        <v>32</v>
      </c>
      <c r="C10" s="71"/>
      <c r="D10" s="34"/>
      <c r="E10" s="34"/>
      <c r="F10" s="34"/>
      <c r="G10" s="253"/>
      <c r="H10" s="50" t="s">
        <v>24</v>
      </c>
      <c r="I10" s="47">
        <v>62950</v>
      </c>
      <c r="J10" s="34"/>
    </row>
    <row r="11" spans="1:10" ht="18" customHeight="1">
      <c r="A11" s="255"/>
      <c r="B11" s="159" t="s">
        <v>43</v>
      </c>
      <c r="C11" s="71">
        <v>208572</v>
      </c>
      <c r="D11" s="34"/>
      <c r="E11" s="34"/>
      <c r="F11" s="34"/>
      <c r="G11" s="253"/>
      <c r="H11" s="163" t="s">
        <v>49</v>
      </c>
      <c r="I11" s="47"/>
      <c r="J11" s="34"/>
    </row>
    <row r="12" spans="1:10" ht="18" customHeight="1">
      <c r="A12" s="255"/>
      <c r="B12" s="159" t="s">
        <v>34</v>
      </c>
      <c r="C12" s="71"/>
      <c r="D12" s="34"/>
      <c r="E12" s="34"/>
      <c r="F12" s="34"/>
      <c r="G12" s="253"/>
      <c r="H12" s="158" t="s">
        <v>44</v>
      </c>
      <c r="I12" s="47"/>
      <c r="J12" s="34"/>
    </row>
    <row r="13" spans="1:10" ht="18" customHeight="1">
      <c r="A13" s="255"/>
      <c r="B13" s="159" t="s">
        <v>35</v>
      </c>
      <c r="C13" s="71">
        <v>64403</v>
      </c>
      <c r="D13" s="34"/>
      <c r="E13" s="34"/>
      <c r="F13" s="34"/>
      <c r="G13" s="253"/>
      <c r="H13" s="158" t="s">
        <v>51</v>
      </c>
      <c r="I13" s="47">
        <v>184955</v>
      </c>
      <c r="J13" s="34"/>
    </row>
    <row r="14" spans="1:10" ht="18" customHeight="1">
      <c r="A14" s="255"/>
      <c r="B14" s="159" t="s">
        <v>39</v>
      </c>
      <c r="C14" s="71"/>
      <c r="D14" s="34"/>
      <c r="E14" s="34"/>
      <c r="F14" s="34"/>
      <c r="G14" s="253"/>
      <c r="H14" s="158" t="s">
        <v>50</v>
      </c>
      <c r="I14" s="47">
        <v>22490</v>
      </c>
      <c r="J14" s="34"/>
    </row>
    <row r="15" spans="1:10" ht="18" customHeight="1">
      <c r="A15" s="255"/>
      <c r="B15" s="159" t="s">
        <v>40</v>
      </c>
      <c r="C15" s="71"/>
      <c r="D15" s="34"/>
      <c r="E15" s="34"/>
      <c r="F15" s="34"/>
      <c r="G15" s="253"/>
      <c r="H15" s="158" t="s">
        <v>52</v>
      </c>
      <c r="I15" s="47"/>
      <c r="J15" s="34"/>
    </row>
    <row r="16" spans="1:10" ht="18" customHeight="1">
      <c r="A16" s="255"/>
      <c r="B16" s="162" t="s">
        <v>28</v>
      </c>
      <c r="C16" s="71">
        <v>89758</v>
      </c>
      <c r="D16" s="34"/>
      <c r="E16" s="34"/>
      <c r="F16" s="34"/>
      <c r="G16" s="253"/>
      <c r="H16" s="158" t="s">
        <v>221</v>
      </c>
      <c r="I16" s="47">
        <v>3322</v>
      </c>
      <c r="J16" s="34"/>
    </row>
    <row r="17" spans="1:10" ht="18" customHeight="1">
      <c r="A17" s="255"/>
      <c r="B17" s="162" t="s">
        <v>33</v>
      </c>
      <c r="C17" s="24"/>
      <c r="D17" s="34"/>
      <c r="E17" s="34"/>
      <c r="F17" s="34"/>
      <c r="G17" s="253"/>
      <c r="H17" s="163" t="s">
        <v>31</v>
      </c>
      <c r="I17" s="39"/>
      <c r="J17" s="34"/>
    </row>
    <row r="18" spans="1:10" ht="18" customHeight="1">
      <c r="A18" s="255"/>
      <c r="B18" s="164" t="s">
        <v>104</v>
      </c>
      <c r="C18" s="26">
        <f>SUM(C8:C17)</f>
        <v>435415</v>
      </c>
      <c r="D18" s="34"/>
      <c r="E18" s="34"/>
      <c r="F18" s="34"/>
      <c r="G18" s="253"/>
      <c r="H18" s="165" t="s">
        <v>104</v>
      </c>
      <c r="I18" s="26">
        <f>SUM(I8:I17)</f>
        <v>400415</v>
      </c>
      <c r="J18" s="34"/>
    </row>
    <row r="19" spans="1:10" ht="18" customHeight="1">
      <c r="A19" s="253" t="s">
        <v>42</v>
      </c>
      <c r="B19" s="162" t="s">
        <v>53</v>
      </c>
      <c r="C19" s="24"/>
      <c r="D19" s="34"/>
      <c r="E19" s="34"/>
      <c r="F19" s="34"/>
      <c r="G19" s="253" t="s">
        <v>26</v>
      </c>
      <c r="H19" s="163" t="s">
        <v>25</v>
      </c>
      <c r="I19" s="47">
        <v>25000</v>
      </c>
      <c r="J19" s="34"/>
    </row>
    <row r="20" spans="1:10" ht="18" customHeight="1">
      <c r="A20" s="253"/>
      <c r="B20" s="162" t="s">
        <v>38</v>
      </c>
      <c r="C20" s="71"/>
      <c r="D20" s="34"/>
      <c r="E20" s="34"/>
      <c r="F20" s="34"/>
      <c r="G20" s="253"/>
      <c r="H20" s="163" t="s">
        <v>67</v>
      </c>
      <c r="I20" s="47">
        <v>10000</v>
      </c>
      <c r="J20" s="34"/>
    </row>
    <row r="21" spans="1:10" ht="18" customHeight="1">
      <c r="A21" s="253"/>
      <c r="B21" s="162" t="s">
        <v>37</v>
      </c>
      <c r="C21" s="24"/>
      <c r="D21" s="34"/>
      <c r="E21" s="34"/>
      <c r="F21" s="34"/>
      <c r="G21" s="253"/>
      <c r="H21" s="163" t="s">
        <v>55</v>
      </c>
      <c r="I21" s="39"/>
      <c r="J21" s="34"/>
    </row>
    <row r="22" spans="1:10" ht="18" customHeight="1">
      <c r="A22" s="253"/>
      <c r="B22" s="162" t="s">
        <v>56</v>
      </c>
      <c r="C22" s="71"/>
      <c r="D22" s="34"/>
      <c r="E22" s="34"/>
      <c r="F22" s="34"/>
      <c r="G22" s="253"/>
      <c r="H22" s="163" t="s">
        <v>46</v>
      </c>
      <c r="I22" s="39"/>
      <c r="J22" s="34"/>
    </row>
    <row r="23" spans="1:10" ht="18" customHeight="1">
      <c r="A23" s="253"/>
      <c r="B23" s="162" t="s">
        <v>41</v>
      </c>
      <c r="C23" s="24"/>
      <c r="D23" s="34"/>
      <c r="E23" s="34"/>
      <c r="F23" s="34"/>
      <c r="G23" s="253"/>
      <c r="H23" s="163" t="s">
        <v>48</v>
      </c>
      <c r="I23" s="39"/>
      <c r="J23" s="34"/>
    </row>
    <row r="24" spans="1:10" ht="18" customHeight="1">
      <c r="A24" s="253"/>
      <c r="B24" s="165" t="s">
        <v>104</v>
      </c>
      <c r="C24" s="26">
        <f>SUM(C19:C23)</f>
        <v>0</v>
      </c>
      <c r="D24" s="34"/>
      <c r="E24" s="34"/>
      <c r="F24" s="34"/>
      <c r="G24" s="253"/>
      <c r="H24" s="163" t="s">
        <v>47</v>
      </c>
      <c r="I24" s="47"/>
      <c r="J24" s="34"/>
    </row>
    <row r="25" spans="1:10" ht="18" customHeight="1">
      <c r="A25" s="50" t="s">
        <v>125</v>
      </c>
      <c r="B25" s="50"/>
      <c r="C25" s="71">
        <f>C18+C24</f>
        <v>435415</v>
      </c>
      <c r="D25" s="34"/>
      <c r="E25" s="34"/>
      <c r="F25" s="34"/>
      <c r="G25" s="253"/>
      <c r="H25" s="165" t="s">
        <v>104</v>
      </c>
      <c r="I25" s="26">
        <f>SUM(I19:I24)</f>
        <v>35000</v>
      </c>
      <c r="J25" s="34"/>
    </row>
    <row r="26" spans="1:10" ht="18" customHeight="1">
      <c r="A26" s="21"/>
      <c r="B26" s="21"/>
      <c r="C26" s="21"/>
      <c r="D26" s="34"/>
      <c r="E26" s="34"/>
      <c r="F26" s="34"/>
      <c r="G26" s="48" t="s">
        <v>124</v>
      </c>
      <c r="H26" s="50"/>
      <c r="I26" s="64">
        <f>I18+I25</f>
        <v>435415</v>
      </c>
      <c r="J26" s="34"/>
    </row>
    <row r="27" ht="18" customHeight="1"/>
    <row r="28" ht="14.25" customHeight="1"/>
    <row r="29" ht="19.5" customHeight="1">
      <c r="B29" s="5"/>
    </row>
    <row r="30" ht="14.25" customHeight="1">
      <c r="B30" s="5"/>
    </row>
    <row r="31" spans="1:4" ht="36.75" customHeight="1">
      <c r="A31" s="58"/>
      <c r="B31" s="7"/>
      <c r="C31" s="58"/>
      <c r="D31" s="114"/>
    </row>
    <row r="32" spans="1:4" ht="19.5" customHeight="1">
      <c r="A32" s="58"/>
      <c r="B32" s="58"/>
      <c r="C32" s="58"/>
      <c r="D32" s="114"/>
    </row>
    <row r="33" spans="1:4" ht="19.5" customHeight="1">
      <c r="A33" s="256"/>
      <c r="B33" s="7"/>
      <c r="C33" s="58"/>
      <c r="D33" s="114"/>
    </row>
    <row r="34" spans="1:4" ht="19.5" customHeight="1">
      <c r="A34" s="256"/>
      <c r="B34" s="166"/>
      <c r="C34" s="58"/>
      <c r="D34" s="114"/>
    </row>
    <row r="35" spans="1:4" ht="19.5" customHeight="1">
      <c r="A35" s="256"/>
      <c r="B35" s="7"/>
      <c r="C35" s="58"/>
      <c r="D35" s="114"/>
    </row>
    <row r="36" spans="1:4" ht="25.5" customHeight="1">
      <c r="A36" s="256"/>
      <c r="B36" s="166"/>
      <c r="C36" s="58"/>
      <c r="D36" s="114"/>
    </row>
    <row r="37" spans="1:4" ht="27" customHeight="1">
      <c r="A37" s="256"/>
      <c r="B37" s="167"/>
      <c r="C37" s="58"/>
      <c r="D37" s="114"/>
    </row>
    <row r="38" spans="1:4" ht="24.75" customHeight="1">
      <c r="A38" s="256"/>
      <c r="B38" s="8"/>
      <c r="C38" s="58"/>
      <c r="D38" s="114"/>
    </row>
    <row r="39" spans="1:4" ht="24" customHeight="1">
      <c r="A39" s="256"/>
      <c r="B39" s="8"/>
      <c r="C39" s="58"/>
      <c r="D39" s="114"/>
    </row>
    <row r="40" spans="1:4" ht="24" customHeight="1">
      <c r="A40" s="256"/>
      <c r="B40" s="8"/>
      <c r="C40" s="58"/>
      <c r="D40" s="114"/>
    </row>
    <row r="41" spans="1:4" ht="19.5" customHeight="1">
      <c r="A41" s="256"/>
      <c r="B41" s="167"/>
      <c r="C41" s="58"/>
      <c r="D41" s="114"/>
    </row>
    <row r="42" spans="1:4" ht="19.5" customHeight="1">
      <c r="A42" s="256"/>
      <c r="B42" s="166"/>
      <c r="C42" s="58"/>
      <c r="D42" s="114"/>
    </row>
    <row r="43" spans="1:4" ht="19.5" customHeight="1">
      <c r="A43" s="256"/>
      <c r="B43" s="168"/>
      <c r="C43" s="58"/>
      <c r="D43" s="114"/>
    </row>
    <row r="44" spans="1:4" ht="19.5" customHeight="1">
      <c r="A44" s="254"/>
      <c r="B44" s="166"/>
      <c r="C44" s="58"/>
      <c r="D44" s="114"/>
    </row>
    <row r="45" spans="1:4" ht="19.5" customHeight="1">
      <c r="A45" s="254"/>
      <c r="B45" s="166"/>
      <c r="C45" s="58"/>
      <c r="D45" s="114"/>
    </row>
    <row r="46" spans="1:4" ht="19.5" customHeight="1">
      <c r="A46" s="254"/>
      <c r="B46" s="166"/>
      <c r="C46" s="58"/>
      <c r="D46" s="114"/>
    </row>
    <row r="47" spans="1:4" ht="19.5" customHeight="1">
      <c r="A47" s="254"/>
      <c r="B47" s="166"/>
      <c r="C47" s="58"/>
      <c r="D47" s="114"/>
    </row>
    <row r="48" spans="1:4" ht="19.5" customHeight="1">
      <c r="A48" s="254"/>
      <c r="B48" s="166"/>
      <c r="C48" s="58"/>
      <c r="D48" s="114"/>
    </row>
    <row r="49" spans="1:4" ht="19.5" customHeight="1">
      <c r="A49" s="254"/>
      <c r="B49" s="166"/>
      <c r="C49" s="58"/>
      <c r="D49" s="114"/>
    </row>
    <row r="50" spans="1:4" ht="19.5" customHeight="1">
      <c r="A50" s="254"/>
      <c r="B50" s="168"/>
      <c r="C50" s="58"/>
      <c r="D50" s="114"/>
    </row>
    <row r="51" spans="1:4" ht="19.5" customHeight="1">
      <c r="A51" s="58"/>
      <c r="B51" s="7"/>
      <c r="C51" s="58"/>
      <c r="D51" s="114"/>
    </row>
    <row r="52" spans="1:4" ht="19.5" customHeight="1">
      <c r="A52" s="58"/>
      <c r="B52" s="58"/>
      <c r="C52" s="58"/>
      <c r="D52" s="114"/>
    </row>
  </sheetData>
  <sheetProtection/>
  <mergeCells count="8">
    <mergeCell ref="A1:I1"/>
    <mergeCell ref="A2:I2"/>
    <mergeCell ref="G8:G18"/>
    <mergeCell ref="G19:G25"/>
    <mergeCell ref="A44:A50"/>
    <mergeCell ref="A8:A18"/>
    <mergeCell ref="A19:A24"/>
    <mergeCell ref="A33:A43"/>
  </mergeCells>
  <printOptions horizontalCentered="1"/>
  <pageMargins left="0.1968503937007874" right="0.5118110236220472" top="0.6299212598425197" bottom="1.2598425196850394" header="0.15748031496062992" footer="0.15748031496062992"/>
  <pageSetup horizontalDpi="600" verticalDpi="600" orientation="landscape" paperSize="9" scale="85" r:id="rId1"/>
  <headerFooter alignWithMargins="0">
    <oddHeader xml:space="preserve">&amp;C12. sz.melléklet              </oddHeader>
    <oddFooter>&amp;L* Az összesen sor a halmozódást kizárja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N28"/>
  <sheetViews>
    <sheetView workbookViewId="0" topLeftCell="A1">
      <selection activeCell="A2" sqref="A2"/>
    </sheetView>
  </sheetViews>
  <sheetFormatPr defaultColWidth="9.00390625" defaultRowHeight="19.5" customHeight="1"/>
  <cols>
    <col min="1" max="1" width="38.625" style="74" customWidth="1"/>
    <col min="2" max="13" width="8.75390625" style="74" customWidth="1"/>
    <col min="14" max="14" width="9.75390625" style="74" customWidth="1"/>
    <col min="15" max="16384" width="9.125" style="74" customWidth="1"/>
  </cols>
  <sheetData>
    <row r="1" spans="1:14" s="84" customFormat="1" ht="19.5" customHeight="1">
      <c r="A1" s="257" t="s">
        <v>228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1:14" s="84" customFormat="1" ht="19.5" customHeight="1">
      <c r="A2" s="170"/>
      <c r="B2" s="170"/>
      <c r="C2" s="170"/>
      <c r="D2" s="171" t="s">
        <v>143</v>
      </c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1:14" s="84" customFormat="1" ht="19.5" customHeight="1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9.5" customHeight="1" thickBot="1" thickTop="1">
      <c r="A4" s="172" t="s">
        <v>3</v>
      </c>
      <c r="B4" s="173" t="s">
        <v>6</v>
      </c>
      <c r="C4" s="173" t="s">
        <v>7</v>
      </c>
      <c r="D4" s="173" t="s">
        <v>8</v>
      </c>
      <c r="E4" s="173" t="s">
        <v>9</v>
      </c>
      <c r="F4" s="173" t="s">
        <v>10</v>
      </c>
      <c r="G4" s="173" t="s">
        <v>11</v>
      </c>
      <c r="H4" s="173" t="s">
        <v>12</v>
      </c>
      <c r="I4" s="173" t="s">
        <v>13</v>
      </c>
      <c r="J4" s="173" t="s">
        <v>14</v>
      </c>
      <c r="K4" s="173" t="s">
        <v>15</v>
      </c>
      <c r="L4" s="173" t="s">
        <v>16</v>
      </c>
      <c r="M4" s="173" t="s">
        <v>17</v>
      </c>
      <c r="N4" s="173" t="s">
        <v>1</v>
      </c>
    </row>
    <row r="5" spans="1:14" ht="19.5" customHeight="1" thickBot="1" thickTop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9.5" customHeight="1" thickTop="1">
      <c r="A6" s="19" t="s">
        <v>159</v>
      </c>
      <c r="B6" s="174">
        <v>1494</v>
      </c>
      <c r="C6" s="175">
        <v>1494</v>
      </c>
      <c r="D6" s="176">
        <v>1494</v>
      </c>
      <c r="E6" s="174">
        <v>1494</v>
      </c>
      <c r="F6" s="175">
        <v>1494</v>
      </c>
      <c r="G6" s="176">
        <v>1494</v>
      </c>
      <c r="H6" s="174">
        <v>1494</v>
      </c>
      <c r="I6" s="175">
        <v>1494</v>
      </c>
      <c r="J6" s="176">
        <v>1494</v>
      </c>
      <c r="K6" s="174">
        <v>1493</v>
      </c>
      <c r="L6" s="175">
        <v>1493</v>
      </c>
      <c r="M6" s="176">
        <v>1493</v>
      </c>
      <c r="N6" s="12">
        <f>SUM(B6:M6)</f>
        <v>17925</v>
      </c>
    </row>
    <row r="7" spans="1:14" ht="19.5" customHeight="1">
      <c r="A7" s="19" t="s">
        <v>86</v>
      </c>
      <c r="B7" s="177">
        <v>4697</v>
      </c>
      <c r="C7" s="10">
        <v>4697</v>
      </c>
      <c r="D7" s="178">
        <v>4697</v>
      </c>
      <c r="E7" s="177">
        <v>4697</v>
      </c>
      <c r="F7" s="10">
        <v>4697</v>
      </c>
      <c r="G7" s="178">
        <v>4697</v>
      </c>
      <c r="H7" s="177">
        <v>4697</v>
      </c>
      <c r="I7" s="10">
        <v>4697</v>
      </c>
      <c r="J7" s="178">
        <v>4697</v>
      </c>
      <c r="K7" s="177">
        <v>4697</v>
      </c>
      <c r="L7" s="10">
        <v>4697</v>
      </c>
      <c r="M7" s="178">
        <v>4697</v>
      </c>
      <c r="N7" s="12">
        <f aca="true" t="shared" si="0" ref="N7:N14">SUM(B7:M7)</f>
        <v>56364</v>
      </c>
    </row>
    <row r="8" spans="1:14" ht="19.5" customHeight="1">
      <c r="A8" s="19" t="s">
        <v>160</v>
      </c>
      <c r="B8" s="177">
        <v>17381</v>
      </c>
      <c r="C8" s="10">
        <v>17381</v>
      </c>
      <c r="D8" s="178">
        <v>17381</v>
      </c>
      <c r="E8" s="177">
        <v>17381</v>
      </c>
      <c r="F8" s="10">
        <v>17381</v>
      </c>
      <c r="G8" s="178">
        <v>17381</v>
      </c>
      <c r="H8" s="177">
        <v>17381</v>
      </c>
      <c r="I8" s="10">
        <v>17381</v>
      </c>
      <c r="J8" s="178">
        <v>17381</v>
      </c>
      <c r="K8" s="177">
        <v>17381</v>
      </c>
      <c r="L8" s="10">
        <v>17381</v>
      </c>
      <c r="M8" s="178">
        <v>17381</v>
      </c>
      <c r="N8" s="12">
        <f t="shared" si="0"/>
        <v>208572</v>
      </c>
    </row>
    <row r="9" spans="1:14" ht="19.5" customHeight="1">
      <c r="A9" s="19" t="s">
        <v>161</v>
      </c>
      <c r="B9" s="177">
        <v>5366</v>
      </c>
      <c r="C9" s="10">
        <v>5366</v>
      </c>
      <c r="D9" s="178">
        <v>5367</v>
      </c>
      <c r="E9" s="177">
        <v>5366</v>
      </c>
      <c r="F9" s="10">
        <v>5368</v>
      </c>
      <c r="G9" s="178">
        <v>5368</v>
      </c>
      <c r="H9" s="177">
        <v>5368</v>
      </c>
      <c r="I9" s="10">
        <v>5368</v>
      </c>
      <c r="J9" s="178">
        <v>5368</v>
      </c>
      <c r="K9" s="177">
        <v>5366</v>
      </c>
      <c r="L9" s="10">
        <v>5366</v>
      </c>
      <c r="M9" s="178">
        <v>5366</v>
      </c>
      <c r="N9" s="12">
        <f t="shared" si="0"/>
        <v>64403</v>
      </c>
    </row>
    <row r="10" spans="1:14" ht="19.5" customHeight="1">
      <c r="A10" s="179" t="s">
        <v>162</v>
      </c>
      <c r="B10" s="180"/>
      <c r="C10" s="10"/>
      <c r="D10" s="181"/>
      <c r="E10" s="180"/>
      <c r="F10" s="10"/>
      <c r="G10" s="181"/>
      <c r="H10" s="180"/>
      <c r="I10" s="10"/>
      <c r="J10" s="181"/>
      <c r="K10" s="180"/>
      <c r="L10" s="10"/>
      <c r="M10" s="178"/>
      <c r="N10" s="12">
        <f t="shared" si="0"/>
        <v>0</v>
      </c>
    </row>
    <row r="11" spans="1:14" ht="19.5" customHeight="1">
      <c r="A11" s="179" t="s">
        <v>163</v>
      </c>
      <c r="B11" s="180"/>
      <c r="C11" s="10"/>
      <c r="D11" s="181"/>
      <c r="E11" s="180"/>
      <c r="F11" s="10"/>
      <c r="G11" s="181"/>
      <c r="H11" s="180"/>
      <c r="I11" s="10"/>
      <c r="J11" s="181"/>
      <c r="K11" s="180"/>
      <c r="L11" s="10"/>
      <c r="M11" s="178"/>
      <c r="N11" s="12">
        <f t="shared" si="0"/>
        <v>0</v>
      </c>
    </row>
    <row r="12" spans="1:14" ht="19.5" customHeight="1">
      <c r="A12" s="182" t="s">
        <v>209</v>
      </c>
      <c r="B12" s="180"/>
      <c r="C12" s="10"/>
      <c r="D12" s="181"/>
      <c r="E12" s="180"/>
      <c r="F12" s="10"/>
      <c r="G12" s="181"/>
      <c r="H12" s="180"/>
      <c r="I12" s="10"/>
      <c r="J12" s="181"/>
      <c r="K12" s="180"/>
      <c r="L12" s="10"/>
      <c r="M12" s="178"/>
      <c r="N12" s="12">
        <f t="shared" si="0"/>
        <v>0</v>
      </c>
    </row>
    <row r="13" spans="1:14" ht="19.5" customHeight="1">
      <c r="A13" s="98" t="s">
        <v>173</v>
      </c>
      <c r="B13" s="183"/>
      <c r="C13" s="14"/>
      <c r="D13" s="184"/>
      <c r="E13" s="183"/>
      <c r="F13" s="14"/>
      <c r="G13" s="184"/>
      <c r="H13" s="183"/>
      <c r="I13" s="14"/>
      <c r="J13" s="184"/>
      <c r="K13" s="183"/>
      <c r="L13" s="14"/>
      <c r="M13" s="178"/>
      <c r="N13" s="12">
        <f t="shared" si="0"/>
        <v>0</v>
      </c>
    </row>
    <row r="14" spans="1:14" ht="19.5" customHeight="1" thickBot="1">
      <c r="A14" s="19" t="s">
        <v>164</v>
      </c>
      <c r="B14" s="185">
        <v>7479</v>
      </c>
      <c r="C14" s="14">
        <v>7479</v>
      </c>
      <c r="D14" s="186">
        <v>7480</v>
      </c>
      <c r="E14" s="185">
        <v>7480</v>
      </c>
      <c r="F14" s="14">
        <v>7480</v>
      </c>
      <c r="G14" s="186">
        <v>7480</v>
      </c>
      <c r="H14" s="185">
        <v>7480</v>
      </c>
      <c r="I14" s="14">
        <v>7480</v>
      </c>
      <c r="J14" s="186">
        <v>7480</v>
      </c>
      <c r="K14" s="185">
        <v>7480</v>
      </c>
      <c r="L14" s="14">
        <v>7480</v>
      </c>
      <c r="M14" s="186">
        <v>7480</v>
      </c>
      <c r="N14" s="12">
        <f t="shared" si="0"/>
        <v>89758</v>
      </c>
    </row>
    <row r="15" spans="1:14" ht="19.5" customHeight="1" thickBot="1" thickTop="1">
      <c r="A15" s="187" t="s">
        <v>104</v>
      </c>
      <c r="B15" s="188">
        <f>SUM(B6:B14)</f>
        <v>36417</v>
      </c>
      <c r="C15" s="188">
        <f aca="true" t="shared" si="1" ref="C15:M15">SUM(C6:C14)</f>
        <v>36417</v>
      </c>
      <c r="D15" s="188">
        <f t="shared" si="1"/>
        <v>36419</v>
      </c>
      <c r="E15" s="188">
        <f t="shared" si="1"/>
        <v>36418</v>
      </c>
      <c r="F15" s="188">
        <f t="shared" si="1"/>
        <v>36420</v>
      </c>
      <c r="G15" s="188">
        <f t="shared" si="1"/>
        <v>36420</v>
      </c>
      <c r="H15" s="188">
        <f t="shared" si="1"/>
        <v>36420</v>
      </c>
      <c r="I15" s="188">
        <f t="shared" si="1"/>
        <v>36420</v>
      </c>
      <c r="J15" s="188">
        <f t="shared" si="1"/>
        <v>36420</v>
      </c>
      <c r="K15" s="188">
        <f t="shared" si="1"/>
        <v>36417</v>
      </c>
      <c r="L15" s="188">
        <f t="shared" si="1"/>
        <v>36417</v>
      </c>
      <c r="M15" s="188">
        <f t="shared" si="1"/>
        <v>36417</v>
      </c>
      <c r="N15" s="189">
        <f>SUM(N6:N14)</f>
        <v>437022</v>
      </c>
    </row>
    <row r="16" spans="1:14" ht="19.5" customHeight="1" thickBot="1" thickTop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9.5" customHeight="1" thickBot="1" thickTop="1">
      <c r="A17" s="187" t="s">
        <v>4</v>
      </c>
      <c r="B17" s="190" t="s">
        <v>6</v>
      </c>
      <c r="C17" s="190" t="s">
        <v>7</v>
      </c>
      <c r="D17" s="190" t="s">
        <v>8</v>
      </c>
      <c r="E17" s="190" t="s">
        <v>9</v>
      </c>
      <c r="F17" s="190" t="s">
        <v>10</v>
      </c>
      <c r="G17" s="190" t="s">
        <v>11</v>
      </c>
      <c r="H17" s="190" t="s">
        <v>12</v>
      </c>
      <c r="I17" s="190" t="s">
        <v>13</v>
      </c>
      <c r="J17" s="190" t="s">
        <v>14</v>
      </c>
      <c r="K17" s="190" t="s">
        <v>15</v>
      </c>
      <c r="L17" s="190" t="s">
        <v>16</v>
      </c>
      <c r="M17" s="190" t="s">
        <v>17</v>
      </c>
      <c r="N17" s="190" t="s">
        <v>1</v>
      </c>
    </row>
    <row r="18" spans="1:14" ht="19.5" customHeight="1" thickBot="1" thickTop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9.5" customHeight="1" thickTop="1">
      <c r="A19" s="19" t="s">
        <v>165</v>
      </c>
      <c r="B19" s="191">
        <v>8686</v>
      </c>
      <c r="C19" s="192">
        <v>8686</v>
      </c>
      <c r="D19" s="193">
        <v>8686</v>
      </c>
      <c r="E19" s="191">
        <v>8686</v>
      </c>
      <c r="F19" s="192">
        <v>8686</v>
      </c>
      <c r="G19" s="193">
        <v>8685</v>
      </c>
      <c r="H19" s="191">
        <v>8685</v>
      </c>
      <c r="I19" s="192">
        <v>8685</v>
      </c>
      <c r="J19" s="193">
        <v>8686</v>
      </c>
      <c r="K19" s="191">
        <v>8685</v>
      </c>
      <c r="L19" s="192">
        <v>8686</v>
      </c>
      <c r="M19" s="193">
        <v>8685</v>
      </c>
      <c r="N19" s="11">
        <f>SUM(B19:M19)</f>
        <v>104227</v>
      </c>
    </row>
    <row r="20" spans="1:14" ht="19.5" customHeight="1">
      <c r="A20" s="19" t="s">
        <v>166</v>
      </c>
      <c r="B20" s="194">
        <v>1750</v>
      </c>
      <c r="C20" s="13">
        <v>1750</v>
      </c>
      <c r="D20" s="195">
        <v>1750</v>
      </c>
      <c r="E20" s="194">
        <v>1750</v>
      </c>
      <c r="F20" s="13">
        <v>1750</v>
      </c>
      <c r="G20" s="195">
        <v>1750</v>
      </c>
      <c r="H20" s="194">
        <v>1750</v>
      </c>
      <c r="I20" s="13">
        <v>1749</v>
      </c>
      <c r="J20" s="195">
        <v>1750</v>
      </c>
      <c r="K20" s="194">
        <v>1749</v>
      </c>
      <c r="L20" s="13">
        <v>1749</v>
      </c>
      <c r="M20" s="195">
        <v>1749</v>
      </c>
      <c r="N20" s="11">
        <f aca="true" t="shared" si="2" ref="N20:N27">SUM(B20:M20)</f>
        <v>20996</v>
      </c>
    </row>
    <row r="21" spans="1:14" ht="19.5" customHeight="1">
      <c r="A21" s="19" t="s">
        <v>167</v>
      </c>
      <c r="B21" s="194">
        <v>5334</v>
      </c>
      <c r="C21" s="13">
        <v>5335</v>
      </c>
      <c r="D21" s="195">
        <v>5334</v>
      </c>
      <c r="E21" s="194">
        <v>5334</v>
      </c>
      <c r="F21" s="13">
        <v>5334</v>
      </c>
      <c r="G21" s="195">
        <v>5334</v>
      </c>
      <c r="H21" s="194">
        <v>5334</v>
      </c>
      <c r="I21" s="13">
        <v>5334</v>
      </c>
      <c r="J21" s="195">
        <v>5333</v>
      </c>
      <c r="K21" s="194">
        <v>5333</v>
      </c>
      <c r="L21" s="13">
        <v>5333</v>
      </c>
      <c r="M21" s="195">
        <v>5333</v>
      </c>
      <c r="N21" s="11">
        <f t="shared" si="2"/>
        <v>64005</v>
      </c>
    </row>
    <row r="22" spans="1:14" ht="19.5" customHeight="1">
      <c r="A22" s="19" t="s">
        <v>168</v>
      </c>
      <c r="B22" s="194">
        <v>15396</v>
      </c>
      <c r="C22" s="13">
        <v>15396</v>
      </c>
      <c r="D22" s="195">
        <v>15396</v>
      </c>
      <c r="E22" s="194">
        <v>15396</v>
      </c>
      <c r="F22" s="13">
        <v>15396</v>
      </c>
      <c r="G22" s="195">
        <v>15396</v>
      </c>
      <c r="H22" s="194">
        <v>15396</v>
      </c>
      <c r="I22" s="13">
        <v>15396</v>
      </c>
      <c r="J22" s="195">
        <v>15396</v>
      </c>
      <c r="K22" s="194">
        <v>15396</v>
      </c>
      <c r="L22" s="13">
        <v>15396</v>
      </c>
      <c r="M22" s="195">
        <v>15396</v>
      </c>
      <c r="N22" s="11">
        <f t="shared" si="2"/>
        <v>184752</v>
      </c>
    </row>
    <row r="23" spans="1:14" ht="19.5" customHeight="1">
      <c r="A23" s="179" t="s">
        <v>169</v>
      </c>
      <c r="B23" s="194"/>
      <c r="C23" s="13"/>
      <c r="D23" s="195"/>
      <c r="E23" s="194"/>
      <c r="F23" s="13"/>
      <c r="G23" s="195"/>
      <c r="H23" s="194"/>
      <c r="I23" s="13"/>
      <c r="J23" s="195"/>
      <c r="K23" s="194"/>
      <c r="L23" s="13"/>
      <c r="M23" s="195"/>
      <c r="N23" s="11">
        <f t="shared" si="2"/>
        <v>0</v>
      </c>
    </row>
    <row r="24" spans="1:14" ht="19.5" customHeight="1">
      <c r="A24" s="19" t="s">
        <v>170</v>
      </c>
      <c r="B24" s="194">
        <v>1874</v>
      </c>
      <c r="C24" s="13">
        <v>1874</v>
      </c>
      <c r="D24" s="195">
        <v>1874</v>
      </c>
      <c r="E24" s="194">
        <v>1874</v>
      </c>
      <c r="F24" s="13">
        <v>1874</v>
      </c>
      <c r="G24" s="195">
        <v>1874</v>
      </c>
      <c r="H24" s="194">
        <v>1874</v>
      </c>
      <c r="I24" s="13">
        <v>1874</v>
      </c>
      <c r="J24" s="195">
        <v>1874</v>
      </c>
      <c r="K24" s="194">
        <v>1874</v>
      </c>
      <c r="L24" s="13">
        <v>1875</v>
      </c>
      <c r="M24" s="195">
        <v>1875</v>
      </c>
      <c r="N24" s="11">
        <f t="shared" si="2"/>
        <v>22490</v>
      </c>
    </row>
    <row r="25" spans="1:14" ht="19.5" customHeight="1">
      <c r="A25" s="19" t="s">
        <v>171</v>
      </c>
      <c r="B25" s="194"/>
      <c r="C25" s="13"/>
      <c r="D25" s="195"/>
      <c r="E25" s="194"/>
      <c r="F25" s="13">
        <v>10000</v>
      </c>
      <c r="G25" s="195"/>
      <c r="H25" s="194">
        <v>25000</v>
      </c>
      <c r="I25" s="13"/>
      <c r="J25" s="195"/>
      <c r="K25" s="194"/>
      <c r="L25" s="13"/>
      <c r="M25" s="195"/>
      <c r="N25" s="11">
        <f t="shared" si="2"/>
        <v>35000</v>
      </c>
    </row>
    <row r="26" spans="1:14" ht="19.5" customHeight="1">
      <c r="A26" s="19" t="s">
        <v>172</v>
      </c>
      <c r="B26" s="194"/>
      <c r="C26" s="13"/>
      <c r="D26" s="195"/>
      <c r="E26" s="194"/>
      <c r="F26" s="13"/>
      <c r="G26" s="195"/>
      <c r="H26" s="194"/>
      <c r="I26" s="13"/>
      <c r="J26" s="195"/>
      <c r="K26" s="194"/>
      <c r="L26" s="13"/>
      <c r="M26" s="195"/>
      <c r="N26" s="11">
        <f t="shared" si="2"/>
        <v>0</v>
      </c>
    </row>
    <row r="27" spans="1:14" ht="19.5" customHeight="1" thickBot="1">
      <c r="A27" s="19" t="s">
        <v>5</v>
      </c>
      <c r="B27" s="196">
        <v>463</v>
      </c>
      <c r="C27" s="13">
        <v>463</v>
      </c>
      <c r="D27" s="16">
        <v>463</v>
      </c>
      <c r="E27" s="196">
        <v>463</v>
      </c>
      <c r="F27" s="13">
        <v>463</v>
      </c>
      <c r="G27" s="16">
        <v>463</v>
      </c>
      <c r="H27" s="196">
        <v>463</v>
      </c>
      <c r="I27" s="13">
        <v>463</v>
      </c>
      <c r="J27" s="16">
        <v>462</v>
      </c>
      <c r="K27" s="196">
        <v>462</v>
      </c>
      <c r="L27" s="13">
        <v>462</v>
      </c>
      <c r="M27" s="195">
        <v>462</v>
      </c>
      <c r="N27" s="11">
        <f t="shared" si="2"/>
        <v>5552</v>
      </c>
    </row>
    <row r="28" spans="1:14" ht="19.5" customHeight="1" thickBot="1" thickTop="1">
      <c r="A28" s="187" t="s">
        <v>0</v>
      </c>
      <c r="B28" s="197">
        <f>SUM(B19:B27)</f>
        <v>33503</v>
      </c>
      <c r="C28" s="197">
        <f aca="true" t="shared" si="3" ref="C28:M28">SUM(C19:C27)</f>
        <v>33504</v>
      </c>
      <c r="D28" s="197">
        <f t="shared" si="3"/>
        <v>33503</v>
      </c>
      <c r="E28" s="197">
        <f t="shared" si="3"/>
        <v>33503</v>
      </c>
      <c r="F28" s="197">
        <f t="shared" si="3"/>
        <v>43503</v>
      </c>
      <c r="G28" s="197">
        <f t="shared" si="3"/>
        <v>33502</v>
      </c>
      <c r="H28" s="197">
        <f t="shared" si="3"/>
        <v>58502</v>
      </c>
      <c r="I28" s="197">
        <f t="shared" si="3"/>
        <v>33501</v>
      </c>
      <c r="J28" s="197">
        <f t="shared" si="3"/>
        <v>33501</v>
      </c>
      <c r="K28" s="197">
        <f t="shared" si="3"/>
        <v>33499</v>
      </c>
      <c r="L28" s="197">
        <f t="shared" si="3"/>
        <v>33501</v>
      </c>
      <c r="M28" s="197">
        <f t="shared" si="3"/>
        <v>33500</v>
      </c>
      <c r="N28" s="189">
        <f>SUM(N19:N27)</f>
        <v>437022</v>
      </c>
    </row>
    <row r="29" ht="19.5" customHeight="1" thickTop="1"/>
  </sheetData>
  <sheetProtection/>
  <mergeCells count="1">
    <mergeCell ref="A1:N1"/>
  </mergeCells>
  <printOptions horizontalCentered="1"/>
  <pageMargins left="0.1968503937007874" right="0.2362204724409449" top="0.5905511811023623" bottom="0.1968503937007874" header="0.31496062992125984" footer="0.11811023622047245"/>
  <pageSetup horizontalDpi="600" verticalDpi="600" orientation="landscape" paperSize="9" scale="90" r:id="rId1"/>
  <headerFooter alignWithMargins="0">
    <oddHeader>&amp;C13. sz.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W1808"/>
  <sheetViews>
    <sheetView workbookViewId="0" topLeftCell="A1">
      <selection activeCell="B59" sqref="B59"/>
    </sheetView>
  </sheetViews>
  <sheetFormatPr defaultColWidth="9.00390625" defaultRowHeight="19.5" customHeight="1"/>
  <cols>
    <col min="1" max="1" width="5.125" style="34" customWidth="1"/>
    <col min="2" max="2" width="71.75390625" style="34" customWidth="1"/>
    <col min="3" max="3" width="17.625" style="34" customWidth="1"/>
    <col min="4" max="4" width="18.625" style="34" customWidth="1"/>
    <col min="5" max="9" width="10.75390625" style="34" customWidth="1"/>
    <col min="10" max="10" width="10.25390625" style="34" customWidth="1"/>
    <col min="11" max="16384" width="9.125" style="34" customWidth="1"/>
  </cols>
  <sheetData>
    <row r="1" spans="2:23" s="21" customFormat="1" ht="19.5" customHeight="1">
      <c r="B1" s="258" t="s">
        <v>229</v>
      </c>
      <c r="C1" s="258"/>
      <c r="D1" s="258"/>
      <c r="E1" s="198"/>
      <c r="F1" s="198"/>
      <c r="G1" s="198"/>
      <c r="H1" s="198"/>
      <c r="I1" s="198"/>
      <c r="J1" s="198"/>
      <c r="K1" s="22"/>
      <c r="L1" s="22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2:23" s="21" customFormat="1" ht="19.5" customHeight="1">
      <c r="B2" s="203" t="s">
        <v>143</v>
      </c>
      <c r="C2" s="203"/>
      <c r="D2" s="198"/>
      <c r="E2" s="198"/>
      <c r="F2" s="198"/>
      <c r="G2" s="198"/>
      <c r="H2" s="198"/>
      <c r="I2" s="198"/>
      <c r="J2" s="198"/>
      <c r="K2" s="22"/>
      <c r="L2" s="22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2:23" s="21" customFormat="1" ht="19.5" customHeight="1">
      <c r="B3" s="198"/>
      <c r="C3" s="198"/>
      <c r="D3" s="198"/>
      <c r="E3" s="198"/>
      <c r="F3" s="198"/>
      <c r="G3" s="198"/>
      <c r="H3" s="198"/>
      <c r="I3" s="198"/>
      <c r="J3" s="198"/>
      <c r="K3" s="22"/>
      <c r="L3" s="22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2:23" s="21" customFormat="1" ht="18" customHeight="1">
      <c r="B4" s="32"/>
      <c r="C4" s="32"/>
      <c r="D4" s="22"/>
      <c r="E4" s="32"/>
      <c r="F4" s="32"/>
      <c r="G4" s="32"/>
      <c r="H4" s="32"/>
      <c r="I4" s="32"/>
      <c r="J4" s="32"/>
      <c r="K4" s="22"/>
      <c r="L4" s="22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1:23" s="21" customFormat="1" ht="18" customHeight="1">
      <c r="A5" s="48" t="s">
        <v>122</v>
      </c>
      <c r="B5" s="48" t="s">
        <v>175</v>
      </c>
      <c r="C5" s="224" t="s">
        <v>233</v>
      </c>
      <c r="D5" s="224" t="s">
        <v>234</v>
      </c>
      <c r="E5" s="22"/>
      <c r="F5" s="22"/>
      <c r="G5" s="22"/>
      <c r="H5" s="22"/>
      <c r="I5" s="32"/>
      <c r="J5" s="32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s="21" customFormat="1" ht="18" customHeight="1">
      <c r="A6" s="24"/>
      <c r="B6" s="206" t="s">
        <v>174</v>
      </c>
      <c r="C6" s="225" t="s">
        <v>232</v>
      </c>
      <c r="D6" s="226" t="s">
        <v>235</v>
      </c>
      <c r="E6" s="22"/>
      <c r="F6" s="22"/>
      <c r="G6" s="22"/>
      <c r="H6" s="22"/>
      <c r="I6" s="32"/>
      <c r="J6" s="32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s="21" customFormat="1" ht="18" customHeight="1">
      <c r="A7" s="24"/>
      <c r="B7" s="65" t="s">
        <v>211</v>
      </c>
      <c r="C7" s="65">
        <v>52782</v>
      </c>
      <c r="D7" s="31">
        <v>48096</v>
      </c>
      <c r="E7" s="169"/>
      <c r="F7" s="169"/>
      <c r="G7" s="23"/>
      <c r="H7" s="23"/>
      <c r="I7" s="23"/>
      <c r="J7" s="200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</row>
    <row r="8" spans="1:23" s="21" customFormat="1" ht="18" customHeight="1">
      <c r="A8" s="24"/>
      <c r="B8" s="207" t="s">
        <v>212</v>
      </c>
      <c r="C8" s="28" t="s">
        <v>236</v>
      </c>
      <c r="D8" s="31">
        <v>50519</v>
      </c>
      <c r="E8" s="22"/>
      <c r="F8" s="22"/>
      <c r="G8" s="199"/>
      <c r="H8" s="199"/>
      <c r="I8" s="199"/>
      <c r="J8" s="32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s="21" customFormat="1" ht="18" customHeight="1">
      <c r="A9" s="24"/>
      <c r="B9" s="207" t="s">
        <v>205</v>
      </c>
      <c r="C9" s="28" t="s">
        <v>237</v>
      </c>
      <c r="D9" s="31">
        <v>3175</v>
      </c>
      <c r="E9" s="22"/>
      <c r="F9" s="22"/>
      <c r="G9" s="199"/>
      <c r="H9" s="199"/>
      <c r="I9" s="199"/>
      <c r="J9" s="32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23" s="21" customFormat="1" ht="18" customHeight="1">
      <c r="A10" s="24"/>
      <c r="B10" s="207" t="s">
        <v>206</v>
      </c>
      <c r="C10" s="28" t="s">
        <v>238</v>
      </c>
      <c r="D10" s="31">
        <v>2932</v>
      </c>
      <c r="E10" s="22"/>
      <c r="F10" s="22"/>
      <c r="G10" s="199"/>
      <c r="H10" s="199"/>
      <c r="I10" s="199"/>
      <c r="J10" s="32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1:23" s="21" customFormat="1" ht="18" customHeight="1">
      <c r="A11" s="24"/>
      <c r="B11" s="207" t="s">
        <v>106</v>
      </c>
      <c r="C11" s="28" t="s">
        <v>239</v>
      </c>
      <c r="D11" s="31">
        <v>3598</v>
      </c>
      <c r="E11" s="22"/>
      <c r="F11" s="22"/>
      <c r="G11" s="199"/>
      <c r="H11" s="199"/>
      <c r="I11" s="199"/>
      <c r="J11" s="32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</row>
    <row r="12" spans="1:23" s="21" customFormat="1" ht="18" customHeight="1">
      <c r="A12" s="24"/>
      <c r="B12" s="207" t="s">
        <v>108</v>
      </c>
      <c r="C12" s="28" t="s">
        <v>240</v>
      </c>
      <c r="D12" s="31">
        <v>6598</v>
      </c>
      <c r="E12" s="22"/>
      <c r="F12" s="22"/>
      <c r="G12" s="199"/>
      <c r="H12" s="199"/>
      <c r="I12" s="199"/>
      <c r="J12" s="32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</row>
    <row r="13" spans="1:23" s="21" customFormat="1" ht="18" customHeight="1">
      <c r="A13" s="24"/>
      <c r="B13" s="207" t="s">
        <v>107</v>
      </c>
      <c r="C13" s="28" t="s">
        <v>241</v>
      </c>
      <c r="D13" s="31">
        <v>3924</v>
      </c>
      <c r="E13" s="22"/>
      <c r="F13" s="22"/>
      <c r="G13" s="199"/>
      <c r="H13" s="199"/>
      <c r="I13" s="199"/>
      <c r="J13" s="32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</row>
    <row r="14" spans="1:23" s="21" customFormat="1" ht="18" customHeight="1">
      <c r="A14" s="24"/>
      <c r="B14" s="207" t="s">
        <v>198</v>
      </c>
      <c r="C14" s="28" t="s">
        <v>242</v>
      </c>
      <c r="D14" s="31">
        <v>1286</v>
      </c>
      <c r="E14" s="22"/>
      <c r="F14" s="22"/>
      <c r="G14" s="199"/>
      <c r="H14" s="199"/>
      <c r="I14" s="199"/>
      <c r="J14" s="32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1:23" s="21" customFormat="1" ht="18" customHeight="1">
      <c r="A15" s="24"/>
      <c r="B15" s="208" t="s">
        <v>176</v>
      </c>
      <c r="C15" s="26" t="s">
        <v>243</v>
      </c>
      <c r="D15" s="26">
        <f>SUM(D7:D14)</f>
        <v>120128</v>
      </c>
      <c r="E15" s="22"/>
      <c r="F15" s="22"/>
      <c r="G15" s="199"/>
      <c r="H15" s="199"/>
      <c r="I15" s="199"/>
      <c r="J15" s="32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spans="1:23" s="21" customFormat="1" ht="18" customHeight="1">
      <c r="A16" s="24"/>
      <c r="B16" s="207" t="s">
        <v>110</v>
      </c>
      <c r="C16" s="207" t="s">
        <v>244</v>
      </c>
      <c r="D16" s="31">
        <v>6545</v>
      </c>
      <c r="E16" s="22"/>
      <c r="F16" s="22"/>
      <c r="G16" s="199"/>
      <c r="H16" s="199"/>
      <c r="I16" s="199"/>
      <c r="J16" s="32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1:23" s="21" customFormat="1" ht="18" customHeight="1">
      <c r="A17" s="24"/>
      <c r="B17" s="65" t="s">
        <v>109</v>
      </c>
      <c r="C17" s="65">
        <v>0</v>
      </c>
      <c r="D17" s="31">
        <v>0</v>
      </c>
      <c r="E17" s="22"/>
      <c r="F17" s="22"/>
      <c r="G17" s="199"/>
      <c r="H17" s="199"/>
      <c r="I17" s="199"/>
      <c r="J17" s="32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</row>
    <row r="18" spans="1:23" s="21" customFormat="1" ht="18" customHeight="1">
      <c r="A18" s="24"/>
      <c r="B18" s="66" t="s">
        <v>111</v>
      </c>
      <c r="C18" s="26">
        <v>7761</v>
      </c>
      <c r="D18" s="26">
        <f>SUM(D16:D17)</f>
        <v>6545</v>
      </c>
      <c r="E18" s="22"/>
      <c r="F18" s="22"/>
      <c r="G18" s="199"/>
      <c r="H18" s="199"/>
      <c r="I18" s="199"/>
      <c r="J18" s="32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1:23" s="21" customFormat="1" ht="18" customHeight="1">
      <c r="A19" s="24"/>
      <c r="B19" s="66" t="s">
        <v>208</v>
      </c>
      <c r="C19" s="66"/>
      <c r="D19" s="26"/>
      <c r="E19" s="22"/>
      <c r="F19" s="22"/>
      <c r="G19" s="199"/>
      <c r="H19" s="199"/>
      <c r="I19" s="199"/>
      <c r="J19" s="32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</row>
    <row r="20" spans="1:23" s="21" customFormat="1" ht="18" customHeight="1">
      <c r="A20" s="24"/>
      <c r="B20" s="66" t="s">
        <v>200</v>
      </c>
      <c r="C20" s="26">
        <v>41815</v>
      </c>
      <c r="D20" s="26">
        <v>41495</v>
      </c>
      <c r="E20" s="22"/>
      <c r="F20" s="22"/>
      <c r="G20" s="199"/>
      <c r="H20" s="199"/>
      <c r="I20" s="199"/>
      <c r="J20" s="32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1:23" s="21" customFormat="1" ht="18" customHeight="1">
      <c r="A21" s="24"/>
      <c r="B21" s="66" t="s">
        <v>199</v>
      </c>
      <c r="C21" s="26">
        <v>5016</v>
      </c>
      <c r="D21" s="26">
        <v>4518</v>
      </c>
      <c r="E21" s="22"/>
      <c r="F21" s="22"/>
      <c r="G21" s="199"/>
      <c r="H21" s="199"/>
      <c r="I21" s="199"/>
      <c r="J21" s="32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1:23" s="21" customFormat="1" ht="18" customHeight="1">
      <c r="A22" s="24"/>
      <c r="B22" s="66" t="s">
        <v>104</v>
      </c>
      <c r="C22" s="26">
        <v>46831</v>
      </c>
      <c r="D22" s="26">
        <f>SUM(D20:D21)</f>
        <v>46013</v>
      </c>
      <c r="E22" s="22"/>
      <c r="F22" s="22"/>
      <c r="G22" s="199"/>
      <c r="H22" s="199"/>
      <c r="I22" s="199"/>
      <c r="J22" s="32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3" s="21" customFormat="1" ht="18" customHeight="1">
      <c r="A23" s="24"/>
      <c r="B23" s="209" t="s">
        <v>201</v>
      </c>
      <c r="C23" s="209"/>
      <c r="D23" s="64"/>
      <c r="E23" s="23"/>
      <c r="F23" s="23"/>
      <c r="G23" s="32"/>
      <c r="H23" s="32"/>
      <c r="I23" s="32"/>
      <c r="J23" s="32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3" s="21" customFormat="1" ht="18" customHeight="1">
      <c r="A24" s="24"/>
      <c r="B24" s="210" t="s">
        <v>112</v>
      </c>
      <c r="C24" s="210"/>
      <c r="D24" s="211"/>
      <c r="E24" s="199"/>
      <c r="F24" s="199"/>
      <c r="G24" s="32"/>
      <c r="H24" s="32"/>
      <c r="I24" s="32"/>
      <c r="J24" s="32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1:23" s="21" customFormat="1" ht="18" customHeight="1">
      <c r="A25" s="24"/>
      <c r="B25" s="207" t="s">
        <v>177</v>
      </c>
      <c r="C25" s="207" t="s">
        <v>245</v>
      </c>
      <c r="D25" s="25">
        <v>714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1:23" s="21" customFormat="1" ht="18" customHeight="1">
      <c r="A26" s="24"/>
      <c r="B26" s="207" t="s">
        <v>203</v>
      </c>
      <c r="C26" s="207" t="s">
        <v>246</v>
      </c>
      <c r="D26" s="25">
        <v>1541</v>
      </c>
      <c r="E26" s="27"/>
      <c r="F26" s="29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1:23" s="21" customFormat="1" ht="18" customHeight="1">
      <c r="A27" s="24"/>
      <c r="B27" s="207" t="s">
        <v>204</v>
      </c>
      <c r="C27" s="207" t="s">
        <v>247</v>
      </c>
      <c r="D27" s="25">
        <v>714</v>
      </c>
      <c r="E27" s="27"/>
      <c r="F27" s="29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</row>
    <row r="28" spans="1:23" s="21" customFormat="1" ht="18" customHeight="1">
      <c r="A28" s="24"/>
      <c r="B28" s="207" t="s">
        <v>178</v>
      </c>
      <c r="C28" s="207" t="s">
        <v>248</v>
      </c>
      <c r="D28" s="31">
        <v>357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1:23" s="21" customFormat="1" ht="18" customHeight="1">
      <c r="A29" s="24"/>
      <c r="B29" s="208" t="s">
        <v>179</v>
      </c>
      <c r="C29" s="208" t="s">
        <v>249</v>
      </c>
      <c r="D29" s="26">
        <f>SUM(D25:D28)</f>
        <v>3326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23" s="21" customFormat="1" ht="18" customHeight="1">
      <c r="A30" s="24"/>
      <c r="B30" s="206" t="s">
        <v>114</v>
      </c>
      <c r="C30" s="206"/>
      <c r="D30" s="31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1:23" s="21" customFormat="1" ht="18" customHeight="1">
      <c r="A31" s="24"/>
      <c r="B31" s="207" t="s">
        <v>113</v>
      </c>
      <c r="C31" s="207" t="s">
        <v>250</v>
      </c>
      <c r="D31" s="31">
        <v>118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1:23" s="21" customFormat="1" ht="18" customHeight="1">
      <c r="A32" s="24"/>
      <c r="B32" s="207" t="s">
        <v>214</v>
      </c>
      <c r="C32" s="207"/>
      <c r="D32" s="31">
        <v>1462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</row>
    <row r="33" spans="1:23" s="204" customFormat="1" ht="18" customHeight="1">
      <c r="A33" s="66"/>
      <c r="B33" s="66" t="s">
        <v>104</v>
      </c>
      <c r="C33" s="66">
        <v>118</v>
      </c>
      <c r="D33" s="26">
        <f>D31+D32</f>
        <v>1580</v>
      </c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</row>
    <row r="34" spans="1:23" s="21" customFormat="1" ht="18" customHeight="1">
      <c r="A34" s="24"/>
      <c r="B34" s="209" t="s">
        <v>202</v>
      </c>
      <c r="C34" s="209"/>
      <c r="D34" s="25"/>
      <c r="E34" s="29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spans="1:23" s="21" customFormat="1" ht="18" customHeight="1">
      <c r="A35" s="24"/>
      <c r="B35" s="65" t="s">
        <v>115</v>
      </c>
      <c r="C35" s="28">
        <v>1000</v>
      </c>
      <c r="D35" s="25">
        <v>1500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</row>
    <row r="36" spans="1:23" s="204" customFormat="1" ht="18" customHeight="1">
      <c r="A36" s="66"/>
      <c r="B36" s="66" t="s">
        <v>104</v>
      </c>
      <c r="C36" s="26">
        <v>1000</v>
      </c>
      <c r="D36" s="26">
        <f>SUM(D35:D35)</f>
        <v>1500</v>
      </c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</row>
    <row r="37" spans="1:23" s="169" customFormat="1" ht="18" customHeight="1">
      <c r="A37" s="48"/>
      <c r="B37" s="48" t="s">
        <v>181</v>
      </c>
      <c r="C37" s="71">
        <v>177300</v>
      </c>
      <c r="D37" s="71">
        <f>D15+D18+D22+D29+D33+D36</f>
        <v>179092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</row>
    <row r="38" spans="1:23" s="21" customFormat="1" ht="18" customHeight="1">
      <c r="A38" s="48" t="s">
        <v>97</v>
      </c>
      <c r="B38" s="48" t="s">
        <v>180</v>
      </c>
      <c r="C38" s="48"/>
      <c r="D38" s="31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</row>
    <row r="39" spans="1:23" s="21" customFormat="1" ht="18" customHeight="1">
      <c r="A39" s="24"/>
      <c r="B39" s="50" t="s">
        <v>187</v>
      </c>
      <c r="C39" s="50"/>
      <c r="D39" s="31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</row>
    <row r="40" spans="1:23" s="21" customFormat="1" ht="18" customHeight="1">
      <c r="A40" s="24"/>
      <c r="B40" s="207" t="s">
        <v>182</v>
      </c>
      <c r="C40" s="207" t="s">
        <v>251</v>
      </c>
      <c r="D40" s="25">
        <v>48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</row>
    <row r="41" spans="1:23" s="21" customFormat="1" ht="18" customHeight="1">
      <c r="A41" s="24"/>
      <c r="B41" s="207" t="s">
        <v>213</v>
      </c>
      <c r="C41" s="207" t="s">
        <v>252</v>
      </c>
      <c r="D41" s="25">
        <v>10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</row>
    <row r="42" spans="1:23" s="21" customFormat="1" ht="18" customHeight="1">
      <c r="A42" s="24"/>
      <c r="B42" s="207" t="s">
        <v>183</v>
      </c>
      <c r="C42" s="207" t="s">
        <v>253</v>
      </c>
      <c r="D42" s="25">
        <v>600</v>
      </c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</row>
    <row r="43" spans="1:23" s="21" customFormat="1" ht="18" customHeight="1">
      <c r="A43" s="24"/>
      <c r="B43" s="207" t="s">
        <v>184</v>
      </c>
      <c r="C43" s="207" t="s">
        <v>254</v>
      </c>
      <c r="D43" s="25">
        <v>250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</row>
    <row r="44" spans="1:23" s="21" customFormat="1" ht="18" customHeight="1">
      <c r="A44" s="24"/>
      <c r="B44" s="207" t="s">
        <v>116</v>
      </c>
      <c r="C44" s="207" t="s">
        <v>255</v>
      </c>
      <c r="D44" s="25">
        <v>350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</row>
    <row r="45" spans="1:23" s="21" customFormat="1" ht="18" customHeight="1">
      <c r="A45" s="24"/>
      <c r="B45" s="207" t="s">
        <v>185</v>
      </c>
      <c r="C45" s="207" t="s">
        <v>256</v>
      </c>
      <c r="D45" s="25">
        <v>300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</row>
    <row r="46" spans="1:23" s="21" customFormat="1" ht="18" customHeight="1">
      <c r="A46" s="24"/>
      <c r="B46" s="207" t="s">
        <v>186</v>
      </c>
      <c r="C46" s="207" t="s">
        <v>255</v>
      </c>
      <c r="D46" s="25">
        <v>350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</row>
    <row r="47" spans="1:23" s="21" customFormat="1" ht="18" customHeight="1">
      <c r="A47" s="24"/>
      <c r="B47" s="207" t="s">
        <v>196</v>
      </c>
      <c r="C47" s="28" t="s">
        <v>256</v>
      </c>
      <c r="D47" s="25">
        <v>300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</row>
    <row r="48" spans="1:23" s="21" customFormat="1" ht="18" customHeight="1">
      <c r="A48" s="24"/>
      <c r="B48" s="65" t="s">
        <v>272</v>
      </c>
      <c r="C48" s="65"/>
      <c r="D48" s="25">
        <v>5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</row>
    <row r="49" spans="1:23" s="204" customFormat="1" ht="18" customHeight="1">
      <c r="A49" s="66"/>
      <c r="B49" s="66" t="s">
        <v>104</v>
      </c>
      <c r="C49" s="26">
        <v>2148</v>
      </c>
      <c r="D49" s="26">
        <f>SUM(D40:D48)</f>
        <v>2213</v>
      </c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</row>
    <row r="50" spans="1:23" s="21" customFormat="1" ht="18" customHeight="1">
      <c r="A50" s="24"/>
      <c r="B50" s="209" t="s">
        <v>188</v>
      </c>
      <c r="C50" s="209"/>
      <c r="D50" s="71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</row>
    <row r="51" spans="1:23" s="21" customFormat="1" ht="18" customHeight="1">
      <c r="A51" s="24"/>
      <c r="B51" s="212" t="s">
        <v>215</v>
      </c>
      <c r="C51" s="212" t="s">
        <v>257</v>
      </c>
      <c r="D51" s="25">
        <v>1440</v>
      </c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</row>
    <row r="52" spans="1:23" s="21" customFormat="1" ht="18" customHeight="1">
      <c r="A52" s="24"/>
      <c r="B52" s="212" t="s">
        <v>216</v>
      </c>
      <c r="C52" s="212" t="s">
        <v>258</v>
      </c>
      <c r="D52" s="25">
        <v>760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</row>
    <row r="53" spans="1:23" s="21" customFormat="1" ht="18" customHeight="1">
      <c r="A53" s="24"/>
      <c r="B53" s="212" t="s">
        <v>195</v>
      </c>
      <c r="C53" s="212" t="s">
        <v>252</v>
      </c>
      <c r="D53" s="25">
        <v>350</v>
      </c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</row>
    <row r="54" spans="1:23" s="204" customFormat="1" ht="18" customHeight="1">
      <c r="A54" s="66"/>
      <c r="B54" s="208" t="s">
        <v>104</v>
      </c>
      <c r="C54" s="26" t="s">
        <v>259</v>
      </c>
      <c r="D54" s="26">
        <f>SUM(D51:D53)</f>
        <v>2550</v>
      </c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</row>
    <row r="55" spans="1:23" s="21" customFormat="1" ht="18" customHeight="1">
      <c r="A55" s="24"/>
      <c r="B55" s="209" t="s">
        <v>189</v>
      </c>
      <c r="C55" s="209"/>
      <c r="D55" s="25"/>
      <c r="E55" s="27"/>
      <c r="F55" s="29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</row>
    <row r="56" spans="1:23" s="21" customFormat="1" ht="18" customHeight="1">
      <c r="A56" s="24"/>
      <c r="B56" s="212" t="s">
        <v>190</v>
      </c>
      <c r="C56" s="212" t="s">
        <v>260</v>
      </c>
      <c r="D56" s="25">
        <v>250</v>
      </c>
      <c r="E56" s="27"/>
      <c r="F56" s="27"/>
      <c r="G56" s="27"/>
      <c r="H56" s="29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</row>
    <row r="57" spans="1:23" s="21" customFormat="1" ht="18" customHeight="1">
      <c r="A57" s="24"/>
      <c r="B57" s="212" t="s">
        <v>191</v>
      </c>
      <c r="C57" s="212" t="s">
        <v>255</v>
      </c>
      <c r="D57" s="25">
        <v>350</v>
      </c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</row>
    <row r="58" spans="1:23" s="204" customFormat="1" ht="18" customHeight="1">
      <c r="A58" s="66"/>
      <c r="B58" s="208" t="s">
        <v>104</v>
      </c>
      <c r="C58" s="208" t="s">
        <v>253</v>
      </c>
      <c r="D58" s="26">
        <f>SUM(D56:D57)</f>
        <v>600</v>
      </c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</row>
    <row r="59" spans="1:23" s="21" customFormat="1" ht="18" customHeight="1">
      <c r="A59" s="24"/>
      <c r="B59" s="209" t="s">
        <v>192</v>
      </c>
      <c r="C59" s="209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</row>
    <row r="60" spans="1:23" s="21" customFormat="1" ht="18" customHeight="1">
      <c r="A60" s="24"/>
      <c r="B60" s="212" t="s">
        <v>268</v>
      </c>
      <c r="C60" s="212" t="s">
        <v>264</v>
      </c>
      <c r="D60" s="25">
        <v>0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</row>
    <row r="61" spans="1:23" s="21" customFormat="1" ht="18" customHeight="1">
      <c r="A61" s="24"/>
      <c r="B61" s="212" t="s">
        <v>269</v>
      </c>
      <c r="C61" s="212" t="s">
        <v>265</v>
      </c>
      <c r="D61" s="25">
        <v>0</v>
      </c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</row>
    <row r="62" spans="1:23" s="204" customFormat="1" ht="18" customHeight="1">
      <c r="A62" s="66"/>
      <c r="B62" s="208" t="s">
        <v>104</v>
      </c>
      <c r="C62" s="208" t="s">
        <v>266</v>
      </c>
      <c r="D62" s="26">
        <f>D61</f>
        <v>0</v>
      </c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</row>
    <row r="63" spans="1:23" s="21" customFormat="1" ht="18" customHeight="1">
      <c r="A63" s="24"/>
      <c r="B63" s="209" t="s">
        <v>193</v>
      </c>
      <c r="C63" s="209"/>
      <c r="D63" s="25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</row>
    <row r="64" spans="1:23" s="21" customFormat="1" ht="18" customHeight="1">
      <c r="A64" s="24"/>
      <c r="B64" s="212" t="s">
        <v>219</v>
      </c>
      <c r="C64" s="212" t="s">
        <v>261</v>
      </c>
      <c r="D64" s="25">
        <v>361</v>
      </c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</row>
    <row r="65" spans="1:23" s="21" customFormat="1" ht="18" customHeight="1">
      <c r="A65" s="24"/>
      <c r="B65" s="212" t="s">
        <v>220</v>
      </c>
      <c r="C65" s="212" t="s">
        <v>262</v>
      </c>
      <c r="D65" s="25">
        <v>139</v>
      </c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</row>
    <row r="66" spans="1:23" s="204" customFormat="1" ht="18" customHeight="1">
      <c r="A66" s="66"/>
      <c r="B66" s="208" t="s">
        <v>104</v>
      </c>
      <c r="C66" s="208" t="s">
        <v>263</v>
      </c>
      <c r="D66" s="26">
        <f>SUM(D64:D65)</f>
        <v>500</v>
      </c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</row>
    <row r="67" spans="1:23" s="21" customFormat="1" ht="18" customHeight="1">
      <c r="A67" s="24"/>
      <c r="B67" s="209" t="s">
        <v>194</v>
      </c>
      <c r="C67" s="209" t="s">
        <v>267</v>
      </c>
      <c r="D67" s="71">
        <f>D49+D54+D58+D62+D66</f>
        <v>5863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</row>
    <row r="68" spans="2:23" s="21" customFormat="1" ht="18" customHeight="1" thickBot="1">
      <c r="B68" s="201"/>
      <c r="C68" s="201"/>
      <c r="D68" s="29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</row>
    <row r="69" spans="1:23" s="21" customFormat="1" ht="18" customHeight="1" thickBot="1">
      <c r="A69" s="213"/>
      <c r="B69" s="214" t="s">
        <v>117</v>
      </c>
      <c r="C69" s="227">
        <v>200662</v>
      </c>
      <c r="D69" s="49">
        <f>D37+D67</f>
        <v>184955</v>
      </c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</row>
    <row r="70" spans="2:23" s="21" customFormat="1" ht="18" customHeight="1">
      <c r="B70" s="202"/>
      <c r="C70" s="202"/>
      <c r="D70" s="29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</row>
    <row r="71" spans="2:23" s="21" customFormat="1" ht="18" customHeight="1">
      <c r="B71" s="202"/>
      <c r="C71" s="202"/>
      <c r="D71" s="29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</row>
    <row r="72" spans="2:23" s="21" customFormat="1" ht="18" customHeight="1">
      <c r="B72" s="202"/>
      <c r="C72" s="202"/>
      <c r="D72" s="29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</row>
    <row r="73" spans="2:23" s="21" customFormat="1" ht="18" customHeight="1">
      <c r="B73" s="201"/>
      <c r="C73" s="201"/>
      <c r="D73" s="29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</row>
    <row r="74" spans="4:23" s="21" customFormat="1" ht="19.5" customHeight="1">
      <c r="D74" s="29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</row>
    <row r="75" spans="2:23" s="21" customFormat="1" ht="19.5" customHeight="1">
      <c r="B75" s="202"/>
      <c r="C75" s="202"/>
      <c r="D75" s="29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</row>
    <row r="76" spans="2:23" s="21" customFormat="1" ht="19.5" customHeight="1">
      <c r="B76" s="27"/>
      <c r="C76" s="27"/>
      <c r="D76" s="29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</row>
    <row r="77" spans="2:23" s="21" customFormat="1" ht="19.5" customHeight="1">
      <c r="B77" s="27"/>
      <c r="C77" s="27"/>
      <c r="D77" s="29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</row>
    <row r="78" spans="2:23" s="21" customFormat="1" ht="19.5" customHeight="1">
      <c r="B78" s="27"/>
      <c r="C78" s="27"/>
      <c r="D78" s="29"/>
      <c r="E78" s="27"/>
      <c r="F78" s="27"/>
      <c r="G78" s="29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</row>
    <row r="79" spans="2:23" s="21" customFormat="1" ht="19.5" customHeight="1">
      <c r="B79" s="27"/>
      <c r="C79" s="27"/>
      <c r="D79" s="29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2:23" s="21" customFormat="1" ht="19.5" customHeight="1">
      <c r="B80" s="27"/>
      <c r="C80" s="27"/>
      <c r="D80" s="29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</row>
    <row r="81" spans="2:23" s="21" customFormat="1" ht="19.5" customHeight="1">
      <c r="B81" s="27"/>
      <c r="C81" s="27"/>
      <c r="D81" s="29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</row>
    <row r="82" spans="2:23" s="21" customFormat="1" ht="19.5" customHeight="1">
      <c r="B82" s="27"/>
      <c r="C82" s="27"/>
      <c r="D82" s="29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</row>
    <row r="83" spans="2:23" s="21" customFormat="1" ht="19.5" customHeight="1">
      <c r="B83" s="27"/>
      <c r="C83" s="27"/>
      <c r="D83" s="29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</row>
    <row r="84" spans="2:23" s="21" customFormat="1" ht="19.5" customHeight="1">
      <c r="B84" s="27"/>
      <c r="C84" s="27"/>
      <c r="D84" s="29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</row>
    <row r="85" spans="2:23" s="21" customFormat="1" ht="19.5" customHeight="1">
      <c r="B85" s="27"/>
      <c r="C85" s="27"/>
      <c r="D85" s="29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</row>
    <row r="86" spans="2:23" s="21" customFormat="1" ht="19.5" customHeight="1">
      <c r="B86" s="27"/>
      <c r="C86" s="27"/>
      <c r="D86" s="29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</row>
    <row r="87" spans="2:23" s="21" customFormat="1" ht="19.5" customHeight="1">
      <c r="B87" s="27"/>
      <c r="C87" s="27"/>
      <c r="D87" s="29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</row>
    <row r="88" spans="2:23" s="21" customFormat="1" ht="19.5" customHeight="1">
      <c r="B88" s="27"/>
      <c r="C88" s="27"/>
      <c r="D88" s="29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</row>
    <row r="89" spans="2:23" s="21" customFormat="1" ht="19.5" customHeight="1">
      <c r="B89" s="27"/>
      <c r="C89" s="27"/>
      <c r="D89" s="29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</row>
    <row r="90" spans="2:23" s="21" customFormat="1" ht="19.5" customHeight="1">
      <c r="B90" s="27"/>
      <c r="C90" s="27"/>
      <c r="D90" s="29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</row>
    <row r="91" spans="2:23" s="21" customFormat="1" ht="19.5" customHeight="1">
      <c r="B91" s="27"/>
      <c r="C91" s="27"/>
      <c r="D91" s="29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</row>
    <row r="92" spans="2:23" s="21" customFormat="1" ht="19.5" customHeight="1">
      <c r="B92" s="27"/>
      <c r="C92" s="27"/>
      <c r="D92" s="29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</row>
    <row r="93" spans="2:23" s="21" customFormat="1" ht="19.5" customHeight="1">
      <c r="B93" s="27"/>
      <c r="C93" s="27"/>
      <c r="D93" s="29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</row>
    <row r="94" spans="2:23" s="21" customFormat="1" ht="19.5" customHeight="1">
      <c r="B94" s="27"/>
      <c r="C94" s="27"/>
      <c r="D94" s="29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</row>
    <row r="95" spans="2:23" s="21" customFormat="1" ht="19.5" customHeight="1">
      <c r="B95" s="27"/>
      <c r="C95" s="27"/>
      <c r="D95" s="29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</row>
    <row r="96" spans="2:23" s="21" customFormat="1" ht="19.5" customHeight="1">
      <c r="B96" s="27"/>
      <c r="C96" s="27"/>
      <c r="D96" s="29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</row>
    <row r="97" spans="2:23" s="21" customFormat="1" ht="19.5" customHeight="1">
      <c r="B97" s="27"/>
      <c r="C97" s="27"/>
      <c r="D97" s="29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</row>
    <row r="98" spans="2:23" s="21" customFormat="1" ht="19.5" customHeight="1">
      <c r="B98" s="27"/>
      <c r="C98" s="27"/>
      <c r="D98" s="29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</row>
    <row r="99" spans="2:23" s="21" customFormat="1" ht="19.5" customHeight="1">
      <c r="B99" s="27"/>
      <c r="C99" s="27"/>
      <c r="D99" s="29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</row>
    <row r="100" spans="2:23" s="21" customFormat="1" ht="19.5" customHeight="1">
      <c r="B100" s="27"/>
      <c r="C100" s="27"/>
      <c r="D100" s="29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</row>
    <row r="101" spans="2:23" s="21" customFormat="1" ht="19.5" customHeight="1">
      <c r="B101" s="27"/>
      <c r="C101" s="27"/>
      <c r="D101" s="29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</row>
    <row r="102" spans="2:23" s="21" customFormat="1" ht="19.5" customHeight="1">
      <c r="B102" s="27"/>
      <c r="C102" s="27"/>
      <c r="D102" s="29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</row>
    <row r="103" spans="2:23" s="21" customFormat="1" ht="19.5" customHeight="1">
      <c r="B103" s="27"/>
      <c r="C103" s="27"/>
      <c r="D103" s="29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</row>
    <row r="104" spans="2:23" s="21" customFormat="1" ht="19.5" customHeight="1">
      <c r="B104" s="27"/>
      <c r="C104" s="27"/>
      <c r="D104" s="29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</row>
    <row r="105" spans="2:23" s="21" customFormat="1" ht="19.5" customHeight="1">
      <c r="B105" s="27"/>
      <c r="C105" s="27"/>
      <c r="D105" s="29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</row>
    <row r="106" spans="2:23" s="21" customFormat="1" ht="19.5" customHeight="1">
      <c r="B106" s="27"/>
      <c r="C106" s="27"/>
      <c r="D106" s="29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</row>
    <row r="107" spans="2:23" s="21" customFormat="1" ht="19.5" customHeight="1">
      <c r="B107" s="27"/>
      <c r="C107" s="27"/>
      <c r="D107" s="29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</row>
    <row r="108" spans="2:23" s="21" customFormat="1" ht="19.5" customHeight="1">
      <c r="B108" s="27"/>
      <c r="C108" s="27"/>
      <c r="D108" s="29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</row>
    <row r="109" spans="2:23" s="21" customFormat="1" ht="19.5" customHeight="1">
      <c r="B109" s="27"/>
      <c r="C109" s="27"/>
      <c r="D109" s="29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</row>
    <row r="110" spans="2:23" s="21" customFormat="1" ht="19.5" customHeight="1">
      <c r="B110" s="27"/>
      <c r="C110" s="27"/>
      <c r="D110" s="29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</row>
    <row r="111" spans="2:23" s="21" customFormat="1" ht="19.5" customHeight="1">
      <c r="B111" s="27"/>
      <c r="C111" s="27"/>
      <c r="D111" s="29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</row>
    <row r="112" spans="2:23" s="21" customFormat="1" ht="19.5" customHeight="1">
      <c r="B112" s="27"/>
      <c r="C112" s="27"/>
      <c r="D112" s="29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</row>
    <row r="113" spans="2:23" s="21" customFormat="1" ht="19.5" customHeight="1">
      <c r="B113" s="27"/>
      <c r="C113" s="27"/>
      <c r="D113" s="29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2:23" s="21" customFormat="1" ht="19.5" customHeight="1">
      <c r="B114" s="27"/>
      <c r="C114" s="27"/>
      <c r="D114" s="29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</row>
    <row r="115" spans="2:23" s="21" customFormat="1" ht="19.5" customHeight="1">
      <c r="B115" s="27"/>
      <c r="C115" s="27"/>
      <c r="D115" s="29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</row>
    <row r="116" spans="2:23" s="21" customFormat="1" ht="19.5" customHeight="1">
      <c r="B116" s="27"/>
      <c r="C116" s="27"/>
      <c r="D116" s="29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</row>
    <row r="117" spans="2:23" s="21" customFormat="1" ht="19.5" customHeight="1">
      <c r="B117" s="27"/>
      <c r="C117" s="27"/>
      <c r="D117" s="29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</row>
    <row r="118" spans="2:23" s="21" customFormat="1" ht="19.5" customHeight="1">
      <c r="B118" s="27"/>
      <c r="C118" s="27"/>
      <c r="D118" s="29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</row>
    <row r="119" spans="2:23" s="21" customFormat="1" ht="19.5" customHeight="1">
      <c r="B119" s="27"/>
      <c r="C119" s="27"/>
      <c r="D119" s="29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</row>
    <row r="120" spans="2:23" s="21" customFormat="1" ht="19.5" customHeight="1">
      <c r="B120" s="27"/>
      <c r="C120" s="27"/>
      <c r="D120" s="29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</row>
    <row r="121" spans="2:23" s="21" customFormat="1" ht="19.5" customHeight="1">
      <c r="B121" s="27"/>
      <c r="C121" s="27"/>
      <c r="D121" s="29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</row>
    <row r="122" spans="2:23" s="21" customFormat="1" ht="19.5" customHeight="1">
      <c r="B122" s="27"/>
      <c r="C122" s="27"/>
      <c r="D122" s="29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</row>
    <row r="123" spans="2:23" s="21" customFormat="1" ht="19.5" customHeight="1">
      <c r="B123" s="27"/>
      <c r="C123" s="27"/>
      <c r="D123" s="29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</row>
    <row r="124" spans="2:23" s="21" customFormat="1" ht="19.5" customHeight="1">
      <c r="B124" s="27"/>
      <c r="C124" s="27"/>
      <c r="D124" s="29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</row>
    <row r="125" spans="2:23" s="21" customFormat="1" ht="19.5" customHeight="1">
      <c r="B125" s="27"/>
      <c r="C125" s="27"/>
      <c r="D125" s="29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</row>
    <row r="126" spans="2:23" s="21" customFormat="1" ht="19.5" customHeight="1">
      <c r="B126" s="27"/>
      <c r="C126" s="27"/>
      <c r="D126" s="29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</row>
    <row r="127" spans="2:23" s="21" customFormat="1" ht="19.5" customHeight="1">
      <c r="B127" s="27"/>
      <c r="C127" s="27"/>
      <c r="D127" s="29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</row>
    <row r="128" spans="2:23" s="21" customFormat="1" ht="19.5" customHeight="1">
      <c r="B128" s="27"/>
      <c r="C128" s="27"/>
      <c r="D128" s="29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</row>
    <row r="129" spans="2:23" s="21" customFormat="1" ht="19.5" customHeight="1">
      <c r="B129" s="27"/>
      <c r="C129" s="27"/>
      <c r="D129" s="29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</row>
    <row r="130" spans="2:23" s="21" customFormat="1" ht="19.5" customHeight="1">
      <c r="B130" s="27"/>
      <c r="C130" s="27"/>
      <c r="D130" s="29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2:23" s="21" customFormat="1" ht="19.5" customHeight="1">
      <c r="B131" s="27"/>
      <c r="C131" s="27"/>
      <c r="D131" s="29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</row>
    <row r="132" spans="2:23" s="21" customFormat="1" ht="19.5" customHeight="1">
      <c r="B132" s="27"/>
      <c r="C132" s="27"/>
      <c r="D132" s="29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</row>
    <row r="133" spans="2:23" s="21" customFormat="1" ht="19.5" customHeight="1">
      <c r="B133" s="27"/>
      <c r="C133" s="27"/>
      <c r="D133" s="29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</row>
    <row r="134" spans="2:23" s="21" customFormat="1" ht="19.5" customHeight="1">
      <c r="B134" s="27"/>
      <c r="C134" s="27"/>
      <c r="D134" s="29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</row>
    <row r="135" spans="2:23" s="21" customFormat="1" ht="19.5" customHeight="1">
      <c r="B135" s="27"/>
      <c r="C135" s="27"/>
      <c r="D135" s="29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</row>
    <row r="136" spans="2:23" s="21" customFormat="1" ht="19.5" customHeight="1">
      <c r="B136" s="27"/>
      <c r="C136" s="27"/>
      <c r="D136" s="29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</row>
    <row r="137" spans="2:23" s="21" customFormat="1" ht="19.5" customHeight="1">
      <c r="B137" s="27"/>
      <c r="C137" s="27"/>
      <c r="D137" s="29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</row>
    <row r="138" spans="2:23" s="21" customFormat="1" ht="19.5" customHeight="1">
      <c r="B138" s="27"/>
      <c r="C138" s="27"/>
      <c r="D138" s="29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</row>
    <row r="139" spans="2:23" s="21" customFormat="1" ht="19.5" customHeight="1">
      <c r="B139" s="27"/>
      <c r="C139" s="27"/>
      <c r="D139" s="29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</row>
    <row r="140" spans="2:23" s="21" customFormat="1" ht="19.5" customHeight="1">
      <c r="B140" s="27"/>
      <c r="C140" s="27"/>
      <c r="D140" s="29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</row>
    <row r="141" spans="2:23" s="21" customFormat="1" ht="19.5" customHeight="1">
      <c r="B141" s="27"/>
      <c r="C141" s="27"/>
      <c r="D141" s="29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</row>
    <row r="142" spans="2:23" s="21" customFormat="1" ht="19.5" customHeight="1">
      <c r="B142" s="27"/>
      <c r="C142" s="27"/>
      <c r="D142" s="29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</row>
    <row r="143" spans="2:23" s="21" customFormat="1" ht="19.5" customHeight="1">
      <c r="B143" s="27"/>
      <c r="C143" s="27"/>
      <c r="D143" s="29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</row>
    <row r="144" spans="2:23" s="21" customFormat="1" ht="19.5" customHeight="1">
      <c r="B144" s="27"/>
      <c r="C144" s="27"/>
      <c r="D144" s="29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</row>
    <row r="145" spans="2:23" s="21" customFormat="1" ht="19.5" customHeight="1">
      <c r="B145" s="27"/>
      <c r="C145" s="27"/>
      <c r="D145" s="29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</row>
    <row r="146" spans="2:23" s="21" customFormat="1" ht="19.5" customHeight="1">
      <c r="B146" s="27"/>
      <c r="C146" s="27"/>
      <c r="D146" s="29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</row>
    <row r="147" spans="2:23" s="21" customFormat="1" ht="19.5" customHeight="1">
      <c r="B147" s="27"/>
      <c r="C147" s="27"/>
      <c r="D147" s="29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</row>
    <row r="148" spans="2:23" s="21" customFormat="1" ht="19.5" customHeight="1">
      <c r="B148" s="27"/>
      <c r="C148" s="27"/>
      <c r="D148" s="29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</row>
    <row r="149" spans="2:23" s="21" customFormat="1" ht="19.5" customHeight="1">
      <c r="B149" s="27"/>
      <c r="C149" s="27"/>
      <c r="D149" s="29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</row>
    <row r="150" spans="2:23" s="21" customFormat="1" ht="19.5" customHeight="1">
      <c r="B150" s="27"/>
      <c r="C150" s="27"/>
      <c r="D150" s="29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</row>
    <row r="151" spans="2:23" s="21" customFormat="1" ht="19.5" customHeight="1">
      <c r="B151" s="27"/>
      <c r="C151" s="27"/>
      <c r="D151" s="29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</row>
    <row r="152" spans="2:23" s="21" customFormat="1" ht="19.5" customHeight="1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</row>
    <row r="153" spans="2:23" s="21" customFormat="1" ht="19.5" customHeight="1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</row>
    <row r="154" spans="2:23" s="21" customFormat="1" ht="19.5" customHeight="1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</row>
    <row r="155" spans="2:23" s="21" customFormat="1" ht="19.5" customHeight="1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</row>
    <row r="156" spans="2:23" s="21" customFormat="1" ht="19.5" customHeight="1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</row>
    <row r="157" spans="2:23" s="21" customFormat="1" ht="19.5" customHeight="1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</row>
    <row r="158" spans="2:23" s="21" customFormat="1" ht="19.5" customHeight="1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</row>
    <row r="159" spans="2:23" s="21" customFormat="1" ht="19.5" customHeight="1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</row>
    <row r="160" spans="2:23" s="21" customFormat="1" ht="19.5" customHeight="1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</row>
    <row r="161" spans="2:23" s="21" customFormat="1" ht="19.5" customHeight="1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</row>
    <row r="162" spans="2:23" s="21" customFormat="1" ht="19.5" customHeight="1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</row>
    <row r="163" spans="2:23" s="21" customFormat="1" ht="19.5" customHeight="1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</row>
    <row r="164" spans="2:23" s="21" customFormat="1" ht="19.5" customHeight="1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</row>
    <row r="165" spans="2:23" s="21" customFormat="1" ht="19.5" customHeight="1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</row>
    <row r="166" spans="2:23" s="21" customFormat="1" ht="19.5" customHeight="1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</row>
    <row r="167" spans="2:23" s="21" customFormat="1" ht="19.5" customHeight="1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</row>
    <row r="168" spans="2:23" s="21" customFormat="1" ht="19.5" customHeight="1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</row>
    <row r="169" spans="2:23" s="21" customFormat="1" ht="19.5" customHeight="1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</row>
    <row r="170" spans="2:23" s="21" customFormat="1" ht="19.5" customHeight="1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</row>
    <row r="171" spans="2:23" s="21" customFormat="1" ht="19.5" customHeight="1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</row>
    <row r="172" spans="2:23" s="21" customFormat="1" ht="19.5" customHeight="1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</row>
    <row r="173" spans="2:23" s="21" customFormat="1" ht="19.5" customHeight="1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</row>
    <row r="174" spans="2:23" s="21" customFormat="1" ht="19.5" customHeight="1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</row>
    <row r="175" spans="2:23" s="21" customFormat="1" ht="19.5" customHeight="1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</row>
    <row r="176" spans="2:23" s="21" customFormat="1" ht="19.5" customHeight="1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</row>
    <row r="177" spans="2:23" s="21" customFormat="1" ht="19.5" customHeight="1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</row>
    <row r="178" spans="2:23" s="21" customFormat="1" ht="19.5" customHeight="1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</row>
    <row r="179" spans="2:23" s="21" customFormat="1" ht="19.5" customHeight="1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</row>
    <row r="180" spans="2:23" s="21" customFormat="1" ht="19.5" customHeight="1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</row>
    <row r="181" spans="2:23" s="21" customFormat="1" ht="19.5" customHeight="1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</row>
    <row r="182" spans="2:23" s="21" customFormat="1" ht="19.5" customHeight="1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</row>
    <row r="183" spans="2:23" s="21" customFormat="1" ht="19.5" customHeight="1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</row>
    <row r="184" spans="2:23" s="21" customFormat="1" ht="19.5" customHeight="1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</row>
    <row r="185" spans="2:23" s="21" customFormat="1" ht="19.5" customHeight="1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</row>
    <row r="186" spans="2:23" s="21" customFormat="1" ht="19.5" customHeight="1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</row>
    <row r="187" spans="2:23" s="21" customFormat="1" ht="19.5" customHeight="1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</row>
    <row r="188" spans="2:23" s="21" customFormat="1" ht="19.5" customHeight="1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</row>
    <row r="189" spans="2:23" s="21" customFormat="1" ht="19.5" customHeight="1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</row>
    <row r="190" spans="2:23" s="21" customFormat="1" ht="19.5" customHeight="1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</row>
    <row r="191" spans="2:23" s="21" customFormat="1" ht="19.5" customHeight="1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</row>
    <row r="192" spans="2:23" s="21" customFormat="1" ht="19.5" customHeight="1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</row>
    <row r="193" spans="2:23" s="21" customFormat="1" ht="19.5" customHeight="1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</row>
    <row r="194" spans="2:23" s="21" customFormat="1" ht="19.5" customHeight="1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</row>
    <row r="195" spans="2:23" s="21" customFormat="1" ht="19.5" customHeight="1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</row>
    <row r="196" spans="2:23" s="21" customFormat="1" ht="19.5" customHeight="1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</row>
    <row r="197" spans="2:23" s="21" customFormat="1" ht="19.5" customHeight="1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</row>
    <row r="198" spans="2:23" s="21" customFormat="1" ht="19.5" customHeight="1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</row>
    <row r="199" spans="2:23" s="21" customFormat="1" ht="19.5" customHeight="1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</row>
    <row r="200" spans="2:23" s="21" customFormat="1" ht="19.5" customHeight="1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</row>
    <row r="201" spans="2:23" s="21" customFormat="1" ht="19.5" customHeight="1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</row>
    <row r="202" spans="2:23" s="21" customFormat="1" ht="19.5" customHeight="1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</row>
    <row r="203" spans="2:23" s="21" customFormat="1" ht="19.5" customHeight="1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</row>
    <row r="204" spans="2:23" s="21" customFormat="1" ht="19.5" customHeight="1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</row>
    <row r="205" spans="2:23" s="21" customFormat="1" ht="19.5" customHeight="1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</row>
    <row r="206" spans="2:23" s="21" customFormat="1" ht="19.5" customHeight="1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</row>
    <row r="207" spans="2:23" s="21" customFormat="1" ht="19.5" customHeight="1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</row>
    <row r="208" spans="2:23" s="21" customFormat="1" ht="19.5" customHeight="1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</row>
    <row r="209" spans="2:23" s="21" customFormat="1" ht="19.5" customHeight="1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</row>
    <row r="210" spans="2:23" s="21" customFormat="1" ht="19.5" customHeight="1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</row>
    <row r="211" spans="2:23" s="21" customFormat="1" ht="19.5" customHeight="1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</row>
    <row r="212" spans="2:23" s="21" customFormat="1" ht="19.5" customHeight="1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</row>
    <row r="213" spans="2:23" s="21" customFormat="1" ht="19.5" customHeight="1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</row>
    <row r="214" spans="2:23" s="21" customFormat="1" ht="19.5" customHeight="1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</row>
    <row r="215" spans="2:23" s="21" customFormat="1" ht="19.5" customHeight="1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</row>
    <row r="216" spans="2:23" s="21" customFormat="1" ht="19.5" customHeight="1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</row>
    <row r="217" spans="2:23" s="21" customFormat="1" ht="19.5" customHeight="1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</row>
    <row r="218" spans="2:23" s="21" customFormat="1" ht="19.5" customHeight="1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</row>
    <row r="219" spans="2:23" s="21" customFormat="1" ht="19.5" customHeight="1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</row>
    <row r="220" spans="2:23" s="21" customFormat="1" ht="19.5" customHeight="1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</row>
    <row r="221" spans="2:23" s="21" customFormat="1" ht="19.5" customHeight="1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</row>
    <row r="222" spans="2:23" s="21" customFormat="1" ht="19.5" customHeight="1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</row>
    <row r="223" spans="2:23" s="21" customFormat="1" ht="19.5" customHeight="1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</row>
    <row r="224" spans="2:23" s="21" customFormat="1" ht="19.5" customHeight="1"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</row>
    <row r="225" spans="2:23" s="21" customFormat="1" ht="19.5" customHeight="1"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</row>
    <row r="226" spans="2:23" s="21" customFormat="1" ht="19.5" customHeight="1"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</row>
    <row r="227" spans="2:23" s="21" customFormat="1" ht="19.5" customHeight="1"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</row>
    <row r="228" spans="2:23" s="21" customFormat="1" ht="19.5" customHeight="1"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</row>
    <row r="229" spans="2:23" s="21" customFormat="1" ht="19.5" customHeight="1"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</row>
    <row r="230" spans="2:23" s="21" customFormat="1" ht="19.5" customHeight="1"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</row>
    <row r="231" spans="2:23" s="21" customFormat="1" ht="19.5" customHeight="1"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</row>
    <row r="232" spans="2:23" s="21" customFormat="1" ht="19.5" customHeight="1"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</row>
    <row r="233" spans="2:23" s="21" customFormat="1" ht="19.5" customHeight="1"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</row>
    <row r="234" spans="2:23" s="21" customFormat="1" ht="19.5" customHeight="1"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</row>
    <row r="235" spans="2:23" s="21" customFormat="1" ht="19.5" customHeight="1"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</row>
    <row r="236" spans="2:23" s="21" customFormat="1" ht="19.5" customHeight="1"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</row>
    <row r="237" spans="2:23" s="21" customFormat="1" ht="19.5" customHeight="1"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</row>
    <row r="238" spans="2:23" s="21" customFormat="1" ht="19.5" customHeight="1"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</row>
    <row r="239" spans="2:23" s="21" customFormat="1" ht="19.5" customHeight="1"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</row>
    <row r="240" spans="2:23" s="21" customFormat="1" ht="19.5" customHeight="1"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</row>
    <row r="241" spans="2:23" s="21" customFormat="1" ht="19.5" customHeight="1"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</row>
    <row r="242" spans="2:23" s="21" customFormat="1" ht="19.5" customHeight="1"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</row>
    <row r="243" spans="2:23" s="21" customFormat="1" ht="19.5" customHeight="1"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</row>
    <row r="244" spans="2:23" s="21" customFormat="1" ht="19.5" customHeight="1"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</row>
    <row r="245" spans="2:23" s="21" customFormat="1" ht="19.5" customHeight="1"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</row>
    <row r="246" spans="2:23" s="21" customFormat="1" ht="19.5" customHeight="1"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</row>
    <row r="247" spans="2:23" s="21" customFormat="1" ht="19.5" customHeight="1"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</row>
    <row r="248" spans="2:23" s="21" customFormat="1" ht="19.5" customHeight="1"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</row>
    <row r="249" spans="2:23" s="21" customFormat="1" ht="19.5" customHeight="1"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</row>
    <row r="250" spans="2:23" s="21" customFormat="1" ht="19.5" customHeight="1"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</row>
    <row r="251" spans="2:23" s="21" customFormat="1" ht="19.5" customHeight="1"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</row>
    <row r="252" spans="2:23" s="21" customFormat="1" ht="19.5" customHeight="1"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</row>
    <row r="253" spans="2:23" s="21" customFormat="1" ht="19.5" customHeight="1"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</row>
    <row r="254" spans="2:23" s="21" customFormat="1" ht="19.5" customHeight="1"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</row>
    <row r="255" spans="2:23" s="21" customFormat="1" ht="19.5" customHeight="1"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</row>
    <row r="256" spans="2:23" s="21" customFormat="1" ht="19.5" customHeight="1"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</row>
    <row r="257" spans="2:23" s="21" customFormat="1" ht="19.5" customHeight="1"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</row>
    <row r="258" spans="2:23" s="21" customFormat="1" ht="19.5" customHeight="1"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</row>
    <row r="259" spans="2:23" s="21" customFormat="1" ht="19.5" customHeight="1"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</row>
    <row r="260" spans="2:23" s="21" customFormat="1" ht="19.5" customHeight="1"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</row>
    <row r="261" spans="2:23" s="21" customFormat="1" ht="19.5" customHeight="1"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</row>
    <row r="262" spans="2:23" s="21" customFormat="1" ht="19.5" customHeight="1"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</row>
    <row r="263" spans="2:23" s="21" customFormat="1" ht="19.5" customHeight="1"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</row>
    <row r="264" spans="2:23" s="21" customFormat="1" ht="19.5" customHeight="1"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</row>
    <row r="265" spans="2:23" s="21" customFormat="1" ht="19.5" customHeight="1"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</row>
    <row r="266" spans="2:23" s="21" customFormat="1" ht="19.5" customHeight="1"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</row>
    <row r="267" spans="2:23" s="21" customFormat="1" ht="19.5" customHeight="1"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</row>
    <row r="268" spans="2:23" s="21" customFormat="1" ht="19.5" customHeight="1"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</row>
    <row r="269" spans="2:23" s="21" customFormat="1" ht="19.5" customHeight="1"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</row>
    <row r="270" spans="2:23" s="21" customFormat="1" ht="19.5" customHeight="1"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</row>
    <row r="271" spans="2:23" s="21" customFormat="1" ht="19.5" customHeight="1"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</row>
    <row r="272" spans="2:23" s="21" customFormat="1" ht="19.5" customHeight="1"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</row>
    <row r="273" spans="2:23" s="21" customFormat="1" ht="19.5" customHeight="1"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</row>
    <row r="274" spans="2:23" s="21" customFormat="1" ht="19.5" customHeight="1"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</row>
    <row r="275" spans="2:23" s="21" customFormat="1" ht="19.5" customHeight="1"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</row>
    <row r="276" spans="2:23" s="21" customFormat="1" ht="19.5" customHeight="1"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</row>
    <row r="277" spans="2:23" s="21" customFormat="1" ht="19.5" customHeight="1"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</row>
    <row r="278" spans="2:23" s="21" customFormat="1" ht="19.5" customHeight="1"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</row>
    <row r="279" spans="2:23" s="21" customFormat="1" ht="19.5" customHeight="1"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</row>
    <row r="280" spans="2:23" s="21" customFormat="1" ht="19.5" customHeight="1"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</row>
    <row r="281" spans="2:23" s="21" customFormat="1" ht="19.5" customHeight="1"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</row>
    <row r="282" spans="2:23" s="21" customFormat="1" ht="19.5" customHeight="1"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</row>
    <row r="283" spans="2:23" s="21" customFormat="1" ht="19.5" customHeight="1"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</row>
    <row r="284" spans="2:23" s="21" customFormat="1" ht="19.5" customHeight="1"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</row>
    <row r="285" spans="2:23" s="21" customFormat="1" ht="19.5" customHeight="1"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</row>
    <row r="286" spans="2:23" s="21" customFormat="1" ht="19.5" customHeight="1"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</row>
    <row r="287" spans="2:23" s="21" customFormat="1" ht="19.5" customHeight="1"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</row>
    <row r="288" spans="2:23" s="21" customFormat="1" ht="19.5" customHeight="1"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</row>
    <row r="289" spans="2:23" s="21" customFormat="1" ht="19.5" customHeight="1"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</row>
    <row r="290" spans="2:23" s="21" customFormat="1" ht="19.5" customHeight="1"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</row>
    <row r="291" spans="2:23" s="21" customFormat="1" ht="19.5" customHeight="1"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</row>
    <row r="292" spans="2:23" s="21" customFormat="1" ht="19.5" customHeight="1"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</row>
    <row r="293" spans="2:23" s="21" customFormat="1" ht="19.5" customHeight="1"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</row>
    <row r="294" spans="2:23" s="21" customFormat="1" ht="19.5" customHeight="1"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</row>
    <row r="295" spans="2:23" s="21" customFormat="1" ht="19.5" customHeight="1"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</row>
    <row r="296" spans="2:23" s="21" customFormat="1" ht="19.5" customHeight="1"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</row>
    <row r="297" spans="2:23" s="21" customFormat="1" ht="19.5" customHeight="1"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</row>
    <row r="298" spans="2:23" s="21" customFormat="1" ht="19.5" customHeight="1"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</row>
    <row r="299" spans="2:23" s="21" customFormat="1" ht="19.5" customHeight="1"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</row>
    <row r="300" spans="2:23" s="21" customFormat="1" ht="19.5" customHeight="1"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</row>
    <row r="301" spans="2:23" s="21" customFormat="1" ht="19.5" customHeight="1"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</row>
    <row r="302" spans="2:23" s="21" customFormat="1" ht="19.5" customHeight="1"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</row>
    <row r="303" spans="2:23" s="21" customFormat="1" ht="19.5" customHeight="1"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</row>
    <row r="304" spans="2:23" s="21" customFormat="1" ht="19.5" customHeight="1"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</row>
    <row r="305" spans="2:23" s="21" customFormat="1" ht="19.5" customHeight="1"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</row>
    <row r="306" spans="2:23" s="21" customFormat="1" ht="19.5" customHeight="1"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</row>
    <row r="307" spans="2:23" s="21" customFormat="1" ht="19.5" customHeight="1"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</row>
    <row r="308" spans="2:23" s="21" customFormat="1" ht="19.5" customHeight="1"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</row>
    <row r="309" spans="2:23" s="21" customFormat="1" ht="19.5" customHeight="1"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</row>
    <row r="310" spans="2:23" s="21" customFormat="1" ht="19.5" customHeight="1"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</row>
    <row r="311" spans="2:23" s="21" customFormat="1" ht="19.5" customHeight="1"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</row>
    <row r="312" spans="2:23" s="21" customFormat="1" ht="19.5" customHeight="1"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</row>
    <row r="313" spans="2:23" s="21" customFormat="1" ht="19.5" customHeight="1"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</row>
    <row r="314" spans="2:23" s="21" customFormat="1" ht="19.5" customHeight="1"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</row>
    <row r="315" spans="2:23" s="21" customFormat="1" ht="19.5" customHeight="1"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</row>
    <row r="316" spans="2:23" s="21" customFormat="1" ht="19.5" customHeight="1"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</row>
    <row r="317" spans="2:23" s="21" customFormat="1" ht="19.5" customHeight="1"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</row>
    <row r="318" spans="2:23" s="21" customFormat="1" ht="19.5" customHeight="1"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</row>
    <row r="319" spans="2:23" s="21" customFormat="1" ht="19.5" customHeight="1"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</row>
    <row r="320" spans="2:23" s="21" customFormat="1" ht="19.5" customHeight="1"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</row>
    <row r="321" spans="2:23" s="21" customFormat="1" ht="19.5" customHeight="1"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</row>
    <row r="322" spans="2:23" s="21" customFormat="1" ht="19.5" customHeight="1"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</row>
    <row r="323" spans="2:23" s="21" customFormat="1" ht="19.5" customHeight="1"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</row>
    <row r="324" spans="2:23" s="21" customFormat="1" ht="19.5" customHeight="1"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</row>
    <row r="325" spans="2:23" s="21" customFormat="1" ht="19.5" customHeight="1"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</row>
    <row r="326" spans="2:23" s="21" customFormat="1" ht="19.5" customHeight="1"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</row>
    <row r="327" spans="2:23" s="21" customFormat="1" ht="19.5" customHeight="1"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</row>
    <row r="328" spans="2:23" s="21" customFormat="1" ht="19.5" customHeight="1"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</row>
    <row r="329" spans="2:23" s="21" customFormat="1" ht="19.5" customHeight="1"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</row>
    <row r="330" spans="2:23" s="21" customFormat="1" ht="19.5" customHeight="1"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</row>
    <row r="331" spans="2:23" s="21" customFormat="1" ht="19.5" customHeight="1"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</row>
    <row r="332" spans="2:23" s="21" customFormat="1" ht="19.5" customHeight="1"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</row>
    <row r="333" spans="2:23" s="21" customFormat="1" ht="19.5" customHeight="1"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</row>
    <row r="334" spans="2:23" s="21" customFormat="1" ht="19.5" customHeight="1"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</row>
    <row r="335" spans="2:23" s="21" customFormat="1" ht="19.5" customHeight="1"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</row>
    <row r="336" spans="2:23" s="21" customFormat="1" ht="19.5" customHeight="1"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</row>
    <row r="337" spans="2:23" s="21" customFormat="1" ht="19.5" customHeight="1"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</row>
    <row r="338" spans="2:23" s="21" customFormat="1" ht="19.5" customHeight="1"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</row>
    <row r="339" spans="2:23" s="21" customFormat="1" ht="19.5" customHeight="1"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</row>
    <row r="340" spans="2:23" s="21" customFormat="1" ht="19.5" customHeight="1"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</row>
    <row r="341" spans="2:23" s="21" customFormat="1" ht="19.5" customHeight="1"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</row>
    <row r="342" spans="2:23" s="21" customFormat="1" ht="19.5" customHeight="1"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</row>
    <row r="343" spans="2:23" s="21" customFormat="1" ht="19.5" customHeight="1"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</row>
    <row r="344" spans="2:23" s="21" customFormat="1" ht="19.5" customHeight="1"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</row>
    <row r="345" spans="2:23" s="21" customFormat="1" ht="19.5" customHeight="1"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</row>
    <row r="346" spans="2:23" s="21" customFormat="1" ht="19.5" customHeight="1"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</row>
    <row r="347" spans="2:23" s="21" customFormat="1" ht="19.5" customHeight="1"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</row>
    <row r="348" spans="2:23" s="21" customFormat="1" ht="19.5" customHeight="1"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</row>
    <row r="349" spans="2:23" s="21" customFormat="1" ht="19.5" customHeight="1"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</row>
    <row r="350" spans="2:23" s="21" customFormat="1" ht="19.5" customHeight="1"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</row>
    <row r="351" spans="2:23" s="21" customFormat="1" ht="19.5" customHeight="1"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</row>
    <row r="352" spans="2:23" s="21" customFormat="1" ht="19.5" customHeight="1"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</row>
    <row r="353" spans="2:23" s="21" customFormat="1" ht="19.5" customHeight="1"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</row>
    <row r="354" spans="2:23" s="21" customFormat="1" ht="19.5" customHeight="1"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</row>
    <row r="355" spans="2:23" s="21" customFormat="1" ht="19.5" customHeight="1"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</row>
    <row r="356" spans="2:23" s="21" customFormat="1" ht="19.5" customHeight="1"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</row>
    <row r="357" spans="2:23" s="21" customFormat="1" ht="19.5" customHeight="1"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</row>
    <row r="358" spans="2:23" s="21" customFormat="1" ht="19.5" customHeight="1"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</row>
    <row r="359" spans="2:23" s="21" customFormat="1" ht="19.5" customHeight="1"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</row>
    <row r="360" spans="2:23" s="21" customFormat="1" ht="19.5" customHeight="1"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</row>
    <row r="361" spans="2:23" s="21" customFormat="1" ht="19.5" customHeight="1"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</row>
    <row r="362" spans="2:23" s="21" customFormat="1" ht="19.5" customHeight="1"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</row>
    <row r="363" spans="2:23" s="21" customFormat="1" ht="19.5" customHeight="1"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</row>
    <row r="364" spans="2:23" s="21" customFormat="1" ht="19.5" customHeight="1"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</row>
    <row r="365" spans="2:23" s="21" customFormat="1" ht="19.5" customHeight="1"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</row>
    <row r="366" spans="2:23" s="21" customFormat="1" ht="19.5" customHeight="1"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</row>
    <row r="367" spans="2:23" s="21" customFormat="1" ht="19.5" customHeight="1"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</row>
    <row r="368" spans="2:23" s="21" customFormat="1" ht="19.5" customHeight="1"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</row>
    <row r="369" spans="2:23" s="21" customFormat="1" ht="19.5" customHeight="1"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</row>
    <row r="370" spans="2:23" s="21" customFormat="1" ht="19.5" customHeight="1"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</row>
    <row r="371" spans="2:23" s="21" customFormat="1" ht="19.5" customHeight="1"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</row>
    <row r="372" spans="2:23" s="21" customFormat="1" ht="19.5" customHeight="1"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</row>
    <row r="373" spans="2:23" s="21" customFormat="1" ht="19.5" customHeight="1"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</row>
    <row r="374" spans="2:23" s="21" customFormat="1" ht="19.5" customHeight="1"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</row>
    <row r="375" spans="2:23" s="21" customFormat="1" ht="19.5" customHeight="1"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</row>
    <row r="376" spans="2:23" s="21" customFormat="1" ht="19.5" customHeight="1"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</row>
    <row r="377" spans="2:23" s="21" customFormat="1" ht="19.5" customHeight="1"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</row>
    <row r="378" spans="2:23" s="21" customFormat="1" ht="19.5" customHeight="1"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</row>
    <row r="379" spans="2:23" s="21" customFormat="1" ht="19.5" customHeight="1"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</row>
    <row r="380" spans="2:23" s="21" customFormat="1" ht="19.5" customHeight="1"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</row>
    <row r="381" spans="2:23" s="21" customFormat="1" ht="19.5" customHeight="1"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</row>
    <row r="382" spans="2:23" s="21" customFormat="1" ht="19.5" customHeight="1"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</row>
    <row r="383" spans="2:23" s="21" customFormat="1" ht="19.5" customHeight="1"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</row>
    <row r="384" spans="2:23" s="21" customFormat="1" ht="19.5" customHeight="1"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</row>
    <row r="385" spans="2:23" s="21" customFormat="1" ht="19.5" customHeight="1"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</row>
    <row r="386" spans="2:23" s="21" customFormat="1" ht="19.5" customHeight="1"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</row>
    <row r="387" spans="2:23" s="21" customFormat="1" ht="19.5" customHeight="1"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</row>
    <row r="388" spans="2:23" s="21" customFormat="1" ht="19.5" customHeight="1"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</row>
    <row r="389" spans="2:23" s="21" customFormat="1" ht="19.5" customHeight="1"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</row>
    <row r="390" spans="2:23" s="21" customFormat="1" ht="19.5" customHeight="1"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</row>
    <row r="391" spans="2:23" s="21" customFormat="1" ht="19.5" customHeight="1"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</row>
    <row r="392" spans="2:23" s="21" customFormat="1" ht="19.5" customHeight="1"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</row>
    <row r="393" spans="2:23" s="21" customFormat="1" ht="19.5" customHeight="1"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</row>
    <row r="394" spans="2:23" s="21" customFormat="1" ht="19.5" customHeight="1"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</row>
    <row r="395" spans="2:23" s="21" customFormat="1" ht="19.5" customHeight="1"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</row>
    <row r="396" spans="2:23" s="21" customFormat="1" ht="19.5" customHeight="1"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</row>
    <row r="397" spans="2:23" s="21" customFormat="1" ht="19.5" customHeight="1"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</row>
    <row r="398" spans="2:23" s="21" customFormat="1" ht="19.5" customHeight="1"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</row>
    <row r="399" spans="2:23" s="21" customFormat="1" ht="19.5" customHeight="1"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</row>
    <row r="400" spans="2:23" s="21" customFormat="1" ht="19.5" customHeight="1"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</row>
    <row r="401" spans="2:23" s="21" customFormat="1" ht="19.5" customHeight="1"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</row>
    <row r="402" spans="2:23" s="21" customFormat="1" ht="19.5" customHeight="1"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</row>
    <row r="403" spans="2:23" s="21" customFormat="1" ht="19.5" customHeight="1"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</row>
    <row r="404" spans="2:23" s="21" customFormat="1" ht="19.5" customHeight="1"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</row>
    <row r="405" spans="2:23" s="21" customFormat="1" ht="19.5" customHeight="1"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</row>
    <row r="406" spans="2:23" s="21" customFormat="1" ht="19.5" customHeight="1"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</row>
    <row r="407" spans="2:23" s="21" customFormat="1" ht="19.5" customHeight="1"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</row>
    <row r="408" spans="2:23" s="21" customFormat="1" ht="19.5" customHeight="1"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</row>
    <row r="409" spans="2:23" s="21" customFormat="1" ht="19.5" customHeight="1"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</row>
    <row r="410" spans="2:23" s="21" customFormat="1" ht="19.5" customHeight="1"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</row>
    <row r="411" spans="2:23" s="21" customFormat="1" ht="19.5" customHeight="1"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</row>
    <row r="412" spans="2:23" s="21" customFormat="1" ht="19.5" customHeight="1"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</row>
    <row r="413" spans="2:23" s="21" customFormat="1" ht="19.5" customHeight="1"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</row>
    <row r="414" spans="2:23" s="21" customFormat="1" ht="19.5" customHeight="1"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</row>
    <row r="415" spans="2:23" s="21" customFormat="1" ht="19.5" customHeight="1"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</row>
    <row r="416" spans="2:23" s="21" customFormat="1" ht="19.5" customHeight="1"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</row>
    <row r="417" spans="2:23" s="21" customFormat="1" ht="19.5" customHeight="1"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</row>
    <row r="418" spans="2:23" s="21" customFormat="1" ht="19.5" customHeight="1"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</row>
    <row r="419" spans="2:23" s="21" customFormat="1" ht="19.5" customHeight="1"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</row>
    <row r="420" spans="2:23" s="21" customFormat="1" ht="19.5" customHeight="1"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</row>
    <row r="421" spans="2:23" s="21" customFormat="1" ht="19.5" customHeight="1"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</row>
    <row r="422" spans="2:23" s="21" customFormat="1" ht="19.5" customHeight="1"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</row>
    <row r="423" spans="2:23" s="21" customFormat="1" ht="19.5" customHeight="1"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</row>
    <row r="424" spans="2:23" s="21" customFormat="1" ht="19.5" customHeight="1"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</row>
    <row r="425" spans="2:23" s="21" customFormat="1" ht="19.5" customHeight="1"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</row>
    <row r="426" spans="2:6" s="21" customFormat="1" ht="19.5" customHeight="1">
      <c r="B426" s="27"/>
      <c r="C426" s="27"/>
      <c r="D426" s="27"/>
      <c r="E426" s="27"/>
      <c r="F426" s="27"/>
    </row>
    <row r="427" spans="2:6" s="21" customFormat="1" ht="19.5" customHeight="1">
      <c r="B427" s="27"/>
      <c r="C427" s="27"/>
      <c r="D427" s="27"/>
      <c r="E427" s="27"/>
      <c r="F427" s="27"/>
    </row>
    <row r="428" s="21" customFormat="1" ht="19.5" customHeight="1"/>
    <row r="429" s="21" customFormat="1" ht="19.5" customHeight="1"/>
    <row r="430" s="21" customFormat="1" ht="19.5" customHeight="1"/>
    <row r="431" s="21" customFormat="1" ht="19.5" customHeight="1"/>
    <row r="432" s="21" customFormat="1" ht="19.5" customHeight="1"/>
    <row r="433" s="21" customFormat="1" ht="19.5" customHeight="1"/>
    <row r="434" s="21" customFormat="1" ht="19.5" customHeight="1"/>
    <row r="435" s="21" customFormat="1" ht="19.5" customHeight="1"/>
    <row r="436" s="21" customFormat="1" ht="19.5" customHeight="1"/>
    <row r="437" s="21" customFormat="1" ht="19.5" customHeight="1"/>
    <row r="438" s="21" customFormat="1" ht="19.5" customHeight="1"/>
    <row r="439" s="21" customFormat="1" ht="19.5" customHeight="1"/>
    <row r="440" s="21" customFormat="1" ht="19.5" customHeight="1"/>
    <row r="441" s="21" customFormat="1" ht="19.5" customHeight="1"/>
    <row r="442" s="21" customFormat="1" ht="19.5" customHeight="1"/>
    <row r="443" s="21" customFormat="1" ht="19.5" customHeight="1"/>
    <row r="444" s="21" customFormat="1" ht="19.5" customHeight="1"/>
    <row r="445" s="21" customFormat="1" ht="19.5" customHeight="1"/>
    <row r="446" s="21" customFormat="1" ht="19.5" customHeight="1"/>
    <row r="447" s="21" customFormat="1" ht="19.5" customHeight="1"/>
    <row r="448" s="21" customFormat="1" ht="19.5" customHeight="1"/>
    <row r="449" s="21" customFormat="1" ht="19.5" customHeight="1"/>
    <row r="450" s="21" customFormat="1" ht="19.5" customHeight="1"/>
    <row r="451" s="21" customFormat="1" ht="19.5" customHeight="1"/>
    <row r="452" s="21" customFormat="1" ht="19.5" customHeight="1"/>
    <row r="453" s="21" customFormat="1" ht="19.5" customHeight="1"/>
    <row r="454" s="21" customFormat="1" ht="19.5" customHeight="1"/>
    <row r="455" s="21" customFormat="1" ht="19.5" customHeight="1"/>
    <row r="456" s="21" customFormat="1" ht="19.5" customHeight="1"/>
    <row r="457" s="21" customFormat="1" ht="19.5" customHeight="1"/>
    <row r="458" s="21" customFormat="1" ht="19.5" customHeight="1"/>
    <row r="459" s="21" customFormat="1" ht="19.5" customHeight="1"/>
    <row r="460" s="21" customFormat="1" ht="19.5" customHeight="1"/>
    <row r="461" s="21" customFormat="1" ht="19.5" customHeight="1"/>
    <row r="462" s="21" customFormat="1" ht="19.5" customHeight="1"/>
    <row r="463" s="21" customFormat="1" ht="19.5" customHeight="1"/>
    <row r="464" s="21" customFormat="1" ht="19.5" customHeight="1"/>
    <row r="465" s="21" customFormat="1" ht="19.5" customHeight="1"/>
    <row r="466" s="21" customFormat="1" ht="19.5" customHeight="1"/>
    <row r="467" s="21" customFormat="1" ht="19.5" customHeight="1"/>
    <row r="468" s="21" customFormat="1" ht="19.5" customHeight="1"/>
    <row r="469" s="21" customFormat="1" ht="19.5" customHeight="1"/>
    <row r="470" s="21" customFormat="1" ht="19.5" customHeight="1"/>
    <row r="471" s="21" customFormat="1" ht="19.5" customHeight="1"/>
    <row r="472" s="21" customFormat="1" ht="19.5" customHeight="1"/>
    <row r="473" s="21" customFormat="1" ht="19.5" customHeight="1"/>
    <row r="474" s="21" customFormat="1" ht="19.5" customHeight="1"/>
    <row r="475" s="21" customFormat="1" ht="19.5" customHeight="1"/>
    <row r="476" s="21" customFormat="1" ht="19.5" customHeight="1"/>
    <row r="477" s="21" customFormat="1" ht="19.5" customHeight="1"/>
    <row r="478" s="21" customFormat="1" ht="19.5" customHeight="1"/>
    <row r="479" s="21" customFormat="1" ht="19.5" customHeight="1"/>
    <row r="480" s="21" customFormat="1" ht="19.5" customHeight="1"/>
    <row r="481" s="21" customFormat="1" ht="19.5" customHeight="1"/>
    <row r="482" s="21" customFormat="1" ht="19.5" customHeight="1"/>
    <row r="483" s="21" customFormat="1" ht="19.5" customHeight="1"/>
    <row r="484" s="21" customFormat="1" ht="19.5" customHeight="1"/>
    <row r="485" s="21" customFormat="1" ht="19.5" customHeight="1"/>
    <row r="486" s="21" customFormat="1" ht="19.5" customHeight="1"/>
    <row r="487" s="21" customFormat="1" ht="19.5" customHeight="1"/>
    <row r="488" s="21" customFormat="1" ht="19.5" customHeight="1"/>
    <row r="489" s="21" customFormat="1" ht="19.5" customHeight="1"/>
    <row r="490" s="21" customFormat="1" ht="19.5" customHeight="1"/>
    <row r="491" s="21" customFormat="1" ht="19.5" customHeight="1"/>
    <row r="492" s="21" customFormat="1" ht="19.5" customHeight="1"/>
    <row r="493" s="21" customFormat="1" ht="19.5" customHeight="1"/>
    <row r="494" s="21" customFormat="1" ht="19.5" customHeight="1"/>
    <row r="495" s="21" customFormat="1" ht="19.5" customHeight="1"/>
    <row r="496" s="21" customFormat="1" ht="19.5" customHeight="1"/>
    <row r="497" s="21" customFormat="1" ht="19.5" customHeight="1"/>
    <row r="498" s="21" customFormat="1" ht="19.5" customHeight="1"/>
    <row r="499" s="21" customFormat="1" ht="19.5" customHeight="1"/>
    <row r="500" s="21" customFormat="1" ht="19.5" customHeight="1"/>
    <row r="501" s="21" customFormat="1" ht="19.5" customHeight="1"/>
    <row r="502" s="21" customFormat="1" ht="19.5" customHeight="1"/>
    <row r="503" s="21" customFormat="1" ht="19.5" customHeight="1"/>
    <row r="504" s="21" customFormat="1" ht="19.5" customHeight="1"/>
    <row r="505" s="21" customFormat="1" ht="19.5" customHeight="1"/>
    <row r="506" s="21" customFormat="1" ht="19.5" customHeight="1"/>
    <row r="507" s="21" customFormat="1" ht="19.5" customHeight="1"/>
    <row r="508" s="21" customFormat="1" ht="19.5" customHeight="1"/>
    <row r="509" s="21" customFormat="1" ht="19.5" customHeight="1"/>
    <row r="510" s="21" customFormat="1" ht="19.5" customHeight="1"/>
    <row r="511" s="21" customFormat="1" ht="19.5" customHeight="1"/>
    <row r="512" s="21" customFormat="1" ht="19.5" customHeight="1"/>
    <row r="513" s="21" customFormat="1" ht="19.5" customHeight="1"/>
    <row r="514" s="21" customFormat="1" ht="19.5" customHeight="1"/>
    <row r="515" s="21" customFormat="1" ht="19.5" customHeight="1"/>
    <row r="516" s="21" customFormat="1" ht="19.5" customHeight="1"/>
    <row r="517" s="21" customFormat="1" ht="19.5" customHeight="1"/>
    <row r="518" s="21" customFormat="1" ht="19.5" customHeight="1"/>
    <row r="519" s="21" customFormat="1" ht="19.5" customHeight="1"/>
    <row r="520" s="21" customFormat="1" ht="19.5" customHeight="1"/>
    <row r="521" s="21" customFormat="1" ht="19.5" customHeight="1"/>
    <row r="522" s="21" customFormat="1" ht="19.5" customHeight="1"/>
    <row r="523" s="21" customFormat="1" ht="19.5" customHeight="1"/>
    <row r="524" s="21" customFormat="1" ht="19.5" customHeight="1"/>
    <row r="525" s="21" customFormat="1" ht="19.5" customHeight="1"/>
    <row r="526" s="21" customFormat="1" ht="19.5" customHeight="1"/>
    <row r="527" s="21" customFormat="1" ht="19.5" customHeight="1"/>
    <row r="528" s="21" customFormat="1" ht="19.5" customHeight="1"/>
    <row r="529" s="21" customFormat="1" ht="19.5" customHeight="1"/>
    <row r="530" s="21" customFormat="1" ht="19.5" customHeight="1"/>
    <row r="531" s="21" customFormat="1" ht="19.5" customHeight="1"/>
    <row r="532" s="21" customFormat="1" ht="19.5" customHeight="1"/>
    <row r="533" s="21" customFormat="1" ht="19.5" customHeight="1"/>
    <row r="534" s="21" customFormat="1" ht="19.5" customHeight="1"/>
    <row r="535" s="21" customFormat="1" ht="19.5" customHeight="1"/>
    <row r="536" s="21" customFormat="1" ht="19.5" customHeight="1"/>
    <row r="537" s="21" customFormat="1" ht="19.5" customHeight="1"/>
    <row r="538" s="21" customFormat="1" ht="19.5" customHeight="1"/>
    <row r="539" s="21" customFormat="1" ht="19.5" customHeight="1"/>
    <row r="540" s="21" customFormat="1" ht="19.5" customHeight="1"/>
    <row r="541" s="21" customFormat="1" ht="19.5" customHeight="1"/>
    <row r="542" s="21" customFormat="1" ht="19.5" customHeight="1"/>
    <row r="543" s="21" customFormat="1" ht="19.5" customHeight="1"/>
    <row r="544" s="21" customFormat="1" ht="19.5" customHeight="1"/>
    <row r="545" s="21" customFormat="1" ht="19.5" customHeight="1"/>
    <row r="546" s="21" customFormat="1" ht="19.5" customHeight="1"/>
    <row r="547" s="21" customFormat="1" ht="19.5" customHeight="1"/>
    <row r="548" s="21" customFormat="1" ht="19.5" customHeight="1"/>
    <row r="549" s="21" customFormat="1" ht="19.5" customHeight="1"/>
    <row r="550" s="21" customFormat="1" ht="19.5" customHeight="1"/>
    <row r="551" s="21" customFormat="1" ht="19.5" customHeight="1"/>
    <row r="552" s="21" customFormat="1" ht="19.5" customHeight="1"/>
    <row r="553" s="21" customFormat="1" ht="19.5" customHeight="1"/>
    <row r="554" s="21" customFormat="1" ht="19.5" customHeight="1"/>
    <row r="555" s="21" customFormat="1" ht="19.5" customHeight="1"/>
    <row r="556" s="21" customFormat="1" ht="19.5" customHeight="1"/>
    <row r="557" s="21" customFormat="1" ht="19.5" customHeight="1"/>
    <row r="558" s="21" customFormat="1" ht="19.5" customHeight="1"/>
    <row r="559" s="21" customFormat="1" ht="19.5" customHeight="1"/>
    <row r="560" s="21" customFormat="1" ht="19.5" customHeight="1"/>
    <row r="561" s="21" customFormat="1" ht="19.5" customHeight="1"/>
    <row r="562" s="21" customFormat="1" ht="19.5" customHeight="1"/>
    <row r="563" s="21" customFormat="1" ht="19.5" customHeight="1"/>
    <row r="564" s="21" customFormat="1" ht="19.5" customHeight="1"/>
    <row r="565" s="21" customFormat="1" ht="19.5" customHeight="1"/>
    <row r="566" s="21" customFormat="1" ht="19.5" customHeight="1"/>
    <row r="567" s="21" customFormat="1" ht="19.5" customHeight="1"/>
    <row r="568" s="21" customFormat="1" ht="19.5" customHeight="1"/>
    <row r="569" s="21" customFormat="1" ht="19.5" customHeight="1"/>
    <row r="570" s="21" customFormat="1" ht="19.5" customHeight="1"/>
    <row r="571" s="21" customFormat="1" ht="19.5" customHeight="1"/>
    <row r="572" s="21" customFormat="1" ht="19.5" customHeight="1"/>
    <row r="573" s="21" customFormat="1" ht="19.5" customHeight="1"/>
    <row r="574" s="21" customFormat="1" ht="19.5" customHeight="1"/>
    <row r="575" s="21" customFormat="1" ht="19.5" customHeight="1"/>
    <row r="576" s="21" customFormat="1" ht="19.5" customHeight="1"/>
    <row r="577" s="21" customFormat="1" ht="19.5" customHeight="1"/>
    <row r="578" s="21" customFormat="1" ht="19.5" customHeight="1"/>
    <row r="579" s="21" customFormat="1" ht="19.5" customHeight="1"/>
    <row r="580" s="21" customFormat="1" ht="19.5" customHeight="1"/>
    <row r="581" s="21" customFormat="1" ht="19.5" customHeight="1"/>
    <row r="582" s="21" customFormat="1" ht="19.5" customHeight="1"/>
    <row r="583" s="21" customFormat="1" ht="19.5" customHeight="1"/>
    <row r="584" s="21" customFormat="1" ht="19.5" customHeight="1"/>
    <row r="585" s="21" customFormat="1" ht="19.5" customHeight="1"/>
    <row r="586" s="21" customFormat="1" ht="19.5" customHeight="1"/>
    <row r="587" s="21" customFormat="1" ht="19.5" customHeight="1"/>
    <row r="588" s="21" customFormat="1" ht="19.5" customHeight="1"/>
    <row r="589" s="21" customFormat="1" ht="19.5" customHeight="1"/>
    <row r="590" s="21" customFormat="1" ht="19.5" customHeight="1"/>
    <row r="591" s="21" customFormat="1" ht="19.5" customHeight="1"/>
    <row r="592" s="21" customFormat="1" ht="19.5" customHeight="1"/>
    <row r="593" s="21" customFormat="1" ht="19.5" customHeight="1"/>
    <row r="594" s="21" customFormat="1" ht="19.5" customHeight="1"/>
    <row r="595" s="21" customFormat="1" ht="19.5" customHeight="1"/>
    <row r="596" s="21" customFormat="1" ht="19.5" customHeight="1"/>
    <row r="597" s="21" customFormat="1" ht="19.5" customHeight="1"/>
    <row r="598" s="21" customFormat="1" ht="19.5" customHeight="1"/>
    <row r="599" s="21" customFormat="1" ht="19.5" customHeight="1"/>
    <row r="600" s="21" customFormat="1" ht="19.5" customHeight="1"/>
    <row r="601" s="21" customFormat="1" ht="19.5" customHeight="1"/>
    <row r="602" s="21" customFormat="1" ht="19.5" customHeight="1"/>
    <row r="603" s="21" customFormat="1" ht="19.5" customHeight="1"/>
    <row r="604" s="21" customFormat="1" ht="19.5" customHeight="1"/>
    <row r="605" s="21" customFormat="1" ht="19.5" customHeight="1"/>
    <row r="606" s="21" customFormat="1" ht="19.5" customHeight="1"/>
    <row r="607" s="21" customFormat="1" ht="19.5" customHeight="1"/>
    <row r="608" s="21" customFormat="1" ht="19.5" customHeight="1"/>
    <row r="609" s="21" customFormat="1" ht="19.5" customHeight="1"/>
    <row r="610" s="21" customFormat="1" ht="19.5" customHeight="1"/>
    <row r="611" s="21" customFormat="1" ht="19.5" customHeight="1"/>
    <row r="612" s="21" customFormat="1" ht="19.5" customHeight="1"/>
    <row r="613" s="21" customFormat="1" ht="19.5" customHeight="1"/>
    <row r="614" s="21" customFormat="1" ht="19.5" customHeight="1"/>
    <row r="615" s="21" customFormat="1" ht="19.5" customHeight="1"/>
    <row r="616" s="21" customFormat="1" ht="19.5" customHeight="1"/>
    <row r="617" s="21" customFormat="1" ht="19.5" customHeight="1"/>
    <row r="618" s="21" customFormat="1" ht="19.5" customHeight="1"/>
    <row r="619" s="21" customFormat="1" ht="19.5" customHeight="1"/>
    <row r="620" s="21" customFormat="1" ht="19.5" customHeight="1"/>
    <row r="621" s="21" customFormat="1" ht="19.5" customHeight="1"/>
    <row r="622" s="21" customFormat="1" ht="19.5" customHeight="1"/>
    <row r="623" s="21" customFormat="1" ht="19.5" customHeight="1"/>
    <row r="624" s="21" customFormat="1" ht="19.5" customHeight="1"/>
    <row r="625" s="21" customFormat="1" ht="19.5" customHeight="1"/>
    <row r="626" s="21" customFormat="1" ht="19.5" customHeight="1"/>
    <row r="627" s="21" customFormat="1" ht="19.5" customHeight="1"/>
    <row r="628" s="21" customFormat="1" ht="19.5" customHeight="1"/>
    <row r="629" s="21" customFormat="1" ht="19.5" customHeight="1"/>
    <row r="630" s="21" customFormat="1" ht="19.5" customHeight="1"/>
    <row r="631" s="21" customFormat="1" ht="19.5" customHeight="1"/>
    <row r="632" s="21" customFormat="1" ht="19.5" customHeight="1"/>
    <row r="633" s="21" customFormat="1" ht="19.5" customHeight="1"/>
    <row r="634" s="21" customFormat="1" ht="19.5" customHeight="1"/>
    <row r="635" s="21" customFormat="1" ht="19.5" customHeight="1"/>
    <row r="636" s="21" customFormat="1" ht="19.5" customHeight="1"/>
    <row r="637" s="21" customFormat="1" ht="19.5" customHeight="1"/>
    <row r="638" s="21" customFormat="1" ht="19.5" customHeight="1"/>
    <row r="639" s="21" customFormat="1" ht="19.5" customHeight="1"/>
    <row r="640" s="21" customFormat="1" ht="19.5" customHeight="1"/>
    <row r="641" s="21" customFormat="1" ht="19.5" customHeight="1"/>
    <row r="642" s="21" customFormat="1" ht="19.5" customHeight="1"/>
    <row r="643" s="21" customFormat="1" ht="19.5" customHeight="1"/>
    <row r="644" s="21" customFormat="1" ht="19.5" customHeight="1"/>
    <row r="645" s="21" customFormat="1" ht="19.5" customHeight="1"/>
    <row r="646" s="21" customFormat="1" ht="19.5" customHeight="1"/>
    <row r="647" s="21" customFormat="1" ht="19.5" customHeight="1"/>
    <row r="648" s="21" customFormat="1" ht="19.5" customHeight="1"/>
    <row r="649" s="21" customFormat="1" ht="19.5" customHeight="1"/>
    <row r="650" s="21" customFormat="1" ht="19.5" customHeight="1"/>
    <row r="651" s="21" customFormat="1" ht="19.5" customHeight="1"/>
    <row r="652" s="21" customFormat="1" ht="19.5" customHeight="1"/>
    <row r="653" s="21" customFormat="1" ht="19.5" customHeight="1"/>
    <row r="654" s="21" customFormat="1" ht="19.5" customHeight="1"/>
    <row r="655" s="21" customFormat="1" ht="19.5" customHeight="1"/>
    <row r="656" s="21" customFormat="1" ht="19.5" customHeight="1"/>
    <row r="657" s="21" customFormat="1" ht="19.5" customHeight="1"/>
    <row r="658" s="21" customFormat="1" ht="19.5" customHeight="1"/>
    <row r="659" s="21" customFormat="1" ht="19.5" customHeight="1"/>
    <row r="660" s="21" customFormat="1" ht="19.5" customHeight="1"/>
    <row r="661" s="21" customFormat="1" ht="19.5" customHeight="1"/>
    <row r="662" s="21" customFormat="1" ht="19.5" customHeight="1"/>
    <row r="663" s="21" customFormat="1" ht="19.5" customHeight="1"/>
    <row r="664" s="21" customFormat="1" ht="19.5" customHeight="1"/>
    <row r="665" s="21" customFormat="1" ht="19.5" customHeight="1"/>
    <row r="666" s="21" customFormat="1" ht="19.5" customHeight="1"/>
    <row r="667" s="21" customFormat="1" ht="19.5" customHeight="1"/>
    <row r="668" s="21" customFormat="1" ht="19.5" customHeight="1"/>
    <row r="669" s="21" customFormat="1" ht="19.5" customHeight="1"/>
    <row r="670" s="21" customFormat="1" ht="19.5" customHeight="1"/>
    <row r="671" s="21" customFormat="1" ht="19.5" customHeight="1"/>
    <row r="672" s="21" customFormat="1" ht="19.5" customHeight="1"/>
    <row r="673" s="21" customFormat="1" ht="19.5" customHeight="1"/>
    <row r="674" s="21" customFormat="1" ht="19.5" customHeight="1"/>
    <row r="675" s="21" customFormat="1" ht="19.5" customHeight="1"/>
    <row r="676" s="21" customFormat="1" ht="19.5" customHeight="1"/>
    <row r="677" s="21" customFormat="1" ht="19.5" customHeight="1"/>
    <row r="678" s="21" customFormat="1" ht="19.5" customHeight="1"/>
    <row r="679" s="21" customFormat="1" ht="19.5" customHeight="1"/>
    <row r="680" s="21" customFormat="1" ht="19.5" customHeight="1"/>
    <row r="681" s="21" customFormat="1" ht="19.5" customHeight="1"/>
    <row r="682" s="21" customFormat="1" ht="19.5" customHeight="1"/>
    <row r="683" s="21" customFormat="1" ht="19.5" customHeight="1"/>
    <row r="684" s="21" customFormat="1" ht="19.5" customHeight="1"/>
    <row r="685" s="21" customFormat="1" ht="19.5" customHeight="1"/>
    <row r="686" s="21" customFormat="1" ht="19.5" customHeight="1"/>
    <row r="687" s="21" customFormat="1" ht="19.5" customHeight="1"/>
    <row r="688" s="21" customFormat="1" ht="19.5" customHeight="1"/>
    <row r="689" s="21" customFormat="1" ht="19.5" customHeight="1"/>
    <row r="690" s="21" customFormat="1" ht="19.5" customHeight="1"/>
    <row r="691" s="21" customFormat="1" ht="19.5" customHeight="1"/>
    <row r="692" s="21" customFormat="1" ht="19.5" customHeight="1"/>
    <row r="693" s="21" customFormat="1" ht="19.5" customHeight="1"/>
    <row r="694" s="21" customFormat="1" ht="19.5" customHeight="1"/>
    <row r="695" s="21" customFormat="1" ht="19.5" customHeight="1"/>
    <row r="696" s="21" customFormat="1" ht="19.5" customHeight="1"/>
    <row r="697" s="21" customFormat="1" ht="19.5" customHeight="1"/>
    <row r="698" s="21" customFormat="1" ht="19.5" customHeight="1"/>
    <row r="699" s="21" customFormat="1" ht="19.5" customHeight="1"/>
    <row r="700" s="21" customFormat="1" ht="19.5" customHeight="1"/>
    <row r="701" s="21" customFormat="1" ht="19.5" customHeight="1"/>
    <row r="702" s="21" customFormat="1" ht="19.5" customHeight="1"/>
    <row r="703" s="21" customFormat="1" ht="19.5" customHeight="1"/>
    <row r="704" s="21" customFormat="1" ht="19.5" customHeight="1"/>
    <row r="705" s="21" customFormat="1" ht="19.5" customHeight="1"/>
    <row r="706" s="21" customFormat="1" ht="19.5" customHeight="1"/>
    <row r="707" s="21" customFormat="1" ht="19.5" customHeight="1"/>
    <row r="708" s="21" customFormat="1" ht="19.5" customHeight="1"/>
    <row r="709" s="21" customFormat="1" ht="19.5" customHeight="1"/>
    <row r="710" s="21" customFormat="1" ht="19.5" customHeight="1"/>
    <row r="711" s="21" customFormat="1" ht="19.5" customHeight="1"/>
    <row r="712" s="21" customFormat="1" ht="19.5" customHeight="1"/>
    <row r="713" s="21" customFormat="1" ht="19.5" customHeight="1"/>
    <row r="714" s="21" customFormat="1" ht="19.5" customHeight="1"/>
    <row r="715" s="21" customFormat="1" ht="19.5" customHeight="1"/>
    <row r="716" s="21" customFormat="1" ht="19.5" customHeight="1"/>
    <row r="717" s="21" customFormat="1" ht="19.5" customHeight="1"/>
    <row r="718" s="21" customFormat="1" ht="19.5" customHeight="1"/>
    <row r="719" s="21" customFormat="1" ht="19.5" customHeight="1"/>
    <row r="720" s="21" customFormat="1" ht="19.5" customHeight="1"/>
    <row r="721" s="21" customFormat="1" ht="19.5" customHeight="1"/>
    <row r="722" s="21" customFormat="1" ht="19.5" customHeight="1"/>
    <row r="723" s="21" customFormat="1" ht="19.5" customHeight="1"/>
    <row r="724" s="21" customFormat="1" ht="19.5" customHeight="1"/>
    <row r="725" s="21" customFormat="1" ht="19.5" customHeight="1"/>
    <row r="726" s="21" customFormat="1" ht="19.5" customHeight="1"/>
    <row r="727" s="21" customFormat="1" ht="19.5" customHeight="1"/>
    <row r="728" s="21" customFormat="1" ht="19.5" customHeight="1"/>
    <row r="729" s="21" customFormat="1" ht="19.5" customHeight="1"/>
    <row r="730" s="21" customFormat="1" ht="19.5" customHeight="1"/>
    <row r="731" s="21" customFormat="1" ht="19.5" customHeight="1"/>
    <row r="732" s="21" customFormat="1" ht="19.5" customHeight="1"/>
    <row r="733" s="21" customFormat="1" ht="19.5" customHeight="1"/>
    <row r="734" s="21" customFormat="1" ht="19.5" customHeight="1"/>
    <row r="735" s="21" customFormat="1" ht="19.5" customHeight="1"/>
    <row r="736" s="21" customFormat="1" ht="19.5" customHeight="1"/>
    <row r="737" s="21" customFormat="1" ht="19.5" customHeight="1"/>
    <row r="738" s="21" customFormat="1" ht="19.5" customHeight="1"/>
    <row r="739" s="21" customFormat="1" ht="19.5" customHeight="1"/>
    <row r="740" s="21" customFormat="1" ht="19.5" customHeight="1"/>
    <row r="741" s="21" customFormat="1" ht="19.5" customHeight="1"/>
    <row r="742" s="21" customFormat="1" ht="19.5" customHeight="1"/>
    <row r="743" s="21" customFormat="1" ht="19.5" customHeight="1"/>
    <row r="744" s="21" customFormat="1" ht="19.5" customHeight="1"/>
    <row r="745" s="21" customFormat="1" ht="19.5" customHeight="1"/>
    <row r="746" s="21" customFormat="1" ht="19.5" customHeight="1"/>
    <row r="747" s="21" customFormat="1" ht="19.5" customHeight="1"/>
    <row r="748" s="21" customFormat="1" ht="19.5" customHeight="1"/>
    <row r="749" s="21" customFormat="1" ht="19.5" customHeight="1"/>
    <row r="750" s="21" customFormat="1" ht="19.5" customHeight="1"/>
    <row r="751" s="21" customFormat="1" ht="19.5" customHeight="1"/>
    <row r="752" s="21" customFormat="1" ht="19.5" customHeight="1"/>
    <row r="753" s="21" customFormat="1" ht="19.5" customHeight="1"/>
    <row r="754" s="21" customFormat="1" ht="19.5" customHeight="1"/>
    <row r="755" s="21" customFormat="1" ht="19.5" customHeight="1"/>
    <row r="756" s="21" customFormat="1" ht="19.5" customHeight="1"/>
    <row r="757" s="21" customFormat="1" ht="19.5" customHeight="1"/>
    <row r="758" s="21" customFormat="1" ht="19.5" customHeight="1"/>
    <row r="759" s="21" customFormat="1" ht="19.5" customHeight="1"/>
    <row r="760" s="21" customFormat="1" ht="19.5" customHeight="1"/>
    <row r="761" s="21" customFormat="1" ht="19.5" customHeight="1"/>
    <row r="762" s="21" customFormat="1" ht="19.5" customHeight="1"/>
    <row r="763" s="21" customFormat="1" ht="19.5" customHeight="1"/>
    <row r="764" s="21" customFormat="1" ht="19.5" customHeight="1"/>
    <row r="765" s="21" customFormat="1" ht="19.5" customHeight="1"/>
    <row r="766" s="21" customFormat="1" ht="19.5" customHeight="1"/>
    <row r="767" s="21" customFormat="1" ht="19.5" customHeight="1"/>
    <row r="768" s="21" customFormat="1" ht="19.5" customHeight="1"/>
    <row r="769" s="21" customFormat="1" ht="19.5" customHeight="1"/>
    <row r="770" s="21" customFormat="1" ht="19.5" customHeight="1"/>
    <row r="771" s="21" customFormat="1" ht="19.5" customHeight="1"/>
    <row r="772" s="21" customFormat="1" ht="19.5" customHeight="1"/>
    <row r="773" s="21" customFormat="1" ht="19.5" customHeight="1"/>
    <row r="774" s="21" customFormat="1" ht="19.5" customHeight="1"/>
    <row r="775" s="21" customFormat="1" ht="19.5" customHeight="1"/>
    <row r="776" s="21" customFormat="1" ht="19.5" customHeight="1"/>
    <row r="777" s="21" customFormat="1" ht="19.5" customHeight="1"/>
    <row r="778" s="21" customFormat="1" ht="19.5" customHeight="1"/>
    <row r="779" s="21" customFormat="1" ht="19.5" customHeight="1"/>
    <row r="780" s="21" customFormat="1" ht="19.5" customHeight="1"/>
    <row r="781" s="21" customFormat="1" ht="19.5" customHeight="1"/>
    <row r="782" s="21" customFormat="1" ht="19.5" customHeight="1"/>
    <row r="783" s="21" customFormat="1" ht="19.5" customHeight="1"/>
    <row r="784" s="21" customFormat="1" ht="19.5" customHeight="1"/>
    <row r="785" s="21" customFormat="1" ht="19.5" customHeight="1"/>
    <row r="786" s="21" customFormat="1" ht="19.5" customHeight="1"/>
    <row r="787" s="21" customFormat="1" ht="19.5" customHeight="1"/>
    <row r="788" s="21" customFormat="1" ht="19.5" customHeight="1"/>
    <row r="789" s="21" customFormat="1" ht="19.5" customHeight="1"/>
    <row r="790" s="21" customFormat="1" ht="19.5" customHeight="1"/>
    <row r="791" s="21" customFormat="1" ht="19.5" customHeight="1"/>
    <row r="792" s="21" customFormat="1" ht="19.5" customHeight="1"/>
    <row r="793" s="21" customFormat="1" ht="19.5" customHeight="1"/>
    <row r="794" s="21" customFormat="1" ht="19.5" customHeight="1"/>
    <row r="795" s="21" customFormat="1" ht="19.5" customHeight="1"/>
    <row r="796" s="21" customFormat="1" ht="19.5" customHeight="1"/>
    <row r="797" s="21" customFormat="1" ht="19.5" customHeight="1"/>
    <row r="798" s="21" customFormat="1" ht="19.5" customHeight="1"/>
    <row r="799" s="21" customFormat="1" ht="19.5" customHeight="1"/>
    <row r="800" s="21" customFormat="1" ht="19.5" customHeight="1"/>
    <row r="801" s="21" customFormat="1" ht="19.5" customHeight="1"/>
    <row r="802" s="21" customFormat="1" ht="19.5" customHeight="1"/>
    <row r="803" s="21" customFormat="1" ht="19.5" customHeight="1"/>
    <row r="804" s="21" customFormat="1" ht="19.5" customHeight="1"/>
    <row r="805" s="21" customFormat="1" ht="19.5" customHeight="1"/>
    <row r="806" s="21" customFormat="1" ht="19.5" customHeight="1"/>
    <row r="807" s="21" customFormat="1" ht="19.5" customHeight="1"/>
    <row r="808" s="21" customFormat="1" ht="19.5" customHeight="1"/>
    <row r="809" s="21" customFormat="1" ht="19.5" customHeight="1"/>
    <row r="810" s="21" customFormat="1" ht="19.5" customHeight="1"/>
    <row r="811" s="21" customFormat="1" ht="19.5" customHeight="1"/>
    <row r="812" s="21" customFormat="1" ht="19.5" customHeight="1"/>
    <row r="813" s="21" customFormat="1" ht="19.5" customHeight="1"/>
    <row r="814" s="21" customFormat="1" ht="19.5" customHeight="1"/>
    <row r="815" s="21" customFormat="1" ht="19.5" customHeight="1"/>
    <row r="816" s="21" customFormat="1" ht="19.5" customHeight="1"/>
    <row r="817" s="21" customFormat="1" ht="19.5" customHeight="1"/>
    <row r="818" s="21" customFormat="1" ht="19.5" customHeight="1"/>
    <row r="819" s="21" customFormat="1" ht="19.5" customHeight="1"/>
    <row r="820" s="21" customFormat="1" ht="19.5" customHeight="1"/>
    <row r="821" s="21" customFormat="1" ht="19.5" customHeight="1"/>
    <row r="822" s="21" customFormat="1" ht="19.5" customHeight="1"/>
    <row r="823" s="21" customFormat="1" ht="19.5" customHeight="1"/>
    <row r="824" s="21" customFormat="1" ht="19.5" customHeight="1"/>
    <row r="825" s="21" customFormat="1" ht="19.5" customHeight="1"/>
    <row r="826" s="21" customFormat="1" ht="19.5" customHeight="1"/>
    <row r="827" s="21" customFormat="1" ht="19.5" customHeight="1"/>
    <row r="828" s="21" customFormat="1" ht="19.5" customHeight="1"/>
    <row r="829" s="21" customFormat="1" ht="19.5" customHeight="1"/>
    <row r="830" s="21" customFormat="1" ht="19.5" customHeight="1"/>
    <row r="831" s="21" customFormat="1" ht="19.5" customHeight="1"/>
    <row r="832" s="21" customFormat="1" ht="19.5" customHeight="1"/>
    <row r="833" s="21" customFormat="1" ht="19.5" customHeight="1"/>
    <row r="834" s="21" customFormat="1" ht="19.5" customHeight="1"/>
    <row r="835" s="21" customFormat="1" ht="19.5" customHeight="1"/>
    <row r="836" s="21" customFormat="1" ht="19.5" customHeight="1"/>
    <row r="837" s="21" customFormat="1" ht="19.5" customHeight="1"/>
    <row r="838" s="21" customFormat="1" ht="19.5" customHeight="1"/>
    <row r="839" s="21" customFormat="1" ht="19.5" customHeight="1"/>
    <row r="840" s="21" customFormat="1" ht="19.5" customHeight="1"/>
    <row r="841" s="21" customFormat="1" ht="19.5" customHeight="1"/>
    <row r="842" s="21" customFormat="1" ht="19.5" customHeight="1"/>
    <row r="843" s="21" customFormat="1" ht="19.5" customHeight="1"/>
    <row r="844" s="21" customFormat="1" ht="19.5" customHeight="1"/>
    <row r="845" s="21" customFormat="1" ht="19.5" customHeight="1"/>
    <row r="846" s="21" customFormat="1" ht="19.5" customHeight="1"/>
    <row r="847" s="21" customFormat="1" ht="19.5" customHeight="1"/>
    <row r="848" s="21" customFormat="1" ht="19.5" customHeight="1"/>
    <row r="849" s="21" customFormat="1" ht="19.5" customHeight="1"/>
    <row r="850" s="21" customFormat="1" ht="19.5" customHeight="1"/>
    <row r="851" s="21" customFormat="1" ht="19.5" customHeight="1"/>
    <row r="852" s="21" customFormat="1" ht="19.5" customHeight="1"/>
    <row r="853" s="21" customFormat="1" ht="19.5" customHeight="1"/>
    <row r="854" s="21" customFormat="1" ht="19.5" customHeight="1"/>
    <row r="855" s="21" customFormat="1" ht="19.5" customHeight="1"/>
    <row r="856" s="21" customFormat="1" ht="19.5" customHeight="1"/>
    <row r="857" s="21" customFormat="1" ht="19.5" customHeight="1"/>
    <row r="858" s="21" customFormat="1" ht="19.5" customHeight="1"/>
    <row r="859" s="21" customFormat="1" ht="19.5" customHeight="1"/>
    <row r="860" s="21" customFormat="1" ht="19.5" customHeight="1"/>
    <row r="861" s="21" customFormat="1" ht="19.5" customHeight="1"/>
    <row r="862" s="21" customFormat="1" ht="19.5" customHeight="1"/>
    <row r="863" s="21" customFormat="1" ht="19.5" customHeight="1"/>
    <row r="864" s="21" customFormat="1" ht="19.5" customHeight="1"/>
    <row r="865" s="21" customFormat="1" ht="19.5" customHeight="1"/>
    <row r="866" s="21" customFormat="1" ht="19.5" customHeight="1"/>
    <row r="867" s="21" customFormat="1" ht="19.5" customHeight="1"/>
    <row r="868" s="21" customFormat="1" ht="19.5" customHeight="1"/>
    <row r="869" s="21" customFormat="1" ht="19.5" customHeight="1"/>
    <row r="870" s="21" customFormat="1" ht="19.5" customHeight="1"/>
    <row r="871" s="21" customFormat="1" ht="19.5" customHeight="1"/>
    <row r="872" s="21" customFormat="1" ht="19.5" customHeight="1"/>
    <row r="873" s="21" customFormat="1" ht="19.5" customHeight="1"/>
    <row r="874" s="21" customFormat="1" ht="19.5" customHeight="1"/>
    <row r="875" s="21" customFormat="1" ht="19.5" customHeight="1"/>
    <row r="876" s="21" customFormat="1" ht="19.5" customHeight="1"/>
    <row r="877" s="21" customFormat="1" ht="19.5" customHeight="1"/>
    <row r="878" s="21" customFormat="1" ht="19.5" customHeight="1"/>
    <row r="879" s="21" customFormat="1" ht="19.5" customHeight="1"/>
    <row r="880" s="21" customFormat="1" ht="19.5" customHeight="1"/>
    <row r="881" s="21" customFormat="1" ht="19.5" customHeight="1"/>
    <row r="882" s="21" customFormat="1" ht="19.5" customHeight="1"/>
    <row r="883" s="21" customFormat="1" ht="19.5" customHeight="1"/>
    <row r="884" s="21" customFormat="1" ht="19.5" customHeight="1"/>
    <row r="885" s="21" customFormat="1" ht="19.5" customHeight="1"/>
    <row r="886" s="21" customFormat="1" ht="19.5" customHeight="1"/>
    <row r="887" s="21" customFormat="1" ht="19.5" customHeight="1"/>
    <row r="888" s="21" customFormat="1" ht="19.5" customHeight="1"/>
    <row r="889" s="21" customFormat="1" ht="19.5" customHeight="1"/>
    <row r="890" s="21" customFormat="1" ht="19.5" customHeight="1"/>
    <row r="891" s="21" customFormat="1" ht="19.5" customHeight="1"/>
    <row r="892" s="21" customFormat="1" ht="19.5" customHeight="1"/>
    <row r="893" s="21" customFormat="1" ht="19.5" customHeight="1"/>
    <row r="894" s="21" customFormat="1" ht="19.5" customHeight="1"/>
    <row r="895" s="21" customFormat="1" ht="19.5" customHeight="1"/>
    <row r="896" s="21" customFormat="1" ht="19.5" customHeight="1"/>
    <row r="897" s="21" customFormat="1" ht="19.5" customHeight="1"/>
    <row r="898" s="21" customFormat="1" ht="19.5" customHeight="1"/>
    <row r="899" s="21" customFormat="1" ht="19.5" customHeight="1"/>
    <row r="900" s="21" customFormat="1" ht="19.5" customHeight="1"/>
    <row r="901" s="21" customFormat="1" ht="19.5" customHeight="1"/>
    <row r="902" s="21" customFormat="1" ht="19.5" customHeight="1"/>
    <row r="903" s="21" customFormat="1" ht="19.5" customHeight="1"/>
    <row r="904" s="21" customFormat="1" ht="19.5" customHeight="1"/>
    <row r="905" s="21" customFormat="1" ht="19.5" customHeight="1"/>
    <row r="906" s="21" customFormat="1" ht="19.5" customHeight="1"/>
    <row r="907" s="21" customFormat="1" ht="19.5" customHeight="1"/>
    <row r="908" s="21" customFormat="1" ht="19.5" customHeight="1"/>
    <row r="909" s="21" customFormat="1" ht="19.5" customHeight="1"/>
    <row r="910" s="21" customFormat="1" ht="19.5" customHeight="1"/>
    <row r="911" s="21" customFormat="1" ht="19.5" customHeight="1"/>
    <row r="912" s="21" customFormat="1" ht="19.5" customHeight="1"/>
    <row r="913" s="21" customFormat="1" ht="19.5" customHeight="1"/>
    <row r="914" s="21" customFormat="1" ht="19.5" customHeight="1"/>
    <row r="915" s="21" customFormat="1" ht="19.5" customHeight="1"/>
    <row r="916" s="21" customFormat="1" ht="19.5" customHeight="1"/>
    <row r="917" s="21" customFormat="1" ht="19.5" customHeight="1"/>
    <row r="918" s="21" customFormat="1" ht="19.5" customHeight="1"/>
    <row r="919" s="21" customFormat="1" ht="19.5" customHeight="1"/>
    <row r="920" s="21" customFormat="1" ht="19.5" customHeight="1"/>
    <row r="921" s="21" customFormat="1" ht="19.5" customHeight="1"/>
    <row r="922" s="21" customFormat="1" ht="19.5" customHeight="1"/>
    <row r="923" s="21" customFormat="1" ht="19.5" customHeight="1"/>
    <row r="924" s="21" customFormat="1" ht="19.5" customHeight="1"/>
    <row r="925" s="21" customFormat="1" ht="19.5" customHeight="1"/>
    <row r="926" s="21" customFormat="1" ht="19.5" customHeight="1"/>
    <row r="927" s="21" customFormat="1" ht="19.5" customHeight="1"/>
    <row r="928" s="21" customFormat="1" ht="19.5" customHeight="1"/>
    <row r="929" s="21" customFormat="1" ht="19.5" customHeight="1"/>
    <row r="930" s="21" customFormat="1" ht="19.5" customHeight="1"/>
    <row r="931" s="21" customFormat="1" ht="19.5" customHeight="1"/>
    <row r="932" s="21" customFormat="1" ht="19.5" customHeight="1"/>
    <row r="933" s="21" customFormat="1" ht="19.5" customHeight="1"/>
    <row r="934" s="21" customFormat="1" ht="19.5" customHeight="1"/>
    <row r="935" s="21" customFormat="1" ht="19.5" customHeight="1"/>
    <row r="936" s="21" customFormat="1" ht="19.5" customHeight="1"/>
    <row r="937" s="21" customFormat="1" ht="19.5" customHeight="1"/>
    <row r="938" s="21" customFormat="1" ht="19.5" customHeight="1"/>
    <row r="939" s="21" customFormat="1" ht="19.5" customHeight="1"/>
    <row r="940" s="21" customFormat="1" ht="19.5" customHeight="1"/>
    <row r="941" s="21" customFormat="1" ht="19.5" customHeight="1"/>
    <row r="942" s="21" customFormat="1" ht="19.5" customHeight="1"/>
    <row r="943" s="21" customFormat="1" ht="19.5" customHeight="1"/>
    <row r="944" s="21" customFormat="1" ht="19.5" customHeight="1"/>
    <row r="945" s="21" customFormat="1" ht="19.5" customHeight="1"/>
    <row r="946" s="21" customFormat="1" ht="19.5" customHeight="1"/>
    <row r="947" s="21" customFormat="1" ht="19.5" customHeight="1"/>
    <row r="948" s="21" customFormat="1" ht="19.5" customHeight="1"/>
    <row r="949" s="21" customFormat="1" ht="19.5" customHeight="1"/>
    <row r="950" s="21" customFormat="1" ht="19.5" customHeight="1"/>
    <row r="951" s="21" customFormat="1" ht="19.5" customHeight="1"/>
    <row r="952" s="21" customFormat="1" ht="19.5" customHeight="1"/>
    <row r="953" s="21" customFormat="1" ht="19.5" customHeight="1"/>
    <row r="954" s="21" customFormat="1" ht="19.5" customHeight="1"/>
    <row r="955" s="21" customFormat="1" ht="19.5" customHeight="1"/>
    <row r="956" s="21" customFormat="1" ht="19.5" customHeight="1"/>
    <row r="957" s="21" customFormat="1" ht="19.5" customHeight="1"/>
    <row r="958" s="21" customFormat="1" ht="19.5" customHeight="1"/>
    <row r="959" s="21" customFormat="1" ht="19.5" customHeight="1"/>
    <row r="960" s="21" customFormat="1" ht="19.5" customHeight="1"/>
    <row r="961" s="21" customFormat="1" ht="19.5" customHeight="1"/>
    <row r="962" s="21" customFormat="1" ht="19.5" customHeight="1"/>
    <row r="963" s="21" customFormat="1" ht="19.5" customHeight="1"/>
    <row r="964" s="21" customFormat="1" ht="19.5" customHeight="1"/>
    <row r="965" s="21" customFormat="1" ht="19.5" customHeight="1"/>
    <row r="966" s="21" customFormat="1" ht="19.5" customHeight="1"/>
    <row r="967" s="21" customFormat="1" ht="19.5" customHeight="1"/>
    <row r="968" s="21" customFormat="1" ht="19.5" customHeight="1"/>
    <row r="969" s="21" customFormat="1" ht="19.5" customHeight="1"/>
    <row r="970" s="21" customFormat="1" ht="19.5" customHeight="1"/>
    <row r="971" s="21" customFormat="1" ht="19.5" customHeight="1"/>
    <row r="972" s="21" customFormat="1" ht="19.5" customHeight="1"/>
    <row r="973" s="21" customFormat="1" ht="19.5" customHeight="1"/>
    <row r="974" s="21" customFormat="1" ht="19.5" customHeight="1"/>
    <row r="975" s="21" customFormat="1" ht="19.5" customHeight="1"/>
    <row r="976" s="21" customFormat="1" ht="19.5" customHeight="1"/>
    <row r="977" s="21" customFormat="1" ht="19.5" customHeight="1"/>
    <row r="978" s="21" customFormat="1" ht="19.5" customHeight="1"/>
    <row r="979" s="21" customFormat="1" ht="19.5" customHeight="1"/>
    <row r="980" s="21" customFormat="1" ht="19.5" customHeight="1"/>
    <row r="981" s="21" customFormat="1" ht="19.5" customHeight="1"/>
    <row r="982" s="21" customFormat="1" ht="19.5" customHeight="1"/>
    <row r="983" s="21" customFormat="1" ht="19.5" customHeight="1"/>
    <row r="984" s="21" customFormat="1" ht="19.5" customHeight="1"/>
    <row r="985" s="21" customFormat="1" ht="19.5" customHeight="1"/>
    <row r="986" s="21" customFormat="1" ht="19.5" customHeight="1"/>
    <row r="987" s="21" customFormat="1" ht="19.5" customHeight="1"/>
    <row r="988" s="21" customFormat="1" ht="19.5" customHeight="1"/>
    <row r="989" s="21" customFormat="1" ht="19.5" customHeight="1"/>
    <row r="990" s="21" customFormat="1" ht="19.5" customHeight="1"/>
    <row r="991" s="21" customFormat="1" ht="19.5" customHeight="1"/>
    <row r="992" s="21" customFormat="1" ht="19.5" customHeight="1"/>
    <row r="993" s="21" customFormat="1" ht="19.5" customHeight="1"/>
    <row r="994" s="21" customFormat="1" ht="19.5" customHeight="1"/>
    <row r="995" s="21" customFormat="1" ht="19.5" customHeight="1"/>
    <row r="996" s="21" customFormat="1" ht="19.5" customHeight="1"/>
    <row r="997" s="21" customFormat="1" ht="19.5" customHeight="1"/>
    <row r="998" s="21" customFormat="1" ht="19.5" customHeight="1"/>
    <row r="999" s="21" customFormat="1" ht="19.5" customHeight="1"/>
    <row r="1000" s="21" customFormat="1" ht="19.5" customHeight="1"/>
    <row r="1001" s="21" customFormat="1" ht="19.5" customHeight="1"/>
    <row r="1002" s="21" customFormat="1" ht="19.5" customHeight="1"/>
    <row r="1003" s="21" customFormat="1" ht="19.5" customHeight="1"/>
    <row r="1004" s="21" customFormat="1" ht="19.5" customHeight="1"/>
    <row r="1005" s="21" customFormat="1" ht="19.5" customHeight="1"/>
    <row r="1006" s="21" customFormat="1" ht="19.5" customHeight="1"/>
    <row r="1007" s="21" customFormat="1" ht="19.5" customHeight="1"/>
    <row r="1008" s="21" customFormat="1" ht="19.5" customHeight="1"/>
    <row r="1009" s="21" customFormat="1" ht="19.5" customHeight="1"/>
    <row r="1010" s="21" customFormat="1" ht="19.5" customHeight="1"/>
    <row r="1011" s="21" customFormat="1" ht="19.5" customHeight="1"/>
    <row r="1012" s="21" customFormat="1" ht="19.5" customHeight="1"/>
    <row r="1013" s="21" customFormat="1" ht="19.5" customHeight="1"/>
    <row r="1014" s="21" customFormat="1" ht="19.5" customHeight="1"/>
    <row r="1015" s="21" customFormat="1" ht="19.5" customHeight="1"/>
    <row r="1016" s="21" customFormat="1" ht="19.5" customHeight="1"/>
    <row r="1017" s="21" customFormat="1" ht="19.5" customHeight="1"/>
    <row r="1018" s="21" customFormat="1" ht="19.5" customHeight="1"/>
    <row r="1019" s="21" customFormat="1" ht="19.5" customHeight="1"/>
    <row r="1020" s="21" customFormat="1" ht="19.5" customHeight="1"/>
    <row r="1021" s="21" customFormat="1" ht="19.5" customHeight="1"/>
    <row r="1022" s="21" customFormat="1" ht="19.5" customHeight="1"/>
    <row r="1023" s="21" customFormat="1" ht="19.5" customHeight="1"/>
    <row r="1024" s="21" customFormat="1" ht="19.5" customHeight="1"/>
    <row r="1025" s="21" customFormat="1" ht="19.5" customHeight="1"/>
    <row r="1026" s="21" customFormat="1" ht="19.5" customHeight="1"/>
    <row r="1027" s="21" customFormat="1" ht="19.5" customHeight="1"/>
    <row r="1028" s="21" customFormat="1" ht="19.5" customHeight="1"/>
    <row r="1029" s="21" customFormat="1" ht="19.5" customHeight="1"/>
    <row r="1030" s="21" customFormat="1" ht="19.5" customHeight="1"/>
    <row r="1031" s="21" customFormat="1" ht="19.5" customHeight="1"/>
    <row r="1032" s="21" customFormat="1" ht="19.5" customHeight="1"/>
    <row r="1033" s="21" customFormat="1" ht="19.5" customHeight="1"/>
    <row r="1034" s="21" customFormat="1" ht="19.5" customHeight="1"/>
    <row r="1035" s="21" customFormat="1" ht="19.5" customHeight="1"/>
    <row r="1036" s="21" customFormat="1" ht="19.5" customHeight="1"/>
    <row r="1037" s="21" customFormat="1" ht="19.5" customHeight="1"/>
    <row r="1038" s="21" customFormat="1" ht="19.5" customHeight="1"/>
    <row r="1039" s="21" customFormat="1" ht="19.5" customHeight="1"/>
    <row r="1040" s="21" customFormat="1" ht="19.5" customHeight="1"/>
    <row r="1041" s="21" customFormat="1" ht="19.5" customHeight="1"/>
    <row r="1042" s="21" customFormat="1" ht="19.5" customHeight="1"/>
    <row r="1043" s="21" customFormat="1" ht="19.5" customHeight="1"/>
    <row r="1044" s="21" customFormat="1" ht="19.5" customHeight="1"/>
    <row r="1045" s="21" customFormat="1" ht="19.5" customHeight="1"/>
    <row r="1046" s="21" customFormat="1" ht="19.5" customHeight="1"/>
    <row r="1047" s="21" customFormat="1" ht="19.5" customHeight="1"/>
    <row r="1048" s="21" customFormat="1" ht="19.5" customHeight="1"/>
    <row r="1049" s="21" customFormat="1" ht="19.5" customHeight="1"/>
    <row r="1050" s="21" customFormat="1" ht="19.5" customHeight="1"/>
    <row r="1051" s="21" customFormat="1" ht="19.5" customHeight="1"/>
    <row r="1052" s="21" customFormat="1" ht="19.5" customHeight="1"/>
    <row r="1053" s="21" customFormat="1" ht="19.5" customHeight="1"/>
    <row r="1054" s="21" customFormat="1" ht="19.5" customHeight="1"/>
    <row r="1055" s="21" customFormat="1" ht="19.5" customHeight="1"/>
    <row r="1056" s="21" customFormat="1" ht="19.5" customHeight="1"/>
    <row r="1057" s="21" customFormat="1" ht="19.5" customHeight="1"/>
    <row r="1058" s="21" customFormat="1" ht="19.5" customHeight="1"/>
    <row r="1059" s="21" customFormat="1" ht="19.5" customHeight="1"/>
    <row r="1060" s="21" customFormat="1" ht="19.5" customHeight="1"/>
    <row r="1061" s="21" customFormat="1" ht="19.5" customHeight="1"/>
    <row r="1062" s="21" customFormat="1" ht="19.5" customHeight="1"/>
    <row r="1063" s="21" customFormat="1" ht="19.5" customHeight="1"/>
    <row r="1064" s="21" customFormat="1" ht="19.5" customHeight="1"/>
    <row r="1065" s="21" customFormat="1" ht="19.5" customHeight="1"/>
    <row r="1066" s="21" customFormat="1" ht="19.5" customHeight="1"/>
    <row r="1067" s="21" customFormat="1" ht="19.5" customHeight="1"/>
    <row r="1068" s="21" customFormat="1" ht="19.5" customHeight="1"/>
    <row r="1069" s="21" customFormat="1" ht="19.5" customHeight="1"/>
    <row r="1070" s="21" customFormat="1" ht="19.5" customHeight="1"/>
    <row r="1071" s="21" customFormat="1" ht="19.5" customHeight="1"/>
    <row r="1072" s="21" customFormat="1" ht="19.5" customHeight="1"/>
    <row r="1073" s="21" customFormat="1" ht="19.5" customHeight="1"/>
    <row r="1074" s="21" customFormat="1" ht="19.5" customHeight="1"/>
    <row r="1075" s="21" customFormat="1" ht="19.5" customHeight="1"/>
    <row r="1076" s="21" customFormat="1" ht="19.5" customHeight="1"/>
    <row r="1077" s="21" customFormat="1" ht="19.5" customHeight="1"/>
    <row r="1078" s="21" customFormat="1" ht="19.5" customHeight="1"/>
    <row r="1079" s="21" customFormat="1" ht="19.5" customHeight="1"/>
    <row r="1080" s="21" customFormat="1" ht="19.5" customHeight="1"/>
    <row r="1081" s="21" customFormat="1" ht="19.5" customHeight="1"/>
    <row r="1082" s="21" customFormat="1" ht="19.5" customHeight="1"/>
    <row r="1083" s="21" customFormat="1" ht="19.5" customHeight="1"/>
    <row r="1084" s="21" customFormat="1" ht="19.5" customHeight="1"/>
    <row r="1085" s="21" customFormat="1" ht="19.5" customHeight="1"/>
    <row r="1086" s="21" customFormat="1" ht="19.5" customHeight="1"/>
    <row r="1087" s="21" customFormat="1" ht="19.5" customHeight="1"/>
    <row r="1088" s="21" customFormat="1" ht="19.5" customHeight="1"/>
    <row r="1089" s="21" customFormat="1" ht="19.5" customHeight="1"/>
    <row r="1090" s="21" customFormat="1" ht="19.5" customHeight="1"/>
    <row r="1091" s="21" customFormat="1" ht="19.5" customHeight="1"/>
    <row r="1092" s="21" customFormat="1" ht="19.5" customHeight="1"/>
    <row r="1093" s="21" customFormat="1" ht="19.5" customHeight="1"/>
    <row r="1094" s="21" customFormat="1" ht="19.5" customHeight="1"/>
    <row r="1095" s="21" customFormat="1" ht="19.5" customHeight="1"/>
    <row r="1096" s="21" customFormat="1" ht="19.5" customHeight="1"/>
    <row r="1097" s="21" customFormat="1" ht="19.5" customHeight="1"/>
    <row r="1098" s="21" customFormat="1" ht="19.5" customHeight="1"/>
    <row r="1099" s="21" customFormat="1" ht="19.5" customHeight="1"/>
    <row r="1100" s="21" customFormat="1" ht="19.5" customHeight="1"/>
    <row r="1101" s="21" customFormat="1" ht="19.5" customHeight="1"/>
    <row r="1102" s="21" customFormat="1" ht="19.5" customHeight="1"/>
    <row r="1103" s="21" customFormat="1" ht="19.5" customHeight="1"/>
    <row r="1104" s="21" customFormat="1" ht="19.5" customHeight="1"/>
    <row r="1105" s="21" customFormat="1" ht="19.5" customHeight="1"/>
    <row r="1106" s="21" customFormat="1" ht="19.5" customHeight="1"/>
    <row r="1107" s="21" customFormat="1" ht="19.5" customHeight="1"/>
    <row r="1108" s="21" customFormat="1" ht="19.5" customHeight="1"/>
    <row r="1109" s="21" customFormat="1" ht="19.5" customHeight="1"/>
    <row r="1110" s="21" customFormat="1" ht="19.5" customHeight="1"/>
    <row r="1111" s="21" customFormat="1" ht="19.5" customHeight="1"/>
    <row r="1112" s="21" customFormat="1" ht="19.5" customHeight="1"/>
    <row r="1113" s="21" customFormat="1" ht="19.5" customHeight="1"/>
    <row r="1114" s="21" customFormat="1" ht="19.5" customHeight="1"/>
    <row r="1115" s="21" customFormat="1" ht="19.5" customHeight="1"/>
    <row r="1116" s="21" customFormat="1" ht="19.5" customHeight="1"/>
    <row r="1117" s="21" customFormat="1" ht="19.5" customHeight="1"/>
    <row r="1118" s="21" customFormat="1" ht="19.5" customHeight="1"/>
    <row r="1119" s="21" customFormat="1" ht="19.5" customHeight="1"/>
    <row r="1120" s="21" customFormat="1" ht="19.5" customHeight="1"/>
    <row r="1121" s="21" customFormat="1" ht="19.5" customHeight="1"/>
    <row r="1122" s="21" customFormat="1" ht="19.5" customHeight="1"/>
    <row r="1123" s="21" customFormat="1" ht="19.5" customHeight="1"/>
    <row r="1124" s="21" customFormat="1" ht="19.5" customHeight="1"/>
    <row r="1125" s="21" customFormat="1" ht="19.5" customHeight="1"/>
    <row r="1126" s="21" customFormat="1" ht="19.5" customHeight="1"/>
    <row r="1127" s="21" customFormat="1" ht="19.5" customHeight="1"/>
    <row r="1128" s="21" customFormat="1" ht="19.5" customHeight="1"/>
    <row r="1129" s="21" customFormat="1" ht="19.5" customHeight="1"/>
    <row r="1130" s="21" customFormat="1" ht="19.5" customHeight="1"/>
    <row r="1131" s="21" customFormat="1" ht="19.5" customHeight="1"/>
    <row r="1132" s="21" customFormat="1" ht="19.5" customHeight="1"/>
    <row r="1133" s="21" customFormat="1" ht="19.5" customHeight="1"/>
    <row r="1134" s="21" customFormat="1" ht="19.5" customHeight="1"/>
    <row r="1135" s="21" customFormat="1" ht="19.5" customHeight="1"/>
    <row r="1136" s="21" customFormat="1" ht="19.5" customHeight="1"/>
    <row r="1137" s="21" customFormat="1" ht="19.5" customHeight="1"/>
    <row r="1138" s="21" customFormat="1" ht="19.5" customHeight="1"/>
    <row r="1139" s="21" customFormat="1" ht="19.5" customHeight="1"/>
    <row r="1140" s="21" customFormat="1" ht="19.5" customHeight="1"/>
    <row r="1141" s="21" customFormat="1" ht="19.5" customHeight="1"/>
    <row r="1142" s="21" customFormat="1" ht="19.5" customHeight="1"/>
    <row r="1143" s="21" customFormat="1" ht="19.5" customHeight="1"/>
    <row r="1144" s="21" customFormat="1" ht="19.5" customHeight="1"/>
    <row r="1145" s="21" customFormat="1" ht="19.5" customHeight="1"/>
    <row r="1146" s="21" customFormat="1" ht="19.5" customHeight="1"/>
    <row r="1147" s="21" customFormat="1" ht="19.5" customHeight="1"/>
    <row r="1148" s="21" customFormat="1" ht="19.5" customHeight="1"/>
    <row r="1149" s="21" customFormat="1" ht="19.5" customHeight="1"/>
    <row r="1150" s="21" customFormat="1" ht="19.5" customHeight="1"/>
    <row r="1151" s="21" customFormat="1" ht="19.5" customHeight="1"/>
    <row r="1152" s="21" customFormat="1" ht="19.5" customHeight="1"/>
    <row r="1153" s="21" customFormat="1" ht="19.5" customHeight="1"/>
    <row r="1154" s="21" customFormat="1" ht="19.5" customHeight="1"/>
    <row r="1155" s="21" customFormat="1" ht="19.5" customHeight="1"/>
    <row r="1156" s="21" customFormat="1" ht="19.5" customHeight="1"/>
    <row r="1157" s="21" customFormat="1" ht="19.5" customHeight="1"/>
    <row r="1158" s="21" customFormat="1" ht="19.5" customHeight="1"/>
    <row r="1159" s="21" customFormat="1" ht="19.5" customHeight="1"/>
    <row r="1160" s="21" customFormat="1" ht="19.5" customHeight="1"/>
    <row r="1161" s="21" customFormat="1" ht="19.5" customHeight="1"/>
    <row r="1162" s="21" customFormat="1" ht="19.5" customHeight="1"/>
    <row r="1163" s="21" customFormat="1" ht="19.5" customHeight="1"/>
    <row r="1164" s="21" customFormat="1" ht="19.5" customHeight="1"/>
    <row r="1165" s="21" customFormat="1" ht="19.5" customHeight="1"/>
    <row r="1166" s="21" customFormat="1" ht="19.5" customHeight="1"/>
    <row r="1167" s="21" customFormat="1" ht="19.5" customHeight="1"/>
    <row r="1168" s="21" customFormat="1" ht="19.5" customHeight="1"/>
    <row r="1169" s="21" customFormat="1" ht="19.5" customHeight="1"/>
    <row r="1170" s="21" customFormat="1" ht="19.5" customHeight="1"/>
    <row r="1171" s="21" customFormat="1" ht="19.5" customHeight="1"/>
    <row r="1172" s="21" customFormat="1" ht="19.5" customHeight="1"/>
    <row r="1173" s="21" customFormat="1" ht="19.5" customHeight="1"/>
    <row r="1174" s="21" customFormat="1" ht="19.5" customHeight="1"/>
    <row r="1175" s="21" customFormat="1" ht="19.5" customHeight="1"/>
    <row r="1176" s="21" customFormat="1" ht="19.5" customHeight="1"/>
    <row r="1177" s="21" customFormat="1" ht="19.5" customHeight="1"/>
    <row r="1178" s="21" customFormat="1" ht="19.5" customHeight="1"/>
    <row r="1179" s="21" customFormat="1" ht="19.5" customHeight="1"/>
    <row r="1180" s="21" customFormat="1" ht="19.5" customHeight="1"/>
    <row r="1181" s="21" customFormat="1" ht="19.5" customHeight="1"/>
    <row r="1182" s="21" customFormat="1" ht="19.5" customHeight="1"/>
    <row r="1183" s="21" customFormat="1" ht="19.5" customHeight="1"/>
    <row r="1184" s="21" customFormat="1" ht="19.5" customHeight="1"/>
    <row r="1185" s="21" customFormat="1" ht="19.5" customHeight="1"/>
    <row r="1186" s="21" customFormat="1" ht="19.5" customHeight="1"/>
    <row r="1187" s="21" customFormat="1" ht="19.5" customHeight="1"/>
    <row r="1188" s="21" customFormat="1" ht="19.5" customHeight="1"/>
    <row r="1189" s="21" customFormat="1" ht="19.5" customHeight="1"/>
    <row r="1190" s="21" customFormat="1" ht="19.5" customHeight="1"/>
    <row r="1191" s="21" customFormat="1" ht="19.5" customHeight="1"/>
    <row r="1192" s="21" customFormat="1" ht="19.5" customHeight="1"/>
    <row r="1193" s="21" customFormat="1" ht="19.5" customHeight="1"/>
    <row r="1194" s="21" customFormat="1" ht="19.5" customHeight="1"/>
    <row r="1195" s="21" customFormat="1" ht="19.5" customHeight="1"/>
    <row r="1196" s="21" customFormat="1" ht="19.5" customHeight="1"/>
    <row r="1197" s="21" customFormat="1" ht="19.5" customHeight="1"/>
    <row r="1198" s="21" customFormat="1" ht="19.5" customHeight="1"/>
    <row r="1199" s="21" customFormat="1" ht="19.5" customHeight="1"/>
    <row r="1200" s="21" customFormat="1" ht="19.5" customHeight="1"/>
    <row r="1201" s="21" customFormat="1" ht="19.5" customHeight="1"/>
    <row r="1202" s="21" customFormat="1" ht="19.5" customHeight="1"/>
    <row r="1203" s="21" customFormat="1" ht="19.5" customHeight="1"/>
    <row r="1204" s="21" customFormat="1" ht="19.5" customHeight="1"/>
    <row r="1205" s="21" customFormat="1" ht="19.5" customHeight="1"/>
    <row r="1206" s="21" customFormat="1" ht="19.5" customHeight="1"/>
    <row r="1207" s="21" customFormat="1" ht="19.5" customHeight="1"/>
    <row r="1208" s="21" customFormat="1" ht="19.5" customHeight="1"/>
    <row r="1209" s="21" customFormat="1" ht="19.5" customHeight="1"/>
    <row r="1210" s="21" customFormat="1" ht="19.5" customHeight="1"/>
    <row r="1211" s="21" customFormat="1" ht="19.5" customHeight="1"/>
    <row r="1212" s="21" customFormat="1" ht="19.5" customHeight="1"/>
    <row r="1213" s="21" customFormat="1" ht="19.5" customHeight="1"/>
    <row r="1214" s="21" customFormat="1" ht="19.5" customHeight="1"/>
    <row r="1215" s="21" customFormat="1" ht="19.5" customHeight="1"/>
    <row r="1216" s="21" customFormat="1" ht="19.5" customHeight="1"/>
    <row r="1217" s="21" customFormat="1" ht="19.5" customHeight="1"/>
    <row r="1218" s="21" customFormat="1" ht="19.5" customHeight="1"/>
    <row r="1219" s="21" customFormat="1" ht="19.5" customHeight="1"/>
    <row r="1220" s="21" customFormat="1" ht="19.5" customHeight="1"/>
    <row r="1221" s="21" customFormat="1" ht="19.5" customHeight="1"/>
    <row r="1222" s="21" customFormat="1" ht="19.5" customHeight="1"/>
    <row r="1223" s="21" customFormat="1" ht="19.5" customHeight="1"/>
    <row r="1224" s="21" customFormat="1" ht="19.5" customHeight="1"/>
    <row r="1225" s="21" customFormat="1" ht="19.5" customHeight="1"/>
    <row r="1226" s="21" customFormat="1" ht="19.5" customHeight="1"/>
    <row r="1227" s="21" customFormat="1" ht="19.5" customHeight="1"/>
    <row r="1228" s="21" customFormat="1" ht="19.5" customHeight="1"/>
    <row r="1229" s="21" customFormat="1" ht="19.5" customHeight="1"/>
    <row r="1230" s="21" customFormat="1" ht="19.5" customHeight="1"/>
    <row r="1231" s="21" customFormat="1" ht="19.5" customHeight="1"/>
    <row r="1232" s="21" customFormat="1" ht="19.5" customHeight="1"/>
    <row r="1233" s="21" customFormat="1" ht="19.5" customHeight="1"/>
    <row r="1234" s="21" customFormat="1" ht="19.5" customHeight="1"/>
    <row r="1235" s="21" customFormat="1" ht="19.5" customHeight="1"/>
    <row r="1236" s="21" customFormat="1" ht="19.5" customHeight="1"/>
    <row r="1237" s="21" customFormat="1" ht="19.5" customHeight="1"/>
    <row r="1238" s="21" customFormat="1" ht="19.5" customHeight="1"/>
    <row r="1239" s="21" customFormat="1" ht="19.5" customHeight="1"/>
    <row r="1240" s="21" customFormat="1" ht="19.5" customHeight="1"/>
    <row r="1241" s="21" customFormat="1" ht="19.5" customHeight="1"/>
    <row r="1242" s="21" customFormat="1" ht="19.5" customHeight="1"/>
    <row r="1243" s="21" customFormat="1" ht="19.5" customHeight="1"/>
    <row r="1244" s="21" customFormat="1" ht="19.5" customHeight="1"/>
    <row r="1245" s="21" customFormat="1" ht="19.5" customHeight="1"/>
    <row r="1246" s="21" customFormat="1" ht="19.5" customHeight="1"/>
    <row r="1247" s="21" customFormat="1" ht="19.5" customHeight="1"/>
    <row r="1248" s="21" customFormat="1" ht="19.5" customHeight="1"/>
    <row r="1249" s="21" customFormat="1" ht="19.5" customHeight="1"/>
    <row r="1250" s="21" customFormat="1" ht="19.5" customHeight="1"/>
    <row r="1251" s="21" customFormat="1" ht="19.5" customHeight="1"/>
    <row r="1252" s="21" customFormat="1" ht="19.5" customHeight="1"/>
    <row r="1253" s="21" customFormat="1" ht="19.5" customHeight="1"/>
    <row r="1254" s="21" customFormat="1" ht="19.5" customHeight="1"/>
    <row r="1255" s="21" customFormat="1" ht="19.5" customHeight="1"/>
    <row r="1256" s="21" customFormat="1" ht="19.5" customHeight="1"/>
    <row r="1257" s="21" customFormat="1" ht="19.5" customHeight="1"/>
    <row r="1258" s="21" customFormat="1" ht="19.5" customHeight="1"/>
    <row r="1259" s="21" customFormat="1" ht="19.5" customHeight="1"/>
    <row r="1260" s="21" customFormat="1" ht="19.5" customHeight="1"/>
    <row r="1261" s="21" customFormat="1" ht="19.5" customHeight="1"/>
    <row r="1262" s="21" customFormat="1" ht="19.5" customHeight="1"/>
    <row r="1263" s="21" customFormat="1" ht="19.5" customHeight="1"/>
    <row r="1264" s="21" customFormat="1" ht="19.5" customHeight="1"/>
    <row r="1265" s="21" customFormat="1" ht="19.5" customHeight="1"/>
    <row r="1266" s="21" customFormat="1" ht="19.5" customHeight="1"/>
    <row r="1267" s="21" customFormat="1" ht="19.5" customHeight="1"/>
    <row r="1268" s="21" customFormat="1" ht="19.5" customHeight="1"/>
    <row r="1269" s="21" customFormat="1" ht="19.5" customHeight="1"/>
    <row r="1270" s="21" customFormat="1" ht="19.5" customHeight="1"/>
    <row r="1271" s="21" customFormat="1" ht="19.5" customHeight="1"/>
    <row r="1272" s="21" customFormat="1" ht="19.5" customHeight="1"/>
    <row r="1273" s="21" customFormat="1" ht="19.5" customHeight="1"/>
    <row r="1274" s="21" customFormat="1" ht="19.5" customHeight="1"/>
    <row r="1275" s="21" customFormat="1" ht="19.5" customHeight="1"/>
    <row r="1276" s="21" customFormat="1" ht="19.5" customHeight="1"/>
    <row r="1277" s="21" customFormat="1" ht="19.5" customHeight="1"/>
    <row r="1278" s="21" customFormat="1" ht="19.5" customHeight="1"/>
    <row r="1279" s="21" customFormat="1" ht="19.5" customHeight="1"/>
    <row r="1280" s="21" customFormat="1" ht="19.5" customHeight="1"/>
    <row r="1281" s="21" customFormat="1" ht="19.5" customHeight="1"/>
    <row r="1282" s="21" customFormat="1" ht="19.5" customHeight="1"/>
    <row r="1283" s="21" customFormat="1" ht="19.5" customHeight="1"/>
    <row r="1284" s="21" customFormat="1" ht="19.5" customHeight="1"/>
    <row r="1285" s="21" customFormat="1" ht="19.5" customHeight="1"/>
    <row r="1286" s="21" customFormat="1" ht="19.5" customHeight="1"/>
    <row r="1287" s="21" customFormat="1" ht="19.5" customHeight="1"/>
    <row r="1288" s="21" customFormat="1" ht="19.5" customHeight="1"/>
    <row r="1289" s="21" customFormat="1" ht="19.5" customHeight="1"/>
    <row r="1290" s="21" customFormat="1" ht="19.5" customHeight="1"/>
    <row r="1291" s="21" customFormat="1" ht="19.5" customHeight="1"/>
    <row r="1292" s="21" customFormat="1" ht="19.5" customHeight="1"/>
    <row r="1293" s="21" customFormat="1" ht="19.5" customHeight="1"/>
    <row r="1294" s="21" customFormat="1" ht="19.5" customHeight="1"/>
    <row r="1295" s="21" customFormat="1" ht="19.5" customHeight="1"/>
    <row r="1296" s="21" customFormat="1" ht="19.5" customHeight="1"/>
    <row r="1297" s="21" customFormat="1" ht="19.5" customHeight="1"/>
    <row r="1298" s="21" customFormat="1" ht="19.5" customHeight="1"/>
    <row r="1299" s="21" customFormat="1" ht="19.5" customHeight="1"/>
    <row r="1300" s="21" customFormat="1" ht="19.5" customHeight="1"/>
    <row r="1301" s="21" customFormat="1" ht="19.5" customHeight="1"/>
    <row r="1302" s="21" customFormat="1" ht="19.5" customHeight="1"/>
    <row r="1303" s="21" customFormat="1" ht="19.5" customHeight="1"/>
    <row r="1304" s="21" customFormat="1" ht="19.5" customHeight="1"/>
    <row r="1305" s="21" customFormat="1" ht="19.5" customHeight="1"/>
    <row r="1306" s="21" customFormat="1" ht="19.5" customHeight="1"/>
    <row r="1307" s="21" customFormat="1" ht="19.5" customHeight="1"/>
    <row r="1308" s="21" customFormat="1" ht="19.5" customHeight="1"/>
    <row r="1309" s="21" customFormat="1" ht="19.5" customHeight="1"/>
    <row r="1310" s="21" customFormat="1" ht="19.5" customHeight="1"/>
    <row r="1311" s="21" customFormat="1" ht="19.5" customHeight="1"/>
    <row r="1312" s="21" customFormat="1" ht="19.5" customHeight="1"/>
    <row r="1313" s="21" customFormat="1" ht="19.5" customHeight="1"/>
    <row r="1314" s="21" customFormat="1" ht="19.5" customHeight="1"/>
    <row r="1315" s="21" customFormat="1" ht="19.5" customHeight="1"/>
    <row r="1316" s="21" customFormat="1" ht="19.5" customHeight="1"/>
    <row r="1317" s="21" customFormat="1" ht="19.5" customHeight="1"/>
    <row r="1318" s="21" customFormat="1" ht="19.5" customHeight="1"/>
    <row r="1319" s="21" customFormat="1" ht="19.5" customHeight="1"/>
    <row r="1320" s="21" customFormat="1" ht="19.5" customHeight="1"/>
    <row r="1321" s="21" customFormat="1" ht="19.5" customHeight="1"/>
    <row r="1322" s="21" customFormat="1" ht="19.5" customHeight="1"/>
    <row r="1323" s="21" customFormat="1" ht="19.5" customHeight="1"/>
    <row r="1324" s="21" customFormat="1" ht="19.5" customHeight="1"/>
    <row r="1325" s="21" customFormat="1" ht="19.5" customHeight="1"/>
    <row r="1326" s="21" customFormat="1" ht="19.5" customHeight="1"/>
    <row r="1327" s="21" customFormat="1" ht="19.5" customHeight="1"/>
    <row r="1328" s="21" customFormat="1" ht="19.5" customHeight="1"/>
    <row r="1329" s="21" customFormat="1" ht="19.5" customHeight="1"/>
    <row r="1330" s="21" customFormat="1" ht="19.5" customHeight="1"/>
    <row r="1331" s="21" customFormat="1" ht="19.5" customHeight="1"/>
    <row r="1332" s="21" customFormat="1" ht="19.5" customHeight="1"/>
    <row r="1333" s="21" customFormat="1" ht="19.5" customHeight="1"/>
    <row r="1334" s="21" customFormat="1" ht="19.5" customHeight="1"/>
    <row r="1335" s="21" customFormat="1" ht="19.5" customHeight="1"/>
    <row r="1336" s="21" customFormat="1" ht="19.5" customHeight="1"/>
    <row r="1337" s="21" customFormat="1" ht="19.5" customHeight="1"/>
    <row r="1338" s="21" customFormat="1" ht="19.5" customHeight="1"/>
    <row r="1339" s="21" customFormat="1" ht="19.5" customHeight="1"/>
    <row r="1340" s="21" customFormat="1" ht="19.5" customHeight="1"/>
    <row r="1341" s="21" customFormat="1" ht="19.5" customHeight="1"/>
    <row r="1342" s="21" customFormat="1" ht="19.5" customHeight="1"/>
    <row r="1343" s="21" customFormat="1" ht="19.5" customHeight="1"/>
    <row r="1344" s="21" customFormat="1" ht="19.5" customHeight="1"/>
    <row r="1345" s="21" customFormat="1" ht="19.5" customHeight="1"/>
    <row r="1346" s="21" customFormat="1" ht="19.5" customHeight="1"/>
    <row r="1347" s="21" customFormat="1" ht="19.5" customHeight="1"/>
    <row r="1348" s="21" customFormat="1" ht="19.5" customHeight="1"/>
    <row r="1349" s="21" customFormat="1" ht="19.5" customHeight="1"/>
    <row r="1350" s="21" customFormat="1" ht="19.5" customHeight="1"/>
    <row r="1351" s="21" customFormat="1" ht="19.5" customHeight="1"/>
    <row r="1352" s="21" customFormat="1" ht="19.5" customHeight="1"/>
    <row r="1353" s="21" customFormat="1" ht="19.5" customHeight="1"/>
    <row r="1354" s="21" customFormat="1" ht="19.5" customHeight="1"/>
    <row r="1355" s="21" customFormat="1" ht="19.5" customHeight="1"/>
    <row r="1356" s="21" customFormat="1" ht="19.5" customHeight="1"/>
    <row r="1357" s="21" customFormat="1" ht="19.5" customHeight="1"/>
    <row r="1358" s="21" customFormat="1" ht="19.5" customHeight="1"/>
    <row r="1359" s="21" customFormat="1" ht="19.5" customHeight="1"/>
    <row r="1360" s="21" customFormat="1" ht="19.5" customHeight="1"/>
    <row r="1361" s="21" customFormat="1" ht="19.5" customHeight="1"/>
    <row r="1362" s="21" customFormat="1" ht="19.5" customHeight="1"/>
    <row r="1363" s="21" customFormat="1" ht="19.5" customHeight="1"/>
    <row r="1364" s="21" customFormat="1" ht="19.5" customHeight="1"/>
    <row r="1365" s="21" customFormat="1" ht="19.5" customHeight="1"/>
    <row r="1366" s="21" customFormat="1" ht="19.5" customHeight="1"/>
    <row r="1367" s="21" customFormat="1" ht="19.5" customHeight="1"/>
    <row r="1368" s="21" customFormat="1" ht="19.5" customHeight="1"/>
    <row r="1369" s="21" customFormat="1" ht="19.5" customHeight="1"/>
    <row r="1370" s="21" customFormat="1" ht="19.5" customHeight="1"/>
    <row r="1371" s="21" customFormat="1" ht="19.5" customHeight="1"/>
    <row r="1372" s="21" customFormat="1" ht="19.5" customHeight="1"/>
    <row r="1373" s="21" customFormat="1" ht="19.5" customHeight="1"/>
    <row r="1374" s="21" customFormat="1" ht="19.5" customHeight="1"/>
    <row r="1375" s="21" customFormat="1" ht="19.5" customHeight="1"/>
    <row r="1376" s="21" customFormat="1" ht="19.5" customHeight="1"/>
    <row r="1377" s="21" customFormat="1" ht="19.5" customHeight="1"/>
    <row r="1378" s="21" customFormat="1" ht="19.5" customHeight="1"/>
    <row r="1379" s="21" customFormat="1" ht="19.5" customHeight="1"/>
    <row r="1380" s="21" customFormat="1" ht="19.5" customHeight="1"/>
    <row r="1381" s="21" customFormat="1" ht="19.5" customHeight="1"/>
    <row r="1382" s="21" customFormat="1" ht="19.5" customHeight="1"/>
    <row r="1383" s="21" customFormat="1" ht="19.5" customHeight="1"/>
    <row r="1384" s="21" customFormat="1" ht="19.5" customHeight="1"/>
    <row r="1385" s="21" customFormat="1" ht="19.5" customHeight="1"/>
    <row r="1386" s="21" customFormat="1" ht="19.5" customHeight="1"/>
    <row r="1387" s="21" customFormat="1" ht="19.5" customHeight="1"/>
    <row r="1388" s="21" customFormat="1" ht="19.5" customHeight="1"/>
    <row r="1389" s="21" customFormat="1" ht="19.5" customHeight="1"/>
    <row r="1390" s="21" customFormat="1" ht="19.5" customHeight="1"/>
    <row r="1391" s="21" customFormat="1" ht="19.5" customHeight="1"/>
    <row r="1392" s="21" customFormat="1" ht="19.5" customHeight="1"/>
    <row r="1393" s="21" customFormat="1" ht="19.5" customHeight="1"/>
    <row r="1394" s="21" customFormat="1" ht="19.5" customHeight="1"/>
    <row r="1395" s="21" customFormat="1" ht="19.5" customHeight="1"/>
    <row r="1396" s="21" customFormat="1" ht="19.5" customHeight="1"/>
    <row r="1397" s="21" customFormat="1" ht="19.5" customHeight="1"/>
    <row r="1398" s="21" customFormat="1" ht="19.5" customHeight="1"/>
    <row r="1399" s="21" customFormat="1" ht="19.5" customHeight="1"/>
    <row r="1400" s="21" customFormat="1" ht="19.5" customHeight="1"/>
    <row r="1401" s="21" customFormat="1" ht="19.5" customHeight="1"/>
    <row r="1402" s="21" customFormat="1" ht="19.5" customHeight="1"/>
    <row r="1403" s="21" customFormat="1" ht="19.5" customHeight="1"/>
    <row r="1404" s="21" customFormat="1" ht="19.5" customHeight="1"/>
    <row r="1405" s="21" customFormat="1" ht="19.5" customHeight="1"/>
    <row r="1406" s="21" customFormat="1" ht="19.5" customHeight="1"/>
    <row r="1407" s="21" customFormat="1" ht="19.5" customHeight="1"/>
    <row r="1408" s="21" customFormat="1" ht="19.5" customHeight="1"/>
    <row r="1409" s="21" customFormat="1" ht="19.5" customHeight="1"/>
    <row r="1410" s="21" customFormat="1" ht="19.5" customHeight="1"/>
    <row r="1411" s="21" customFormat="1" ht="19.5" customHeight="1"/>
    <row r="1412" s="21" customFormat="1" ht="19.5" customHeight="1"/>
    <row r="1413" s="21" customFormat="1" ht="19.5" customHeight="1"/>
    <row r="1414" s="21" customFormat="1" ht="19.5" customHeight="1"/>
    <row r="1415" s="21" customFormat="1" ht="19.5" customHeight="1"/>
    <row r="1416" s="21" customFormat="1" ht="19.5" customHeight="1"/>
    <row r="1417" s="21" customFormat="1" ht="19.5" customHeight="1"/>
    <row r="1418" s="21" customFormat="1" ht="19.5" customHeight="1"/>
    <row r="1419" s="21" customFormat="1" ht="19.5" customHeight="1"/>
    <row r="1420" s="21" customFormat="1" ht="19.5" customHeight="1"/>
    <row r="1421" s="21" customFormat="1" ht="19.5" customHeight="1"/>
    <row r="1422" s="21" customFormat="1" ht="19.5" customHeight="1"/>
    <row r="1423" s="21" customFormat="1" ht="19.5" customHeight="1"/>
    <row r="1424" s="21" customFormat="1" ht="19.5" customHeight="1"/>
    <row r="1425" s="21" customFormat="1" ht="19.5" customHeight="1"/>
    <row r="1426" s="21" customFormat="1" ht="19.5" customHeight="1"/>
    <row r="1427" s="21" customFormat="1" ht="19.5" customHeight="1"/>
    <row r="1428" s="21" customFormat="1" ht="19.5" customHeight="1"/>
    <row r="1429" s="21" customFormat="1" ht="19.5" customHeight="1"/>
    <row r="1430" s="21" customFormat="1" ht="19.5" customHeight="1"/>
    <row r="1431" s="21" customFormat="1" ht="19.5" customHeight="1"/>
    <row r="1432" s="21" customFormat="1" ht="19.5" customHeight="1"/>
    <row r="1433" s="21" customFormat="1" ht="19.5" customHeight="1"/>
    <row r="1434" s="21" customFormat="1" ht="19.5" customHeight="1"/>
    <row r="1435" s="21" customFormat="1" ht="19.5" customHeight="1"/>
    <row r="1436" s="21" customFormat="1" ht="19.5" customHeight="1"/>
    <row r="1437" s="21" customFormat="1" ht="19.5" customHeight="1"/>
    <row r="1438" s="21" customFormat="1" ht="19.5" customHeight="1"/>
    <row r="1439" s="21" customFormat="1" ht="19.5" customHeight="1"/>
    <row r="1440" s="21" customFormat="1" ht="19.5" customHeight="1"/>
    <row r="1441" s="21" customFormat="1" ht="19.5" customHeight="1"/>
    <row r="1442" s="21" customFormat="1" ht="19.5" customHeight="1"/>
    <row r="1443" s="21" customFormat="1" ht="19.5" customHeight="1"/>
    <row r="1444" s="21" customFormat="1" ht="19.5" customHeight="1"/>
    <row r="1445" s="21" customFormat="1" ht="19.5" customHeight="1"/>
    <row r="1446" s="21" customFormat="1" ht="19.5" customHeight="1"/>
    <row r="1447" s="21" customFormat="1" ht="19.5" customHeight="1"/>
    <row r="1448" s="21" customFormat="1" ht="19.5" customHeight="1"/>
    <row r="1449" s="21" customFormat="1" ht="19.5" customHeight="1"/>
    <row r="1450" s="21" customFormat="1" ht="19.5" customHeight="1"/>
    <row r="1451" s="21" customFormat="1" ht="19.5" customHeight="1"/>
    <row r="1452" s="21" customFormat="1" ht="19.5" customHeight="1"/>
    <row r="1453" s="21" customFormat="1" ht="19.5" customHeight="1"/>
    <row r="1454" s="21" customFormat="1" ht="19.5" customHeight="1"/>
    <row r="1455" s="21" customFormat="1" ht="19.5" customHeight="1"/>
    <row r="1456" s="21" customFormat="1" ht="19.5" customHeight="1"/>
    <row r="1457" s="21" customFormat="1" ht="19.5" customHeight="1"/>
    <row r="1458" s="21" customFormat="1" ht="19.5" customHeight="1"/>
    <row r="1459" s="21" customFormat="1" ht="19.5" customHeight="1"/>
    <row r="1460" s="21" customFormat="1" ht="19.5" customHeight="1"/>
    <row r="1461" s="21" customFormat="1" ht="19.5" customHeight="1"/>
    <row r="1462" s="21" customFormat="1" ht="19.5" customHeight="1"/>
    <row r="1463" s="21" customFormat="1" ht="19.5" customHeight="1"/>
    <row r="1464" s="21" customFormat="1" ht="19.5" customHeight="1"/>
    <row r="1465" s="21" customFormat="1" ht="19.5" customHeight="1"/>
    <row r="1466" s="21" customFormat="1" ht="19.5" customHeight="1"/>
    <row r="1467" s="21" customFormat="1" ht="19.5" customHeight="1"/>
    <row r="1468" s="21" customFormat="1" ht="19.5" customHeight="1"/>
    <row r="1469" s="21" customFormat="1" ht="19.5" customHeight="1"/>
    <row r="1470" s="21" customFormat="1" ht="19.5" customHeight="1"/>
    <row r="1471" s="21" customFormat="1" ht="19.5" customHeight="1"/>
    <row r="1472" s="21" customFormat="1" ht="19.5" customHeight="1"/>
    <row r="1473" s="21" customFormat="1" ht="19.5" customHeight="1"/>
    <row r="1474" s="21" customFormat="1" ht="19.5" customHeight="1"/>
    <row r="1475" s="21" customFormat="1" ht="19.5" customHeight="1"/>
    <row r="1476" s="21" customFormat="1" ht="19.5" customHeight="1"/>
    <row r="1477" s="21" customFormat="1" ht="19.5" customHeight="1"/>
    <row r="1478" s="21" customFormat="1" ht="19.5" customHeight="1"/>
    <row r="1479" s="21" customFormat="1" ht="19.5" customHeight="1"/>
    <row r="1480" s="21" customFormat="1" ht="19.5" customHeight="1"/>
    <row r="1481" s="21" customFormat="1" ht="19.5" customHeight="1"/>
    <row r="1482" s="21" customFormat="1" ht="19.5" customHeight="1"/>
    <row r="1483" s="21" customFormat="1" ht="19.5" customHeight="1"/>
    <row r="1484" s="21" customFormat="1" ht="19.5" customHeight="1"/>
    <row r="1485" s="21" customFormat="1" ht="19.5" customHeight="1"/>
    <row r="1486" s="21" customFormat="1" ht="19.5" customHeight="1"/>
    <row r="1487" s="21" customFormat="1" ht="19.5" customHeight="1"/>
    <row r="1488" s="21" customFormat="1" ht="19.5" customHeight="1"/>
    <row r="1489" s="21" customFormat="1" ht="19.5" customHeight="1"/>
    <row r="1490" s="21" customFormat="1" ht="19.5" customHeight="1"/>
    <row r="1491" s="21" customFormat="1" ht="19.5" customHeight="1"/>
    <row r="1492" s="21" customFormat="1" ht="19.5" customHeight="1"/>
    <row r="1493" s="21" customFormat="1" ht="19.5" customHeight="1"/>
    <row r="1494" s="21" customFormat="1" ht="19.5" customHeight="1"/>
    <row r="1495" s="21" customFormat="1" ht="19.5" customHeight="1"/>
    <row r="1496" s="21" customFormat="1" ht="19.5" customHeight="1"/>
    <row r="1497" s="21" customFormat="1" ht="19.5" customHeight="1"/>
    <row r="1498" s="21" customFormat="1" ht="19.5" customHeight="1"/>
    <row r="1499" s="21" customFormat="1" ht="19.5" customHeight="1"/>
    <row r="1500" s="21" customFormat="1" ht="19.5" customHeight="1"/>
    <row r="1501" s="21" customFormat="1" ht="19.5" customHeight="1"/>
    <row r="1502" s="21" customFormat="1" ht="19.5" customHeight="1"/>
    <row r="1503" s="21" customFormat="1" ht="19.5" customHeight="1"/>
    <row r="1504" s="21" customFormat="1" ht="19.5" customHeight="1"/>
    <row r="1505" s="21" customFormat="1" ht="19.5" customHeight="1"/>
    <row r="1506" s="21" customFormat="1" ht="19.5" customHeight="1"/>
    <row r="1507" s="21" customFormat="1" ht="19.5" customHeight="1"/>
    <row r="1508" s="21" customFormat="1" ht="19.5" customHeight="1"/>
    <row r="1509" s="21" customFormat="1" ht="19.5" customHeight="1"/>
    <row r="1510" s="21" customFormat="1" ht="19.5" customHeight="1"/>
    <row r="1511" s="21" customFormat="1" ht="19.5" customHeight="1"/>
    <row r="1512" s="21" customFormat="1" ht="19.5" customHeight="1"/>
    <row r="1513" s="21" customFormat="1" ht="19.5" customHeight="1"/>
    <row r="1514" s="21" customFormat="1" ht="19.5" customHeight="1"/>
    <row r="1515" s="21" customFormat="1" ht="19.5" customHeight="1"/>
    <row r="1516" s="21" customFormat="1" ht="19.5" customHeight="1"/>
    <row r="1517" s="21" customFormat="1" ht="19.5" customHeight="1"/>
    <row r="1518" s="21" customFormat="1" ht="19.5" customHeight="1"/>
    <row r="1519" s="21" customFormat="1" ht="19.5" customHeight="1"/>
    <row r="1520" s="21" customFormat="1" ht="19.5" customHeight="1"/>
    <row r="1521" s="21" customFormat="1" ht="19.5" customHeight="1"/>
    <row r="1522" s="21" customFormat="1" ht="19.5" customHeight="1"/>
    <row r="1523" s="21" customFormat="1" ht="19.5" customHeight="1"/>
    <row r="1524" s="21" customFormat="1" ht="19.5" customHeight="1"/>
    <row r="1525" s="21" customFormat="1" ht="19.5" customHeight="1"/>
    <row r="1526" s="21" customFormat="1" ht="19.5" customHeight="1"/>
    <row r="1527" s="21" customFormat="1" ht="19.5" customHeight="1"/>
    <row r="1528" s="21" customFormat="1" ht="19.5" customHeight="1"/>
    <row r="1529" s="21" customFormat="1" ht="19.5" customHeight="1"/>
    <row r="1530" s="21" customFormat="1" ht="19.5" customHeight="1"/>
    <row r="1531" s="21" customFormat="1" ht="19.5" customHeight="1"/>
    <row r="1532" s="21" customFormat="1" ht="19.5" customHeight="1"/>
    <row r="1533" s="21" customFormat="1" ht="19.5" customHeight="1"/>
    <row r="1534" s="21" customFormat="1" ht="19.5" customHeight="1"/>
    <row r="1535" s="21" customFormat="1" ht="19.5" customHeight="1"/>
    <row r="1536" s="21" customFormat="1" ht="19.5" customHeight="1"/>
    <row r="1537" s="21" customFormat="1" ht="19.5" customHeight="1"/>
    <row r="1538" s="21" customFormat="1" ht="19.5" customHeight="1"/>
    <row r="1539" s="21" customFormat="1" ht="19.5" customHeight="1"/>
    <row r="1540" s="21" customFormat="1" ht="19.5" customHeight="1"/>
    <row r="1541" s="21" customFormat="1" ht="19.5" customHeight="1"/>
    <row r="1542" s="21" customFormat="1" ht="19.5" customHeight="1"/>
    <row r="1543" s="21" customFormat="1" ht="19.5" customHeight="1"/>
    <row r="1544" s="21" customFormat="1" ht="19.5" customHeight="1"/>
    <row r="1545" s="21" customFormat="1" ht="19.5" customHeight="1"/>
    <row r="1546" s="21" customFormat="1" ht="19.5" customHeight="1"/>
    <row r="1547" s="21" customFormat="1" ht="19.5" customHeight="1"/>
    <row r="1548" s="21" customFormat="1" ht="19.5" customHeight="1"/>
    <row r="1549" s="21" customFormat="1" ht="19.5" customHeight="1"/>
    <row r="1550" s="21" customFormat="1" ht="19.5" customHeight="1"/>
    <row r="1551" s="21" customFormat="1" ht="19.5" customHeight="1"/>
    <row r="1552" s="21" customFormat="1" ht="19.5" customHeight="1"/>
    <row r="1553" s="21" customFormat="1" ht="19.5" customHeight="1"/>
    <row r="1554" s="21" customFormat="1" ht="19.5" customHeight="1"/>
    <row r="1555" s="21" customFormat="1" ht="19.5" customHeight="1"/>
    <row r="1556" s="21" customFormat="1" ht="19.5" customHeight="1"/>
    <row r="1557" s="21" customFormat="1" ht="19.5" customHeight="1"/>
    <row r="1558" s="21" customFormat="1" ht="19.5" customHeight="1"/>
    <row r="1559" s="21" customFormat="1" ht="19.5" customHeight="1"/>
    <row r="1560" s="21" customFormat="1" ht="19.5" customHeight="1"/>
    <row r="1561" s="21" customFormat="1" ht="19.5" customHeight="1"/>
    <row r="1562" s="21" customFormat="1" ht="19.5" customHeight="1"/>
    <row r="1563" s="21" customFormat="1" ht="19.5" customHeight="1"/>
    <row r="1564" s="21" customFormat="1" ht="19.5" customHeight="1"/>
    <row r="1565" s="21" customFormat="1" ht="19.5" customHeight="1"/>
    <row r="1566" s="21" customFormat="1" ht="19.5" customHeight="1"/>
    <row r="1567" s="21" customFormat="1" ht="19.5" customHeight="1"/>
    <row r="1568" s="21" customFormat="1" ht="19.5" customHeight="1"/>
    <row r="1569" s="21" customFormat="1" ht="19.5" customHeight="1"/>
    <row r="1570" s="21" customFormat="1" ht="19.5" customHeight="1"/>
    <row r="1571" s="21" customFormat="1" ht="19.5" customHeight="1"/>
    <row r="1572" s="21" customFormat="1" ht="19.5" customHeight="1"/>
    <row r="1573" s="21" customFormat="1" ht="19.5" customHeight="1"/>
    <row r="1574" s="21" customFormat="1" ht="19.5" customHeight="1"/>
    <row r="1575" s="21" customFormat="1" ht="19.5" customHeight="1"/>
    <row r="1576" s="21" customFormat="1" ht="19.5" customHeight="1"/>
    <row r="1577" s="21" customFormat="1" ht="19.5" customHeight="1"/>
    <row r="1578" s="21" customFormat="1" ht="19.5" customHeight="1"/>
    <row r="1579" s="21" customFormat="1" ht="19.5" customHeight="1"/>
    <row r="1580" s="21" customFormat="1" ht="19.5" customHeight="1"/>
    <row r="1581" s="21" customFormat="1" ht="19.5" customHeight="1"/>
    <row r="1582" s="21" customFormat="1" ht="19.5" customHeight="1"/>
    <row r="1583" s="21" customFormat="1" ht="19.5" customHeight="1"/>
    <row r="1584" s="21" customFormat="1" ht="19.5" customHeight="1"/>
    <row r="1585" s="21" customFormat="1" ht="19.5" customHeight="1"/>
    <row r="1586" s="21" customFormat="1" ht="19.5" customHeight="1"/>
    <row r="1587" s="21" customFormat="1" ht="19.5" customHeight="1"/>
    <row r="1588" s="21" customFormat="1" ht="19.5" customHeight="1"/>
    <row r="1589" s="21" customFormat="1" ht="19.5" customHeight="1"/>
    <row r="1590" s="21" customFormat="1" ht="19.5" customHeight="1"/>
    <row r="1591" s="21" customFormat="1" ht="19.5" customHeight="1"/>
    <row r="1592" s="21" customFormat="1" ht="19.5" customHeight="1"/>
    <row r="1593" s="21" customFormat="1" ht="19.5" customHeight="1"/>
    <row r="1594" s="21" customFormat="1" ht="19.5" customHeight="1"/>
    <row r="1595" s="21" customFormat="1" ht="19.5" customHeight="1"/>
    <row r="1596" s="21" customFormat="1" ht="19.5" customHeight="1"/>
    <row r="1597" s="21" customFormat="1" ht="19.5" customHeight="1"/>
    <row r="1598" s="21" customFormat="1" ht="19.5" customHeight="1"/>
    <row r="1599" s="21" customFormat="1" ht="19.5" customHeight="1"/>
    <row r="1600" s="21" customFormat="1" ht="19.5" customHeight="1"/>
    <row r="1601" s="21" customFormat="1" ht="19.5" customHeight="1"/>
    <row r="1602" s="21" customFormat="1" ht="19.5" customHeight="1"/>
    <row r="1603" s="21" customFormat="1" ht="19.5" customHeight="1"/>
    <row r="1604" s="21" customFormat="1" ht="19.5" customHeight="1"/>
    <row r="1605" s="21" customFormat="1" ht="19.5" customHeight="1"/>
    <row r="1606" s="21" customFormat="1" ht="19.5" customHeight="1"/>
    <row r="1607" s="21" customFormat="1" ht="19.5" customHeight="1"/>
    <row r="1608" s="21" customFormat="1" ht="19.5" customHeight="1"/>
    <row r="1609" s="21" customFormat="1" ht="19.5" customHeight="1"/>
    <row r="1610" s="21" customFormat="1" ht="19.5" customHeight="1"/>
    <row r="1611" s="21" customFormat="1" ht="19.5" customHeight="1"/>
    <row r="1612" s="21" customFormat="1" ht="19.5" customHeight="1"/>
    <row r="1613" s="21" customFormat="1" ht="19.5" customHeight="1"/>
    <row r="1614" s="21" customFormat="1" ht="19.5" customHeight="1"/>
    <row r="1615" s="21" customFormat="1" ht="19.5" customHeight="1"/>
    <row r="1616" s="21" customFormat="1" ht="19.5" customHeight="1"/>
    <row r="1617" s="21" customFormat="1" ht="19.5" customHeight="1"/>
    <row r="1618" s="21" customFormat="1" ht="19.5" customHeight="1"/>
    <row r="1619" s="21" customFormat="1" ht="19.5" customHeight="1"/>
    <row r="1620" s="21" customFormat="1" ht="19.5" customHeight="1"/>
    <row r="1621" s="21" customFormat="1" ht="19.5" customHeight="1"/>
    <row r="1622" s="21" customFormat="1" ht="19.5" customHeight="1"/>
    <row r="1623" s="21" customFormat="1" ht="19.5" customHeight="1"/>
    <row r="1624" s="21" customFormat="1" ht="19.5" customHeight="1"/>
    <row r="1625" s="21" customFormat="1" ht="19.5" customHeight="1"/>
    <row r="1626" s="21" customFormat="1" ht="19.5" customHeight="1"/>
    <row r="1627" s="21" customFormat="1" ht="19.5" customHeight="1"/>
    <row r="1628" s="21" customFormat="1" ht="19.5" customHeight="1"/>
    <row r="1629" s="21" customFormat="1" ht="19.5" customHeight="1"/>
    <row r="1630" s="21" customFormat="1" ht="19.5" customHeight="1"/>
    <row r="1631" s="21" customFormat="1" ht="19.5" customHeight="1"/>
    <row r="1632" s="21" customFormat="1" ht="19.5" customHeight="1"/>
    <row r="1633" s="21" customFormat="1" ht="19.5" customHeight="1"/>
    <row r="1634" s="21" customFormat="1" ht="19.5" customHeight="1"/>
    <row r="1635" s="21" customFormat="1" ht="19.5" customHeight="1"/>
    <row r="1636" s="21" customFormat="1" ht="19.5" customHeight="1"/>
    <row r="1637" s="21" customFormat="1" ht="19.5" customHeight="1"/>
    <row r="1638" s="21" customFormat="1" ht="19.5" customHeight="1"/>
    <row r="1639" s="21" customFormat="1" ht="19.5" customHeight="1"/>
    <row r="1640" s="21" customFormat="1" ht="19.5" customHeight="1"/>
    <row r="1641" s="21" customFormat="1" ht="19.5" customHeight="1"/>
    <row r="1642" s="21" customFormat="1" ht="19.5" customHeight="1"/>
    <row r="1643" s="21" customFormat="1" ht="19.5" customHeight="1"/>
    <row r="1644" s="21" customFormat="1" ht="19.5" customHeight="1"/>
    <row r="1645" s="21" customFormat="1" ht="19.5" customHeight="1"/>
    <row r="1646" s="21" customFormat="1" ht="19.5" customHeight="1"/>
    <row r="1647" s="21" customFormat="1" ht="19.5" customHeight="1"/>
    <row r="1648" s="21" customFormat="1" ht="19.5" customHeight="1"/>
    <row r="1649" s="21" customFormat="1" ht="19.5" customHeight="1"/>
    <row r="1650" s="21" customFormat="1" ht="19.5" customHeight="1"/>
    <row r="1651" s="21" customFormat="1" ht="19.5" customHeight="1"/>
    <row r="1652" s="21" customFormat="1" ht="19.5" customHeight="1"/>
    <row r="1653" s="21" customFormat="1" ht="19.5" customHeight="1"/>
    <row r="1654" s="21" customFormat="1" ht="19.5" customHeight="1"/>
    <row r="1655" s="21" customFormat="1" ht="19.5" customHeight="1"/>
    <row r="1656" s="21" customFormat="1" ht="19.5" customHeight="1"/>
    <row r="1657" s="21" customFormat="1" ht="19.5" customHeight="1"/>
    <row r="1658" s="21" customFormat="1" ht="19.5" customHeight="1"/>
    <row r="1659" s="21" customFormat="1" ht="19.5" customHeight="1"/>
    <row r="1660" s="21" customFormat="1" ht="19.5" customHeight="1"/>
    <row r="1661" s="21" customFormat="1" ht="19.5" customHeight="1"/>
    <row r="1662" s="21" customFormat="1" ht="19.5" customHeight="1"/>
    <row r="1663" s="21" customFormat="1" ht="19.5" customHeight="1"/>
    <row r="1664" s="21" customFormat="1" ht="19.5" customHeight="1"/>
    <row r="1665" s="21" customFormat="1" ht="19.5" customHeight="1"/>
    <row r="1666" s="21" customFormat="1" ht="19.5" customHeight="1"/>
    <row r="1667" s="21" customFormat="1" ht="19.5" customHeight="1"/>
    <row r="1668" s="21" customFormat="1" ht="19.5" customHeight="1"/>
    <row r="1669" s="21" customFormat="1" ht="19.5" customHeight="1"/>
    <row r="1670" s="21" customFormat="1" ht="19.5" customHeight="1"/>
    <row r="1671" s="21" customFormat="1" ht="19.5" customHeight="1"/>
    <row r="1672" s="21" customFormat="1" ht="19.5" customHeight="1"/>
    <row r="1673" s="21" customFormat="1" ht="19.5" customHeight="1"/>
    <row r="1674" s="21" customFormat="1" ht="19.5" customHeight="1"/>
    <row r="1675" s="21" customFormat="1" ht="19.5" customHeight="1"/>
    <row r="1676" s="21" customFormat="1" ht="19.5" customHeight="1"/>
    <row r="1677" s="21" customFormat="1" ht="19.5" customHeight="1"/>
    <row r="1678" s="21" customFormat="1" ht="19.5" customHeight="1"/>
    <row r="1679" s="21" customFormat="1" ht="19.5" customHeight="1"/>
    <row r="1680" s="21" customFormat="1" ht="19.5" customHeight="1"/>
    <row r="1681" s="21" customFormat="1" ht="19.5" customHeight="1"/>
    <row r="1682" s="21" customFormat="1" ht="19.5" customHeight="1"/>
    <row r="1683" s="21" customFormat="1" ht="19.5" customHeight="1"/>
    <row r="1684" s="21" customFormat="1" ht="19.5" customHeight="1"/>
    <row r="1685" s="21" customFormat="1" ht="19.5" customHeight="1"/>
    <row r="1686" s="21" customFormat="1" ht="19.5" customHeight="1"/>
    <row r="1687" s="21" customFormat="1" ht="19.5" customHeight="1"/>
    <row r="1688" s="21" customFormat="1" ht="19.5" customHeight="1"/>
    <row r="1689" s="21" customFormat="1" ht="19.5" customHeight="1"/>
    <row r="1690" s="21" customFormat="1" ht="19.5" customHeight="1"/>
    <row r="1691" s="21" customFormat="1" ht="19.5" customHeight="1"/>
    <row r="1692" s="21" customFormat="1" ht="19.5" customHeight="1"/>
    <row r="1693" s="21" customFormat="1" ht="19.5" customHeight="1"/>
    <row r="1694" s="21" customFormat="1" ht="19.5" customHeight="1"/>
    <row r="1695" s="21" customFormat="1" ht="19.5" customHeight="1"/>
    <row r="1696" s="21" customFormat="1" ht="19.5" customHeight="1"/>
    <row r="1697" s="21" customFormat="1" ht="19.5" customHeight="1"/>
    <row r="1698" s="21" customFormat="1" ht="19.5" customHeight="1"/>
    <row r="1699" s="21" customFormat="1" ht="19.5" customHeight="1"/>
    <row r="1700" s="21" customFormat="1" ht="19.5" customHeight="1"/>
    <row r="1701" s="21" customFormat="1" ht="19.5" customHeight="1"/>
    <row r="1702" s="21" customFormat="1" ht="19.5" customHeight="1"/>
    <row r="1703" s="21" customFormat="1" ht="19.5" customHeight="1"/>
    <row r="1704" s="21" customFormat="1" ht="19.5" customHeight="1"/>
    <row r="1705" s="21" customFormat="1" ht="19.5" customHeight="1"/>
    <row r="1706" s="21" customFormat="1" ht="19.5" customHeight="1"/>
    <row r="1707" s="21" customFormat="1" ht="19.5" customHeight="1"/>
    <row r="1708" s="21" customFormat="1" ht="19.5" customHeight="1"/>
    <row r="1709" s="21" customFormat="1" ht="19.5" customHeight="1"/>
    <row r="1710" s="21" customFormat="1" ht="19.5" customHeight="1"/>
    <row r="1711" s="21" customFormat="1" ht="19.5" customHeight="1"/>
    <row r="1712" s="21" customFormat="1" ht="19.5" customHeight="1"/>
    <row r="1713" s="21" customFormat="1" ht="19.5" customHeight="1"/>
    <row r="1714" s="21" customFormat="1" ht="19.5" customHeight="1"/>
    <row r="1715" s="21" customFormat="1" ht="19.5" customHeight="1"/>
    <row r="1716" s="21" customFormat="1" ht="19.5" customHeight="1"/>
    <row r="1717" s="21" customFormat="1" ht="19.5" customHeight="1"/>
    <row r="1718" s="21" customFormat="1" ht="19.5" customHeight="1"/>
    <row r="1719" s="21" customFormat="1" ht="19.5" customHeight="1"/>
    <row r="1720" s="21" customFormat="1" ht="19.5" customHeight="1"/>
    <row r="1721" s="21" customFormat="1" ht="19.5" customHeight="1"/>
    <row r="1722" s="21" customFormat="1" ht="19.5" customHeight="1"/>
    <row r="1723" s="21" customFormat="1" ht="19.5" customHeight="1"/>
    <row r="1724" s="21" customFormat="1" ht="19.5" customHeight="1"/>
    <row r="1725" s="21" customFormat="1" ht="19.5" customHeight="1"/>
    <row r="1726" s="21" customFormat="1" ht="19.5" customHeight="1"/>
    <row r="1727" s="21" customFormat="1" ht="19.5" customHeight="1"/>
    <row r="1728" s="21" customFormat="1" ht="19.5" customHeight="1"/>
    <row r="1729" s="21" customFormat="1" ht="19.5" customHeight="1"/>
    <row r="1730" s="21" customFormat="1" ht="19.5" customHeight="1"/>
    <row r="1731" s="21" customFormat="1" ht="19.5" customHeight="1"/>
    <row r="1732" s="21" customFormat="1" ht="19.5" customHeight="1"/>
    <row r="1733" s="21" customFormat="1" ht="19.5" customHeight="1"/>
    <row r="1734" s="21" customFormat="1" ht="19.5" customHeight="1"/>
    <row r="1735" s="21" customFormat="1" ht="19.5" customHeight="1"/>
    <row r="1736" s="21" customFormat="1" ht="19.5" customHeight="1"/>
    <row r="1737" s="21" customFormat="1" ht="19.5" customHeight="1"/>
    <row r="1738" s="21" customFormat="1" ht="19.5" customHeight="1"/>
    <row r="1739" s="21" customFormat="1" ht="19.5" customHeight="1"/>
    <row r="1740" s="21" customFormat="1" ht="19.5" customHeight="1"/>
    <row r="1741" s="21" customFormat="1" ht="19.5" customHeight="1"/>
    <row r="1742" s="21" customFormat="1" ht="19.5" customHeight="1"/>
    <row r="1743" s="21" customFormat="1" ht="19.5" customHeight="1"/>
    <row r="1744" s="21" customFormat="1" ht="19.5" customHeight="1"/>
    <row r="1745" s="21" customFormat="1" ht="19.5" customHeight="1"/>
    <row r="1746" s="21" customFormat="1" ht="19.5" customHeight="1"/>
    <row r="1747" s="21" customFormat="1" ht="19.5" customHeight="1"/>
    <row r="1748" s="21" customFormat="1" ht="19.5" customHeight="1"/>
    <row r="1749" s="21" customFormat="1" ht="19.5" customHeight="1"/>
    <row r="1750" s="21" customFormat="1" ht="19.5" customHeight="1"/>
    <row r="1751" s="21" customFormat="1" ht="19.5" customHeight="1"/>
    <row r="1752" s="21" customFormat="1" ht="19.5" customHeight="1"/>
    <row r="1753" s="21" customFormat="1" ht="19.5" customHeight="1"/>
    <row r="1754" s="21" customFormat="1" ht="19.5" customHeight="1"/>
    <row r="1755" s="21" customFormat="1" ht="19.5" customHeight="1"/>
    <row r="1756" s="21" customFormat="1" ht="19.5" customHeight="1"/>
    <row r="1757" s="21" customFormat="1" ht="19.5" customHeight="1"/>
    <row r="1758" s="21" customFormat="1" ht="19.5" customHeight="1"/>
    <row r="1759" s="21" customFormat="1" ht="19.5" customHeight="1"/>
    <row r="1760" s="21" customFormat="1" ht="19.5" customHeight="1"/>
    <row r="1761" s="21" customFormat="1" ht="19.5" customHeight="1"/>
    <row r="1762" s="21" customFormat="1" ht="19.5" customHeight="1"/>
    <row r="1763" s="21" customFormat="1" ht="19.5" customHeight="1"/>
    <row r="1764" s="21" customFormat="1" ht="19.5" customHeight="1"/>
    <row r="1765" s="21" customFormat="1" ht="19.5" customHeight="1"/>
    <row r="1766" s="21" customFormat="1" ht="19.5" customHeight="1"/>
    <row r="1767" s="21" customFormat="1" ht="19.5" customHeight="1"/>
    <row r="1768" s="21" customFormat="1" ht="19.5" customHeight="1"/>
    <row r="1769" s="21" customFormat="1" ht="19.5" customHeight="1"/>
    <row r="1770" s="21" customFormat="1" ht="19.5" customHeight="1"/>
    <row r="1771" s="21" customFormat="1" ht="19.5" customHeight="1"/>
    <row r="1772" s="21" customFormat="1" ht="19.5" customHeight="1"/>
    <row r="1773" s="21" customFormat="1" ht="19.5" customHeight="1"/>
    <row r="1774" s="21" customFormat="1" ht="19.5" customHeight="1"/>
    <row r="1775" s="21" customFormat="1" ht="19.5" customHeight="1"/>
    <row r="1776" s="21" customFormat="1" ht="19.5" customHeight="1"/>
    <row r="1777" s="21" customFormat="1" ht="19.5" customHeight="1"/>
    <row r="1778" s="21" customFormat="1" ht="19.5" customHeight="1"/>
    <row r="1779" s="21" customFormat="1" ht="19.5" customHeight="1"/>
    <row r="1780" s="21" customFormat="1" ht="19.5" customHeight="1"/>
    <row r="1781" s="21" customFormat="1" ht="19.5" customHeight="1"/>
    <row r="1782" s="21" customFormat="1" ht="19.5" customHeight="1"/>
    <row r="1783" s="21" customFormat="1" ht="19.5" customHeight="1"/>
    <row r="1784" s="21" customFormat="1" ht="19.5" customHeight="1"/>
    <row r="1785" s="21" customFormat="1" ht="19.5" customHeight="1"/>
    <row r="1786" s="21" customFormat="1" ht="19.5" customHeight="1"/>
    <row r="1787" s="21" customFormat="1" ht="19.5" customHeight="1"/>
    <row r="1788" s="21" customFormat="1" ht="19.5" customHeight="1"/>
    <row r="1789" s="21" customFormat="1" ht="19.5" customHeight="1"/>
    <row r="1790" s="21" customFormat="1" ht="19.5" customHeight="1"/>
    <row r="1791" s="21" customFormat="1" ht="19.5" customHeight="1"/>
    <row r="1792" s="21" customFormat="1" ht="19.5" customHeight="1"/>
    <row r="1793" s="21" customFormat="1" ht="19.5" customHeight="1"/>
    <row r="1794" s="21" customFormat="1" ht="19.5" customHeight="1"/>
    <row r="1795" s="21" customFormat="1" ht="19.5" customHeight="1"/>
    <row r="1796" s="21" customFormat="1" ht="19.5" customHeight="1"/>
    <row r="1797" s="21" customFormat="1" ht="19.5" customHeight="1"/>
    <row r="1798" s="21" customFormat="1" ht="19.5" customHeight="1"/>
    <row r="1799" s="21" customFormat="1" ht="19.5" customHeight="1"/>
    <row r="1800" s="21" customFormat="1" ht="19.5" customHeight="1"/>
    <row r="1801" s="21" customFormat="1" ht="19.5" customHeight="1"/>
    <row r="1802" s="21" customFormat="1" ht="19.5" customHeight="1"/>
    <row r="1803" s="21" customFormat="1" ht="19.5" customHeight="1"/>
    <row r="1804" s="21" customFormat="1" ht="19.5" customHeight="1"/>
    <row r="1805" s="21" customFormat="1" ht="19.5" customHeight="1"/>
    <row r="1806" s="21" customFormat="1" ht="19.5" customHeight="1"/>
    <row r="1807" spans="2:6" ht="19.5" customHeight="1">
      <c r="B1807" s="21"/>
      <c r="C1807" s="21"/>
      <c r="D1807" s="21"/>
      <c r="E1807" s="21"/>
      <c r="F1807" s="21"/>
    </row>
    <row r="1808" spans="2:6" ht="19.5" customHeight="1">
      <c r="B1808" s="21"/>
      <c r="C1808" s="21"/>
      <c r="D1808" s="21"/>
      <c r="E1808" s="21"/>
      <c r="F1808" s="21"/>
    </row>
  </sheetData>
  <sheetProtection/>
  <mergeCells count="1">
    <mergeCell ref="B1:D1"/>
  </mergeCells>
  <printOptions/>
  <pageMargins left="0.4724409448818898" right="0.5905511811023623" top="0.4724409448818898" bottom="0.6299212598425197" header="0.15748031496062992" footer="0.4330708661417323"/>
  <pageSetup horizontalDpi="600" verticalDpi="600" orientation="portrait" paperSize="9" scale="80" r:id="rId1"/>
  <headerFooter alignWithMargins="0">
    <oddHeader>&amp;C14.sz.melléklet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4.75390625" style="276" customWidth="1"/>
    <col min="2" max="2" width="30.00390625" style="276" customWidth="1"/>
    <col min="3" max="3" width="8.00390625" style="276" customWidth="1"/>
    <col min="4" max="4" width="8.375" style="276" customWidth="1"/>
    <col min="5" max="5" width="7.75390625" style="276" customWidth="1"/>
    <col min="6" max="6" width="6.875" style="276" customWidth="1"/>
    <col min="7" max="7" width="4.625" style="293" customWidth="1"/>
    <col min="8" max="8" width="30.125" style="276" customWidth="1"/>
    <col min="9" max="9" width="8.125" style="276" customWidth="1"/>
    <col min="10" max="10" width="8.75390625" style="276" customWidth="1"/>
    <col min="11" max="11" width="7.625" style="276" customWidth="1"/>
    <col min="12" max="12" width="6.875" style="276" customWidth="1"/>
  </cols>
  <sheetData>
    <row r="1" spans="1:12" ht="12.75">
      <c r="A1" s="259" t="s">
        <v>355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2" ht="12.75">
      <c r="A2" s="260" t="s">
        <v>274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</row>
    <row r="3" spans="1:12" ht="12.75">
      <c r="A3" s="260" t="s">
        <v>275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</row>
    <row r="4" spans="1:12" ht="12.75">
      <c r="A4" s="261"/>
      <c r="B4" s="261"/>
      <c r="C4" s="261"/>
      <c r="D4" s="261"/>
      <c r="E4" s="261"/>
      <c r="F4" s="261"/>
      <c r="G4" s="261"/>
      <c r="H4" s="261"/>
      <c r="I4" s="261"/>
      <c r="J4" s="261"/>
      <c r="K4" s="261" t="s">
        <v>276</v>
      </c>
      <c r="L4" s="261"/>
    </row>
    <row r="5" spans="1:12" ht="12.75">
      <c r="A5" s="272"/>
      <c r="B5" s="272" t="s">
        <v>277</v>
      </c>
      <c r="C5" s="272" t="s">
        <v>278</v>
      </c>
      <c r="D5" s="272" t="s">
        <v>279</v>
      </c>
      <c r="E5" s="272" t="s">
        <v>280</v>
      </c>
      <c r="F5" s="272" t="s">
        <v>281</v>
      </c>
      <c r="G5" s="273"/>
      <c r="H5" s="272" t="s">
        <v>282</v>
      </c>
      <c r="I5" s="272" t="s">
        <v>283</v>
      </c>
      <c r="J5" s="272" t="s">
        <v>284</v>
      </c>
      <c r="K5" s="272" t="s">
        <v>285</v>
      </c>
      <c r="L5" s="272" t="s">
        <v>286</v>
      </c>
    </row>
    <row r="6" spans="1:12" ht="33.75">
      <c r="A6" s="262" t="s">
        <v>287</v>
      </c>
      <c r="B6" s="263" t="s">
        <v>27</v>
      </c>
      <c r="C6" s="263"/>
      <c r="D6" s="263"/>
      <c r="E6" s="263"/>
      <c r="F6" s="263"/>
      <c r="G6" s="262" t="s">
        <v>287</v>
      </c>
      <c r="H6" s="263" t="s">
        <v>29</v>
      </c>
      <c r="I6" s="263"/>
      <c r="J6" s="263"/>
      <c r="K6" s="263"/>
      <c r="L6" s="263"/>
    </row>
    <row r="7" spans="1:12" ht="27.75">
      <c r="A7" s="262"/>
      <c r="B7" s="264"/>
      <c r="C7" s="265" t="s">
        <v>288</v>
      </c>
      <c r="D7" s="265" t="s">
        <v>354</v>
      </c>
      <c r="E7" s="265"/>
      <c r="F7" s="265"/>
      <c r="G7" s="266"/>
      <c r="H7" s="267"/>
      <c r="I7" s="265" t="s">
        <v>288</v>
      </c>
      <c r="J7" s="265" t="s">
        <v>354</v>
      </c>
      <c r="K7" s="265"/>
      <c r="L7" s="265"/>
    </row>
    <row r="8" spans="1:12" ht="12.75">
      <c r="A8" s="274"/>
      <c r="B8" s="275" t="s">
        <v>20</v>
      </c>
      <c r="C8" s="275" t="s">
        <v>289</v>
      </c>
      <c r="D8" s="275" t="s">
        <v>289</v>
      </c>
      <c r="F8" s="275"/>
      <c r="G8" s="275"/>
      <c r="H8" s="275" t="s">
        <v>20</v>
      </c>
      <c r="I8" s="275" t="s">
        <v>289</v>
      </c>
      <c r="J8" s="275" t="s">
        <v>289</v>
      </c>
      <c r="K8" s="275"/>
      <c r="L8" s="275"/>
    </row>
    <row r="9" spans="1:12" ht="12.75">
      <c r="A9" s="262">
        <v>1</v>
      </c>
      <c r="B9" s="277" t="s">
        <v>290</v>
      </c>
      <c r="C9" s="278">
        <f>SUM(C10)</f>
        <v>345657</v>
      </c>
      <c r="D9" s="278">
        <v>487871</v>
      </c>
      <c r="E9" s="274"/>
      <c r="F9" s="279"/>
      <c r="G9" s="268">
        <v>1</v>
      </c>
      <c r="H9" s="277" t="s">
        <v>291</v>
      </c>
      <c r="I9" s="278">
        <v>432093</v>
      </c>
      <c r="J9" s="278">
        <v>579586</v>
      </c>
      <c r="K9" s="278"/>
      <c r="L9" s="280"/>
    </row>
    <row r="10" spans="1:12" ht="12.75">
      <c r="A10" s="262">
        <v>2</v>
      </c>
      <c r="B10" s="281" t="s">
        <v>292</v>
      </c>
      <c r="C10" s="278">
        <f>SUM(C11,C25)</f>
        <v>345657</v>
      </c>
      <c r="D10" s="278">
        <v>487871</v>
      </c>
      <c r="E10" s="274"/>
      <c r="F10" s="279"/>
      <c r="G10" s="268">
        <v>2</v>
      </c>
      <c r="H10" s="281" t="s">
        <v>293</v>
      </c>
      <c r="I10" s="278">
        <f>SUM(I11,I25)</f>
        <v>432093</v>
      </c>
      <c r="J10" s="278">
        <f>SUM(J11,J25)</f>
        <v>579586</v>
      </c>
      <c r="K10" s="278"/>
      <c r="L10" s="280"/>
    </row>
    <row r="11" spans="1:12" ht="12.75">
      <c r="A11" s="262">
        <v>3</v>
      </c>
      <c r="B11" s="281" t="s">
        <v>294</v>
      </c>
      <c r="C11" s="278">
        <f>SUM(C12,C15,C16,C18:C20)</f>
        <v>345657</v>
      </c>
      <c r="D11" s="278">
        <v>487359</v>
      </c>
      <c r="E11" s="274"/>
      <c r="F11" s="279"/>
      <c r="G11" s="268">
        <v>3</v>
      </c>
      <c r="H11" s="281" t="s">
        <v>294</v>
      </c>
      <c r="I11" s="278">
        <f>SUM(I12:I22)</f>
        <v>397093</v>
      </c>
      <c r="J11" s="278">
        <f>SUM(J12:J24)</f>
        <v>540109</v>
      </c>
      <c r="K11" s="278"/>
      <c r="L11" s="280"/>
    </row>
    <row r="12" spans="1:12" ht="12.75">
      <c r="A12" s="262">
        <v>4</v>
      </c>
      <c r="B12" s="282" t="s">
        <v>36</v>
      </c>
      <c r="C12" s="283">
        <f>SUM(C13:C14)</f>
        <v>72682</v>
      </c>
      <c r="D12" s="283">
        <f>SUM(D13:D14)</f>
        <v>90894</v>
      </c>
      <c r="E12" s="274"/>
      <c r="F12" s="279"/>
      <c r="G12" s="268">
        <v>4</v>
      </c>
      <c r="H12" s="282" t="s">
        <v>295</v>
      </c>
      <c r="I12" s="283">
        <v>105091</v>
      </c>
      <c r="J12" s="283">
        <v>112054</v>
      </c>
      <c r="K12" s="283"/>
      <c r="L12" s="280"/>
    </row>
    <row r="13" spans="1:12" ht="12.75">
      <c r="A13" s="262">
        <v>5</v>
      </c>
      <c r="B13" s="284" t="s">
        <v>296</v>
      </c>
      <c r="C13" s="285">
        <v>17925</v>
      </c>
      <c r="D13" s="285">
        <v>32865</v>
      </c>
      <c r="E13" s="274"/>
      <c r="F13" s="279"/>
      <c r="G13" s="268">
        <v>5</v>
      </c>
      <c r="H13" s="282" t="s">
        <v>30</v>
      </c>
      <c r="I13" s="283">
        <v>21607</v>
      </c>
      <c r="J13" s="283">
        <v>23236</v>
      </c>
      <c r="K13" s="283"/>
      <c r="L13" s="280"/>
    </row>
    <row r="14" spans="1:12" ht="12.75">
      <c r="A14" s="262">
        <v>6</v>
      </c>
      <c r="B14" s="284" t="s">
        <v>85</v>
      </c>
      <c r="C14" s="285">
        <v>54757</v>
      </c>
      <c r="D14" s="285">
        <v>58029</v>
      </c>
      <c r="E14" s="274"/>
      <c r="F14" s="279"/>
      <c r="G14" s="268">
        <v>6</v>
      </c>
      <c r="H14" s="282" t="s">
        <v>297</v>
      </c>
      <c r="I14" s="283">
        <v>62950</v>
      </c>
      <c r="J14" s="283">
        <v>131084</v>
      </c>
      <c r="K14" s="283"/>
      <c r="L14" s="280"/>
    </row>
    <row r="15" spans="1:12" ht="12.75">
      <c r="A15" s="262">
        <v>7</v>
      </c>
      <c r="B15" s="282" t="s">
        <v>298</v>
      </c>
      <c r="C15" s="283">
        <v>0</v>
      </c>
      <c r="D15" s="283">
        <v>0</v>
      </c>
      <c r="E15" s="274"/>
      <c r="F15" s="279"/>
      <c r="G15" s="268">
        <v>7</v>
      </c>
      <c r="H15" s="282" t="s">
        <v>299</v>
      </c>
      <c r="I15" s="283"/>
      <c r="J15" s="283"/>
      <c r="K15" s="283"/>
      <c r="L15" s="280"/>
    </row>
    <row r="16" spans="1:12" ht="12.75">
      <c r="A16" s="262">
        <v>8</v>
      </c>
      <c r="B16" s="282" t="s">
        <v>300</v>
      </c>
      <c r="C16" s="283">
        <v>0</v>
      </c>
      <c r="D16" s="283">
        <v>0</v>
      </c>
      <c r="E16" s="274"/>
      <c r="F16" s="279"/>
      <c r="G16" s="268">
        <v>8</v>
      </c>
      <c r="H16" s="282"/>
      <c r="I16" s="283"/>
      <c r="J16" s="283"/>
      <c r="K16" s="283"/>
      <c r="L16" s="280"/>
    </row>
    <row r="17" spans="1:12" ht="12.75">
      <c r="A17" s="262">
        <v>9</v>
      </c>
      <c r="B17" s="284" t="s">
        <v>301</v>
      </c>
      <c r="C17" s="285">
        <v>0</v>
      </c>
      <c r="D17" s="285">
        <v>0</v>
      </c>
      <c r="E17" s="274"/>
      <c r="F17" s="279"/>
      <c r="G17" s="268">
        <v>9</v>
      </c>
      <c r="H17" s="282" t="s">
        <v>302</v>
      </c>
      <c r="I17" s="283">
        <v>22490</v>
      </c>
      <c r="J17" s="283">
        <v>39013</v>
      </c>
      <c r="K17" s="283"/>
      <c r="L17" s="280"/>
    </row>
    <row r="18" spans="1:12" ht="12.75">
      <c r="A18" s="262">
        <v>10</v>
      </c>
      <c r="B18" s="282" t="s">
        <v>303</v>
      </c>
      <c r="C18" s="283">
        <v>64403</v>
      </c>
      <c r="D18" s="283">
        <v>80787</v>
      </c>
      <c r="E18" s="274"/>
      <c r="F18" s="279"/>
      <c r="G18" s="268">
        <v>10</v>
      </c>
      <c r="H18" s="282" t="s">
        <v>304</v>
      </c>
      <c r="I18" s="283">
        <v>0</v>
      </c>
      <c r="J18" s="283"/>
      <c r="K18" s="283"/>
      <c r="L18" s="280"/>
    </row>
    <row r="19" spans="1:12" ht="22.5">
      <c r="A19" s="262">
        <v>11</v>
      </c>
      <c r="B19" s="282" t="s">
        <v>305</v>
      </c>
      <c r="C19" s="283">
        <v>208572</v>
      </c>
      <c r="D19" s="283">
        <v>256684</v>
      </c>
      <c r="E19" s="274"/>
      <c r="F19" s="279"/>
      <c r="G19" s="268">
        <v>11</v>
      </c>
      <c r="H19" s="282" t="s">
        <v>306</v>
      </c>
      <c r="I19" s="283">
        <v>0</v>
      </c>
      <c r="J19" s="283">
        <v>0</v>
      </c>
      <c r="K19" s="283"/>
      <c r="L19" s="280"/>
    </row>
    <row r="20" spans="1:12" ht="22.5">
      <c r="A20" s="262">
        <v>12</v>
      </c>
      <c r="B20" s="282" t="s">
        <v>307</v>
      </c>
      <c r="C20" s="283"/>
      <c r="D20" s="283">
        <v>0</v>
      </c>
      <c r="E20" s="274"/>
      <c r="F20" s="279"/>
      <c r="G20" s="268">
        <v>12</v>
      </c>
      <c r="H20" s="282" t="s">
        <v>308</v>
      </c>
      <c r="I20" s="283">
        <v>184955</v>
      </c>
      <c r="J20" s="283">
        <v>177805</v>
      </c>
      <c r="K20" s="283"/>
      <c r="L20" s="280"/>
    </row>
    <row r="21" spans="1:12" ht="12.75">
      <c r="A21" s="262">
        <v>13</v>
      </c>
      <c r="B21" s="282" t="s">
        <v>309</v>
      </c>
      <c r="C21" s="283"/>
      <c r="D21" s="283">
        <v>7937</v>
      </c>
      <c r="E21" s="274"/>
      <c r="F21" s="279"/>
      <c r="G21" s="268"/>
      <c r="H21" s="282"/>
      <c r="I21" s="283"/>
      <c r="J21" s="283"/>
      <c r="K21" s="283"/>
      <c r="L21" s="280"/>
    </row>
    <row r="22" spans="1:12" ht="22.5">
      <c r="A22" s="262">
        <v>14</v>
      </c>
      <c r="B22" s="282" t="s">
        <v>310</v>
      </c>
      <c r="C22" s="283"/>
      <c r="D22" s="283">
        <v>50515</v>
      </c>
      <c r="E22" s="274"/>
      <c r="F22" s="279"/>
      <c r="G22" s="268">
        <v>13</v>
      </c>
      <c r="H22" s="282" t="s">
        <v>311</v>
      </c>
      <c r="I22" s="283"/>
      <c r="J22" s="283"/>
      <c r="K22" s="283"/>
      <c r="L22" s="280"/>
    </row>
    <row r="23" spans="1:12" ht="22.5">
      <c r="A23" s="262"/>
      <c r="B23" s="282"/>
      <c r="C23" s="283"/>
      <c r="D23" s="283"/>
      <c r="E23" s="274"/>
      <c r="F23" s="279"/>
      <c r="G23" s="268">
        <v>14</v>
      </c>
      <c r="H23" s="282" t="s">
        <v>312</v>
      </c>
      <c r="I23" s="283"/>
      <c r="J23" s="283">
        <v>6402</v>
      </c>
      <c r="K23" s="283"/>
      <c r="L23" s="280"/>
    </row>
    <row r="24" spans="1:12" ht="22.5">
      <c r="A24" s="262"/>
      <c r="B24" s="282"/>
      <c r="C24" s="283"/>
      <c r="D24" s="283"/>
      <c r="E24" s="274"/>
      <c r="F24" s="279"/>
      <c r="G24" s="268">
        <v>15</v>
      </c>
      <c r="H24" s="282" t="s">
        <v>313</v>
      </c>
      <c r="I24" s="283"/>
      <c r="J24" s="283">
        <v>50515</v>
      </c>
      <c r="K24" s="283"/>
      <c r="L24" s="280"/>
    </row>
    <row r="25" spans="1:12" ht="12.75">
      <c r="A25" s="262">
        <v>15</v>
      </c>
      <c r="B25" s="281" t="s">
        <v>314</v>
      </c>
      <c r="C25" s="278">
        <f>SUM(C26:C30)</f>
        <v>0</v>
      </c>
      <c r="D25" s="278">
        <f>SUM(D26:D30)</f>
        <v>512</v>
      </c>
      <c r="E25" s="274"/>
      <c r="F25" s="279"/>
      <c r="G25" s="268">
        <v>16</v>
      </c>
      <c r="H25" s="281" t="s">
        <v>315</v>
      </c>
      <c r="I25" s="278">
        <f>SUM(I26:I31)</f>
        <v>35000</v>
      </c>
      <c r="J25" s="278">
        <f>SUM(J26:J31)</f>
        <v>39477</v>
      </c>
      <c r="K25" s="278"/>
      <c r="L25" s="280"/>
    </row>
    <row r="26" spans="1:12" ht="12.75">
      <c r="A26" s="262">
        <v>16</v>
      </c>
      <c r="B26" s="282" t="s">
        <v>316</v>
      </c>
      <c r="C26" s="283"/>
      <c r="D26" s="283">
        <v>394</v>
      </c>
      <c r="E26" s="274"/>
      <c r="F26" s="279"/>
      <c r="G26" s="268">
        <v>17</v>
      </c>
      <c r="H26" s="282" t="s">
        <v>317</v>
      </c>
      <c r="I26" s="283">
        <v>10000</v>
      </c>
      <c r="J26" s="283">
        <v>26716</v>
      </c>
      <c r="K26" s="283"/>
      <c r="L26" s="280"/>
    </row>
    <row r="27" spans="1:12" ht="12.75">
      <c r="A27" s="262">
        <v>17</v>
      </c>
      <c r="B27" s="282" t="s">
        <v>318</v>
      </c>
      <c r="C27" s="283"/>
      <c r="D27" s="283">
        <v>0</v>
      </c>
      <c r="E27" s="274"/>
      <c r="F27" s="269"/>
      <c r="G27" s="268">
        <v>18</v>
      </c>
      <c r="H27" s="282" t="s">
        <v>25</v>
      </c>
      <c r="I27" s="283">
        <v>25000</v>
      </c>
      <c r="J27" s="283">
        <v>12761</v>
      </c>
      <c r="K27" s="283"/>
      <c r="L27" s="280"/>
    </row>
    <row r="28" spans="1:12" ht="12.75">
      <c r="A28" s="262">
        <v>18</v>
      </c>
      <c r="B28" s="282" t="s">
        <v>319</v>
      </c>
      <c r="C28" s="283"/>
      <c r="D28" s="283">
        <v>118</v>
      </c>
      <c r="E28" s="274"/>
      <c r="F28" s="279"/>
      <c r="G28" s="268">
        <v>19</v>
      </c>
      <c r="H28" s="282" t="s">
        <v>320</v>
      </c>
      <c r="I28" s="283">
        <v>0</v>
      </c>
      <c r="J28" s="283">
        <v>0</v>
      </c>
      <c r="K28" s="283"/>
      <c r="L28" s="280"/>
    </row>
    <row r="29" spans="1:12" ht="22.5">
      <c r="A29" s="262">
        <v>19</v>
      </c>
      <c r="B29" s="282" t="s">
        <v>305</v>
      </c>
      <c r="C29" s="283"/>
      <c r="D29" s="283">
        <v>0</v>
      </c>
      <c r="E29" s="274"/>
      <c r="F29" s="279"/>
      <c r="G29" s="268">
        <v>20</v>
      </c>
      <c r="H29" s="282" t="s">
        <v>321</v>
      </c>
      <c r="I29" s="283">
        <v>0</v>
      </c>
      <c r="J29" s="283">
        <v>0</v>
      </c>
      <c r="K29" s="283"/>
      <c r="L29" s="280"/>
    </row>
    <row r="30" spans="1:12" ht="22.5">
      <c r="A30" s="262">
        <v>20</v>
      </c>
      <c r="B30" s="282" t="s">
        <v>307</v>
      </c>
      <c r="C30" s="283"/>
      <c r="D30" s="283">
        <v>0</v>
      </c>
      <c r="E30" s="274"/>
      <c r="F30" s="279"/>
      <c r="G30" s="268">
        <v>21</v>
      </c>
      <c r="H30" s="282" t="s">
        <v>322</v>
      </c>
      <c r="I30" s="283">
        <v>0</v>
      </c>
      <c r="J30" s="283">
        <v>0</v>
      </c>
      <c r="K30" s="283"/>
      <c r="L30" s="280"/>
    </row>
    <row r="31" spans="1:12" ht="12.75">
      <c r="A31" s="262">
        <v>21</v>
      </c>
      <c r="B31" s="270" t="s">
        <v>323</v>
      </c>
      <c r="C31" s="283"/>
      <c r="D31" s="283">
        <v>542</v>
      </c>
      <c r="E31" s="274"/>
      <c r="F31" s="279"/>
      <c r="G31" s="268">
        <v>22</v>
      </c>
      <c r="H31" s="282" t="s">
        <v>324</v>
      </c>
      <c r="I31" s="283">
        <v>0</v>
      </c>
      <c r="J31" s="283">
        <v>0</v>
      </c>
      <c r="K31" s="283"/>
      <c r="L31" s="280"/>
    </row>
    <row r="32" spans="1:12" ht="12.75">
      <c r="A32" s="286"/>
      <c r="B32" s="287"/>
      <c r="C32" s="288"/>
      <c r="D32" s="288"/>
      <c r="E32" s="288"/>
      <c r="F32" s="289"/>
      <c r="G32" s="271"/>
      <c r="H32" s="287"/>
      <c r="I32" s="290"/>
      <c r="J32" s="290"/>
      <c r="K32" s="290"/>
      <c r="L32" s="289"/>
    </row>
    <row r="33" spans="1:12" ht="12.75">
      <c r="A33" s="286"/>
      <c r="B33" s="287"/>
      <c r="C33" s="288"/>
      <c r="D33" s="288"/>
      <c r="E33" s="288"/>
      <c r="F33" s="289"/>
      <c r="G33" s="271"/>
      <c r="H33" s="287"/>
      <c r="I33" s="290"/>
      <c r="J33" s="290"/>
      <c r="K33" s="290"/>
      <c r="L33" s="289"/>
    </row>
    <row r="34" spans="1:12" ht="12.75">
      <c r="A34" s="286"/>
      <c r="B34" s="287"/>
      <c r="C34" s="288"/>
      <c r="D34" s="288"/>
      <c r="E34" s="288"/>
      <c r="F34" s="289"/>
      <c r="G34" s="271"/>
      <c r="H34" s="287"/>
      <c r="I34" s="290"/>
      <c r="J34" s="290"/>
      <c r="K34" s="290"/>
      <c r="L34" s="289"/>
    </row>
    <row r="35" spans="1:12" ht="12.75">
      <c r="A35" s="260" t="s">
        <v>325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</row>
    <row r="36" spans="1:12" ht="12.75">
      <c r="A36" s="260" t="s">
        <v>326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</row>
    <row r="37" spans="1:12" ht="12.75">
      <c r="A37" s="261"/>
      <c r="B37" s="261"/>
      <c r="C37" s="261"/>
      <c r="D37" s="261"/>
      <c r="E37" s="261"/>
      <c r="F37" s="261"/>
      <c r="G37" s="261"/>
      <c r="H37" s="261"/>
      <c r="I37" s="261"/>
      <c r="J37" s="261"/>
      <c r="K37" s="261" t="s">
        <v>276</v>
      </c>
      <c r="L37" s="261"/>
    </row>
    <row r="38" spans="1:12" ht="12.75">
      <c r="A38" s="272"/>
      <c r="B38" s="272" t="s">
        <v>277</v>
      </c>
      <c r="C38" s="272" t="s">
        <v>278</v>
      </c>
      <c r="D38" s="272" t="s">
        <v>279</v>
      </c>
      <c r="E38" s="272" t="s">
        <v>280</v>
      </c>
      <c r="F38" s="272" t="s">
        <v>281</v>
      </c>
      <c r="G38" s="273"/>
      <c r="H38" s="272" t="s">
        <v>282</v>
      </c>
      <c r="I38" s="272" t="s">
        <v>283</v>
      </c>
      <c r="J38" s="272" t="s">
        <v>284</v>
      </c>
      <c r="K38" s="272" t="s">
        <v>285</v>
      </c>
      <c r="L38" s="272" t="s">
        <v>286</v>
      </c>
    </row>
    <row r="39" spans="1:12" ht="33.75">
      <c r="A39" s="262" t="s">
        <v>287</v>
      </c>
      <c r="B39" s="263" t="s">
        <v>27</v>
      </c>
      <c r="C39" s="263"/>
      <c r="D39" s="263"/>
      <c r="E39" s="263"/>
      <c r="F39" s="263"/>
      <c r="G39" s="262" t="s">
        <v>287</v>
      </c>
      <c r="H39" s="263" t="s">
        <v>29</v>
      </c>
      <c r="I39" s="263"/>
      <c r="J39" s="263"/>
      <c r="K39" s="263"/>
      <c r="L39" s="263"/>
    </row>
    <row r="40" spans="1:12" ht="27.75">
      <c r="A40" s="262"/>
      <c r="B40" s="264"/>
      <c r="C40" s="265" t="s">
        <v>288</v>
      </c>
      <c r="D40" s="265" t="s">
        <v>354</v>
      </c>
      <c r="E40" s="265"/>
      <c r="F40" s="265"/>
      <c r="G40" s="266"/>
      <c r="H40" s="267"/>
      <c r="I40" s="265" t="s">
        <v>288</v>
      </c>
      <c r="J40" s="265" t="s">
        <v>354</v>
      </c>
      <c r="K40" s="265"/>
      <c r="L40" s="265"/>
    </row>
    <row r="41" spans="1:12" ht="12.75">
      <c r="A41" s="262">
        <v>22</v>
      </c>
      <c r="B41" s="281"/>
      <c r="C41" s="283"/>
      <c r="D41" s="283"/>
      <c r="E41" s="283"/>
      <c r="F41" s="280"/>
      <c r="G41" s="268">
        <v>22</v>
      </c>
      <c r="H41" s="281" t="s">
        <v>327</v>
      </c>
      <c r="I41" s="278">
        <v>3322</v>
      </c>
      <c r="J41" s="278"/>
      <c r="K41" s="278"/>
      <c r="L41" s="280"/>
    </row>
    <row r="42" spans="1:12" ht="12.75">
      <c r="A42" s="262">
        <v>23</v>
      </c>
      <c r="B42" s="270"/>
      <c r="C42" s="283"/>
      <c r="D42" s="283"/>
      <c r="E42" s="283"/>
      <c r="F42" s="280"/>
      <c r="G42" s="268">
        <v>23</v>
      </c>
      <c r="H42" s="282" t="s">
        <v>328</v>
      </c>
      <c r="I42" s="283"/>
      <c r="J42" s="283"/>
      <c r="K42" s="283"/>
      <c r="L42" s="280"/>
    </row>
    <row r="43" spans="1:12" ht="12.75">
      <c r="A43" s="262">
        <v>24</v>
      </c>
      <c r="B43" s="270"/>
      <c r="C43" s="283"/>
      <c r="D43" s="283"/>
      <c r="E43" s="283"/>
      <c r="F43" s="280"/>
      <c r="G43" s="268">
        <v>24</v>
      </c>
      <c r="H43" s="282" t="s">
        <v>329</v>
      </c>
      <c r="I43" s="283">
        <v>3322</v>
      </c>
      <c r="J43" s="283"/>
      <c r="K43" s="283"/>
      <c r="L43" s="280"/>
    </row>
    <row r="44" spans="1:12" ht="12.75">
      <c r="A44" s="262">
        <v>25</v>
      </c>
      <c r="B44" s="281"/>
      <c r="C44" s="283"/>
      <c r="D44" s="283"/>
      <c r="E44" s="283"/>
      <c r="F44" s="280"/>
      <c r="G44" s="268">
        <v>25</v>
      </c>
      <c r="H44" s="281" t="s">
        <v>330</v>
      </c>
      <c r="I44" s="278"/>
      <c r="J44" s="278"/>
      <c r="K44" s="278"/>
      <c r="L44" s="280"/>
    </row>
    <row r="45" spans="1:12" ht="12.75">
      <c r="A45" s="262">
        <v>26</v>
      </c>
      <c r="B45" s="270"/>
      <c r="C45" s="283"/>
      <c r="D45" s="283"/>
      <c r="E45" s="283"/>
      <c r="F45" s="280"/>
      <c r="G45" s="268">
        <v>26</v>
      </c>
      <c r="H45" s="282" t="s">
        <v>331</v>
      </c>
      <c r="I45" s="283"/>
      <c r="J45" s="283"/>
      <c r="K45" s="283"/>
      <c r="L45" s="280"/>
    </row>
    <row r="46" spans="1:12" ht="12.75">
      <c r="A46" s="262">
        <v>27</v>
      </c>
      <c r="B46" s="277"/>
      <c r="C46" s="283"/>
      <c r="D46" s="283"/>
      <c r="E46" s="283"/>
      <c r="F46" s="283"/>
      <c r="G46" s="268">
        <v>27</v>
      </c>
      <c r="H46" s="277" t="s">
        <v>332</v>
      </c>
      <c r="I46" s="278"/>
      <c r="J46" s="278"/>
      <c r="K46" s="278"/>
      <c r="L46" s="280"/>
    </row>
    <row r="47" spans="1:12" ht="12.75">
      <c r="A47" s="262">
        <v>28</v>
      </c>
      <c r="B47" s="270"/>
      <c r="C47" s="283"/>
      <c r="D47" s="283"/>
      <c r="E47" s="283"/>
      <c r="F47" s="283"/>
      <c r="G47" s="268">
        <v>28</v>
      </c>
      <c r="H47" s="282" t="s">
        <v>333</v>
      </c>
      <c r="I47" s="283"/>
      <c r="J47" s="283"/>
      <c r="K47" s="283"/>
      <c r="L47" s="280"/>
    </row>
    <row r="48" spans="1:12" ht="12.75">
      <c r="A48" s="262">
        <v>29</v>
      </c>
      <c r="B48" s="270"/>
      <c r="C48" s="283"/>
      <c r="D48" s="283"/>
      <c r="E48" s="283"/>
      <c r="F48" s="283"/>
      <c r="G48" s="268">
        <v>29</v>
      </c>
      <c r="H48" s="282" t="s">
        <v>334</v>
      </c>
      <c r="I48" s="283"/>
      <c r="J48" s="283"/>
      <c r="K48" s="283"/>
      <c r="L48" s="280"/>
    </row>
    <row r="49" spans="1:12" ht="12.75">
      <c r="A49" s="262">
        <v>30</v>
      </c>
      <c r="B49" s="277"/>
      <c r="C49" s="283"/>
      <c r="D49" s="283"/>
      <c r="E49" s="283"/>
      <c r="F49" s="283"/>
      <c r="G49" s="268">
        <v>30</v>
      </c>
      <c r="H49" s="277" t="s">
        <v>335</v>
      </c>
      <c r="I49" s="278"/>
      <c r="J49" s="278"/>
      <c r="K49" s="278"/>
      <c r="L49" s="280"/>
    </row>
    <row r="50" spans="1:12" ht="12.75">
      <c r="A50" s="262">
        <v>31</v>
      </c>
      <c r="B50" s="270"/>
      <c r="C50" s="283"/>
      <c r="D50" s="283"/>
      <c r="E50" s="283"/>
      <c r="F50" s="283"/>
      <c r="G50" s="268">
        <v>31</v>
      </c>
      <c r="H50" s="282" t="s">
        <v>52</v>
      </c>
      <c r="I50" s="283"/>
      <c r="J50" s="283"/>
      <c r="K50" s="283"/>
      <c r="L50" s="280"/>
    </row>
    <row r="51" spans="1:12" ht="12.75">
      <c r="A51" s="262">
        <v>32</v>
      </c>
      <c r="B51" s="270"/>
      <c r="C51" s="283"/>
      <c r="D51" s="283"/>
      <c r="E51" s="283"/>
      <c r="F51" s="283"/>
      <c r="G51" s="268">
        <v>32</v>
      </c>
      <c r="H51" s="282" t="s">
        <v>336</v>
      </c>
      <c r="I51" s="283"/>
      <c r="J51" s="283"/>
      <c r="K51" s="283"/>
      <c r="L51" s="280"/>
    </row>
    <row r="52" spans="1:12" ht="45">
      <c r="A52" s="262">
        <v>33</v>
      </c>
      <c r="B52" s="277" t="s">
        <v>337</v>
      </c>
      <c r="C52" s="278">
        <f>SUM(C10)</f>
        <v>345657</v>
      </c>
      <c r="D52" s="278">
        <v>487871</v>
      </c>
      <c r="E52" s="278"/>
      <c r="F52" s="280"/>
      <c r="G52" s="268">
        <v>33</v>
      </c>
      <c r="H52" s="277" t="s">
        <v>338</v>
      </c>
      <c r="I52" s="278">
        <f>SUM(I10)</f>
        <v>432093</v>
      </c>
      <c r="J52" s="278">
        <f>SUM(J10)</f>
        <v>579586</v>
      </c>
      <c r="K52" s="278"/>
      <c r="L52" s="280"/>
    </row>
    <row r="53" spans="1:12" ht="22.5">
      <c r="A53" s="262">
        <v>34</v>
      </c>
      <c r="B53" s="277"/>
      <c r="C53" s="283"/>
      <c r="D53" s="283"/>
      <c r="E53" s="283"/>
      <c r="F53" s="280"/>
      <c r="G53" s="268">
        <v>34</v>
      </c>
      <c r="H53" s="277" t="s">
        <v>339</v>
      </c>
      <c r="I53" s="278"/>
      <c r="J53" s="278"/>
      <c r="K53" s="278"/>
      <c r="L53" s="280"/>
    </row>
    <row r="54" spans="1:12" ht="12.75">
      <c r="A54" s="262">
        <v>35</v>
      </c>
      <c r="B54" s="270"/>
      <c r="C54" s="283"/>
      <c r="D54" s="283"/>
      <c r="E54" s="283"/>
      <c r="F54" s="280"/>
      <c r="G54" s="268">
        <v>35</v>
      </c>
      <c r="H54" s="282" t="s">
        <v>340</v>
      </c>
      <c r="I54" s="283"/>
      <c r="J54" s="283"/>
      <c r="K54" s="283"/>
      <c r="L54" s="280"/>
    </row>
    <row r="55" spans="1:12" ht="12.75">
      <c r="A55" s="262">
        <v>36</v>
      </c>
      <c r="B55" s="270"/>
      <c r="C55" s="283"/>
      <c r="D55" s="283"/>
      <c r="E55" s="283"/>
      <c r="F55" s="280"/>
      <c r="G55" s="268">
        <v>36</v>
      </c>
      <c r="H55" s="282" t="s">
        <v>334</v>
      </c>
      <c r="I55" s="283"/>
      <c r="J55" s="283"/>
      <c r="K55" s="283"/>
      <c r="L55" s="280"/>
    </row>
    <row r="56" spans="1:12" ht="22.5">
      <c r="A56" s="262">
        <v>37</v>
      </c>
      <c r="B56" s="277" t="s">
        <v>341</v>
      </c>
      <c r="C56" s="278"/>
      <c r="D56" s="278"/>
      <c r="E56" s="278"/>
      <c r="F56" s="280"/>
      <c r="G56" s="268">
        <v>37</v>
      </c>
      <c r="H56" s="277"/>
      <c r="I56" s="283"/>
      <c r="J56" s="283"/>
      <c r="K56" s="283"/>
      <c r="L56" s="280"/>
    </row>
    <row r="57" spans="1:12" ht="12.75">
      <c r="A57" s="262">
        <v>38</v>
      </c>
      <c r="B57" s="281" t="s">
        <v>342</v>
      </c>
      <c r="C57" s="278">
        <f>SUM(C58:C59)</f>
        <v>89758</v>
      </c>
      <c r="D57" s="278">
        <f>SUM(D58:D59)</f>
        <v>91715</v>
      </c>
      <c r="E57" s="278"/>
      <c r="F57" s="280"/>
      <c r="G57" s="268">
        <v>38</v>
      </c>
      <c r="H57" s="270"/>
      <c r="I57" s="283"/>
      <c r="J57" s="283"/>
      <c r="K57" s="283"/>
      <c r="L57" s="280"/>
    </row>
    <row r="58" spans="1:12" ht="22.5">
      <c r="A58" s="262">
        <v>39</v>
      </c>
      <c r="B58" s="270" t="s">
        <v>343</v>
      </c>
      <c r="C58" s="283">
        <v>89758</v>
      </c>
      <c r="D58" s="283">
        <v>91715</v>
      </c>
      <c r="E58" s="283"/>
      <c r="F58" s="280"/>
      <c r="G58" s="268">
        <v>39</v>
      </c>
      <c r="H58" s="282"/>
      <c r="I58" s="283"/>
      <c r="J58" s="283"/>
      <c r="K58" s="283"/>
      <c r="L58" s="280"/>
    </row>
    <row r="59" spans="1:12" ht="22.5">
      <c r="A59" s="262">
        <v>40</v>
      </c>
      <c r="B59" s="270" t="s">
        <v>344</v>
      </c>
      <c r="C59" s="283"/>
      <c r="D59" s="283"/>
      <c r="E59" s="283"/>
      <c r="F59" s="280"/>
      <c r="G59" s="268">
        <v>40</v>
      </c>
      <c r="H59" s="282"/>
      <c r="I59" s="283"/>
      <c r="J59" s="283"/>
      <c r="K59" s="283"/>
      <c r="L59" s="280"/>
    </row>
    <row r="60" spans="1:12" ht="12.75">
      <c r="A60" s="262">
        <v>41</v>
      </c>
      <c r="B60" s="281" t="s">
        <v>345</v>
      </c>
      <c r="C60" s="278">
        <f>SUM(C61:C62)</f>
        <v>0</v>
      </c>
      <c r="D60" s="278">
        <f>SUM(D61:D62)</f>
        <v>0</v>
      </c>
      <c r="E60" s="278"/>
      <c r="F60" s="280"/>
      <c r="G60" s="268">
        <v>41</v>
      </c>
      <c r="H60" s="270"/>
      <c r="I60" s="283"/>
      <c r="J60" s="283"/>
      <c r="K60" s="283"/>
      <c r="L60" s="280"/>
    </row>
    <row r="61" spans="1:12" ht="12.75">
      <c r="A61" s="262">
        <v>42</v>
      </c>
      <c r="B61" s="270" t="s">
        <v>346</v>
      </c>
      <c r="C61" s="283"/>
      <c r="D61" s="283">
        <v>0</v>
      </c>
      <c r="E61" s="283"/>
      <c r="F61" s="280"/>
      <c r="G61" s="268">
        <v>42</v>
      </c>
      <c r="H61" s="282"/>
      <c r="I61" s="283"/>
      <c r="J61" s="283"/>
      <c r="K61" s="283"/>
      <c r="L61" s="280"/>
    </row>
    <row r="62" spans="1:12" ht="12.75">
      <c r="A62" s="262">
        <v>43</v>
      </c>
      <c r="B62" s="270" t="s">
        <v>347</v>
      </c>
      <c r="C62" s="283">
        <v>0</v>
      </c>
      <c r="D62" s="283">
        <v>0</v>
      </c>
      <c r="E62" s="283"/>
      <c r="F62" s="280"/>
      <c r="G62" s="268">
        <v>43</v>
      </c>
      <c r="H62" s="282"/>
      <c r="I62" s="283"/>
      <c r="J62" s="283"/>
      <c r="K62" s="283"/>
      <c r="L62" s="280"/>
    </row>
    <row r="63" spans="1:12" ht="12.75">
      <c r="A63" s="262">
        <v>44</v>
      </c>
      <c r="B63" s="277" t="s">
        <v>348</v>
      </c>
      <c r="C63" s="278">
        <f>SUM(C64:C65)</f>
        <v>435415</v>
      </c>
      <c r="D63" s="278">
        <f>SUM(D57,D52)</f>
        <v>579586</v>
      </c>
      <c r="E63" s="278"/>
      <c r="F63" s="280"/>
      <c r="G63" s="268">
        <v>44</v>
      </c>
      <c r="H63" s="277" t="s">
        <v>349</v>
      </c>
      <c r="I63" s="278">
        <f>SUM(I64:I65)</f>
        <v>435415</v>
      </c>
      <c r="J63" s="278">
        <f>SUM(J64:J65)</f>
        <v>579586</v>
      </c>
      <c r="K63" s="278"/>
      <c r="L63" s="280"/>
    </row>
    <row r="64" spans="1:12" ht="12.75">
      <c r="A64" s="262">
        <v>45</v>
      </c>
      <c r="B64" s="270" t="s">
        <v>350</v>
      </c>
      <c r="C64" s="283">
        <f>SUM(C11,C58,C61)</f>
        <v>435415</v>
      </c>
      <c r="D64" s="283">
        <v>579074</v>
      </c>
      <c r="E64" s="283"/>
      <c r="F64" s="280"/>
      <c r="G64" s="268">
        <v>45</v>
      </c>
      <c r="H64" s="282" t="s">
        <v>351</v>
      </c>
      <c r="I64" s="283">
        <f>SUM(I11,I41,I50)</f>
        <v>400415</v>
      </c>
      <c r="J64" s="283">
        <f>SUM(J11,J41,J50)</f>
        <v>540109</v>
      </c>
      <c r="K64" s="283"/>
      <c r="L64" s="280"/>
    </row>
    <row r="65" spans="1:12" ht="12.75">
      <c r="A65" s="262">
        <v>46</v>
      </c>
      <c r="B65" s="270" t="s">
        <v>352</v>
      </c>
      <c r="C65" s="283">
        <f>SUM(C25,C59,C62)</f>
        <v>0</v>
      </c>
      <c r="D65" s="283">
        <v>512</v>
      </c>
      <c r="E65" s="283"/>
      <c r="F65" s="280"/>
      <c r="G65" s="268">
        <v>46</v>
      </c>
      <c r="H65" s="282" t="s">
        <v>353</v>
      </c>
      <c r="I65" s="283">
        <f>SUM(I25,I44,I51)</f>
        <v>35000</v>
      </c>
      <c r="J65" s="283">
        <f>SUM(J25,J44,J51)</f>
        <v>39477</v>
      </c>
      <c r="K65" s="283"/>
      <c r="L65" s="280"/>
    </row>
    <row r="66" spans="1:7" ht="12.75">
      <c r="A66" s="291"/>
      <c r="G66" s="292"/>
    </row>
    <row r="67" spans="1:7" ht="12.75">
      <c r="A67" s="291"/>
      <c r="G67" s="292"/>
    </row>
    <row r="68" spans="1:7" ht="12.75">
      <c r="A68" s="291"/>
      <c r="G68" s="292"/>
    </row>
    <row r="69" spans="1:7" ht="12.75">
      <c r="A69" s="291"/>
      <c r="G69" s="292"/>
    </row>
    <row r="70" spans="1:7" ht="12.75">
      <c r="A70" s="291"/>
      <c r="G70" s="292"/>
    </row>
    <row r="71" spans="1:7" ht="12.75">
      <c r="A71" s="291"/>
      <c r="G71" s="292"/>
    </row>
    <row r="72" spans="1:7" ht="12.75">
      <c r="A72" s="291"/>
      <c r="G72" s="292"/>
    </row>
    <row r="73" spans="1:7" ht="12.75">
      <c r="A73" s="291"/>
      <c r="G73" s="292"/>
    </row>
    <row r="74" spans="1:7" ht="12.75">
      <c r="A74" s="291"/>
      <c r="G74" s="292"/>
    </row>
    <row r="75" spans="1:7" ht="12.75">
      <c r="A75" s="291"/>
      <c r="G75" s="292"/>
    </row>
    <row r="76" spans="1:7" ht="12.75">
      <c r="A76" s="291"/>
      <c r="G76" s="292"/>
    </row>
    <row r="77" spans="1:7" ht="12.75">
      <c r="A77" s="291"/>
      <c r="G77" s="292"/>
    </row>
    <row r="78" spans="1:7" ht="12.75">
      <c r="A78" s="291"/>
      <c r="G78" s="292"/>
    </row>
    <row r="79" spans="1:7" ht="12.75">
      <c r="A79" s="291"/>
      <c r="G79" s="292"/>
    </row>
    <row r="80" spans="1:7" ht="12.75">
      <c r="A80" s="291"/>
      <c r="G80" s="292"/>
    </row>
    <row r="81" spans="1:7" ht="12.75">
      <c r="A81" s="291"/>
      <c r="G81" s="292"/>
    </row>
    <row r="82" spans="1:7" ht="12.75">
      <c r="A82" s="291"/>
      <c r="G82" s="292"/>
    </row>
  </sheetData>
  <sheetProtection/>
  <mergeCells count="9">
    <mergeCell ref="A36:L36"/>
    <mergeCell ref="B39:F39"/>
    <mergeCell ref="H39:L39"/>
    <mergeCell ref="A1:L1"/>
    <mergeCell ref="A2:L2"/>
    <mergeCell ref="A3:L3"/>
    <mergeCell ref="B6:F6"/>
    <mergeCell ref="H6:L6"/>
    <mergeCell ref="A35:L3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2"/>
  <sheetViews>
    <sheetView zoomScalePageLayoutView="0" workbookViewId="0" topLeftCell="A67">
      <selection activeCell="A76" sqref="A76:F76"/>
    </sheetView>
  </sheetViews>
  <sheetFormatPr defaultColWidth="9.00390625" defaultRowHeight="12.75"/>
  <cols>
    <col min="1" max="1" width="6.125" style="337" customWidth="1"/>
    <col min="2" max="2" width="38.125" style="338" customWidth="1"/>
    <col min="3" max="3" width="10.375" style="339" customWidth="1"/>
    <col min="4" max="4" width="10.875" style="339" customWidth="1"/>
    <col min="5" max="5" width="11.375" style="339" customWidth="1"/>
    <col min="6" max="6" width="9.375" style="340" customWidth="1"/>
  </cols>
  <sheetData>
    <row r="1" spans="1:6" ht="12.75">
      <c r="A1" s="294" t="s">
        <v>412</v>
      </c>
      <c r="B1" s="294"/>
      <c r="C1" s="294"/>
      <c r="D1" s="294"/>
      <c r="E1" s="294"/>
      <c r="F1" s="294"/>
    </row>
    <row r="2" spans="1:6" ht="12.75">
      <c r="A2" s="295"/>
      <c r="B2" s="296"/>
      <c r="C2" s="297"/>
      <c r="D2" s="297"/>
      <c r="E2" s="297"/>
      <c r="F2" s="298"/>
    </row>
    <row r="3" spans="1:6" ht="12.75">
      <c r="A3" s="299" t="s">
        <v>356</v>
      </c>
      <c r="B3" s="299"/>
      <c r="C3" s="299"/>
      <c r="D3" s="299"/>
      <c r="E3" s="299"/>
      <c r="F3" s="299"/>
    </row>
    <row r="4" spans="1:6" ht="12.75">
      <c r="A4" s="300"/>
      <c r="B4" s="301"/>
      <c r="C4" s="302"/>
      <c r="D4" s="302"/>
      <c r="E4" s="302"/>
      <c r="F4" s="303" t="s">
        <v>276</v>
      </c>
    </row>
    <row r="5" spans="1:6" ht="12.75">
      <c r="A5" s="304"/>
      <c r="B5" s="305" t="s">
        <v>277</v>
      </c>
      <c r="C5" s="306" t="s">
        <v>278</v>
      </c>
      <c r="D5" s="306" t="s">
        <v>279</v>
      </c>
      <c r="E5" s="306" t="s">
        <v>280</v>
      </c>
      <c r="F5" s="304" t="s">
        <v>357</v>
      </c>
    </row>
    <row r="6" spans="1:6" ht="21">
      <c r="A6" s="307" t="s">
        <v>358</v>
      </c>
      <c r="B6" s="308" t="s">
        <v>20</v>
      </c>
      <c r="C6" s="309" t="s">
        <v>288</v>
      </c>
      <c r="D6" s="265" t="s">
        <v>354</v>
      </c>
      <c r="E6" s="309"/>
      <c r="F6" s="310"/>
    </row>
    <row r="7" spans="1:6" ht="12.75">
      <c r="A7" s="304">
        <v>1</v>
      </c>
      <c r="B7" s="311" t="s">
        <v>359</v>
      </c>
      <c r="C7" s="312">
        <v>54757</v>
      </c>
      <c r="D7" s="312">
        <v>58029</v>
      </c>
      <c r="E7" s="312"/>
      <c r="F7" s="313"/>
    </row>
    <row r="8" spans="1:6" ht="12.75">
      <c r="A8" s="304">
        <f aca="true" t="shared" si="0" ref="A8:A30">A7+1</f>
        <v>2</v>
      </c>
      <c r="B8" s="314" t="s">
        <v>360</v>
      </c>
      <c r="C8" s="312">
        <f>SUM(C9:C20)</f>
        <v>54757</v>
      </c>
      <c r="D8" s="312">
        <v>58029</v>
      </c>
      <c r="E8" s="312"/>
      <c r="F8" s="313"/>
    </row>
    <row r="9" spans="1:6" ht="12.75">
      <c r="A9" s="304">
        <f t="shared" si="0"/>
        <v>3</v>
      </c>
      <c r="B9" s="315" t="s">
        <v>361</v>
      </c>
      <c r="C9" s="316">
        <v>1590</v>
      </c>
      <c r="D9" s="316">
        <v>1741</v>
      </c>
      <c r="E9" s="316"/>
      <c r="F9" s="313"/>
    </row>
    <row r="10" spans="1:6" ht="12.75">
      <c r="A10" s="304">
        <f t="shared" si="0"/>
        <v>4</v>
      </c>
      <c r="B10" s="315" t="s">
        <v>362</v>
      </c>
      <c r="C10" s="316">
        <v>900</v>
      </c>
      <c r="D10" s="316">
        <v>487</v>
      </c>
      <c r="E10" s="316"/>
      <c r="F10" s="313"/>
    </row>
    <row r="11" spans="1:6" ht="12.75">
      <c r="A11" s="304">
        <f t="shared" si="0"/>
        <v>5</v>
      </c>
      <c r="B11" s="315" t="s">
        <v>363</v>
      </c>
      <c r="C11" s="316">
        <v>4800</v>
      </c>
      <c r="D11" s="316">
        <v>5113</v>
      </c>
      <c r="E11" s="316"/>
      <c r="F11" s="313"/>
    </row>
    <row r="12" spans="1:6" ht="12.75">
      <c r="A12" s="304">
        <f t="shared" si="0"/>
        <v>6</v>
      </c>
      <c r="B12" s="315" t="s">
        <v>364</v>
      </c>
      <c r="C12" s="316">
        <v>40000</v>
      </c>
      <c r="D12" s="316">
        <v>44256</v>
      </c>
      <c r="E12" s="316"/>
      <c r="F12" s="313"/>
    </row>
    <row r="13" spans="1:6" ht="12.75">
      <c r="A13" s="304">
        <f t="shared" si="0"/>
        <v>7</v>
      </c>
      <c r="B13" s="315" t="s">
        <v>365</v>
      </c>
      <c r="C13" s="316">
        <v>0</v>
      </c>
      <c r="D13" s="316">
        <v>0</v>
      </c>
      <c r="E13" s="316"/>
      <c r="F13" s="313"/>
    </row>
    <row r="14" spans="1:6" ht="12.75">
      <c r="A14" s="304">
        <f t="shared" si="0"/>
        <v>8</v>
      </c>
      <c r="B14" s="315" t="s">
        <v>366</v>
      </c>
      <c r="C14" s="316">
        <v>862</v>
      </c>
      <c r="D14" s="316">
        <v>488</v>
      </c>
      <c r="E14" s="316"/>
      <c r="F14" s="313"/>
    </row>
    <row r="15" spans="1:6" ht="12.75">
      <c r="A15" s="304">
        <f t="shared" si="0"/>
        <v>9</v>
      </c>
      <c r="B15" s="315" t="s">
        <v>367</v>
      </c>
      <c r="C15" s="316"/>
      <c r="D15" s="316"/>
      <c r="E15" s="316"/>
      <c r="F15" s="313"/>
    </row>
    <row r="16" spans="1:6" ht="12.75">
      <c r="A16" s="304">
        <f t="shared" si="0"/>
        <v>10</v>
      </c>
      <c r="B16" s="315" t="s">
        <v>368</v>
      </c>
      <c r="C16" s="316">
        <v>5</v>
      </c>
      <c r="D16" s="316"/>
      <c r="E16" s="316"/>
      <c r="F16" s="313"/>
    </row>
    <row r="17" spans="1:6" ht="12.75">
      <c r="A17" s="304">
        <f t="shared" si="0"/>
        <v>11</v>
      </c>
      <c r="B17" s="315" t="s">
        <v>369</v>
      </c>
      <c r="C17" s="316">
        <v>2400</v>
      </c>
      <c r="D17" s="316">
        <v>1549</v>
      </c>
      <c r="E17" s="316"/>
      <c r="F17" s="313"/>
    </row>
    <row r="18" spans="1:6" ht="12.75">
      <c r="A18" s="304">
        <f t="shared" si="0"/>
        <v>12</v>
      </c>
      <c r="B18" s="315" t="s">
        <v>370</v>
      </c>
      <c r="C18" s="316"/>
      <c r="D18" s="316"/>
      <c r="E18" s="316"/>
      <c r="F18" s="313"/>
    </row>
    <row r="19" spans="1:6" ht="12.75">
      <c r="A19" s="304">
        <f t="shared" si="0"/>
        <v>13</v>
      </c>
      <c r="B19" s="315" t="s">
        <v>371</v>
      </c>
      <c r="C19" s="316"/>
      <c r="D19" s="316">
        <v>30</v>
      </c>
      <c r="E19" s="316"/>
      <c r="F19" s="313"/>
    </row>
    <row r="20" spans="1:6" ht="12.75">
      <c r="A20" s="304">
        <f t="shared" si="0"/>
        <v>14</v>
      </c>
      <c r="B20" s="315" t="s">
        <v>372</v>
      </c>
      <c r="C20" s="316">
        <v>4200</v>
      </c>
      <c r="D20" s="316">
        <v>4365</v>
      </c>
      <c r="E20" s="316"/>
      <c r="F20" s="313"/>
    </row>
    <row r="21" spans="1:6" ht="12.75">
      <c r="A21" s="304">
        <f t="shared" si="0"/>
        <v>15</v>
      </c>
      <c r="B21" s="314" t="s">
        <v>373</v>
      </c>
      <c r="C21" s="312">
        <f>SUM(C22:C30)</f>
        <v>17805</v>
      </c>
      <c r="D21" s="312">
        <f>SUM(D22:D30)</f>
        <v>32624</v>
      </c>
      <c r="E21" s="312"/>
      <c r="F21" s="313"/>
    </row>
    <row r="22" spans="1:6" ht="12.75">
      <c r="A22" s="304">
        <f t="shared" si="0"/>
        <v>16</v>
      </c>
      <c r="B22" s="315" t="s">
        <v>374</v>
      </c>
      <c r="C22" s="316">
        <v>3400</v>
      </c>
      <c r="D22" s="316">
        <v>3313</v>
      </c>
      <c r="E22" s="316"/>
      <c r="F22" s="313"/>
    </row>
    <row r="23" spans="1:6" ht="12.75">
      <c r="A23" s="304">
        <f t="shared" si="0"/>
        <v>17</v>
      </c>
      <c r="B23" s="315" t="s">
        <v>375</v>
      </c>
      <c r="C23" s="316">
        <v>300</v>
      </c>
      <c r="D23" s="316"/>
      <c r="E23" s="316"/>
      <c r="F23" s="313"/>
    </row>
    <row r="24" spans="1:6" ht="12.75">
      <c r="A24" s="304">
        <f t="shared" si="0"/>
        <v>18</v>
      </c>
      <c r="B24" s="315" t="s">
        <v>376</v>
      </c>
      <c r="C24" s="316"/>
      <c r="D24" s="316">
        <v>1967</v>
      </c>
      <c r="E24" s="316"/>
      <c r="F24" s="313"/>
    </row>
    <row r="25" spans="1:6" ht="12.75">
      <c r="A25" s="304">
        <f t="shared" si="0"/>
        <v>19</v>
      </c>
      <c r="B25" s="315" t="s">
        <v>377</v>
      </c>
      <c r="C25" s="316"/>
      <c r="D25" s="316">
        <v>2007</v>
      </c>
      <c r="E25" s="316"/>
      <c r="F25" s="313"/>
    </row>
    <row r="26" spans="1:6" ht="12.75">
      <c r="A26" s="304">
        <f t="shared" si="0"/>
        <v>20</v>
      </c>
      <c r="B26" s="315" t="s">
        <v>378</v>
      </c>
      <c r="C26" s="316">
        <v>14105</v>
      </c>
      <c r="D26" s="316">
        <v>18847</v>
      </c>
      <c r="E26" s="316"/>
      <c r="F26" s="313"/>
    </row>
    <row r="27" spans="1:6" ht="12.75">
      <c r="A27" s="304">
        <f t="shared" si="0"/>
        <v>21</v>
      </c>
      <c r="B27" s="315" t="s">
        <v>379</v>
      </c>
      <c r="C27" s="316"/>
      <c r="D27" s="316">
        <v>6121</v>
      </c>
      <c r="E27" s="316"/>
      <c r="F27" s="313"/>
    </row>
    <row r="28" spans="1:6" ht="12.75">
      <c r="A28" s="304">
        <f t="shared" si="0"/>
        <v>22</v>
      </c>
      <c r="B28" s="315" t="s">
        <v>380</v>
      </c>
      <c r="C28" s="316"/>
      <c r="D28" s="316">
        <v>198</v>
      </c>
      <c r="E28" s="316"/>
      <c r="F28" s="313"/>
    </row>
    <row r="29" spans="1:6" ht="12.75">
      <c r="A29" s="304">
        <f t="shared" si="0"/>
        <v>23</v>
      </c>
      <c r="B29" s="315" t="s">
        <v>381</v>
      </c>
      <c r="C29" s="316"/>
      <c r="D29" s="316">
        <v>83</v>
      </c>
      <c r="E29" s="316"/>
      <c r="F29" s="313"/>
    </row>
    <row r="30" spans="1:6" ht="12.75">
      <c r="A30" s="304">
        <f t="shared" si="0"/>
        <v>24</v>
      </c>
      <c r="B30" s="317" t="s">
        <v>382</v>
      </c>
      <c r="C30" s="316"/>
      <c r="D30" s="316">
        <v>88</v>
      </c>
      <c r="E30" s="316"/>
      <c r="F30" s="313"/>
    </row>
    <row r="31" spans="1:6" ht="21.75">
      <c r="A31" s="307">
        <f>A30+1</f>
        <v>25</v>
      </c>
      <c r="B31" s="318" t="s">
        <v>383</v>
      </c>
      <c r="C31" s="312">
        <v>64403</v>
      </c>
      <c r="D31" s="312">
        <v>80787</v>
      </c>
      <c r="E31" s="312"/>
      <c r="F31" s="319"/>
    </row>
    <row r="32" spans="1:6" ht="12.75">
      <c r="A32" s="307">
        <v>30</v>
      </c>
      <c r="B32" s="320" t="s">
        <v>384</v>
      </c>
      <c r="C32" s="316"/>
      <c r="D32" s="316">
        <v>1740</v>
      </c>
      <c r="E32" s="316"/>
      <c r="F32" s="313"/>
    </row>
    <row r="33" spans="1:6" ht="12.75">
      <c r="A33" s="307">
        <v>31</v>
      </c>
      <c r="B33" s="320" t="s">
        <v>385</v>
      </c>
      <c r="C33" s="316"/>
      <c r="D33" s="316">
        <v>209</v>
      </c>
      <c r="E33" s="316"/>
      <c r="F33" s="313"/>
    </row>
    <row r="34" spans="1:6" ht="12.75">
      <c r="A34" s="307">
        <v>32</v>
      </c>
      <c r="B34" s="320" t="s">
        <v>386</v>
      </c>
      <c r="C34" s="316">
        <v>61150</v>
      </c>
      <c r="D34" s="316">
        <v>75836</v>
      </c>
      <c r="E34" s="316"/>
      <c r="F34" s="313"/>
    </row>
    <row r="35" spans="1:6" ht="12.75">
      <c r="A35" s="307">
        <v>33</v>
      </c>
      <c r="B35" s="320" t="s">
        <v>387</v>
      </c>
      <c r="C35" s="316">
        <v>878</v>
      </c>
      <c r="D35" s="321">
        <v>627</v>
      </c>
      <c r="E35" s="316"/>
      <c r="F35" s="313"/>
    </row>
    <row r="36" spans="1:6" ht="12.75">
      <c r="A36" s="307">
        <v>34</v>
      </c>
      <c r="B36" s="320" t="s">
        <v>388</v>
      </c>
      <c r="C36" s="316">
        <v>2375</v>
      </c>
      <c r="D36" s="316">
        <v>2375</v>
      </c>
      <c r="E36" s="316"/>
      <c r="F36" s="313"/>
    </row>
    <row r="37" spans="1:6" ht="12.75">
      <c r="A37" s="307">
        <v>35</v>
      </c>
      <c r="B37" s="322" t="s">
        <v>389</v>
      </c>
      <c r="C37" s="312">
        <v>0</v>
      </c>
      <c r="D37" s="312"/>
      <c r="E37" s="323"/>
      <c r="F37" s="313"/>
    </row>
    <row r="38" spans="1:6" ht="12.75">
      <c r="A38" s="307">
        <v>36</v>
      </c>
      <c r="B38" s="322"/>
      <c r="C38" s="312">
        <f>C40</f>
        <v>0</v>
      </c>
      <c r="D38" s="312"/>
      <c r="E38" s="316"/>
      <c r="F38" s="313"/>
    </row>
    <row r="39" spans="1:6" ht="12.75">
      <c r="A39" s="307">
        <v>37</v>
      </c>
      <c r="B39" s="324" t="s">
        <v>390</v>
      </c>
      <c r="C39" s="312">
        <f>C41</f>
        <v>208572</v>
      </c>
      <c r="D39" s="312">
        <v>256684</v>
      </c>
      <c r="E39" s="312"/>
      <c r="F39" s="313"/>
    </row>
    <row r="40" spans="1:6" ht="12.75">
      <c r="A40" s="307">
        <v>38</v>
      </c>
      <c r="B40" s="325"/>
      <c r="C40" s="323"/>
      <c r="D40" s="323"/>
      <c r="E40" s="323"/>
      <c r="F40" s="313"/>
    </row>
    <row r="41" spans="1:6" ht="12.75">
      <c r="A41" s="307">
        <v>39</v>
      </c>
      <c r="B41" s="314" t="s">
        <v>391</v>
      </c>
      <c r="C41" s="312">
        <f>SUM(C42:C47)</f>
        <v>208572</v>
      </c>
      <c r="D41" s="312">
        <v>256684</v>
      </c>
      <c r="E41" s="312"/>
      <c r="F41" s="313"/>
    </row>
    <row r="42" spans="1:6" ht="12.75">
      <c r="A42" s="307">
        <v>40</v>
      </c>
      <c r="B42" s="315" t="s">
        <v>392</v>
      </c>
      <c r="C42" s="316">
        <v>65084</v>
      </c>
      <c r="D42" s="316">
        <v>63869</v>
      </c>
      <c r="E42" s="316"/>
      <c r="F42" s="313"/>
    </row>
    <row r="43" spans="1:6" ht="22.5">
      <c r="A43" s="307">
        <v>41</v>
      </c>
      <c r="B43" s="315" t="s">
        <v>393</v>
      </c>
      <c r="C43" s="316">
        <v>48096</v>
      </c>
      <c r="D43" s="316">
        <v>50680</v>
      </c>
      <c r="E43" s="316"/>
      <c r="F43" s="313"/>
    </row>
    <row r="44" spans="1:6" ht="22.5">
      <c r="A44" s="307">
        <v>42</v>
      </c>
      <c r="B44" s="315" t="s">
        <v>394</v>
      </c>
      <c r="C44" s="316">
        <v>92638</v>
      </c>
      <c r="D44" s="316">
        <v>108991</v>
      </c>
      <c r="E44" s="316"/>
      <c r="F44" s="313"/>
    </row>
    <row r="45" spans="1:6" ht="12.75">
      <c r="A45" s="307">
        <v>43</v>
      </c>
      <c r="B45" s="315" t="s">
        <v>395</v>
      </c>
      <c r="C45" s="316">
        <v>2754</v>
      </c>
      <c r="D45" s="316">
        <v>2713</v>
      </c>
      <c r="E45" s="316"/>
      <c r="F45" s="313"/>
    </row>
    <row r="46" spans="1:6" ht="12.75">
      <c r="A46" s="307">
        <v>44</v>
      </c>
      <c r="B46" s="315" t="s">
        <v>396</v>
      </c>
      <c r="C46" s="316">
        <v>0</v>
      </c>
      <c r="D46" s="316">
        <v>30431</v>
      </c>
      <c r="E46" s="316"/>
      <c r="F46" s="313"/>
    </row>
    <row r="47" spans="1:6" ht="12.75">
      <c r="A47" s="307">
        <v>45</v>
      </c>
      <c r="B47" s="315" t="s">
        <v>397</v>
      </c>
      <c r="C47" s="316"/>
      <c r="D47" s="316"/>
      <c r="E47" s="316"/>
      <c r="F47" s="313"/>
    </row>
    <row r="48" spans="1:6" ht="12.75">
      <c r="A48" s="326"/>
      <c r="B48" s="327"/>
      <c r="C48" s="328"/>
      <c r="D48" s="328"/>
      <c r="E48" s="328"/>
      <c r="F48" s="329"/>
    </row>
    <row r="49" spans="1:6" ht="12.75">
      <c r="A49" s="326"/>
      <c r="B49" s="327"/>
      <c r="C49" s="328"/>
      <c r="D49" s="328"/>
      <c r="E49" s="328"/>
      <c r="F49" s="329"/>
    </row>
    <row r="50" spans="1:6" ht="12.75">
      <c r="A50" s="326"/>
      <c r="B50" s="327"/>
      <c r="C50" s="328"/>
      <c r="D50" s="328"/>
      <c r="E50" s="328"/>
      <c r="F50" s="329"/>
    </row>
    <row r="51" spans="1:6" ht="12.75">
      <c r="A51" s="326"/>
      <c r="B51" s="327"/>
      <c r="C51" s="328"/>
      <c r="D51" s="328"/>
      <c r="E51" s="328"/>
      <c r="F51" s="329"/>
    </row>
    <row r="52" spans="1:6" ht="12.75">
      <c r="A52" s="326"/>
      <c r="B52" s="327"/>
      <c r="C52" s="328"/>
      <c r="D52" s="328"/>
      <c r="E52" s="328"/>
      <c r="F52" s="329"/>
    </row>
    <row r="53" spans="1:6" ht="12.75">
      <c r="A53" s="304"/>
      <c r="B53" s="305" t="s">
        <v>277</v>
      </c>
      <c r="C53" s="306" t="s">
        <v>278</v>
      </c>
      <c r="D53" s="306" t="s">
        <v>279</v>
      </c>
      <c r="E53" s="306" t="s">
        <v>280</v>
      </c>
      <c r="F53" s="304" t="s">
        <v>357</v>
      </c>
    </row>
    <row r="54" spans="1:6" ht="21">
      <c r="A54" s="307" t="s">
        <v>358</v>
      </c>
      <c r="B54" s="308" t="s">
        <v>20</v>
      </c>
      <c r="C54" s="309" t="s">
        <v>288</v>
      </c>
      <c r="D54" s="265" t="s">
        <v>354</v>
      </c>
      <c r="E54" s="309"/>
      <c r="F54" s="310"/>
    </row>
    <row r="55" spans="1:6" ht="21.75">
      <c r="A55" s="305">
        <v>46</v>
      </c>
      <c r="B55" s="314" t="s">
        <v>398</v>
      </c>
      <c r="C55" s="312">
        <f>SUM(C56:C59)</f>
        <v>0</v>
      </c>
      <c r="D55" s="312">
        <v>394</v>
      </c>
      <c r="E55" s="312"/>
      <c r="F55" s="313"/>
    </row>
    <row r="56" spans="1:6" ht="12.75">
      <c r="A56" s="307">
        <v>47</v>
      </c>
      <c r="B56" s="315" t="s">
        <v>399</v>
      </c>
      <c r="C56" s="316">
        <v>0</v>
      </c>
      <c r="D56" s="316">
        <v>394</v>
      </c>
      <c r="E56" s="316"/>
      <c r="F56" s="313"/>
    </row>
    <row r="57" spans="1:6" ht="12.75">
      <c r="A57" s="307">
        <v>48</v>
      </c>
      <c r="B57" s="314" t="s">
        <v>42</v>
      </c>
      <c r="C57" s="312">
        <v>0</v>
      </c>
      <c r="D57" s="312">
        <v>394</v>
      </c>
      <c r="E57" s="312"/>
      <c r="F57" s="313"/>
    </row>
    <row r="58" spans="1:6" ht="12.75">
      <c r="A58" s="307">
        <v>49</v>
      </c>
      <c r="B58" s="315" t="s">
        <v>400</v>
      </c>
      <c r="C58" s="316"/>
      <c r="D58" s="316">
        <v>247</v>
      </c>
      <c r="E58" s="316"/>
      <c r="F58" s="313"/>
    </row>
    <row r="59" spans="1:6" ht="12.75">
      <c r="A59" s="307">
        <v>50</v>
      </c>
      <c r="B59" s="315" t="s">
        <v>401</v>
      </c>
      <c r="C59" s="316"/>
      <c r="D59" s="316">
        <v>295</v>
      </c>
      <c r="E59" s="316"/>
      <c r="F59" s="313"/>
    </row>
    <row r="60" spans="1:6" ht="12.75">
      <c r="A60" s="307">
        <v>51</v>
      </c>
      <c r="B60" s="315" t="s">
        <v>402</v>
      </c>
      <c r="C60" s="323"/>
      <c r="D60" s="323">
        <v>118</v>
      </c>
      <c r="E60" s="316"/>
      <c r="F60" s="313"/>
    </row>
    <row r="61" spans="1:6" ht="12.75">
      <c r="A61" s="307"/>
      <c r="B61" s="322"/>
      <c r="C61" s="323"/>
      <c r="D61" s="323"/>
      <c r="E61" s="323"/>
      <c r="F61" s="313"/>
    </row>
    <row r="62" spans="1:6" ht="12.75">
      <c r="A62" s="307">
        <v>52</v>
      </c>
      <c r="B62" s="324" t="s">
        <v>403</v>
      </c>
      <c r="C62" s="312">
        <v>345537</v>
      </c>
      <c r="D62" s="312">
        <f>SUM(D7,D21,D31,D39,D57,D58,D59,D60)</f>
        <v>429178</v>
      </c>
      <c r="E62" s="312"/>
      <c r="F62" s="313"/>
    </row>
    <row r="63" spans="1:6" ht="12.75">
      <c r="A63" s="304">
        <v>53</v>
      </c>
      <c r="B63" s="330" t="s">
        <v>404</v>
      </c>
      <c r="C63" s="312">
        <v>89758</v>
      </c>
      <c r="D63" s="312">
        <v>89430</v>
      </c>
      <c r="E63" s="312"/>
      <c r="F63" s="313"/>
    </row>
    <row r="64" spans="1:6" ht="12.75">
      <c r="A64" s="307">
        <v>54</v>
      </c>
      <c r="B64" s="314" t="s">
        <v>405</v>
      </c>
      <c r="C64" s="316">
        <v>0</v>
      </c>
      <c r="D64" s="316">
        <v>7937</v>
      </c>
      <c r="E64" s="316"/>
      <c r="F64" s="313"/>
    </row>
    <row r="65" spans="1:6" ht="12.75">
      <c r="A65" s="304">
        <v>55</v>
      </c>
      <c r="B65" s="322" t="s">
        <v>406</v>
      </c>
      <c r="C65" s="323">
        <v>89758</v>
      </c>
      <c r="D65" s="323">
        <v>97367</v>
      </c>
      <c r="E65" s="323"/>
      <c r="F65" s="313"/>
    </row>
    <row r="66" spans="1:6" ht="12.75">
      <c r="A66" s="304"/>
      <c r="B66" s="325"/>
      <c r="C66" s="316"/>
      <c r="D66" s="316"/>
      <c r="E66" s="316"/>
      <c r="F66" s="313"/>
    </row>
    <row r="67" spans="1:6" ht="12.75">
      <c r="A67" s="304">
        <v>56</v>
      </c>
      <c r="B67" s="314" t="s">
        <v>407</v>
      </c>
      <c r="C67" s="312">
        <v>0</v>
      </c>
      <c r="D67" s="312">
        <v>0</v>
      </c>
      <c r="E67" s="312"/>
      <c r="F67" s="313"/>
    </row>
    <row r="68" spans="1:6" ht="12.75">
      <c r="A68" s="304">
        <f>A67+1</f>
        <v>57</v>
      </c>
      <c r="B68" s="314" t="s">
        <v>408</v>
      </c>
      <c r="C68" s="312">
        <v>0</v>
      </c>
      <c r="D68" s="312">
        <v>0</v>
      </c>
      <c r="E68" s="312"/>
      <c r="F68" s="313"/>
    </row>
    <row r="69" spans="1:6" ht="12.75">
      <c r="A69" s="304">
        <f>A68+1</f>
        <v>58</v>
      </c>
      <c r="B69" s="314" t="s">
        <v>409</v>
      </c>
      <c r="C69" s="312">
        <v>0</v>
      </c>
      <c r="D69" s="312">
        <v>0</v>
      </c>
      <c r="E69" s="312"/>
      <c r="F69" s="313"/>
    </row>
    <row r="70" spans="1:6" ht="12.75">
      <c r="A70" s="304">
        <f>A69+1</f>
        <v>59</v>
      </c>
      <c r="B70" s="314" t="s">
        <v>410</v>
      </c>
      <c r="C70" s="312">
        <v>0</v>
      </c>
      <c r="D70" s="312">
        <v>0</v>
      </c>
      <c r="E70" s="312"/>
      <c r="F70" s="313"/>
    </row>
    <row r="71" spans="1:6" ht="12.75">
      <c r="A71" s="304"/>
      <c r="B71" s="315"/>
      <c r="C71" s="316"/>
      <c r="D71" s="316"/>
      <c r="E71" s="316"/>
      <c r="F71" s="313"/>
    </row>
    <row r="72" spans="1:6" ht="12.75">
      <c r="A72" s="304">
        <v>91</v>
      </c>
      <c r="B72" s="308" t="s">
        <v>411</v>
      </c>
      <c r="C72" s="331">
        <f>SUM(C65,C62)</f>
        <v>435295</v>
      </c>
      <c r="D72" s="331">
        <f>SUM(D62,D65)</f>
        <v>526545</v>
      </c>
      <c r="E72" s="331"/>
      <c r="F72" s="313"/>
    </row>
    <row r="73" spans="1:6" ht="12.75">
      <c r="A73" s="304"/>
      <c r="B73" s="315"/>
      <c r="C73" s="316"/>
      <c r="D73" s="316"/>
      <c r="E73" s="316"/>
      <c r="F73" s="332"/>
    </row>
    <row r="74" spans="1:6" ht="12.75">
      <c r="A74" s="333"/>
      <c r="B74" s="334"/>
      <c r="C74" s="335"/>
      <c r="D74" s="335"/>
      <c r="E74" s="335"/>
      <c r="F74" s="336"/>
    </row>
    <row r="75" spans="1:6" ht="12.75">
      <c r="A75" s="333"/>
      <c r="B75" s="334"/>
      <c r="C75" s="335"/>
      <c r="D75" s="335"/>
      <c r="E75" s="335"/>
      <c r="F75" s="336"/>
    </row>
    <row r="76" spans="1:6" ht="12.75">
      <c r="A76" s="341"/>
      <c r="B76" s="341"/>
      <c r="C76" s="341"/>
      <c r="D76" s="341"/>
      <c r="E76" s="341"/>
      <c r="F76" s="341"/>
    </row>
    <row r="77" spans="1:6" ht="12.75">
      <c r="A77" s="342"/>
      <c r="B77" s="343"/>
      <c r="C77" s="342"/>
      <c r="D77" s="342"/>
      <c r="E77" s="342"/>
      <c r="F77" s="342"/>
    </row>
    <row r="78" spans="1:6" ht="12.75">
      <c r="A78" s="344" t="s">
        <v>414</v>
      </c>
      <c r="B78" s="344"/>
      <c r="C78" s="344"/>
      <c r="D78" s="344"/>
      <c r="E78" s="344"/>
      <c r="F78" s="344"/>
    </row>
    <row r="79" spans="1:6" ht="12.75">
      <c r="A79" s="345"/>
      <c r="B79" s="346"/>
      <c r="C79" s="345"/>
      <c r="D79" s="345"/>
      <c r="E79" s="345"/>
      <c r="F79" s="347" t="s">
        <v>276</v>
      </c>
    </row>
    <row r="80" spans="1:6" ht="12.75">
      <c r="A80" s="304"/>
      <c r="B80" s="305" t="s">
        <v>277</v>
      </c>
      <c r="C80" s="304" t="s">
        <v>278</v>
      </c>
      <c r="D80" s="304" t="s">
        <v>279</v>
      </c>
      <c r="E80" s="304" t="s">
        <v>280</v>
      </c>
      <c r="F80" s="304" t="s">
        <v>357</v>
      </c>
    </row>
    <row r="81" spans="1:6" ht="21">
      <c r="A81" s="307" t="s">
        <v>358</v>
      </c>
      <c r="B81" s="308" t="s">
        <v>20</v>
      </c>
      <c r="C81" s="310" t="s">
        <v>288</v>
      </c>
      <c r="D81" s="265" t="s">
        <v>354</v>
      </c>
      <c r="E81" s="310"/>
      <c r="F81" s="310"/>
    </row>
    <row r="82" spans="1:6" ht="12.75">
      <c r="A82" s="304"/>
      <c r="B82" s="315"/>
      <c r="C82" s="332"/>
      <c r="D82" s="332"/>
      <c r="E82" s="332"/>
      <c r="F82" s="332"/>
    </row>
    <row r="83" spans="1:6" ht="12.75">
      <c r="A83" s="304">
        <v>1</v>
      </c>
      <c r="B83" s="314" t="s">
        <v>415</v>
      </c>
      <c r="C83" s="331">
        <v>351259</v>
      </c>
      <c r="D83" s="331">
        <v>430645</v>
      </c>
      <c r="E83" s="331"/>
      <c r="F83" s="348"/>
    </row>
    <row r="84" spans="1:6" ht="12.75">
      <c r="A84" s="304"/>
      <c r="B84" s="315"/>
      <c r="C84" s="332"/>
      <c r="D84" s="332"/>
      <c r="E84" s="332"/>
      <c r="F84" s="348"/>
    </row>
    <row r="85" spans="1:6" ht="12.75">
      <c r="A85" s="304">
        <f>A83+1</f>
        <v>2</v>
      </c>
      <c r="B85" s="314" t="s">
        <v>416</v>
      </c>
      <c r="C85" s="331">
        <f>SUM(C86:C91)</f>
        <v>351259</v>
      </c>
      <c r="D85" s="331">
        <f>SUM(D86:D91)</f>
        <v>430645</v>
      </c>
      <c r="E85" s="331"/>
      <c r="F85" s="348"/>
    </row>
    <row r="86" spans="1:6" ht="12.75">
      <c r="A86" s="304">
        <f aca="true" t="shared" si="1" ref="A86:A91">A85+1</f>
        <v>3</v>
      </c>
      <c r="B86" s="315" t="s">
        <v>417</v>
      </c>
      <c r="C86" s="332">
        <v>72077</v>
      </c>
      <c r="D86" s="332">
        <v>79828</v>
      </c>
      <c r="E86" s="332"/>
      <c r="F86" s="348"/>
    </row>
    <row r="87" spans="1:6" ht="22.5">
      <c r="A87" s="304">
        <f t="shared" si="1"/>
        <v>4</v>
      </c>
      <c r="B87" s="315" t="s">
        <v>418</v>
      </c>
      <c r="C87" s="332">
        <v>13600</v>
      </c>
      <c r="D87" s="332">
        <v>14226</v>
      </c>
      <c r="E87" s="332"/>
      <c r="F87" s="348"/>
    </row>
    <row r="88" spans="1:6" ht="12.75">
      <c r="A88" s="304">
        <f t="shared" si="1"/>
        <v>5</v>
      </c>
      <c r="B88" s="315" t="s">
        <v>419</v>
      </c>
      <c r="C88" s="332">
        <v>54815</v>
      </c>
      <c r="D88" s="332">
        <v>119773</v>
      </c>
      <c r="E88" s="332"/>
      <c r="F88" s="348"/>
    </row>
    <row r="89" spans="1:6" ht="12.75">
      <c r="A89" s="304">
        <f t="shared" si="1"/>
        <v>6</v>
      </c>
      <c r="B89" s="315" t="s">
        <v>420</v>
      </c>
      <c r="C89" s="332">
        <v>22490</v>
      </c>
      <c r="D89" s="332">
        <v>39013</v>
      </c>
      <c r="E89" s="332"/>
      <c r="F89" s="348"/>
    </row>
    <row r="90" spans="1:6" ht="12.75">
      <c r="A90" s="304">
        <f t="shared" si="1"/>
        <v>7</v>
      </c>
      <c r="B90" s="315" t="s">
        <v>421</v>
      </c>
      <c r="C90" s="332">
        <v>184955</v>
      </c>
      <c r="D90" s="332">
        <v>177805</v>
      </c>
      <c r="E90" s="332"/>
      <c r="F90" s="348"/>
    </row>
    <row r="91" spans="1:6" ht="12.75">
      <c r="A91" s="304">
        <f t="shared" si="1"/>
        <v>8</v>
      </c>
      <c r="B91" s="315" t="s">
        <v>221</v>
      </c>
      <c r="C91" s="332">
        <v>3322</v>
      </c>
      <c r="D91" s="332"/>
      <c r="E91" s="332"/>
      <c r="F91" s="348"/>
    </row>
    <row r="92" spans="1:6" ht="12.75">
      <c r="A92" s="304"/>
      <c r="B92" s="314"/>
      <c r="C92" s="331"/>
      <c r="D92" s="331"/>
      <c r="E92" s="331"/>
      <c r="F92" s="348"/>
    </row>
    <row r="93" spans="1:6" ht="12.75">
      <c r="A93" s="304">
        <v>17</v>
      </c>
      <c r="B93" s="314" t="s">
        <v>422</v>
      </c>
      <c r="C93" s="349">
        <f>SUM(C95:C96)</f>
        <v>35000</v>
      </c>
      <c r="D93" s="349">
        <f>SUM(D95:D96)</f>
        <v>38983</v>
      </c>
      <c r="E93" s="349"/>
      <c r="F93" s="348"/>
    </row>
    <row r="94" spans="1:6" ht="12.75">
      <c r="A94" s="304"/>
      <c r="B94" s="315"/>
      <c r="C94" s="332"/>
      <c r="D94" s="332"/>
      <c r="E94" s="332"/>
      <c r="F94" s="348"/>
    </row>
    <row r="95" spans="1:6" ht="12.75">
      <c r="A95" s="304">
        <v>18</v>
      </c>
      <c r="B95" s="315" t="s">
        <v>67</v>
      </c>
      <c r="C95" s="332">
        <v>10000</v>
      </c>
      <c r="D95" s="332">
        <v>26222</v>
      </c>
      <c r="E95" s="332"/>
      <c r="F95" s="348"/>
    </row>
    <row r="96" spans="1:6" ht="12.75">
      <c r="A96" s="304">
        <f>A95+1</f>
        <v>19</v>
      </c>
      <c r="B96" s="315" t="s">
        <v>25</v>
      </c>
      <c r="C96" s="332">
        <v>25000</v>
      </c>
      <c r="D96" s="332">
        <v>12761</v>
      </c>
      <c r="E96" s="332"/>
      <c r="F96" s="348"/>
    </row>
    <row r="97" spans="1:6" ht="12.75">
      <c r="A97" s="304"/>
      <c r="B97" s="314"/>
      <c r="C97" s="331"/>
      <c r="D97" s="331"/>
      <c r="E97" s="331"/>
      <c r="F97" s="348"/>
    </row>
    <row r="98" spans="1:6" ht="12.75">
      <c r="A98" s="304">
        <v>29</v>
      </c>
      <c r="B98" s="308" t="s">
        <v>423</v>
      </c>
      <c r="C98" s="331">
        <f>C83+C93</f>
        <v>386259</v>
      </c>
      <c r="D98" s="331">
        <f>SUM(D85,D93)</f>
        <v>469628</v>
      </c>
      <c r="E98" s="331"/>
      <c r="F98" s="348"/>
    </row>
    <row r="99" spans="1:6" ht="12.75">
      <c r="A99" s="304">
        <v>30</v>
      </c>
      <c r="B99" s="314" t="s">
        <v>424</v>
      </c>
      <c r="C99" s="349">
        <f>SUM(C101:C101)</f>
        <v>49266</v>
      </c>
      <c r="D99" s="349">
        <v>56917</v>
      </c>
      <c r="E99" s="349"/>
      <c r="F99" s="348"/>
    </row>
    <row r="100" spans="1:6" ht="12.75">
      <c r="A100" s="304"/>
      <c r="B100" s="315" t="s">
        <v>425</v>
      </c>
      <c r="C100" s="331"/>
      <c r="D100" s="331">
        <v>6402</v>
      </c>
      <c r="E100" s="331"/>
      <c r="F100" s="348"/>
    </row>
    <row r="101" spans="1:6" ht="12.75">
      <c r="A101" s="304">
        <v>31</v>
      </c>
      <c r="B101" s="315" t="s">
        <v>426</v>
      </c>
      <c r="C101" s="331">
        <v>49266</v>
      </c>
      <c r="D101" s="331">
        <v>50515</v>
      </c>
      <c r="E101" s="331"/>
      <c r="F101" s="348"/>
    </row>
    <row r="102" spans="1:6" ht="12.75">
      <c r="A102" s="304">
        <v>33</v>
      </c>
      <c r="B102" s="350" t="s">
        <v>427</v>
      </c>
      <c r="C102" s="331">
        <f>C98+C99</f>
        <v>435525</v>
      </c>
      <c r="D102" s="331">
        <f>SUM(D98,D99)</f>
        <v>526545</v>
      </c>
      <c r="E102" s="331"/>
      <c r="F102" s="348"/>
    </row>
  </sheetData>
  <sheetProtection/>
  <mergeCells count="4">
    <mergeCell ref="A1:F1"/>
    <mergeCell ref="A3:F3"/>
    <mergeCell ref="A76:F76"/>
    <mergeCell ref="A78:F7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C30" sqref="C30"/>
    </sheetView>
  </sheetViews>
  <sheetFormatPr defaultColWidth="9.00390625" defaultRowHeight="12.75"/>
  <cols>
    <col min="1" max="1" width="6.125" style="0" customWidth="1"/>
    <col min="2" max="2" width="32.375" style="0" customWidth="1"/>
    <col min="3" max="3" width="8.375" style="0" customWidth="1"/>
    <col min="4" max="4" width="9.375" style="0" customWidth="1"/>
    <col min="5" max="5" width="8.75390625" style="0" customWidth="1"/>
    <col min="6" max="6" width="11.75390625" style="0" customWidth="1"/>
  </cols>
  <sheetData>
    <row r="1" spans="1:6" ht="12.75">
      <c r="A1" s="341" t="s">
        <v>413</v>
      </c>
      <c r="B1" s="341"/>
      <c r="C1" s="341"/>
      <c r="D1" s="341"/>
      <c r="E1" s="341"/>
      <c r="F1" s="341"/>
    </row>
    <row r="2" spans="1:6" ht="12.75">
      <c r="A2" s="337"/>
      <c r="B2" s="338"/>
      <c r="C2" s="339"/>
      <c r="D2" s="339"/>
      <c r="E2" s="339"/>
      <c r="F2" s="340"/>
    </row>
    <row r="3" spans="1:6" ht="12.75">
      <c r="A3" s="351" t="s">
        <v>428</v>
      </c>
      <c r="B3" s="351"/>
      <c r="C3" s="351"/>
      <c r="D3" s="351"/>
      <c r="E3" s="351"/>
      <c r="F3" s="351"/>
    </row>
    <row r="4" spans="1:6" ht="12.75">
      <c r="A4" s="345"/>
      <c r="B4" s="346"/>
      <c r="C4" s="352"/>
      <c r="D4" s="352"/>
      <c r="E4" s="352"/>
      <c r="F4" s="347" t="s">
        <v>276</v>
      </c>
    </row>
    <row r="5" spans="1:6" ht="12.75">
      <c r="A5" s="304"/>
      <c r="B5" s="305" t="s">
        <v>277</v>
      </c>
      <c r="C5" s="306" t="s">
        <v>278</v>
      </c>
      <c r="D5" s="306" t="s">
        <v>279</v>
      </c>
      <c r="E5" s="306" t="s">
        <v>280</v>
      </c>
      <c r="F5" s="304" t="s">
        <v>357</v>
      </c>
    </row>
    <row r="6" spans="1:6" ht="21">
      <c r="A6" s="307" t="s">
        <v>358</v>
      </c>
      <c r="B6" s="308" t="s">
        <v>20</v>
      </c>
      <c r="C6" s="309" t="s">
        <v>288</v>
      </c>
      <c r="D6" s="265" t="s">
        <v>354</v>
      </c>
      <c r="E6" s="309"/>
      <c r="F6" s="310"/>
    </row>
    <row r="7" spans="1:6" ht="12.75">
      <c r="A7" s="304">
        <v>1</v>
      </c>
      <c r="B7" s="314" t="s">
        <v>360</v>
      </c>
      <c r="C7" s="312"/>
      <c r="D7" s="312"/>
      <c r="E7" s="312"/>
      <c r="F7" s="313"/>
    </row>
    <row r="8" spans="1:6" ht="12.75">
      <c r="A8" s="304">
        <f aca="true" t="shared" si="0" ref="A8:A30">A7+1</f>
        <v>2</v>
      </c>
      <c r="B8" s="315" t="s">
        <v>361</v>
      </c>
      <c r="C8" s="316"/>
      <c r="D8" s="316"/>
      <c r="E8" s="316"/>
      <c r="F8" s="313"/>
    </row>
    <row r="9" spans="1:6" ht="12.75">
      <c r="A9" s="304">
        <f t="shared" si="0"/>
        <v>3</v>
      </c>
      <c r="B9" s="315" t="s">
        <v>362</v>
      </c>
      <c r="C9" s="316"/>
      <c r="D9" s="316"/>
      <c r="E9" s="316"/>
      <c r="F9" s="313"/>
    </row>
    <row r="10" spans="1:6" ht="12.75">
      <c r="A10" s="304">
        <f t="shared" si="0"/>
        <v>4</v>
      </c>
      <c r="B10" s="315" t="s">
        <v>363</v>
      </c>
      <c r="C10" s="316"/>
      <c r="D10" s="316"/>
      <c r="E10" s="316"/>
      <c r="F10" s="313"/>
    </row>
    <row r="11" spans="1:6" ht="12.75">
      <c r="A11" s="304">
        <f t="shared" si="0"/>
        <v>5</v>
      </c>
      <c r="B11" s="315" t="s">
        <v>364</v>
      </c>
      <c r="C11" s="316"/>
      <c r="D11" s="316"/>
      <c r="E11" s="316"/>
      <c r="F11" s="313"/>
    </row>
    <row r="12" spans="1:6" ht="12.75">
      <c r="A12" s="304">
        <f t="shared" si="0"/>
        <v>6</v>
      </c>
      <c r="B12" s="315" t="s">
        <v>365</v>
      </c>
      <c r="C12" s="316"/>
      <c r="D12" s="316"/>
      <c r="E12" s="316"/>
      <c r="F12" s="313"/>
    </row>
    <row r="13" spans="1:6" ht="12.75">
      <c r="A13" s="304">
        <f t="shared" si="0"/>
        <v>7</v>
      </c>
      <c r="B13" s="315" t="s">
        <v>366</v>
      </c>
      <c r="C13" s="316"/>
      <c r="D13" s="316"/>
      <c r="E13" s="316"/>
      <c r="F13" s="313"/>
    </row>
    <row r="14" spans="1:6" ht="12.75">
      <c r="A14" s="304">
        <f t="shared" si="0"/>
        <v>8</v>
      </c>
      <c r="B14" s="315" t="s">
        <v>367</v>
      </c>
      <c r="C14" s="316"/>
      <c r="D14" s="316"/>
      <c r="E14" s="316"/>
      <c r="F14" s="313"/>
    </row>
    <row r="15" spans="1:6" ht="12.75">
      <c r="A15" s="304">
        <f t="shared" si="0"/>
        <v>9</v>
      </c>
      <c r="B15" s="315" t="s">
        <v>368</v>
      </c>
      <c r="C15" s="316"/>
      <c r="D15" s="316"/>
      <c r="E15" s="316"/>
      <c r="F15" s="313"/>
    </row>
    <row r="16" spans="1:6" ht="12.75">
      <c r="A16" s="304">
        <f t="shared" si="0"/>
        <v>10</v>
      </c>
      <c r="B16" s="315" t="s">
        <v>369</v>
      </c>
      <c r="C16" s="316"/>
      <c r="D16" s="316"/>
      <c r="E16" s="316"/>
      <c r="F16" s="313"/>
    </row>
    <row r="17" spans="1:6" ht="12.75">
      <c r="A17" s="304">
        <f t="shared" si="0"/>
        <v>11</v>
      </c>
      <c r="B17" s="315" t="s">
        <v>370</v>
      </c>
      <c r="C17" s="316"/>
      <c r="D17" s="316"/>
      <c r="E17" s="316"/>
      <c r="F17" s="313"/>
    </row>
    <row r="18" spans="1:6" ht="12.75">
      <c r="A18" s="304">
        <f t="shared" si="0"/>
        <v>12</v>
      </c>
      <c r="B18" s="315" t="s">
        <v>371</v>
      </c>
      <c r="C18" s="316"/>
      <c r="D18" s="316"/>
      <c r="E18" s="316"/>
      <c r="F18" s="313"/>
    </row>
    <row r="19" spans="1:6" ht="12.75">
      <c r="A19" s="304">
        <f t="shared" si="0"/>
        <v>13</v>
      </c>
      <c r="B19" s="315" t="s">
        <v>372</v>
      </c>
      <c r="C19" s="316"/>
      <c r="D19" s="316"/>
      <c r="E19" s="316"/>
      <c r="F19" s="313"/>
    </row>
    <row r="20" spans="1:6" ht="12.75">
      <c r="A20" s="304">
        <f t="shared" si="0"/>
        <v>14</v>
      </c>
      <c r="B20" s="314" t="s">
        <v>373</v>
      </c>
      <c r="C20" s="312"/>
      <c r="D20" s="312">
        <f>SUM(D22:D30)</f>
        <v>241</v>
      </c>
      <c r="E20" s="312"/>
      <c r="F20" s="313"/>
    </row>
    <row r="21" spans="1:6" ht="12.75">
      <c r="A21" s="304">
        <f t="shared" si="0"/>
        <v>15</v>
      </c>
      <c r="B21" s="315" t="s">
        <v>374</v>
      </c>
      <c r="C21" s="316"/>
      <c r="D21" s="316"/>
      <c r="E21" s="316"/>
      <c r="F21" s="313"/>
    </row>
    <row r="22" spans="1:6" ht="12.75">
      <c r="A22" s="304">
        <f t="shared" si="0"/>
        <v>16</v>
      </c>
      <c r="B22" s="315" t="s">
        <v>375</v>
      </c>
      <c r="C22" s="316"/>
      <c r="D22" s="316"/>
      <c r="E22" s="316"/>
      <c r="F22" s="313"/>
    </row>
    <row r="23" spans="1:6" ht="12.75">
      <c r="A23" s="304">
        <f t="shared" si="0"/>
        <v>17</v>
      </c>
      <c r="B23" s="315" t="s">
        <v>376</v>
      </c>
      <c r="C23" s="353"/>
      <c r="D23" s="354">
        <v>36</v>
      </c>
      <c r="E23" s="316"/>
      <c r="F23" s="313"/>
    </row>
    <row r="24" spans="1:6" ht="12.75">
      <c r="A24" s="304">
        <f t="shared" si="0"/>
        <v>18</v>
      </c>
      <c r="B24" s="315" t="s">
        <v>429</v>
      </c>
      <c r="C24" s="316">
        <v>120</v>
      </c>
      <c r="D24" s="316"/>
      <c r="E24" s="316"/>
      <c r="F24" s="313"/>
    </row>
    <row r="25" spans="1:6" ht="12.75">
      <c r="A25" s="304">
        <f t="shared" si="0"/>
        <v>19</v>
      </c>
      <c r="B25" s="315" t="s">
        <v>377</v>
      </c>
      <c r="C25" s="316"/>
      <c r="D25" s="316">
        <v>204</v>
      </c>
      <c r="E25" s="316"/>
      <c r="F25" s="313"/>
    </row>
    <row r="26" spans="1:6" ht="12.75">
      <c r="A26" s="304">
        <f t="shared" si="0"/>
        <v>20</v>
      </c>
      <c r="B26" s="315" t="s">
        <v>378</v>
      </c>
      <c r="C26" s="316"/>
      <c r="D26" s="316"/>
      <c r="E26" s="316"/>
      <c r="F26" s="313"/>
    </row>
    <row r="27" spans="1:6" ht="12.75">
      <c r="A27" s="304">
        <f t="shared" si="0"/>
        <v>21</v>
      </c>
      <c r="B27" s="315" t="s">
        <v>379</v>
      </c>
      <c r="C27" s="316"/>
      <c r="D27" s="316"/>
      <c r="E27" s="316"/>
      <c r="F27" s="313"/>
    </row>
    <row r="28" spans="1:6" ht="12.75">
      <c r="A28" s="304">
        <f t="shared" si="0"/>
        <v>22</v>
      </c>
      <c r="B28" s="315" t="s">
        <v>380</v>
      </c>
      <c r="C28" s="316"/>
      <c r="D28" s="316">
        <v>1</v>
      </c>
      <c r="E28" s="316"/>
      <c r="F28" s="313"/>
    </row>
    <row r="29" spans="1:6" ht="12.75">
      <c r="A29" s="304">
        <f t="shared" si="0"/>
        <v>23</v>
      </c>
      <c r="B29" s="315" t="s">
        <v>381</v>
      </c>
      <c r="C29" s="316"/>
      <c r="D29" s="316"/>
      <c r="E29" s="316"/>
      <c r="F29" s="313"/>
    </row>
    <row r="30" spans="1:6" ht="12.75">
      <c r="A30" s="304">
        <f t="shared" si="0"/>
        <v>24</v>
      </c>
      <c r="B30" s="317" t="s">
        <v>382</v>
      </c>
      <c r="C30" s="316"/>
      <c r="D30" s="316"/>
      <c r="E30" s="316"/>
      <c r="F30" s="313"/>
    </row>
    <row r="31" spans="1:6" ht="21.75">
      <c r="A31" s="307">
        <f>A30+1</f>
        <v>25</v>
      </c>
      <c r="B31" s="318" t="s">
        <v>383</v>
      </c>
      <c r="C31" s="312"/>
      <c r="D31" s="312"/>
      <c r="E31" s="312"/>
      <c r="F31" s="319"/>
    </row>
    <row r="32" spans="1:6" ht="12.75">
      <c r="A32" s="307">
        <v>30</v>
      </c>
      <c r="B32" s="320" t="s">
        <v>384</v>
      </c>
      <c r="C32" s="316"/>
      <c r="D32" s="316"/>
      <c r="E32" s="316"/>
      <c r="F32" s="313"/>
    </row>
    <row r="33" spans="1:6" ht="12.75">
      <c r="A33" s="307">
        <v>31</v>
      </c>
      <c r="B33" s="320" t="s">
        <v>385</v>
      </c>
      <c r="C33" s="316"/>
      <c r="D33" s="316"/>
      <c r="E33" s="316"/>
      <c r="F33" s="313"/>
    </row>
    <row r="34" spans="1:6" ht="12.75">
      <c r="A34" s="307">
        <v>32</v>
      </c>
      <c r="B34" s="320" t="s">
        <v>386</v>
      </c>
      <c r="C34" s="316"/>
      <c r="D34" s="316"/>
      <c r="E34" s="316"/>
      <c r="F34" s="313"/>
    </row>
    <row r="35" spans="1:6" ht="12.75">
      <c r="A35" s="307">
        <v>33</v>
      </c>
      <c r="B35" s="320" t="s">
        <v>387</v>
      </c>
      <c r="C35" s="316"/>
      <c r="D35" s="321"/>
      <c r="E35" s="316"/>
      <c r="F35" s="313"/>
    </row>
    <row r="36" spans="1:6" ht="12.75">
      <c r="A36" s="307">
        <v>34</v>
      </c>
      <c r="B36" s="320" t="s">
        <v>388</v>
      </c>
      <c r="C36" s="316"/>
      <c r="D36" s="316"/>
      <c r="E36" s="316"/>
      <c r="F36" s="313"/>
    </row>
    <row r="37" spans="1:6" ht="12.75">
      <c r="A37" s="307">
        <v>35</v>
      </c>
      <c r="B37" s="322" t="s">
        <v>389</v>
      </c>
      <c r="C37" s="312"/>
      <c r="D37" s="312"/>
      <c r="E37" s="323"/>
      <c r="F37" s="313"/>
    </row>
    <row r="38" spans="1:6" ht="12.75">
      <c r="A38" s="307">
        <v>36</v>
      </c>
      <c r="B38" s="322"/>
      <c r="C38" s="312"/>
      <c r="D38" s="312"/>
      <c r="E38" s="316"/>
      <c r="F38" s="313"/>
    </row>
    <row r="39" spans="1:6" ht="12.75">
      <c r="A39" s="307">
        <v>37</v>
      </c>
      <c r="B39" s="324" t="s">
        <v>390</v>
      </c>
      <c r="C39" s="312"/>
      <c r="D39" s="312"/>
      <c r="E39" s="312"/>
      <c r="F39" s="313"/>
    </row>
    <row r="40" spans="1:6" ht="12.75">
      <c r="A40" s="307">
        <v>38</v>
      </c>
      <c r="B40" s="325"/>
      <c r="C40" s="323"/>
      <c r="D40" s="323"/>
      <c r="E40" s="323"/>
      <c r="F40" s="313"/>
    </row>
    <row r="41" spans="1:6" ht="12.75">
      <c r="A41" s="307">
        <v>39</v>
      </c>
      <c r="B41" s="314" t="s">
        <v>391</v>
      </c>
      <c r="C41" s="312"/>
      <c r="D41" s="312"/>
      <c r="E41" s="312"/>
      <c r="F41" s="313"/>
    </row>
    <row r="42" spans="1:6" ht="22.5">
      <c r="A42" s="307">
        <v>40</v>
      </c>
      <c r="B42" s="315" t="s">
        <v>392</v>
      </c>
      <c r="C42" s="316"/>
      <c r="D42" s="316"/>
      <c r="E42" s="316"/>
      <c r="F42" s="313"/>
    </row>
    <row r="43" spans="1:6" ht="22.5">
      <c r="A43" s="307">
        <v>41</v>
      </c>
      <c r="B43" s="315" t="s">
        <v>393</v>
      </c>
      <c r="C43" s="316"/>
      <c r="D43" s="316"/>
      <c r="E43" s="316"/>
      <c r="F43" s="313"/>
    </row>
    <row r="44" spans="1:6" ht="33.75">
      <c r="A44" s="307">
        <v>42</v>
      </c>
      <c r="B44" s="315" t="s">
        <v>394</v>
      </c>
      <c r="C44" s="316"/>
      <c r="D44" s="316"/>
      <c r="E44" s="316"/>
      <c r="F44" s="313"/>
    </row>
    <row r="45" spans="1:6" ht="22.5">
      <c r="A45" s="307">
        <v>43</v>
      </c>
      <c r="B45" s="315" t="s">
        <v>395</v>
      </c>
      <c r="C45" s="316"/>
      <c r="D45" s="316"/>
      <c r="E45" s="316"/>
      <c r="F45" s="313"/>
    </row>
    <row r="46" spans="1:6" ht="12.75">
      <c r="A46" s="307">
        <v>44</v>
      </c>
      <c r="B46" s="315" t="s">
        <v>396</v>
      </c>
      <c r="C46" s="316"/>
      <c r="D46" s="316"/>
      <c r="E46" s="316"/>
      <c r="F46" s="313"/>
    </row>
    <row r="47" spans="1:6" ht="12.75">
      <c r="A47" s="307">
        <v>45</v>
      </c>
      <c r="B47" s="315" t="s">
        <v>430</v>
      </c>
      <c r="C47" s="316"/>
      <c r="D47" s="316"/>
      <c r="E47" s="316"/>
      <c r="F47" s="313"/>
    </row>
    <row r="48" spans="1:6" ht="12.75">
      <c r="A48" s="355"/>
      <c r="B48" s="356"/>
      <c r="C48" s="357"/>
      <c r="D48" s="357"/>
      <c r="E48" s="357"/>
      <c r="F48" s="358"/>
    </row>
    <row r="49" spans="1:6" ht="12.75">
      <c r="A49" s="304"/>
      <c r="B49" s="305" t="s">
        <v>277</v>
      </c>
      <c r="C49" s="306" t="s">
        <v>278</v>
      </c>
      <c r="D49" s="306" t="s">
        <v>279</v>
      </c>
      <c r="E49" s="306" t="s">
        <v>280</v>
      </c>
      <c r="F49" s="304" t="s">
        <v>357</v>
      </c>
    </row>
    <row r="50" spans="1:6" ht="21">
      <c r="A50" s="307" t="s">
        <v>358</v>
      </c>
      <c r="B50" s="308" t="s">
        <v>20</v>
      </c>
      <c r="C50" s="309" t="s">
        <v>288</v>
      </c>
      <c r="D50" s="309" t="s">
        <v>354</v>
      </c>
      <c r="E50" s="309" t="s">
        <v>431</v>
      </c>
      <c r="F50" s="310" t="s">
        <v>432</v>
      </c>
    </row>
    <row r="51" spans="1:6" ht="21.75">
      <c r="A51" s="305">
        <v>46</v>
      </c>
      <c r="B51" s="314" t="s">
        <v>398</v>
      </c>
      <c r="C51" s="312"/>
      <c r="D51" s="312"/>
      <c r="E51" s="312"/>
      <c r="F51" s="313"/>
    </row>
    <row r="52" spans="1:6" ht="12.75">
      <c r="A52" s="307">
        <v>47</v>
      </c>
      <c r="B52" s="315" t="s">
        <v>399</v>
      </c>
      <c r="C52" s="316"/>
      <c r="D52" s="316"/>
      <c r="E52" s="316"/>
      <c r="F52" s="313"/>
    </row>
    <row r="53" spans="1:6" ht="12.75">
      <c r="A53" s="307">
        <v>48</v>
      </c>
      <c r="B53" s="314" t="s">
        <v>42</v>
      </c>
      <c r="C53" s="312"/>
      <c r="D53" s="312"/>
      <c r="E53" s="312"/>
      <c r="F53" s="313"/>
    </row>
    <row r="54" spans="1:6" ht="22.5">
      <c r="A54" s="307">
        <v>49</v>
      </c>
      <c r="B54" s="315" t="s">
        <v>400</v>
      </c>
      <c r="C54" s="316"/>
      <c r="D54" s="316"/>
      <c r="E54" s="316"/>
      <c r="F54" s="313"/>
    </row>
    <row r="55" spans="1:6" ht="12.75">
      <c r="A55" s="307">
        <v>50</v>
      </c>
      <c r="B55" s="315" t="s">
        <v>401</v>
      </c>
      <c r="C55" s="316"/>
      <c r="D55" s="316"/>
      <c r="E55" s="316"/>
      <c r="F55" s="313"/>
    </row>
    <row r="56" spans="1:6" ht="12.75">
      <c r="A56" s="307">
        <v>51</v>
      </c>
      <c r="B56" s="315" t="s">
        <v>402</v>
      </c>
      <c r="C56" s="323"/>
      <c r="D56" s="323"/>
      <c r="E56" s="316"/>
      <c r="F56" s="313"/>
    </row>
    <row r="57" spans="1:6" ht="12.75">
      <c r="A57" s="307"/>
      <c r="B57" s="322"/>
      <c r="C57" s="323"/>
      <c r="D57" s="323"/>
      <c r="E57" s="323"/>
      <c r="F57" s="313"/>
    </row>
    <row r="58" spans="1:6" ht="12.75">
      <c r="A58" s="307">
        <v>52</v>
      </c>
      <c r="B58" s="324" t="s">
        <v>403</v>
      </c>
      <c r="C58" s="312"/>
      <c r="D58" s="312"/>
      <c r="E58" s="312"/>
      <c r="F58" s="313"/>
    </row>
    <row r="59" spans="1:6" ht="12.75">
      <c r="A59" s="304">
        <v>53</v>
      </c>
      <c r="B59" s="330" t="s">
        <v>433</v>
      </c>
      <c r="C59" s="312"/>
      <c r="D59" s="312">
        <v>2285</v>
      </c>
      <c r="E59" s="312"/>
      <c r="F59" s="313"/>
    </row>
    <row r="60" spans="1:6" ht="12.75">
      <c r="A60" s="304">
        <v>54</v>
      </c>
      <c r="B60" s="330" t="s">
        <v>426</v>
      </c>
      <c r="C60" s="312">
        <v>49266</v>
      </c>
      <c r="D60" s="312">
        <v>50515</v>
      </c>
      <c r="E60" s="312"/>
      <c r="F60" s="313"/>
    </row>
    <row r="61" spans="1:6" ht="12.75">
      <c r="A61" s="307">
        <v>55</v>
      </c>
      <c r="B61" s="314" t="s">
        <v>405</v>
      </c>
      <c r="C61" s="316"/>
      <c r="D61" s="316"/>
      <c r="E61" s="316"/>
      <c r="F61" s="313"/>
    </row>
    <row r="62" spans="1:6" ht="12.75">
      <c r="A62" s="304">
        <v>56</v>
      </c>
      <c r="B62" s="322" t="s">
        <v>406</v>
      </c>
      <c r="C62" s="312">
        <v>49266</v>
      </c>
      <c r="D62" s="312">
        <v>52800</v>
      </c>
      <c r="E62" s="312"/>
      <c r="F62" s="313"/>
    </row>
    <row r="63" spans="1:6" ht="12.75">
      <c r="A63" s="304"/>
      <c r="B63" s="325"/>
      <c r="C63" s="316"/>
      <c r="D63" s="316"/>
      <c r="E63" s="316"/>
      <c r="F63" s="313"/>
    </row>
    <row r="64" spans="1:6" ht="12.75">
      <c r="A64" s="304">
        <v>57</v>
      </c>
      <c r="B64" s="314" t="s">
        <v>407</v>
      </c>
      <c r="C64" s="312"/>
      <c r="D64" s="312"/>
      <c r="E64" s="312"/>
      <c r="F64" s="313"/>
    </row>
    <row r="65" spans="1:6" ht="12.75">
      <c r="A65" s="304">
        <v>58</v>
      </c>
      <c r="B65" s="314" t="s">
        <v>408</v>
      </c>
      <c r="C65" s="312"/>
      <c r="D65" s="312"/>
      <c r="E65" s="312"/>
      <c r="F65" s="313"/>
    </row>
    <row r="66" spans="1:6" ht="12.75">
      <c r="A66" s="304">
        <v>59</v>
      </c>
      <c r="B66" s="314" t="s">
        <v>409</v>
      </c>
      <c r="C66" s="312"/>
      <c r="D66" s="312"/>
      <c r="E66" s="312"/>
      <c r="F66" s="313"/>
    </row>
    <row r="67" spans="1:6" ht="12.75">
      <c r="A67" s="304">
        <f>A66+1</f>
        <v>60</v>
      </c>
      <c r="B67" s="314" t="s">
        <v>410</v>
      </c>
      <c r="C67" s="312"/>
      <c r="D67" s="312"/>
      <c r="E67" s="312"/>
      <c r="F67" s="313"/>
    </row>
    <row r="68" spans="1:6" ht="12.75">
      <c r="A68" s="304"/>
      <c r="B68" s="315"/>
      <c r="C68" s="316"/>
      <c r="D68" s="316"/>
      <c r="E68" s="316"/>
      <c r="F68" s="313"/>
    </row>
    <row r="69" spans="1:6" ht="12.75">
      <c r="A69" s="304">
        <v>61</v>
      </c>
      <c r="B69" s="350" t="s">
        <v>411</v>
      </c>
      <c r="C69" s="331">
        <v>49386</v>
      </c>
      <c r="D69" s="331">
        <f>SUM(D20,D62)</f>
        <v>53041</v>
      </c>
      <c r="E69" s="331"/>
      <c r="F69" s="313"/>
    </row>
    <row r="70" spans="1:6" ht="12.75">
      <c r="A70" s="333"/>
      <c r="B70" s="334"/>
      <c r="C70" s="335"/>
      <c r="D70" s="335"/>
      <c r="E70" s="335"/>
      <c r="F70" s="336"/>
    </row>
    <row r="72" spans="1:6" ht="12.75">
      <c r="A72" s="342"/>
      <c r="B72" s="343"/>
      <c r="C72" s="342"/>
      <c r="D72" s="342"/>
      <c r="E72" s="342"/>
      <c r="F72" s="342"/>
    </row>
    <row r="73" spans="1:6" ht="12.75">
      <c r="A73" s="344" t="s">
        <v>434</v>
      </c>
      <c r="B73" s="344"/>
      <c r="C73" s="344"/>
      <c r="D73" s="344"/>
      <c r="E73" s="344"/>
      <c r="F73" s="344"/>
    </row>
    <row r="74" spans="1:6" ht="12.75">
      <c r="A74" s="345"/>
      <c r="B74" s="346"/>
      <c r="C74" s="345"/>
      <c r="D74" s="345"/>
      <c r="E74" s="345"/>
      <c r="F74" s="347" t="s">
        <v>276</v>
      </c>
    </row>
    <row r="75" spans="1:6" ht="12.75">
      <c r="A75" s="304"/>
      <c r="B75" s="305" t="s">
        <v>277</v>
      </c>
      <c r="C75" s="304" t="s">
        <v>278</v>
      </c>
      <c r="D75" s="304" t="s">
        <v>279</v>
      </c>
      <c r="E75" s="304" t="s">
        <v>280</v>
      </c>
      <c r="F75" s="304" t="s">
        <v>357</v>
      </c>
    </row>
    <row r="76" spans="1:6" ht="21">
      <c r="A76" s="307" t="s">
        <v>358</v>
      </c>
      <c r="B76" s="308" t="s">
        <v>20</v>
      </c>
      <c r="C76" s="359" t="s">
        <v>288</v>
      </c>
      <c r="D76" s="265" t="s">
        <v>354</v>
      </c>
      <c r="E76" s="359"/>
      <c r="F76" s="359"/>
    </row>
    <row r="77" spans="1:6" ht="12.75">
      <c r="A77" s="304"/>
      <c r="B77" s="315"/>
      <c r="C77" s="332"/>
      <c r="D77" s="332"/>
      <c r="E77" s="332"/>
      <c r="F77" s="332"/>
    </row>
    <row r="78" spans="1:6" ht="12.75">
      <c r="A78" s="304">
        <v>1</v>
      </c>
      <c r="B78" s="314" t="s">
        <v>415</v>
      </c>
      <c r="C78" s="331">
        <v>49386</v>
      </c>
      <c r="D78" s="331">
        <v>52547</v>
      </c>
      <c r="E78" s="331"/>
      <c r="F78" s="348"/>
    </row>
    <row r="79" spans="1:6" ht="12.75">
      <c r="A79" s="304"/>
      <c r="B79" s="315"/>
      <c r="C79" s="332"/>
      <c r="D79" s="332"/>
      <c r="E79" s="332"/>
      <c r="F79" s="348"/>
    </row>
    <row r="80" spans="1:6" ht="12.75">
      <c r="A80" s="304">
        <f>A78+1</f>
        <v>2</v>
      </c>
      <c r="B80" s="314" t="s">
        <v>416</v>
      </c>
      <c r="C80" s="331">
        <f>SUM(C81:C86)</f>
        <v>49386</v>
      </c>
      <c r="D80" s="331">
        <f>SUM(D81:D86)</f>
        <v>52547</v>
      </c>
      <c r="E80" s="331"/>
      <c r="F80" s="348"/>
    </row>
    <row r="81" spans="1:6" ht="12.75">
      <c r="A81" s="304">
        <f aca="true" t="shared" si="1" ref="A81:A86">A80+1</f>
        <v>3</v>
      </c>
      <c r="B81" s="315" t="s">
        <v>417</v>
      </c>
      <c r="C81" s="332">
        <v>33014</v>
      </c>
      <c r="D81" s="332">
        <v>32226</v>
      </c>
      <c r="E81" s="332"/>
      <c r="F81" s="348"/>
    </row>
    <row r="82" spans="1:6" ht="22.5">
      <c r="A82" s="304">
        <f t="shared" si="1"/>
        <v>4</v>
      </c>
      <c r="B82" s="315" t="s">
        <v>418</v>
      </c>
      <c r="C82" s="332">
        <v>8007</v>
      </c>
      <c r="D82" s="332">
        <v>9010</v>
      </c>
      <c r="E82" s="332"/>
      <c r="F82" s="348"/>
    </row>
    <row r="83" spans="1:6" ht="12.75">
      <c r="A83" s="304">
        <f t="shared" si="1"/>
        <v>5</v>
      </c>
      <c r="B83" s="315" t="s">
        <v>419</v>
      </c>
      <c r="C83" s="332">
        <v>8365</v>
      </c>
      <c r="D83" s="332">
        <v>11311</v>
      </c>
      <c r="E83" s="332"/>
      <c r="F83" s="348"/>
    </row>
    <row r="84" spans="1:6" ht="12.75">
      <c r="A84" s="304">
        <f t="shared" si="1"/>
        <v>6</v>
      </c>
      <c r="B84" s="315" t="s">
        <v>420</v>
      </c>
      <c r="C84" s="332"/>
      <c r="D84" s="332"/>
      <c r="E84" s="332"/>
      <c r="F84" s="348"/>
    </row>
    <row r="85" spans="1:6" ht="12.75">
      <c r="A85" s="304">
        <f t="shared" si="1"/>
        <v>7</v>
      </c>
      <c r="B85" s="315" t="s">
        <v>421</v>
      </c>
      <c r="C85" s="332"/>
      <c r="D85" s="332"/>
      <c r="E85" s="332"/>
      <c r="F85" s="348"/>
    </row>
    <row r="86" spans="1:6" ht="12.75">
      <c r="A86" s="304">
        <f t="shared" si="1"/>
        <v>8</v>
      </c>
      <c r="B86" s="315" t="s">
        <v>221</v>
      </c>
      <c r="C86" s="332"/>
      <c r="D86" s="332"/>
      <c r="E86" s="332"/>
      <c r="F86" s="348"/>
    </row>
    <row r="87" spans="1:6" ht="12.75">
      <c r="A87" s="304"/>
      <c r="B87" s="314"/>
      <c r="C87" s="331"/>
      <c r="D87" s="331"/>
      <c r="E87" s="331"/>
      <c r="F87" s="348"/>
    </row>
    <row r="88" spans="1:6" ht="12.75">
      <c r="A88" s="304">
        <v>17</v>
      </c>
      <c r="B88" s="314" t="s">
        <v>422</v>
      </c>
      <c r="C88" s="349">
        <f>SUM(C90:C91)</f>
        <v>0</v>
      </c>
      <c r="D88" s="349">
        <v>494</v>
      </c>
      <c r="E88" s="349"/>
      <c r="F88" s="348"/>
    </row>
    <row r="89" spans="1:6" ht="12.75">
      <c r="A89" s="304"/>
      <c r="B89" s="315"/>
      <c r="C89" s="332"/>
      <c r="D89" s="332"/>
      <c r="E89" s="332"/>
      <c r="F89" s="348"/>
    </row>
    <row r="90" spans="1:6" ht="12.75">
      <c r="A90" s="304">
        <v>18</v>
      </c>
      <c r="B90" s="315" t="s">
        <v>67</v>
      </c>
      <c r="C90" s="332"/>
      <c r="D90" s="332">
        <v>494</v>
      </c>
      <c r="E90" s="332"/>
      <c r="F90" s="348"/>
    </row>
    <row r="91" spans="1:6" ht="12.75">
      <c r="A91" s="304">
        <f>A90+1</f>
        <v>19</v>
      </c>
      <c r="B91" s="315" t="s">
        <v>25</v>
      </c>
      <c r="C91" s="332"/>
      <c r="D91" s="332"/>
      <c r="E91" s="332"/>
      <c r="F91" s="348"/>
    </row>
    <row r="92" spans="1:6" ht="12.75">
      <c r="A92" s="304"/>
      <c r="B92" s="314"/>
      <c r="C92" s="331"/>
      <c r="D92" s="331"/>
      <c r="E92" s="331"/>
      <c r="F92" s="348"/>
    </row>
    <row r="93" spans="1:6" ht="12.75">
      <c r="A93" s="304">
        <v>29</v>
      </c>
      <c r="B93" s="308" t="s">
        <v>423</v>
      </c>
      <c r="C93" s="331">
        <f>C78+C88</f>
        <v>49386</v>
      </c>
      <c r="D93" s="331">
        <f>SUM(D88,D80)</f>
        <v>53041</v>
      </c>
      <c r="E93" s="331"/>
      <c r="F93" s="348"/>
    </row>
    <row r="94" spans="1:6" ht="12.75">
      <c r="A94" s="304">
        <v>30</v>
      </c>
      <c r="B94" s="314" t="s">
        <v>424</v>
      </c>
      <c r="C94" s="349"/>
      <c r="D94" s="349"/>
      <c r="E94" s="349"/>
      <c r="F94" s="348"/>
    </row>
    <row r="95" spans="1:6" ht="22.5">
      <c r="A95" s="304"/>
      <c r="B95" s="315" t="s">
        <v>425</v>
      </c>
      <c r="C95" s="331"/>
      <c r="D95" s="331"/>
      <c r="E95" s="331"/>
      <c r="F95" s="348"/>
    </row>
    <row r="96" spans="1:6" ht="12.75">
      <c r="A96" s="304">
        <v>31</v>
      </c>
      <c r="B96" s="315" t="s">
        <v>426</v>
      </c>
      <c r="C96" s="331"/>
      <c r="D96" s="331"/>
      <c r="E96" s="331"/>
      <c r="F96" s="348"/>
    </row>
    <row r="97" spans="1:6" ht="12.75">
      <c r="A97" s="304">
        <v>33</v>
      </c>
      <c r="B97" s="350" t="s">
        <v>427</v>
      </c>
      <c r="C97" s="331">
        <f>C93+C94</f>
        <v>49386</v>
      </c>
      <c r="D97" s="331">
        <v>53041</v>
      </c>
      <c r="E97" s="331"/>
      <c r="F97" s="348"/>
    </row>
  </sheetData>
  <sheetProtection/>
  <mergeCells count="3">
    <mergeCell ref="A1:F1"/>
    <mergeCell ref="A3:F3"/>
    <mergeCell ref="A73:F7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M12" sqref="M12"/>
    </sheetView>
  </sheetViews>
  <sheetFormatPr defaultColWidth="9.00390625" defaultRowHeight="12.75"/>
  <cols>
    <col min="1" max="1" width="6.25390625" style="360" customWidth="1"/>
    <col min="2" max="2" width="38.375" style="334" customWidth="1"/>
    <col min="3" max="3" width="10.875" style="362" customWidth="1"/>
    <col min="4" max="4" width="11.00390625" style="362" customWidth="1"/>
    <col min="5" max="5" width="11.00390625" style="339" customWidth="1"/>
    <col min="6" max="6" width="8.625" style="363" customWidth="1"/>
  </cols>
  <sheetData>
    <row r="1" spans="1:6" ht="12.75">
      <c r="A1" s="341" t="s">
        <v>447</v>
      </c>
      <c r="B1" s="341"/>
      <c r="C1" s="341"/>
      <c r="D1" s="341"/>
      <c r="E1" s="341"/>
      <c r="F1" s="341"/>
    </row>
    <row r="2" spans="2:6" ht="12.75">
      <c r="B2" s="343"/>
      <c r="C2" s="361"/>
      <c r="D2" s="361"/>
      <c r="F2" s="342"/>
    </row>
    <row r="3" spans="2:6" ht="12.75">
      <c r="B3" s="343"/>
      <c r="C3" s="361"/>
      <c r="D3" s="361"/>
      <c r="F3" s="342"/>
    </row>
    <row r="5" spans="1:6" ht="12.75">
      <c r="A5" s="364" t="s">
        <v>435</v>
      </c>
      <c r="B5" s="364"/>
      <c r="C5" s="364"/>
      <c r="D5" s="364"/>
      <c r="E5" s="364"/>
      <c r="F5" s="364"/>
    </row>
    <row r="6" spans="1:6" ht="12.75">
      <c r="A6" s="365"/>
      <c r="B6" s="365"/>
      <c r="C6" s="365"/>
      <c r="D6" s="365"/>
      <c r="E6" s="365"/>
      <c r="F6" s="365"/>
    </row>
    <row r="7" spans="1:6" ht="12.75">
      <c r="A7" s="365"/>
      <c r="B7" s="365"/>
      <c r="C7" s="365"/>
      <c r="D7" s="365"/>
      <c r="E7" s="365"/>
      <c r="F7" s="365"/>
    </row>
    <row r="8" spans="1:6" ht="12.75">
      <c r="A8" s="365"/>
      <c r="B8" s="365"/>
      <c r="C8" s="361"/>
      <c r="D8" s="361"/>
      <c r="E8" s="365"/>
      <c r="F8" s="342" t="s">
        <v>276</v>
      </c>
    </row>
    <row r="9" spans="1:6" ht="12.75">
      <c r="A9" s="306"/>
      <c r="B9" s="305" t="s">
        <v>277</v>
      </c>
      <c r="C9" s="304" t="s">
        <v>278</v>
      </c>
      <c r="D9" s="304" t="s">
        <v>279</v>
      </c>
      <c r="E9" s="304" t="s">
        <v>280</v>
      </c>
      <c r="F9" s="304" t="s">
        <v>357</v>
      </c>
    </row>
    <row r="10" spans="1:6" ht="21">
      <c r="A10" s="307" t="s">
        <v>358</v>
      </c>
      <c r="B10" s="307" t="s">
        <v>20</v>
      </c>
      <c r="C10" s="359" t="s">
        <v>288</v>
      </c>
      <c r="D10" s="359" t="s">
        <v>354</v>
      </c>
      <c r="E10" s="359"/>
      <c r="F10" s="359"/>
    </row>
    <row r="11" spans="1:6" ht="12.75">
      <c r="A11" s="306"/>
      <c r="B11" s="315"/>
      <c r="C11" s="366"/>
      <c r="D11" s="366"/>
      <c r="E11" s="297"/>
      <c r="F11" s="367"/>
    </row>
    <row r="12" spans="1:6" ht="12.75">
      <c r="A12" s="306">
        <v>1</v>
      </c>
      <c r="B12" s="324" t="s">
        <v>25</v>
      </c>
      <c r="C12" s="312">
        <f>SUM(C16:C16)</f>
        <v>10000</v>
      </c>
      <c r="D12" s="312">
        <v>12761</v>
      </c>
      <c r="E12" s="312"/>
      <c r="F12" s="348"/>
    </row>
    <row r="13" spans="1:6" ht="12.75">
      <c r="A13" s="306">
        <f>SUM(A12+1)</f>
        <v>2</v>
      </c>
      <c r="B13" s="315" t="s">
        <v>436</v>
      </c>
      <c r="C13" s="366"/>
      <c r="D13" s="366"/>
      <c r="E13" s="297"/>
      <c r="F13" s="348"/>
    </row>
    <row r="14" spans="1:6" ht="12.75">
      <c r="A14" s="306">
        <f aca="true" t="shared" si="0" ref="A14:A24">SUM(A13+1)</f>
        <v>3</v>
      </c>
      <c r="B14" s="315" t="s">
        <v>437</v>
      </c>
      <c r="C14" s="366"/>
      <c r="D14" s="366"/>
      <c r="E14" s="297"/>
      <c r="F14" s="348"/>
    </row>
    <row r="15" spans="1:6" ht="12.75">
      <c r="A15" s="306">
        <f t="shared" si="0"/>
        <v>4</v>
      </c>
      <c r="B15" s="315" t="s">
        <v>438</v>
      </c>
      <c r="C15" s="366"/>
      <c r="D15" s="366"/>
      <c r="E15" s="297"/>
      <c r="F15" s="348"/>
    </row>
    <row r="16" spans="1:6" ht="12.75">
      <c r="A16" s="306">
        <f t="shared" si="0"/>
        <v>5</v>
      </c>
      <c r="B16" s="320" t="s">
        <v>439</v>
      </c>
      <c r="C16" s="332">
        <v>10000</v>
      </c>
      <c r="D16" s="332">
        <v>12761</v>
      </c>
      <c r="E16" s="298"/>
      <c r="F16" s="348"/>
    </row>
    <row r="17" spans="1:6" ht="12.75">
      <c r="A17" s="306">
        <f t="shared" si="0"/>
        <v>6</v>
      </c>
      <c r="B17" s="324" t="s">
        <v>67</v>
      </c>
      <c r="C17" s="312">
        <v>25000</v>
      </c>
      <c r="D17" s="312">
        <v>26222</v>
      </c>
      <c r="E17" s="312"/>
      <c r="F17" s="348"/>
    </row>
    <row r="18" spans="1:6" ht="12.75">
      <c r="A18" s="306">
        <f t="shared" si="0"/>
        <v>7</v>
      </c>
      <c r="B18" s="315" t="s">
        <v>440</v>
      </c>
      <c r="C18" s="316">
        <v>9000</v>
      </c>
      <c r="D18" s="316">
        <v>15222</v>
      </c>
      <c r="E18" s="297"/>
      <c r="F18" s="348"/>
    </row>
    <row r="19" spans="1:6" ht="12.75">
      <c r="A19" s="306">
        <f t="shared" si="0"/>
        <v>8</v>
      </c>
      <c r="B19" s="315" t="s">
        <v>441</v>
      </c>
      <c r="C19" s="316">
        <v>11000</v>
      </c>
      <c r="D19" s="316">
        <v>11000</v>
      </c>
      <c r="E19" s="297"/>
      <c r="F19" s="348"/>
    </row>
    <row r="20" spans="1:6" ht="12.75">
      <c r="A20" s="306">
        <f t="shared" si="0"/>
        <v>9</v>
      </c>
      <c r="B20" s="315" t="s">
        <v>442</v>
      </c>
      <c r="C20" s="316"/>
      <c r="D20" s="316"/>
      <c r="E20" s="297"/>
      <c r="F20" s="348"/>
    </row>
    <row r="21" spans="1:6" ht="12.75">
      <c r="A21" s="306">
        <f t="shared" si="0"/>
        <v>10</v>
      </c>
      <c r="B21" s="315" t="s">
        <v>443</v>
      </c>
      <c r="C21" s="316"/>
      <c r="D21" s="316"/>
      <c r="E21" s="297"/>
      <c r="F21" s="348"/>
    </row>
    <row r="22" spans="1:6" ht="12.75">
      <c r="A22" s="306">
        <f t="shared" si="0"/>
        <v>11</v>
      </c>
      <c r="B22" s="315" t="s">
        <v>444</v>
      </c>
      <c r="C22" s="316"/>
      <c r="D22" s="316"/>
      <c r="E22" s="297"/>
      <c r="F22" s="348"/>
    </row>
    <row r="23" spans="1:6" ht="12.75">
      <c r="A23" s="306">
        <f t="shared" si="0"/>
        <v>12</v>
      </c>
      <c r="B23" s="315" t="s">
        <v>445</v>
      </c>
      <c r="C23" s="316"/>
      <c r="D23" s="316"/>
      <c r="E23" s="297"/>
      <c r="F23" s="348"/>
    </row>
    <row r="24" spans="1:6" ht="12.75">
      <c r="A24" s="306">
        <f t="shared" si="0"/>
        <v>13</v>
      </c>
      <c r="B24" s="350" t="s">
        <v>446</v>
      </c>
      <c r="C24" s="331">
        <f>SUM(C12,C17)</f>
        <v>35000</v>
      </c>
      <c r="D24" s="331">
        <f>SUM(D12,D17)</f>
        <v>38983</v>
      </c>
      <c r="E24" s="331"/>
      <c r="F24" s="348"/>
    </row>
    <row r="25" spans="3:6" ht="12.75">
      <c r="C25" s="335"/>
      <c r="D25" s="335"/>
      <c r="F25" s="336"/>
    </row>
    <row r="26" spans="3:6" ht="12.75">
      <c r="C26" s="335"/>
      <c r="D26" s="335"/>
      <c r="F26" s="336"/>
    </row>
    <row r="27" spans="3:6" ht="12.75">
      <c r="C27" s="335"/>
      <c r="D27" s="335"/>
      <c r="F27" s="336"/>
    </row>
    <row r="28" spans="3:6" ht="12.75">
      <c r="C28" s="335"/>
      <c r="D28" s="335"/>
      <c r="F28" s="336"/>
    </row>
    <row r="29" spans="3:6" ht="12.75">
      <c r="C29" s="368"/>
      <c r="D29" s="368"/>
      <c r="F29" s="369"/>
    </row>
    <row r="30" spans="3:6" ht="12.75">
      <c r="C30" s="368"/>
      <c r="D30" s="368"/>
      <c r="F30" s="369"/>
    </row>
    <row r="31" spans="3:6" ht="12.75">
      <c r="C31" s="368"/>
      <c r="D31" s="368"/>
      <c r="F31" s="369"/>
    </row>
    <row r="32" spans="3:6" ht="12.75">
      <c r="C32" s="368"/>
      <c r="D32" s="368"/>
      <c r="F32" s="369"/>
    </row>
    <row r="33" spans="3:6" ht="12.75">
      <c r="C33" s="368"/>
      <c r="D33" s="368"/>
      <c r="F33" s="369"/>
    </row>
    <row r="34" spans="3:6" ht="12.75">
      <c r="C34" s="368"/>
      <c r="D34" s="368"/>
      <c r="F34" s="369"/>
    </row>
    <row r="35" spans="3:6" ht="12.75">
      <c r="C35" s="368"/>
      <c r="D35" s="368"/>
      <c r="F35" s="369"/>
    </row>
    <row r="36" spans="3:6" ht="12.75">
      <c r="C36" s="368"/>
      <c r="D36" s="368"/>
      <c r="F36" s="369"/>
    </row>
    <row r="37" spans="3:6" ht="12.75">
      <c r="C37" s="368"/>
      <c r="D37" s="368"/>
      <c r="F37" s="369"/>
    </row>
  </sheetData>
  <sheetProtection/>
  <mergeCells count="2">
    <mergeCell ref="A1:F1"/>
    <mergeCell ref="A5:F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90"/>
  <sheetViews>
    <sheetView tabSelected="1" workbookViewId="0" topLeftCell="A1">
      <selection activeCell="A41" sqref="A41"/>
    </sheetView>
  </sheetViews>
  <sheetFormatPr defaultColWidth="9.00390625" defaultRowHeight="19.5" customHeight="1"/>
  <cols>
    <col min="1" max="1" width="53.625" style="1" customWidth="1"/>
    <col min="2" max="2" width="10.75390625" style="1" customWidth="1"/>
    <col min="3" max="3" width="13.75390625" style="1" customWidth="1"/>
    <col min="4" max="6" width="10.75390625" style="1" customWidth="1"/>
    <col min="7" max="7" width="10.25390625" style="1" customWidth="1"/>
    <col min="8" max="16384" width="9.125" style="1" customWidth="1"/>
  </cols>
  <sheetData>
    <row r="1" spans="1:9" s="56" customFormat="1" ht="19.5" customHeight="1">
      <c r="A1" s="248" t="s">
        <v>222</v>
      </c>
      <c r="B1" s="248"/>
      <c r="C1" s="248"/>
      <c r="D1" s="248"/>
      <c r="E1" s="248"/>
      <c r="F1" s="248"/>
      <c r="G1" s="248"/>
      <c r="H1" s="55"/>
      <c r="I1" s="55"/>
    </row>
    <row r="2" spans="1:9" s="56" customFormat="1" ht="19.5" customHeight="1">
      <c r="A2" s="247" t="s">
        <v>126</v>
      </c>
      <c r="B2" s="247"/>
      <c r="C2" s="247"/>
      <c r="D2" s="247"/>
      <c r="E2" s="247"/>
      <c r="F2" s="247"/>
      <c r="G2" s="247"/>
      <c r="H2" s="55"/>
      <c r="I2" s="55"/>
    </row>
    <row r="3" spans="1:9" s="56" customFormat="1" ht="19.5" customHeight="1">
      <c r="A3" s="5"/>
      <c r="B3" s="57" t="s">
        <v>143</v>
      </c>
      <c r="C3" s="5"/>
      <c r="D3" s="5"/>
      <c r="E3" s="5"/>
      <c r="F3" s="5"/>
      <c r="G3" s="5"/>
      <c r="H3" s="55"/>
      <c r="I3" s="55"/>
    </row>
    <row r="4" spans="1:9" s="56" customFormat="1" ht="19.5" customHeight="1">
      <c r="A4" s="5"/>
      <c r="B4" s="57"/>
      <c r="C4" s="5"/>
      <c r="D4" s="5"/>
      <c r="E4" s="5"/>
      <c r="F4" s="5"/>
      <c r="G4" s="5"/>
      <c r="H4" s="55"/>
      <c r="I4" s="55"/>
    </row>
    <row r="5" spans="1:7" s="56" customFormat="1" ht="52.5" customHeight="1">
      <c r="A5" s="27" t="s">
        <v>120</v>
      </c>
      <c r="B5" s="23" t="s">
        <v>271</v>
      </c>
      <c r="C5" s="228" t="s">
        <v>270</v>
      </c>
      <c r="D5" s="7"/>
      <c r="E5" s="5"/>
      <c r="F5" s="59"/>
      <c r="G5" s="3"/>
    </row>
    <row r="6" spans="1:7" s="56" customFormat="1" ht="12" customHeight="1">
      <c r="A6" s="30"/>
      <c r="B6" s="53"/>
      <c r="C6" s="60"/>
      <c r="D6" s="61"/>
      <c r="E6" s="5"/>
      <c r="F6" s="59"/>
      <c r="G6" s="3"/>
    </row>
    <row r="7" spans="1:7" s="56" customFormat="1" ht="18" customHeight="1">
      <c r="A7" s="48" t="s">
        <v>129</v>
      </c>
      <c r="B7" s="24"/>
      <c r="C7" s="62"/>
      <c r="D7" s="52"/>
      <c r="E7" s="4"/>
      <c r="F7" s="4"/>
      <c r="G7" s="3"/>
    </row>
    <row r="8" spans="1:4" s="56" customFormat="1" ht="18" customHeight="1">
      <c r="A8" s="63" t="s">
        <v>128</v>
      </c>
      <c r="B8" s="31">
        <v>7864</v>
      </c>
      <c r="C8" s="31">
        <v>1200</v>
      </c>
      <c r="D8" s="62"/>
    </row>
    <row r="9" spans="1:4" s="56" customFormat="1" ht="18" customHeight="1">
      <c r="A9" s="65" t="s">
        <v>99</v>
      </c>
      <c r="B9" s="64"/>
      <c r="C9" s="64"/>
      <c r="D9" s="62"/>
    </row>
    <row r="10" spans="1:4" s="56" customFormat="1" ht="18" customHeight="1">
      <c r="A10" s="65" t="s">
        <v>65</v>
      </c>
      <c r="B10" s="31">
        <v>27484</v>
      </c>
      <c r="C10" s="31">
        <v>4600</v>
      </c>
      <c r="D10" s="62"/>
    </row>
    <row r="11" spans="1:4" s="67" customFormat="1" ht="18" customHeight="1">
      <c r="A11" s="66" t="s">
        <v>104</v>
      </c>
      <c r="B11" s="26">
        <f>SUM(B8:B10)</f>
        <v>35348</v>
      </c>
      <c r="C11" s="26">
        <f>SUM(C8:C10)</f>
        <v>5800</v>
      </c>
      <c r="D11" s="26">
        <f>SUM(D8:D10)</f>
        <v>0</v>
      </c>
    </row>
    <row r="12" spans="1:4" s="56" customFormat="1" ht="18" customHeight="1">
      <c r="A12" s="50" t="s">
        <v>130</v>
      </c>
      <c r="B12" s="64"/>
      <c r="C12" s="64"/>
      <c r="D12" s="62"/>
    </row>
    <row r="13" spans="1:4" s="56" customFormat="1" ht="18" customHeight="1">
      <c r="A13" s="65" t="s">
        <v>140</v>
      </c>
      <c r="B13" s="31">
        <v>127</v>
      </c>
      <c r="C13" s="31">
        <v>200</v>
      </c>
      <c r="D13" s="62"/>
    </row>
    <row r="14" spans="1:4" s="56" customFormat="1" ht="18" customHeight="1">
      <c r="A14" s="65" t="s">
        <v>61</v>
      </c>
      <c r="B14" s="31">
        <v>0</v>
      </c>
      <c r="C14" s="31">
        <v>100</v>
      </c>
      <c r="D14" s="62"/>
    </row>
    <row r="15" spans="1:4" s="56" customFormat="1" ht="18" customHeight="1">
      <c r="A15" s="65" t="s">
        <v>60</v>
      </c>
      <c r="B15" s="39">
        <v>2997</v>
      </c>
      <c r="C15" s="39">
        <v>3000</v>
      </c>
      <c r="D15" s="62"/>
    </row>
    <row r="16" spans="1:4" s="56" customFormat="1" ht="18" customHeight="1">
      <c r="A16" s="68" t="s">
        <v>141</v>
      </c>
      <c r="B16" s="31">
        <v>1867</v>
      </c>
      <c r="C16" s="31">
        <v>2000</v>
      </c>
      <c r="D16" s="62"/>
    </row>
    <row r="17" spans="1:4" s="67" customFormat="1" ht="18" customHeight="1">
      <c r="A17" s="63" t="s">
        <v>104</v>
      </c>
      <c r="B17" s="26">
        <f>SUM(B13:B16)</f>
        <v>4991</v>
      </c>
      <c r="C17" s="26">
        <f>SUM(C13:C16)</f>
        <v>5300</v>
      </c>
      <c r="D17" s="26">
        <f>SUM(D13:D16)</f>
        <v>0</v>
      </c>
    </row>
    <row r="18" spans="1:4" s="56" customFormat="1" ht="18" customHeight="1">
      <c r="A18" s="50" t="s">
        <v>131</v>
      </c>
      <c r="B18" s="47"/>
      <c r="C18" s="47"/>
      <c r="D18" s="62"/>
    </row>
    <row r="19" spans="1:4" s="56" customFormat="1" ht="18" customHeight="1">
      <c r="A19" s="65" t="s">
        <v>142</v>
      </c>
      <c r="B19" s="39">
        <v>89</v>
      </c>
      <c r="C19" s="39">
        <v>30</v>
      </c>
      <c r="D19" s="62"/>
    </row>
    <row r="20" spans="1:4" s="56" customFormat="1" ht="18" customHeight="1">
      <c r="A20" s="65" t="s">
        <v>66</v>
      </c>
      <c r="B20" s="39">
        <v>1208</v>
      </c>
      <c r="C20" s="39">
        <v>1750</v>
      </c>
      <c r="D20" s="62"/>
    </row>
    <row r="21" spans="1:4" s="67" customFormat="1" ht="18" customHeight="1">
      <c r="A21" s="66" t="s">
        <v>104</v>
      </c>
      <c r="B21" s="43">
        <f>SUM(B19:B20)</f>
        <v>1297</v>
      </c>
      <c r="C21" s="43">
        <f>SUM(C19:C20)</f>
        <v>1780</v>
      </c>
      <c r="D21" s="43">
        <f>SUM(D19:D20)</f>
        <v>0</v>
      </c>
    </row>
    <row r="22" spans="1:4" s="56" customFormat="1" ht="18" customHeight="1">
      <c r="A22" s="70" t="s">
        <v>132</v>
      </c>
      <c r="B22" s="39">
        <v>441</v>
      </c>
      <c r="C22" s="39">
        <v>675</v>
      </c>
      <c r="D22" s="62"/>
    </row>
    <row r="23" spans="1:4" s="56" customFormat="1" ht="18" customHeight="1">
      <c r="A23" s="70" t="s">
        <v>133</v>
      </c>
      <c r="B23" s="39"/>
      <c r="C23" s="39"/>
      <c r="D23" s="62"/>
    </row>
    <row r="24" spans="1:4" s="56" customFormat="1" ht="18" customHeight="1">
      <c r="A24" s="68" t="s">
        <v>134</v>
      </c>
      <c r="B24" s="31">
        <v>285</v>
      </c>
      <c r="C24" s="31">
        <v>225</v>
      </c>
      <c r="D24" s="62"/>
    </row>
    <row r="25" spans="1:4" s="56" customFormat="1" ht="18" customHeight="1">
      <c r="A25" s="68" t="s">
        <v>135</v>
      </c>
      <c r="B25" s="31"/>
      <c r="C25" s="31"/>
      <c r="D25" s="62"/>
    </row>
    <row r="26" spans="1:4" s="56" customFormat="1" ht="18" customHeight="1">
      <c r="A26" s="65" t="s">
        <v>98</v>
      </c>
      <c r="B26" s="31">
        <v>860</v>
      </c>
      <c r="C26" s="31">
        <v>1500</v>
      </c>
      <c r="D26" s="62"/>
    </row>
    <row r="27" spans="1:4" s="67" customFormat="1" ht="18" customHeight="1">
      <c r="A27" s="66" t="s">
        <v>104</v>
      </c>
      <c r="B27" s="26">
        <f>SUM(B24:B26)</f>
        <v>1145</v>
      </c>
      <c r="C27" s="26">
        <f>SUM(C24:C26)</f>
        <v>1725</v>
      </c>
      <c r="D27" s="26">
        <f>SUM(D24:D26)</f>
        <v>0</v>
      </c>
    </row>
    <row r="28" spans="1:4" s="56" customFormat="1" ht="18" customHeight="1">
      <c r="A28" s="50" t="s">
        <v>139</v>
      </c>
      <c r="B28" s="64"/>
      <c r="C28" s="64"/>
      <c r="D28" s="62"/>
    </row>
    <row r="29" spans="1:4" s="56" customFormat="1" ht="18" customHeight="1">
      <c r="A29" s="24" t="s">
        <v>136</v>
      </c>
      <c r="B29" s="31">
        <v>2500</v>
      </c>
      <c r="C29" s="31">
        <v>2500</v>
      </c>
      <c r="D29" s="62"/>
    </row>
    <row r="30" spans="1:4" s="67" customFormat="1" ht="18" customHeight="1">
      <c r="A30" s="66" t="s">
        <v>104</v>
      </c>
      <c r="B30" s="26">
        <f>B29</f>
        <v>2500</v>
      </c>
      <c r="C30" s="26">
        <f>C29</f>
        <v>2500</v>
      </c>
      <c r="D30" s="26">
        <f>D29</f>
        <v>0</v>
      </c>
    </row>
    <row r="31" spans="1:4" s="56" customFormat="1" ht="18" customHeight="1">
      <c r="A31" s="45" t="s">
        <v>137</v>
      </c>
      <c r="B31" s="64"/>
      <c r="C31" s="64"/>
      <c r="D31" s="62"/>
    </row>
    <row r="32" spans="1:4" ht="18" customHeight="1">
      <c r="A32" s="68" t="s">
        <v>119</v>
      </c>
      <c r="B32" s="64"/>
      <c r="C32" s="64"/>
      <c r="D32" s="69"/>
    </row>
    <row r="33" spans="1:4" ht="18" customHeight="1">
      <c r="A33" s="65" t="s">
        <v>57</v>
      </c>
      <c r="B33" s="64">
        <v>0</v>
      </c>
      <c r="C33" s="64">
        <v>0</v>
      </c>
      <c r="D33" s="69"/>
    </row>
    <row r="34" spans="1:4" ht="18" customHeight="1">
      <c r="A34" s="65" t="s">
        <v>59</v>
      </c>
      <c r="B34" s="71"/>
      <c r="C34" s="71"/>
      <c r="D34" s="69"/>
    </row>
    <row r="35" spans="1:4" s="72" customFormat="1" ht="18" customHeight="1">
      <c r="A35" s="66" t="s">
        <v>104</v>
      </c>
      <c r="B35" s="26">
        <f>SUM(B32:B34)</f>
        <v>0</v>
      </c>
      <c r="C35" s="26">
        <f>SUM(C32:C34)</f>
        <v>0</v>
      </c>
      <c r="D35" s="26">
        <f>SUM(D32:D34)</f>
        <v>0</v>
      </c>
    </row>
    <row r="36" spans="1:4" ht="18" customHeight="1">
      <c r="A36" s="48" t="s">
        <v>138</v>
      </c>
      <c r="B36" s="71"/>
      <c r="C36" s="71"/>
      <c r="D36" s="69"/>
    </row>
    <row r="37" spans="1:4" ht="18" customHeight="1">
      <c r="A37" s="65" t="s">
        <v>100</v>
      </c>
      <c r="B37" s="71"/>
      <c r="C37" s="71"/>
      <c r="D37" s="69"/>
    </row>
    <row r="38" spans="1:4" ht="18" customHeight="1">
      <c r="A38" s="65" t="s">
        <v>102</v>
      </c>
      <c r="B38" s="71"/>
      <c r="C38" s="71"/>
      <c r="D38" s="69"/>
    </row>
    <row r="39" spans="1:4" ht="18" customHeight="1">
      <c r="A39" s="65" t="s">
        <v>101</v>
      </c>
      <c r="B39" s="39">
        <v>8389</v>
      </c>
      <c r="C39" s="39">
        <v>4710</v>
      </c>
      <c r="D39" s="69"/>
    </row>
    <row r="40" spans="1:4" s="72" customFormat="1" ht="18" customHeight="1">
      <c r="A40" s="66" t="s">
        <v>104</v>
      </c>
      <c r="B40" s="43">
        <f>SUM(B37:B39)</f>
        <v>8389</v>
      </c>
      <c r="C40" s="43">
        <f>SUM(C37:C39)</f>
        <v>4710</v>
      </c>
      <c r="D40" s="43">
        <f>SUM(D37:D39)</f>
        <v>0</v>
      </c>
    </row>
    <row r="41" spans="1:4" ht="19.5" customHeight="1">
      <c r="A41" s="50" t="s">
        <v>127</v>
      </c>
      <c r="B41" s="73">
        <f>B11+B17+B21+B22+B27+B30+B35+B40</f>
        <v>54111</v>
      </c>
      <c r="C41" s="73">
        <f>C11+C17+C21+C22+C27+C30+C35+C40</f>
        <v>22490</v>
      </c>
      <c r="D41" s="73">
        <f>D11+D17+D21+D22+D27+D30+D35+D40</f>
        <v>0</v>
      </c>
    </row>
    <row r="42" spans="1:2" ht="19.5" customHeight="1">
      <c r="A42" s="74"/>
      <c r="B42" s="2"/>
    </row>
    <row r="43" spans="1:2" ht="19.5" customHeight="1">
      <c r="A43" s="75"/>
      <c r="B43" s="2"/>
    </row>
    <row r="44" spans="1:2" ht="19.5" customHeight="1">
      <c r="A44" s="74"/>
      <c r="B44" s="2"/>
    </row>
    <row r="45" ht="19.5" customHeight="1">
      <c r="B45" s="2"/>
    </row>
    <row r="46" spans="1:2" ht="19.5" customHeight="1">
      <c r="A46" s="74"/>
      <c r="B46" s="2"/>
    </row>
    <row r="47" ht="19.5" customHeight="1">
      <c r="B47" s="2"/>
    </row>
    <row r="48" spans="1:2" ht="19.5" customHeight="1">
      <c r="A48" s="74"/>
      <c r="B48" s="2"/>
    </row>
    <row r="49" ht="19.5" customHeight="1">
      <c r="B49" s="2"/>
    </row>
    <row r="50" ht="19.5" customHeight="1">
      <c r="B50" s="2"/>
    </row>
    <row r="51" ht="19.5" customHeight="1">
      <c r="B51" s="2"/>
    </row>
    <row r="52" ht="19.5" customHeight="1">
      <c r="B52" s="2"/>
    </row>
    <row r="53" ht="19.5" customHeight="1">
      <c r="B53" s="2"/>
    </row>
    <row r="54" ht="19.5" customHeight="1">
      <c r="B54" s="2"/>
    </row>
    <row r="55" ht="19.5" customHeight="1">
      <c r="B55" s="2"/>
    </row>
    <row r="56" ht="19.5" customHeight="1">
      <c r="B56" s="2"/>
    </row>
    <row r="57" ht="19.5" customHeight="1">
      <c r="B57" s="2"/>
    </row>
    <row r="58" ht="19.5" customHeight="1">
      <c r="B58" s="2"/>
    </row>
    <row r="59" ht="19.5" customHeight="1">
      <c r="B59" s="2"/>
    </row>
    <row r="60" ht="19.5" customHeight="1">
      <c r="B60" s="2"/>
    </row>
    <row r="61" ht="19.5" customHeight="1">
      <c r="B61" s="2"/>
    </row>
    <row r="62" ht="19.5" customHeight="1">
      <c r="B62" s="2"/>
    </row>
    <row r="63" ht="19.5" customHeight="1">
      <c r="B63" s="2"/>
    </row>
    <row r="64" ht="19.5" customHeight="1">
      <c r="B64" s="2"/>
    </row>
    <row r="65" ht="19.5" customHeight="1">
      <c r="B65" s="2"/>
    </row>
    <row r="66" ht="19.5" customHeight="1">
      <c r="B66" s="2"/>
    </row>
    <row r="67" ht="19.5" customHeight="1">
      <c r="B67" s="2"/>
    </row>
    <row r="68" ht="19.5" customHeight="1">
      <c r="B68" s="2"/>
    </row>
    <row r="69" ht="19.5" customHeight="1">
      <c r="B69" s="2"/>
    </row>
    <row r="70" ht="19.5" customHeight="1">
      <c r="B70" s="2"/>
    </row>
    <row r="71" ht="19.5" customHeight="1">
      <c r="B71" s="2"/>
    </row>
    <row r="72" ht="19.5" customHeight="1">
      <c r="B72" s="2"/>
    </row>
    <row r="73" ht="19.5" customHeight="1">
      <c r="B73" s="2"/>
    </row>
    <row r="74" ht="19.5" customHeight="1">
      <c r="B74" s="2"/>
    </row>
    <row r="75" ht="19.5" customHeight="1">
      <c r="B75" s="2"/>
    </row>
    <row r="76" ht="19.5" customHeight="1">
      <c r="B76" s="2"/>
    </row>
    <row r="77" ht="19.5" customHeight="1">
      <c r="B77" s="2"/>
    </row>
    <row r="78" ht="19.5" customHeight="1">
      <c r="B78" s="2"/>
    </row>
    <row r="79" ht="19.5" customHeight="1">
      <c r="B79" s="2"/>
    </row>
    <row r="80" ht="19.5" customHeight="1">
      <c r="B80" s="2"/>
    </row>
    <row r="81" ht="19.5" customHeight="1">
      <c r="B81" s="2"/>
    </row>
    <row r="82" ht="19.5" customHeight="1">
      <c r="B82" s="2"/>
    </row>
    <row r="83" ht="19.5" customHeight="1">
      <c r="B83" s="2"/>
    </row>
    <row r="84" ht="19.5" customHeight="1">
      <c r="B84" s="2"/>
    </row>
    <row r="85" ht="19.5" customHeight="1">
      <c r="B85" s="2"/>
    </row>
    <row r="86" ht="19.5" customHeight="1">
      <c r="B86" s="2"/>
    </row>
    <row r="87" ht="19.5" customHeight="1">
      <c r="B87" s="2"/>
    </row>
    <row r="88" ht="19.5" customHeight="1">
      <c r="B88" s="2"/>
    </row>
    <row r="89" ht="19.5" customHeight="1">
      <c r="B89" s="2"/>
    </row>
    <row r="90" ht="19.5" customHeight="1">
      <c r="B90" s="2"/>
    </row>
  </sheetData>
  <sheetProtection/>
  <mergeCells count="2">
    <mergeCell ref="A2:G2"/>
    <mergeCell ref="A1:G1"/>
  </mergeCells>
  <printOptions/>
  <pageMargins left="0.15748031496062992" right="0.15748031496062992" top="0.8267716535433072" bottom="0.4724409448818898" header="0.5118110236220472" footer="0.5118110236220472"/>
  <pageSetup horizontalDpi="600" verticalDpi="600" orientation="portrait" paperSize="9" scale="80" r:id="rId1"/>
  <headerFooter alignWithMargins="0">
    <oddHeader>&amp;C6.sz.melléklet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N17"/>
  <sheetViews>
    <sheetView workbookViewId="0" topLeftCell="C1">
      <selection activeCell="H7" sqref="H7"/>
    </sheetView>
  </sheetViews>
  <sheetFormatPr defaultColWidth="9.00390625" defaultRowHeight="12.75"/>
  <cols>
    <col min="1" max="5" width="9.125" style="34" customWidth="1"/>
    <col min="6" max="6" width="12.00390625" style="34" customWidth="1"/>
    <col min="7" max="7" width="17.875" style="34" customWidth="1"/>
    <col min="8" max="8" width="23.625" style="34" customWidth="1"/>
    <col min="9" max="16384" width="9.125" style="34" customWidth="1"/>
  </cols>
  <sheetData>
    <row r="1" ht="18" customHeight="1"/>
    <row r="2" spans="1:8" ht="18" customHeight="1">
      <c r="A2" s="246" t="s">
        <v>93</v>
      </c>
      <c r="B2" s="246"/>
      <c r="C2" s="246"/>
      <c r="D2" s="246"/>
      <c r="E2" s="246"/>
      <c r="F2" s="246"/>
      <c r="G2" s="246"/>
      <c r="H2" s="246"/>
    </row>
    <row r="3" spans="2:7" ht="18" customHeight="1">
      <c r="B3" s="15"/>
      <c r="C3" s="15"/>
      <c r="E3" s="51" t="s">
        <v>223</v>
      </c>
      <c r="F3" s="15"/>
      <c r="G3" s="15"/>
    </row>
    <row r="4" ht="18" customHeight="1">
      <c r="F4" s="15"/>
    </row>
    <row r="5" ht="18" customHeight="1"/>
    <row r="6" spans="7:8" ht="18" customHeight="1">
      <c r="G6" s="126"/>
      <c r="H6" s="126"/>
    </row>
    <row r="7" spans="7:8" ht="18" customHeight="1">
      <c r="G7" s="54"/>
      <c r="H7" s="54"/>
    </row>
    <row r="8" ht="18" customHeight="1">
      <c r="G8" s="54" t="s">
        <v>2</v>
      </c>
    </row>
    <row r="9" spans="1:14" ht="18" customHeight="1">
      <c r="A9" s="17" t="s">
        <v>144</v>
      </c>
      <c r="B9" s="46"/>
      <c r="C9" s="46"/>
      <c r="D9" s="46"/>
      <c r="E9" s="40"/>
      <c r="F9" s="37"/>
      <c r="G9" s="38"/>
      <c r="N9" s="33"/>
    </row>
    <row r="10" spans="1:7" ht="18" customHeight="1">
      <c r="A10" s="18" t="s">
        <v>62</v>
      </c>
      <c r="B10" s="40"/>
      <c r="C10" s="40"/>
      <c r="D10" s="40"/>
      <c r="E10" s="40"/>
      <c r="F10" s="37"/>
      <c r="G10" s="39">
        <v>89758</v>
      </c>
    </row>
    <row r="11" spans="1:7" ht="18" customHeight="1">
      <c r="A11" s="18" t="s">
        <v>63</v>
      </c>
      <c r="B11" s="40"/>
      <c r="C11" s="40"/>
      <c r="D11" s="40"/>
      <c r="E11" s="40"/>
      <c r="F11" s="37"/>
      <c r="G11" s="39"/>
    </row>
    <row r="12" spans="1:7" s="35" customFormat="1" ht="18" customHeight="1">
      <c r="A12" s="42" t="s">
        <v>104</v>
      </c>
      <c r="B12" s="41"/>
      <c r="C12" s="41"/>
      <c r="D12" s="41"/>
      <c r="E12" s="41"/>
      <c r="F12" s="127"/>
      <c r="G12" s="43">
        <f>G10+G11</f>
        <v>89758</v>
      </c>
    </row>
    <row r="13" spans="1:7" ht="18" customHeight="1">
      <c r="A13" s="17" t="s">
        <v>89</v>
      </c>
      <c r="B13" s="46"/>
      <c r="C13" s="46"/>
      <c r="D13" s="46"/>
      <c r="E13" s="46"/>
      <c r="F13" s="44"/>
      <c r="G13" s="39"/>
    </row>
    <row r="14" spans="1:7" ht="18" customHeight="1">
      <c r="A14" s="18" t="s">
        <v>62</v>
      </c>
      <c r="B14" s="40"/>
      <c r="C14" s="40"/>
      <c r="D14" s="40"/>
      <c r="E14" s="40"/>
      <c r="F14" s="37"/>
      <c r="G14" s="39">
        <v>0</v>
      </c>
    </row>
    <row r="15" spans="1:7" ht="18" customHeight="1">
      <c r="A15" s="18" t="s">
        <v>64</v>
      </c>
      <c r="B15" s="40"/>
      <c r="C15" s="40"/>
      <c r="D15" s="40"/>
      <c r="E15" s="40"/>
      <c r="F15" s="37"/>
      <c r="G15" s="39">
        <v>0</v>
      </c>
    </row>
    <row r="16" spans="1:7" s="35" customFormat="1" ht="18" customHeight="1">
      <c r="A16" s="42" t="s">
        <v>104</v>
      </c>
      <c r="B16" s="41"/>
      <c r="C16" s="41"/>
      <c r="D16" s="41"/>
      <c r="E16" s="41"/>
      <c r="F16" s="127"/>
      <c r="G16" s="43">
        <f>G14+G15</f>
        <v>0</v>
      </c>
    </row>
    <row r="17" spans="1:8" ht="18" customHeight="1">
      <c r="A17" s="17" t="s">
        <v>145</v>
      </c>
      <c r="B17" s="46"/>
      <c r="C17" s="46"/>
      <c r="D17" s="46"/>
      <c r="E17" s="46"/>
      <c r="F17" s="44"/>
      <c r="G17" s="73">
        <f>G12+G16</f>
        <v>89758</v>
      </c>
      <c r="H17" s="15"/>
    </row>
    <row r="18" ht="18" customHeight="1"/>
    <row r="19" ht="18" customHeight="1"/>
    <row r="20" ht="18" customHeight="1"/>
  </sheetData>
  <sheetProtection/>
  <mergeCells count="1">
    <mergeCell ref="A2:H2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portrait" paperSize="9" r:id="rId1"/>
  <headerFooter>
    <oddHeader>&amp;C7. sz.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19"/>
  <sheetViews>
    <sheetView workbookViewId="0" topLeftCell="A1">
      <selection activeCell="G15" sqref="G15"/>
    </sheetView>
  </sheetViews>
  <sheetFormatPr defaultColWidth="9.00390625" defaultRowHeight="19.5" customHeight="1"/>
  <cols>
    <col min="1" max="1" width="32.375" style="1" customWidth="1"/>
    <col min="2" max="2" width="11.125" style="1" customWidth="1"/>
    <col min="3" max="3" width="10.75390625" style="1" customWidth="1"/>
    <col min="4" max="4" width="3.75390625" style="1" customWidth="1"/>
    <col min="5" max="5" width="11.375" style="1" customWidth="1"/>
    <col min="6" max="6" width="10.75390625" style="1" customWidth="1"/>
    <col min="7" max="7" width="25.875" style="1" bestFit="1" customWidth="1"/>
    <col min="8" max="9" width="9.125" style="1" customWidth="1"/>
    <col min="10" max="10" width="11.25390625" style="1" customWidth="1"/>
    <col min="11" max="16384" width="9.125" style="1" customWidth="1"/>
  </cols>
  <sheetData>
    <row r="1" spans="1:9" ht="19.5" customHeight="1">
      <c r="A1" s="249" t="s">
        <v>230</v>
      </c>
      <c r="B1" s="249"/>
      <c r="C1" s="249"/>
      <c r="D1" s="249"/>
      <c r="E1" s="249"/>
      <c r="F1" s="249"/>
      <c r="G1" s="249"/>
      <c r="H1" s="80"/>
      <c r="I1" s="80"/>
    </row>
    <row r="2" ht="19.5" customHeight="1">
      <c r="C2" s="1" t="s">
        <v>143</v>
      </c>
    </row>
    <row r="3" spans="3:7" ht="18" customHeight="1">
      <c r="C3" s="102"/>
      <c r="D3" s="102"/>
      <c r="E3" s="102"/>
      <c r="F3" s="102"/>
      <c r="G3" s="82"/>
    </row>
    <row r="4" spans="1:7" ht="18" customHeight="1">
      <c r="A4" s="102"/>
      <c r="B4" s="102"/>
      <c r="C4" s="102"/>
      <c r="D4" s="102"/>
      <c r="E4" s="102"/>
      <c r="F4" s="102"/>
      <c r="G4" s="102"/>
    </row>
    <row r="5" spans="1:7" ht="18" customHeight="1">
      <c r="A5" s="81" t="s">
        <v>20</v>
      </c>
      <c r="B5" s="250" t="s">
        <v>21</v>
      </c>
      <c r="C5" s="250"/>
      <c r="D5" s="81"/>
      <c r="E5" s="250" t="s">
        <v>22</v>
      </c>
      <c r="F5" s="250"/>
      <c r="G5" s="6" t="s">
        <v>151</v>
      </c>
    </row>
    <row r="6" spans="2:7" ht="18" customHeight="1">
      <c r="B6" s="76" t="s">
        <v>2</v>
      </c>
      <c r="C6" s="76"/>
      <c r="D6" s="76"/>
      <c r="E6" s="76" t="s">
        <v>2</v>
      </c>
      <c r="F6" s="76"/>
      <c r="G6" s="77"/>
    </row>
    <row r="7" spans="1:7" ht="18" customHeight="1" thickBot="1">
      <c r="A7" s="103" t="s">
        <v>146</v>
      </c>
      <c r="B7" s="78"/>
      <c r="C7" s="78"/>
      <c r="D7" s="78"/>
      <c r="E7" s="78"/>
      <c r="F7" s="78"/>
      <c r="G7" s="79"/>
    </row>
    <row r="8" spans="1:7" ht="18" customHeight="1">
      <c r="A8" s="104" t="s">
        <v>19</v>
      </c>
      <c r="B8" s="105">
        <v>0</v>
      </c>
      <c r="C8" s="105"/>
      <c r="D8" s="106"/>
      <c r="E8" s="105">
        <v>0</v>
      </c>
      <c r="F8" s="105"/>
      <c r="G8" s="104" t="s">
        <v>87</v>
      </c>
    </row>
    <row r="9" spans="1:7" ht="18" customHeight="1">
      <c r="A9" s="69" t="s">
        <v>19</v>
      </c>
      <c r="B9" s="107">
        <v>0</v>
      </c>
      <c r="C9" s="107"/>
      <c r="D9" s="106"/>
      <c r="E9" s="107">
        <v>0</v>
      </c>
      <c r="F9" s="107"/>
      <c r="G9" s="69" t="s">
        <v>149</v>
      </c>
    </row>
    <row r="10" spans="1:7" ht="18" customHeight="1">
      <c r="A10" s="69" t="s">
        <v>19</v>
      </c>
      <c r="B10" s="107">
        <v>4642</v>
      </c>
      <c r="C10" s="107"/>
      <c r="D10" s="106"/>
      <c r="E10" s="107">
        <v>0</v>
      </c>
      <c r="F10" s="107"/>
      <c r="G10" s="69" t="s">
        <v>150</v>
      </c>
    </row>
    <row r="11" spans="1:7" ht="18" customHeight="1" thickBot="1">
      <c r="A11" s="108" t="s">
        <v>104</v>
      </c>
      <c r="B11" s="109">
        <f>SUM(B8:B10)</f>
        <v>4642</v>
      </c>
      <c r="C11" s="109">
        <f>SUM(C8:C10)</f>
        <v>0</v>
      </c>
      <c r="D11" s="110"/>
      <c r="E11" s="109">
        <f>SUM(E8:E10)</f>
        <v>0</v>
      </c>
      <c r="F11" s="109">
        <f>SUM(F8:F10)</f>
        <v>0</v>
      </c>
      <c r="G11" s="111"/>
    </row>
    <row r="12" spans="1:7" ht="18" customHeight="1">
      <c r="A12" s="112"/>
      <c r="B12" s="113"/>
      <c r="C12" s="114"/>
      <c r="D12" s="114"/>
      <c r="E12" s="113"/>
      <c r="F12" s="114"/>
      <c r="G12" s="114"/>
    </row>
    <row r="13" spans="1:7" ht="18" customHeight="1" thickBot="1">
      <c r="A13" s="103" t="s">
        <v>147</v>
      </c>
      <c r="B13" s="114"/>
      <c r="C13" s="115"/>
      <c r="D13" s="116"/>
      <c r="E13" s="116"/>
      <c r="F13" s="115"/>
      <c r="G13" s="114"/>
    </row>
    <row r="14" spans="1:7" ht="18" customHeight="1">
      <c r="A14" s="104" t="s">
        <v>19</v>
      </c>
      <c r="B14" s="105">
        <v>0</v>
      </c>
      <c r="C14" s="104"/>
      <c r="D14" s="110"/>
      <c r="E14" s="105">
        <v>10000</v>
      </c>
      <c r="F14" s="104"/>
      <c r="G14" s="104" t="s">
        <v>273</v>
      </c>
    </row>
    <row r="15" spans="1:7" ht="18" customHeight="1">
      <c r="A15" s="69" t="s">
        <v>19</v>
      </c>
      <c r="B15" s="107">
        <v>0</v>
      </c>
      <c r="C15" s="69"/>
      <c r="D15" s="110"/>
      <c r="E15" s="107">
        <v>0</v>
      </c>
      <c r="F15" s="69"/>
      <c r="G15" s="69" t="s">
        <v>152</v>
      </c>
    </row>
    <row r="16" spans="1:7" ht="18" customHeight="1">
      <c r="A16" s="69" t="s">
        <v>19</v>
      </c>
      <c r="B16" s="107">
        <v>0</v>
      </c>
      <c r="C16" s="69"/>
      <c r="D16" s="110"/>
      <c r="E16" s="107">
        <v>0</v>
      </c>
      <c r="F16" s="69"/>
      <c r="G16" s="69" t="s">
        <v>207</v>
      </c>
    </row>
    <row r="17" spans="1:7" s="119" customFormat="1" ht="18" customHeight="1" thickBot="1">
      <c r="A17" s="117" t="s">
        <v>104</v>
      </c>
      <c r="B17" s="109">
        <f>SUM(B14:B16)</f>
        <v>0</v>
      </c>
      <c r="C17" s="117">
        <v>0</v>
      </c>
      <c r="D17" s="118"/>
      <c r="E17" s="109">
        <v>0</v>
      </c>
      <c r="F17" s="117">
        <f>SUM(F14:F16)</f>
        <v>0</v>
      </c>
      <c r="G17" s="117"/>
    </row>
    <row r="18" spans="1:7" s="119" customFormat="1" ht="18" customHeight="1" thickBot="1">
      <c r="A18" s="120"/>
      <c r="B18" s="120"/>
      <c r="C18" s="120"/>
      <c r="D18" s="121"/>
      <c r="E18" s="120"/>
      <c r="F18" s="120"/>
      <c r="G18" s="120"/>
    </row>
    <row r="19" spans="1:7" ht="18" customHeight="1" thickBot="1">
      <c r="A19" s="122" t="s">
        <v>148</v>
      </c>
      <c r="B19" s="123">
        <f>B11+B17</f>
        <v>4642</v>
      </c>
      <c r="C19" s="123">
        <f>C11+C17</f>
        <v>0</v>
      </c>
      <c r="D19" s="124"/>
      <c r="E19" s="123">
        <v>10000</v>
      </c>
      <c r="F19" s="123">
        <f>F11+F17</f>
        <v>0</v>
      </c>
      <c r="G19" s="125"/>
    </row>
    <row r="20" ht="18" customHeight="1"/>
    <row r="21" ht="18" customHeight="1"/>
  </sheetData>
  <sheetProtection/>
  <mergeCells count="3">
    <mergeCell ref="A1:G1"/>
    <mergeCell ref="B5:C5"/>
    <mergeCell ref="E5:F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&amp;C8. számú melléklet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G17"/>
  <sheetViews>
    <sheetView workbookViewId="0" topLeftCell="A1">
      <selection activeCell="B8" sqref="B8"/>
    </sheetView>
  </sheetViews>
  <sheetFormatPr defaultColWidth="9.00390625" defaultRowHeight="19.5" customHeight="1"/>
  <cols>
    <col min="1" max="1" width="4.125" style="74" customWidth="1"/>
    <col min="2" max="4" width="9.125" style="74" customWidth="1"/>
    <col min="5" max="5" width="12.375" style="74" customWidth="1"/>
    <col min="6" max="6" width="11.625" style="74" customWidth="1"/>
    <col min="7" max="16384" width="9.125" style="74" customWidth="1"/>
  </cols>
  <sheetData>
    <row r="1" spans="1:6" ht="19.5" customHeight="1">
      <c r="A1" s="249" t="s">
        <v>224</v>
      </c>
      <c r="B1" s="249"/>
      <c r="C1" s="249"/>
      <c r="D1" s="249"/>
      <c r="E1" s="249"/>
      <c r="F1" s="249"/>
    </row>
    <row r="2" spans="1:6" ht="19.5" customHeight="1">
      <c r="A2" s="82"/>
      <c r="B2" s="82"/>
      <c r="C2" s="82"/>
      <c r="D2" s="82"/>
      <c r="E2" s="82"/>
      <c r="F2" s="82"/>
    </row>
    <row r="3" spans="1:7" ht="18" customHeight="1">
      <c r="A3" s="1"/>
      <c r="B3" s="1"/>
      <c r="C3" s="1"/>
      <c r="D3" s="1"/>
      <c r="E3" s="1"/>
      <c r="F3" s="85" t="s">
        <v>2</v>
      </c>
      <c r="G3" s="86"/>
    </row>
    <row r="4" spans="1:7" ht="18" customHeight="1">
      <c r="A4" s="1"/>
      <c r="B4" s="1"/>
      <c r="C4" s="1"/>
      <c r="D4" s="1"/>
      <c r="E4" s="1"/>
      <c r="F4" s="1"/>
      <c r="G4" s="86"/>
    </row>
    <row r="5" spans="1:7" ht="18" customHeight="1">
      <c r="A5" s="87" t="s">
        <v>122</v>
      </c>
      <c r="B5" s="88" t="s">
        <v>154</v>
      </c>
      <c r="C5" s="89"/>
      <c r="D5" s="89"/>
      <c r="E5" s="90"/>
      <c r="F5" s="69"/>
      <c r="G5" s="86"/>
    </row>
    <row r="6" spans="1:7" s="84" customFormat="1" ht="18" customHeight="1">
      <c r="A6" s="91"/>
      <c r="B6" s="92" t="s">
        <v>90</v>
      </c>
      <c r="C6" s="93"/>
      <c r="D6" s="93"/>
      <c r="E6" s="94"/>
      <c r="F6" s="62">
        <v>1</v>
      </c>
      <c r="G6" s="95"/>
    </row>
    <row r="7" spans="1:7" s="84" customFormat="1" ht="18" customHeight="1">
      <c r="A7" s="91"/>
      <c r="B7" s="92" t="s">
        <v>231</v>
      </c>
      <c r="C7" s="93"/>
      <c r="D7" s="93"/>
      <c r="E7" s="94"/>
      <c r="F7" s="62">
        <v>8</v>
      </c>
      <c r="G7" s="95"/>
    </row>
    <row r="8" spans="1:7" s="84" customFormat="1" ht="18" customHeight="1">
      <c r="A8" s="91"/>
      <c r="B8" s="92" t="s">
        <v>54</v>
      </c>
      <c r="C8" s="93"/>
      <c r="D8" s="93"/>
      <c r="E8" s="94"/>
      <c r="F8" s="62"/>
      <c r="G8" s="95"/>
    </row>
    <row r="9" spans="1:7" ht="18" customHeight="1">
      <c r="A9" s="87"/>
      <c r="B9" s="96" t="s">
        <v>0</v>
      </c>
      <c r="C9" s="89"/>
      <c r="D9" s="89"/>
      <c r="E9" s="90"/>
      <c r="F9" s="97">
        <f>SUM(F6:F8)</f>
        <v>9</v>
      </c>
      <c r="G9" s="86"/>
    </row>
    <row r="10" spans="1:7" s="84" customFormat="1" ht="18" customHeight="1">
      <c r="A10" s="91" t="s">
        <v>97</v>
      </c>
      <c r="B10" s="91" t="s">
        <v>88</v>
      </c>
      <c r="C10" s="62"/>
      <c r="D10" s="62"/>
      <c r="E10" s="62"/>
      <c r="F10" s="62"/>
      <c r="G10" s="95"/>
    </row>
    <row r="11" spans="1:7" s="84" customFormat="1" ht="18" customHeight="1">
      <c r="A11" s="91"/>
      <c r="B11" s="92" t="s">
        <v>18</v>
      </c>
      <c r="C11" s="93"/>
      <c r="D11" s="93"/>
      <c r="E11" s="94"/>
      <c r="F11" s="62">
        <v>11</v>
      </c>
      <c r="G11" s="95"/>
    </row>
    <row r="12" spans="1:7" s="84" customFormat="1" ht="18" customHeight="1">
      <c r="A12" s="91"/>
      <c r="B12" s="92" t="s">
        <v>153</v>
      </c>
      <c r="C12" s="93"/>
      <c r="D12" s="93"/>
      <c r="E12" s="94"/>
      <c r="F12" s="62">
        <v>1</v>
      </c>
      <c r="G12" s="95"/>
    </row>
    <row r="13" spans="1:7" s="84" customFormat="1" ht="18" customHeight="1">
      <c r="A13" s="91"/>
      <c r="B13" s="98" t="s">
        <v>0</v>
      </c>
      <c r="C13" s="93"/>
      <c r="D13" s="93"/>
      <c r="E13" s="94"/>
      <c r="F13" s="97">
        <f>SUM(F11:F12)</f>
        <v>12</v>
      </c>
      <c r="G13" s="95"/>
    </row>
    <row r="14" spans="1:7" ht="18" customHeight="1">
      <c r="A14" s="91" t="s">
        <v>155</v>
      </c>
      <c r="B14" s="96"/>
      <c r="C14" s="99"/>
      <c r="D14" s="99"/>
      <c r="E14" s="100"/>
      <c r="F14" s="101">
        <f>F9+F13</f>
        <v>21</v>
      </c>
      <c r="G14" s="86"/>
    </row>
    <row r="15" spans="1:7" ht="18" customHeight="1">
      <c r="A15" s="86"/>
      <c r="B15" s="86"/>
      <c r="C15" s="86"/>
      <c r="D15" s="86"/>
      <c r="E15" s="86"/>
      <c r="F15" s="86"/>
      <c r="G15" s="86"/>
    </row>
    <row r="16" spans="1:7" ht="19.5" customHeight="1">
      <c r="A16" s="86"/>
      <c r="B16" s="86"/>
      <c r="C16" s="86"/>
      <c r="D16" s="86"/>
      <c r="E16" s="86"/>
      <c r="F16" s="86"/>
      <c r="G16" s="86"/>
    </row>
    <row r="17" spans="1:7" ht="19.5" customHeight="1">
      <c r="A17" s="86"/>
      <c r="B17" s="86"/>
      <c r="C17" s="86"/>
      <c r="D17" s="86"/>
      <c r="E17" s="86"/>
      <c r="F17" s="86"/>
      <c r="G17" s="86"/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&amp;C9.sz.melléklet&amp;R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Böhönye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 Böhönye</dc:creator>
  <cp:keywords/>
  <dc:description/>
  <cp:lastModifiedBy>user</cp:lastModifiedBy>
  <cp:lastPrinted>2015-02-03T09:35:58Z</cp:lastPrinted>
  <dcterms:created xsi:type="dcterms:W3CDTF">2004-02-09T09:29:05Z</dcterms:created>
  <dcterms:modified xsi:type="dcterms:W3CDTF">2016-05-27T11:10:58Z</dcterms:modified>
  <cp:category/>
  <cp:version/>
  <cp:contentType/>
  <cp:contentStatus/>
</cp:coreProperties>
</file>