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5" yWindow="-15" windowWidth="14700" windowHeight="9210"/>
  </bookViews>
  <sheets>
    <sheet name="Munka1" sheetId="1" r:id="rId1"/>
    <sheet name="Munka5" sheetId="5" r:id="rId2"/>
    <sheet name="Munka2" sheetId="6" r:id="rId3"/>
  </sheets>
  <definedNames>
    <definedName name="_xlnm.Print_Area" localSheetId="0">Munka1!$A$1:$EF$30</definedName>
  </definedNames>
  <calcPr calcId="125725"/>
</workbook>
</file>

<file path=xl/calcChain.xml><?xml version="1.0" encoding="utf-8"?>
<calcChain xmlns="http://schemas.openxmlformats.org/spreadsheetml/2006/main">
  <c r="BI13" i="1"/>
  <c r="BI15"/>
  <c r="BI16"/>
  <c r="BI17"/>
  <c r="BI18"/>
  <c r="BI19"/>
  <c r="BI20"/>
  <c r="BI21"/>
  <c r="BI22"/>
  <c r="BI23"/>
  <c r="BI24"/>
  <c r="BI25"/>
  <c r="BI26"/>
  <c r="BI27"/>
  <c r="BI28"/>
  <c r="BI29"/>
  <c r="BI12"/>
  <c r="BM12" s="1"/>
  <c r="BM9"/>
  <c r="BM10"/>
  <c r="BM13"/>
  <c r="BM15"/>
  <c r="BM16"/>
  <c r="BM17"/>
  <c r="BM18"/>
  <c r="BM19"/>
  <c r="BM20"/>
  <c r="BM23"/>
  <c r="BM26"/>
  <c r="BM28"/>
  <c r="BM8"/>
  <c r="AN9"/>
  <c r="AN10"/>
  <c r="AN11"/>
  <c r="BM11" s="1"/>
  <c r="AN13"/>
  <c r="AN14"/>
  <c r="BM14" s="1"/>
  <c r="AN15"/>
  <c r="AN16"/>
  <c r="AN17"/>
  <c r="AN18"/>
  <c r="AN19"/>
  <c r="AN20"/>
  <c r="AN21"/>
  <c r="BM21" s="1"/>
  <c r="AN22"/>
  <c r="BM22" s="1"/>
  <c r="AN23"/>
  <c r="AN24"/>
  <c r="BM24" s="1"/>
  <c r="AN25"/>
  <c r="BM25" s="1"/>
  <c r="AN26"/>
  <c r="AN27"/>
  <c r="BM27" s="1"/>
  <c r="AN28"/>
  <c r="AN29"/>
  <c r="AN8"/>
  <c r="CP30"/>
  <c r="BR30"/>
  <c r="O30"/>
  <c r="N30"/>
  <c r="BL12"/>
  <c r="BL13"/>
  <c r="BL15"/>
  <c r="BL16"/>
  <c r="BL17"/>
  <c r="BL18"/>
  <c r="BL19"/>
  <c r="BL20"/>
  <c r="BL21"/>
  <c r="BL23"/>
  <c r="BL24"/>
  <c r="BL25"/>
  <c r="BL26"/>
  <c r="BL27"/>
  <c r="BL11"/>
  <c r="AM13"/>
  <c r="AM14"/>
  <c r="AM15"/>
  <c r="AM16"/>
  <c r="AM17"/>
  <c r="AM18"/>
  <c r="AM19"/>
  <c r="AM20"/>
  <c r="AM21"/>
  <c r="AM22"/>
  <c r="BL22"/>
  <c r="AM23"/>
  <c r="AM24"/>
  <c r="AM25"/>
  <c r="AM26"/>
  <c r="AM27"/>
  <c r="AM28"/>
  <c r="AM11"/>
  <c r="BH30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8"/>
  <c r="BG8"/>
  <c r="AM9"/>
  <c r="AM10"/>
  <c r="AM12"/>
  <c r="AM29"/>
  <c r="AM8"/>
  <c r="AF30"/>
  <c r="DX12"/>
  <c r="DX14"/>
  <c r="DX18"/>
  <c r="DX19"/>
  <c r="DX22"/>
  <c r="DX25"/>
  <c r="DX26"/>
  <c r="DX27"/>
  <c r="DX28"/>
  <c r="DX29"/>
  <c r="BG30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9"/>
  <c r="AL8"/>
  <c r="M30"/>
  <c r="BK8"/>
  <c r="BL8"/>
  <c r="DB8"/>
  <c r="DC8"/>
  <c r="DD8"/>
  <c r="DZ8"/>
  <c r="DT8"/>
  <c r="DU8"/>
  <c r="DY8"/>
  <c r="DV8"/>
  <c r="DX8"/>
  <c r="BL9"/>
  <c r="BK9"/>
  <c r="DB9"/>
  <c r="DX9"/>
  <c r="DC9"/>
  <c r="DD9"/>
  <c r="DU9"/>
  <c r="DV9"/>
  <c r="DY9"/>
  <c r="BL10"/>
  <c r="BK10"/>
  <c r="DB10"/>
  <c r="DX10"/>
  <c r="DC10"/>
  <c r="DD10"/>
  <c r="DZ10" s="1"/>
  <c r="DU10"/>
  <c r="DV10"/>
  <c r="BK11"/>
  <c r="DB11"/>
  <c r="DX11"/>
  <c r="DC11"/>
  <c r="DD11"/>
  <c r="DU11"/>
  <c r="DV11"/>
  <c r="DY11"/>
  <c r="BK12"/>
  <c r="DB12"/>
  <c r="DC12"/>
  <c r="DY12"/>
  <c r="DD12"/>
  <c r="DT12"/>
  <c r="DU12"/>
  <c r="DV12"/>
  <c r="DZ12"/>
  <c r="BK13"/>
  <c r="DB13"/>
  <c r="DX13"/>
  <c r="DC13"/>
  <c r="DY13"/>
  <c r="DD13"/>
  <c r="DZ13" s="1"/>
  <c r="DT13"/>
  <c r="DU13"/>
  <c r="DV13"/>
  <c r="BK14"/>
  <c r="DB14"/>
  <c r="DC14"/>
  <c r="DY14"/>
  <c r="DD14"/>
  <c r="DT14"/>
  <c r="DU14"/>
  <c r="DV14"/>
  <c r="BK15"/>
  <c r="DB15"/>
  <c r="DX15"/>
  <c r="DC15"/>
  <c r="DY15"/>
  <c r="DD15"/>
  <c r="DZ15" s="1"/>
  <c r="DT15"/>
  <c r="DU15"/>
  <c r="DV15"/>
  <c r="BK16"/>
  <c r="DB16"/>
  <c r="DX16"/>
  <c r="DC16"/>
  <c r="DY16"/>
  <c r="DD16"/>
  <c r="DT16"/>
  <c r="DU16"/>
  <c r="DV16"/>
  <c r="DZ16"/>
  <c r="BK17"/>
  <c r="DB17"/>
  <c r="DX17"/>
  <c r="DC17"/>
  <c r="DY17"/>
  <c r="DD17"/>
  <c r="DT17"/>
  <c r="DU17"/>
  <c r="DV17"/>
  <c r="BK18"/>
  <c r="DB18"/>
  <c r="DC18"/>
  <c r="DY18"/>
  <c r="DD18"/>
  <c r="DT18"/>
  <c r="DU18"/>
  <c r="DV18"/>
  <c r="DZ18"/>
  <c r="BK19"/>
  <c r="DB19"/>
  <c r="DC19"/>
  <c r="DY19"/>
  <c r="DD19"/>
  <c r="DT19"/>
  <c r="DU19"/>
  <c r="DV19"/>
  <c r="BK20"/>
  <c r="DB20"/>
  <c r="DX20"/>
  <c r="DC20"/>
  <c r="DD20"/>
  <c r="DT20"/>
  <c r="DU20"/>
  <c r="DV20"/>
  <c r="DZ20"/>
  <c r="BK21"/>
  <c r="DB21"/>
  <c r="DX21"/>
  <c r="DC21"/>
  <c r="DD21"/>
  <c r="DZ21" s="1"/>
  <c r="DT21"/>
  <c r="DU21"/>
  <c r="DV21"/>
  <c r="BK22"/>
  <c r="DB22"/>
  <c r="DC22"/>
  <c r="DY22"/>
  <c r="DD22"/>
  <c r="DT22"/>
  <c r="DU22"/>
  <c r="DV22"/>
  <c r="DZ22"/>
  <c r="BK23"/>
  <c r="DB23"/>
  <c r="DX23"/>
  <c r="DC23"/>
  <c r="DY23"/>
  <c r="DD23"/>
  <c r="DT23"/>
  <c r="DU23"/>
  <c r="DV23"/>
  <c r="BK24"/>
  <c r="DB24"/>
  <c r="DX24"/>
  <c r="DC24"/>
  <c r="DY24"/>
  <c r="DD24"/>
  <c r="DT24"/>
  <c r="DU24"/>
  <c r="DV24"/>
  <c r="DZ24"/>
  <c r="BK25"/>
  <c r="DB25"/>
  <c r="DC25"/>
  <c r="DD25"/>
  <c r="DT25"/>
  <c r="DU25"/>
  <c r="DV25"/>
  <c r="BK26"/>
  <c r="DB26"/>
  <c r="DC26"/>
  <c r="DD26"/>
  <c r="DZ26" s="1"/>
  <c r="DT26"/>
  <c r="DU26"/>
  <c r="DV26"/>
  <c r="BK27"/>
  <c r="DB27"/>
  <c r="DC27"/>
  <c r="DD27"/>
  <c r="DT27"/>
  <c r="DU27"/>
  <c r="DV27"/>
  <c r="DZ27"/>
  <c r="DB28"/>
  <c r="DC28"/>
  <c r="DC30"/>
  <c r="DD28"/>
  <c r="DT28"/>
  <c r="DU28"/>
  <c r="DV28"/>
  <c r="DB29"/>
  <c r="DC29"/>
  <c r="DD29"/>
  <c r="DZ29"/>
  <c r="DT29"/>
  <c r="DU29"/>
  <c r="DV29"/>
  <c r="D30"/>
  <c r="E30"/>
  <c r="F30"/>
  <c r="G30"/>
  <c r="H30"/>
  <c r="I30"/>
  <c r="J30"/>
  <c r="K30"/>
  <c r="L30"/>
  <c r="S30"/>
  <c r="T30"/>
  <c r="U30"/>
  <c r="V30"/>
  <c r="W30"/>
  <c r="X30"/>
  <c r="Y30"/>
  <c r="Z30"/>
  <c r="AA30"/>
  <c r="AB30"/>
  <c r="AC30"/>
  <c r="AD30"/>
  <c r="AE30"/>
  <c r="AG30"/>
  <c r="AK30"/>
  <c r="AO30"/>
  <c r="AP30"/>
  <c r="AQ30"/>
  <c r="AR30"/>
  <c r="AS30"/>
  <c r="AT30"/>
  <c r="AX30"/>
  <c r="AY30"/>
  <c r="AZ30"/>
  <c r="BA30"/>
  <c r="BB30"/>
  <c r="BC30"/>
  <c r="BD30"/>
  <c r="BE30"/>
  <c r="BF30"/>
  <c r="BJ30"/>
  <c r="BQ30"/>
  <c r="BS30"/>
  <c r="BT30"/>
  <c r="BU30"/>
  <c r="BV30"/>
  <c r="BW30"/>
  <c r="BX30"/>
  <c r="BY30"/>
  <c r="BZ30"/>
  <c r="CA30"/>
  <c r="CB30"/>
  <c r="CC30"/>
  <c r="CD30"/>
  <c r="CE30"/>
  <c r="CI30"/>
  <c r="CJ30"/>
  <c r="CK30"/>
  <c r="CL30"/>
  <c r="CM30"/>
  <c r="CN30"/>
  <c r="CO30"/>
  <c r="CQ30"/>
  <c r="CR30"/>
  <c r="CS30"/>
  <c r="CT30"/>
  <c r="CU30"/>
  <c r="CV30"/>
  <c r="CW30"/>
  <c r="CX30"/>
  <c r="DE30"/>
  <c r="DF30"/>
  <c r="DG30"/>
  <c r="DH30"/>
  <c r="DI30"/>
  <c r="DJ30"/>
  <c r="DK30"/>
  <c r="DL30"/>
  <c r="DM30"/>
  <c r="DN30"/>
  <c r="DO30"/>
  <c r="DP30"/>
  <c r="DT30"/>
  <c r="DU30"/>
  <c r="DV30"/>
  <c r="DW30"/>
  <c r="DY21"/>
  <c r="DY20"/>
  <c r="DY29"/>
  <c r="DY26"/>
  <c r="DZ25"/>
  <c r="DZ23"/>
  <c r="DZ19"/>
  <c r="DZ17"/>
  <c r="DZ28"/>
  <c r="DY28"/>
  <c r="DZ11"/>
  <c r="DY27"/>
  <c r="DY25"/>
  <c r="DY10"/>
  <c r="DZ9"/>
  <c r="BK30"/>
  <c r="DB30"/>
  <c r="DY30"/>
  <c r="DX30"/>
  <c r="AM30"/>
  <c r="BL14"/>
  <c r="BL30"/>
  <c r="AL30"/>
  <c r="DZ14" l="1"/>
  <c r="DD30"/>
  <c r="DZ30"/>
  <c r="BI30"/>
  <c r="BM30"/>
  <c r="AN30"/>
</calcChain>
</file>

<file path=xl/sharedStrings.xml><?xml version="1.0" encoding="utf-8"?>
<sst xmlns="http://schemas.openxmlformats.org/spreadsheetml/2006/main" count="441" uniqueCount="99">
  <si>
    <t>Cím</t>
  </si>
  <si>
    <t>Alcím</t>
  </si>
  <si>
    <t>Önkorm.igazgatási tev.</t>
  </si>
  <si>
    <t>Községgazd. szolgáltat.</t>
  </si>
  <si>
    <t>Telep.vizzel. és vizmin.véd</t>
  </si>
  <si>
    <t>Közvilágítási feladatok</t>
  </si>
  <si>
    <t>Önkormányzati igazgatás összesen:</t>
  </si>
  <si>
    <t>eredeti</t>
  </si>
  <si>
    <t>mód.</t>
  </si>
  <si>
    <t>teljesít.</t>
  </si>
  <si>
    <t>Gépjárműadó</t>
  </si>
  <si>
    <t>adatok ezer Ft-ban</t>
  </si>
  <si>
    <t>Összesen:</t>
  </si>
  <si>
    <t>Felhalmozási bevételek</t>
  </si>
  <si>
    <t>Bevételek összesen:</t>
  </si>
  <si>
    <t>Személyi jutttatás</t>
  </si>
  <si>
    <t>Járulékok</t>
  </si>
  <si>
    <t>Dologi és egyéb folyó</t>
  </si>
  <si>
    <t>Működési kiadások</t>
  </si>
  <si>
    <t>Műk.célú kiad. államh.belül</t>
  </si>
  <si>
    <t>Műk.célú kiad államh.kívűl</t>
  </si>
  <si>
    <t>H.önk-nak és kv-i szerv-nek</t>
  </si>
  <si>
    <t>Önk.által folyósított ellátás</t>
  </si>
  <si>
    <t>Ellátottak pénzbeli jutt.</t>
  </si>
  <si>
    <t>Tartalék</t>
  </si>
  <si>
    <t>Felhalmozási kiadások</t>
  </si>
  <si>
    <t>Felhalm.célú pe.átadás</t>
  </si>
  <si>
    <t>Pénzügyi befektetés</t>
  </si>
  <si>
    <t xml:space="preserve"> Fejlesztési kiadások (beruházás, felújítás)</t>
  </si>
  <si>
    <t>Kiadások összesen:</t>
  </si>
  <si>
    <t>Önkormányzatok elszámolásai</t>
  </si>
  <si>
    <t>1. Oldal</t>
  </si>
  <si>
    <t>2. Oldal</t>
  </si>
  <si>
    <t>3. Oldal</t>
  </si>
  <si>
    <t>Felhalm. bevételek összesen:</t>
  </si>
  <si>
    <t>Műk.célú rövid lejár. hitel visszafiz.</t>
  </si>
  <si>
    <t>Felhalmozási rövidlejár. hitelek visszafiz.</t>
  </si>
  <si>
    <t>teljes.</t>
  </si>
  <si>
    <t>Pforg. nélk. bevét</t>
  </si>
  <si>
    <t>Felhalm.rövidlej. hitel felvétel</t>
  </si>
  <si>
    <t>mód</t>
  </si>
  <si>
    <t>telj.</t>
  </si>
  <si>
    <t>Önkorm-ok fejleszt.támogatása</t>
  </si>
  <si>
    <t>teljesít</t>
  </si>
  <si>
    <t>Felhalm.hosszúlej. hitel felvét</t>
  </si>
  <si>
    <t>pénzforg. nélk.kiad.</t>
  </si>
  <si>
    <t>Előző é.vissz.</t>
  </si>
  <si>
    <t>Kölcsön</t>
  </si>
  <si>
    <t>Non-profit sz.pénzügyi váll.</t>
  </si>
  <si>
    <t>Rendszeres szociális segély</t>
  </si>
  <si>
    <t>Átmeneti segély</t>
  </si>
  <si>
    <t>Könyvtári szolgáltatások</t>
  </si>
  <si>
    <t>Falugondnoki szolgáltás</t>
  </si>
  <si>
    <t>Temetési segély</t>
  </si>
  <si>
    <t>Hosszútávú közfoglalkoztatás</t>
  </si>
  <si>
    <t>4. Oldal</t>
  </si>
  <si>
    <t>Önkormányzati igazgatás össz:</t>
  </si>
  <si>
    <t>Lakásfenntartási tám.norm.</t>
  </si>
  <si>
    <t>köztemető fenntartás</t>
  </si>
  <si>
    <t>szoc étkezők</t>
  </si>
  <si>
    <t>közműv. Feladatok</t>
  </si>
  <si>
    <t>Bakóca Község Önkormányzatának bevételei</t>
  </si>
  <si>
    <t>Bakóca   Község Önkormányzatának bevételei</t>
  </si>
  <si>
    <t xml:space="preserve">    Bakóca Község Önkormányzatának bevételei</t>
  </si>
  <si>
    <t>Bakóca Község Önkormányzatának kiadásai</t>
  </si>
  <si>
    <t>Bakóca  Község Önkormányzatának kiadásai</t>
  </si>
  <si>
    <t xml:space="preserve">  Bakóca  Község Önkormányzatának kiadásai</t>
  </si>
  <si>
    <t>063020</t>
  </si>
  <si>
    <t>064010</t>
  </si>
  <si>
    <t>066020</t>
  </si>
  <si>
    <t>018010</t>
  </si>
  <si>
    <t>011130</t>
  </si>
  <si>
    <t>041233</t>
  </si>
  <si>
    <t>041232</t>
  </si>
  <si>
    <t>Téli közfoglalkoztatott</t>
  </si>
  <si>
    <t>082044</t>
  </si>
  <si>
    <t>082091</t>
  </si>
  <si>
    <t>013320</t>
  </si>
  <si>
    <t>önkorm. működési támogat.</t>
  </si>
  <si>
    <t>Működési célú tám. államháztart. Belül</t>
  </si>
  <si>
    <t>egyéb műk.célú tám.</t>
  </si>
  <si>
    <t>közhatalmi bevételek</t>
  </si>
  <si>
    <t>vagyoni tipusú adók</t>
  </si>
  <si>
    <t>jövedelemadó</t>
  </si>
  <si>
    <t>működési bevételek</t>
  </si>
  <si>
    <t>költségvetési bevételek</t>
  </si>
  <si>
    <t>felhalmozási célú átvett pe.</t>
  </si>
  <si>
    <t>066010</t>
  </si>
  <si>
    <t>zöldterület kezelés</t>
  </si>
  <si>
    <t>082042</t>
  </si>
  <si>
    <t>könyvtári állomány nyilvántart.</t>
  </si>
  <si>
    <t>ingatlanok értékesítése</t>
  </si>
  <si>
    <t>műk. célú átvett pe.</t>
  </si>
  <si>
    <t>tény</t>
  </si>
  <si>
    <t>finanszírozási bevételek</t>
  </si>
  <si>
    <t>gyerekvédelmi tám.</t>
  </si>
  <si>
    <t>elvonások és befizetések</t>
  </si>
  <si>
    <t>1 .sz. melléklet a 6./2015.(IV.30.) sz. önkormányzati rendelethez</t>
  </si>
  <si>
    <t xml:space="preserve">            2  sz. melléklet a 6/2015.(IV.30.) sz. önkormányzati rendelethez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</si>
</sst>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/>
    <xf numFmtId="3" fontId="1" fillId="0" borderId="4" xfId="0" applyNumberFormat="1" applyFont="1" applyBorder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8" xfId="0" applyFont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8" xfId="0" applyFont="1" applyBorder="1"/>
    <xf numFmtId="0" fontId="0" fillId="0" borderId="12" xfId="0" applyBorder="1"/>
    <xf numFmtId="0" fontId="0" fillId="0" borderId="13" xfId="0" applyBorder="1"/>
    <xf numFmtId="3" fontId="1" fillId="2" borderId="3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0" xfId="0" applyFont="1"/>
    <xf numFmtId="3" fontId="1" fillId="2" borderId="1" xfId="0" applyNumberFormat="1" applyFont="1" applyFill="1" applyBorder="1"/>
    <xf numFmtId="3" fontId="5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4" xfId="0" applyFont="1" applyBorder="1"/>
    <xf numFmtId="0" fontId="4" fillId="0" borderId="12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" xfId="0" applyFont="1" applyFill="1" applyBorder="1"/>
    <xf numFmtId="3" fontId="1" fillId="2" borderId="4" xfId="0" applyNumberFormat="1" applyFont="1" applyFill="1" applyBorder="1"/>
    <xf numFmtId="3" fontId="1" fillId="0" borderId="6" xfId="0" applyNumberFormat="1" applyFont="1" applyBorder="1"/>
    <xf numFmtId="3" fontId="1" fillId="0" borderId="17" xfId="0" applyNumberFormat="1" applyFont="1" applyBorder="1"/>
    <xf numFmtId="3" fontId="1" fillId="0" borderId="7" xfId="0" applyNumberFormat="1" applyFont="1" applyBorder="1"/>
    <xf numFmtId="3" fontId="1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16" xfId="0" applyNumberFormat="1" applyFont="1" applyBorder="1"/>
    <xf numFmtId="3" fontId="1" fillId="2" borderId="2" xfId="0" applyNumberFormat="1" applyFont="1" applyFill="1" applyBorder="1"/>
    <xf numFmtId="3" fontId="1" fillId="0" borderId="1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/>
    </xf>
    <xf numFmtId="1" fontId="1" fillId="0" borderId="6" xfId="0" applyNumberFormat="1" applyFont="1" applyBorder="1"/>
    <xf numFmtId="3" fontId="1" fillId="2" borderId="6" xfId="0" applyNumberFormat="1" applyFont="1" applyFill="1" applyBorder="1"/>
    <xf numFmtId="0" fontId="6" fillId="0" borderId="0" xfId="0" applyFont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right"/>
    </xf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Border="1"/>
    <xf numFmtId="49" fontId="1" fillId="0" borderId="15" xfId="0" applyNumberFormat="1" applyFont="1" applyFill="1" applyBorder="1"/>
    <xf numFmtId="49" fontId="1" fillId="0" borderId="6" xfId="0" applyNumberFormat="1" applyFont="1" applyBorder="1"/>
    <xf numFmtId="0" fontId="7" fillId="0" borderId="0" xfId="0" applyFont="1" applyBorder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F57"/>
  <sheetViews>
    <sheetView tabSelected="1" topLeftCell="BC1" zoomScaleNormal="100" zoomScaleSheetLayoutView="42" workbookViewId="0">
      <selection activeCell="BN1" sqref="BN1:CD1"/>
    </sheetView>
  </sheetViews>
  <sheetFormatPr defaultRowHeight="12.75"/>
  <cols>
    <col min="1" max="1" width="3.5703125" customWidth="1"/>
    <col min="2" max="2" width="7" customWidth="1"/>
    <col min="3" max="3" width="22.28515625" bestFit="1" customWidth="1"/>
    <col min="4" max="5" width="5.85546875" customWidth="1"/>
    <col min="6" max="6" width="5.7109375" customWidth="1"/>
    <col min="7" max="7" width="6" customWidth="1"/>
    <col min="8" max="8" width="4.28515625" bestFit="1" customWidth="1"/>
    <col min="9" max="9" width="5.7109375" bestFit="1" customWidth="1"/>
    <col min="10" max="10" width="6.140625" customWidth="1"/>
    <col min="11" max="11" width="5.85546875" customWidth="1"/>
    <col min="12" max="12" width="5.7109375" customWidth="1"/>
    <col min="13" max="13" width="6" customWidth="1"/>
    <col min="14" max="14" width="4.85546875" bestFit="1" customWidth="1"/>
    <col min="15" max="15" width="6.140625" customWidth="1"/>
    <col min="16" max="16" width="3.42578125" customWidth="1"/>
    <col min="17" max="17" width="6.28515625" customWidth="1"/>
    <col min="18" max="18" width="23.85546875" customWidth="1"/>
    <col min="19" max="19" width="5.85546875" customWidth="1"/>
    <col min="20" max="20" width="5.7109375" customWidth="1"/>
    <col min="21" max="21" width="6.140625" customWidth="1"/>
    <col min="22" max="22" width="6.42578125" customWidth="1"/>
    <col min="23" max="24" width="6.85546875" customWidth="1"/>
    <col min="25" max="25" width="6.5703125" customWidth="1"/>
    <col min="26" max="26" width="6" customWidth="1"/>
    <col min="27" max="27" width="6.140625" customWidth="1"/>
    <col min="28" max="28" width="6.28515625" customWidth="1"/>
    <col min="29" max="29" width="6.42578125" customWidth="1"/>
    <col min="30" max="30" width="6.7109375" customWidth="1"/>
    <col min="31" max="32" width="6.140625" customWidth="1"/>
    <col min="33" max="33" width="6.140625" bestFit="1" customWidth="1"/>
    <col min="34" max="34" width="4" customWidth="1"/>
    <col min="35" max="35" width="6.42578125" customWidth="1"/>
    <col min="36" max="36" width="25.85546875" customWidth="1"/>
    <col min="37" max="37" width="6.7109375" customWidth="1"/>
    <col min="38" max="44" width="6.5703125" customWidth="1"/>
    <col min="45" max="45" width="6.7109375" customWidth="1"/>
    <col min="46" max="46" width="6.140625" customWidth="1"/>
    <col min="47" max="47" width="2.7109375" customWidth="1"/>
    <col min="48" max="48" width="7.28515625" customWidth="1"/>
    <col min="49" max="49" width="24.7109375" customWidth="1"/>
    <col min="50" max="50" width="6.5703125" customWidth="1"/>
    <col min="51" max="51" width="6.7109375" customWidth="1"/>
    <col min="52" max="52" width="6.5703125" customWidth="1"/>
    <col min="53" max="54" width="6.42578125" customWidth="1"/>
    <col min="55" max="56" width="6" customWidth="1"/>
    <col min="57" max="57" width="6.28515625" customWidth="1"/>
    <col min="58" max="58" width="6.140625" customWidth="1"/>
    <col min="59" max="62" width="6.28515625" customWidth="1"/>
    <col min="63" max="63" width="6.5703125" customWidth="1"/>
    <col min="64" max="64" width="6.5703125" bestFit="1" customWidth="1"/>
    <col min="65" max="65" width="6.28515625" customWidth="1"/>
    <col min="66" max="66" width="3.5703125" customWidth="1"/>
    <col min="67" max="67" width="6.42578125" customWidth="1"/>
    <col min="68" max="68" width="24.140625" customWidth="1"/>
    <col min="69" max="83" width="6.42578125" customWidth="1"/>
    <col min="84" max="84" width="3.28515625" customWidth="1"/>
    <col min="85" max="85" width="6.28515625" customWidth="1"/>
    <col min="86" max="86" width="27.5703125" customWidth="1"/>
    <col min="87" max="89" width="6.42578125" customWidth="1"/>
    <col min="90" max="90" width="6.140625" customWidth="1"/>
    <col min="91" max="91" width="6" customWidth="1"/>
    <col min="92" max="92" width="5.85546875" customWidth="1"/>
    <col min="93" max="93" width="5.5703125" customWidth="1"/>
    <col min="94" max="94" width="5.7109375" customWidth="1"/>
    <col min="95" max="97" width="5.5703125" customWidth="1"/>
    <col min="98" max="98" width="5.28515625" customWidth="1"/>
    <col min="99" max="99" width="5.140625" customWidth="1"/>
    <col min="100" max="100" width="5.85546875" customWidth="1"/>
    <col min="101" max="101" width="5.7109375" customWidth="1"/>
    <col min="102" max="102" width="5.85546875" customWidth="1"/>
    <col min="103" max="103" width="3.7109375" customWidth="1"/>
    <col min="104" max="104" width="7.28515625" customWidth="1"/>
    <col min="105" max="105" width="27.42578125" customWidth="1"/>
    <col min="106" max="107" width="6.42578125" customWidth="1"/>
    <col min="108" max="108" width="6.85546875" customWidth="1"/>
    <col min="109" max="109" width="6.42578125" customWidth="1"/>
    <col min="110" max="110" width="5.5703125" customWidth="1"/>
    <col min="111" max="111" width="5.85546875" customWidth="1"/>
    <col min="112" max="113" width="6" customWidth="1"/>
    <col min="114" max="115" width="6.28515625" customWidth="1"/>
    <col min="116" max="116" width="6" customWidth="1"/>
    <col min="117" max="119" width="5.7109375" customWidth="1"/>
    <col min="120" max="120" width="5.85546875" customWidth="1"/>
    <col min="121" max="121" width="3.7109375" customWidth="1"/>
    <col min="122" max="122" width="7.5703125" customWidth="1"/>
    <col min="123" max="123" width="27.42578125" customWidth="1"/>
    <col min="124" max="126" width="6.7109375" customWidth="1"/>
    <col min="127" max="127" width="8.7109375" customWidth="1"/>
    <col min="128" max="130" width="6.7109375" customWidth="1"/>
    <col min="131" max="131" width="4.42578125" customWidth="1"/>
    <col min="132" max="132" width="4.5703125" customWidth="1"/>
  </cols>
  <sheetData>
    <row r="1" spans="1:136" ht="11.1" customHeight="1">
      <c r="A1" s="86" t="s">
        <v>97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0"/>
      <c r="AG1" s="2" t="s">
        <v>32</v>
      </c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2" t="s">
        <v>33</v>
      </c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87" t="s">
        <v>98</v>
      </c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2" t="s">
        <v>31</v>
      </c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2" t="s">
        <v>32</v>
      </c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2" t="s">
        <v>33</v>
      </c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2" t="s">
        <v>55</v>
      </c>
    </row>
    <row r="2" spans="1:136" ht="11.1" customHeight="1">
      <c r="A2" s="109" t="s">
        <v>61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 t="s">
        <v>61</v>
      </c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 t="s">
        <v>62</v>
      </c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 t="s">
        <v>63</v>
      </c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 t="s">
        <v>64</v>
      </c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 t="s">
        <v>65</v>
      </c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 t="s">
        <v>65</v>
      </c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 t="s">
        <v>66</v>
      </c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</row>
    <row r="3" spans="1:136" ht="11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2"/>
      <c r="AB3" s="2"/>
      <c r="AC3" s="2"/>
      <c r="AD3" s="95" t="s">
        <v>11</v>
      </c>
      <c r="AE3" s="95"/>
      <c r="AF3" s="95"/>
      <c r="AG3" s="95"/>
      <c r="AR3" s="95" t="s">
        <v>11</v>
      </c>
      <c r="AS3" s="95"/>
      <c r="AT3" s="95"/>
      <c r="BK3" s="95" t="s">
        <v>11</v>
      </c>
      <c r="BL3" s="95"/>
      <c r="BM3" s="95"/>
      <c r="CC3" s="95" t="s">
        <v>11</v>
      </c>
      <c r="CD3" s="95"/>
      <c r="CE3" s="95"/>
      <c r="CV3" s="95" t="s">
        <v>11</v>
      </c>
      <c r="CW3" s="95"/>
      <c r="CX3" s="95"/>
      <c r="DN3" s="95" t="s">
        <v>11</v>
      </c>
      <c r="DO3" s="95"/>
      <c r="DP3" s="95"/>
      <c r="EA3" s="2" t="s">
        <v>11</v>
      </c>
    </row>
    <row r="4" spans="1:136" ht="11.1" customHeight="1">
      <c r="A4" s="153" t="s">
        <v>0</v>
      </c>
      <c r="B4" s="121" t="s">
        <v>1</v>
      </c>
      <c r="C4" s="121"/>
      <c r="D4" s="100"/>
      <c r="E4" s="97"/>
      <c r="F4" s="97"/>
      <c r="G4" s="97"/>
      <c r="H4" s="97"/>
      <c r="I4" s="97"/>
      <c r="J4" s="97"/>
      <c r="K4" s="97"/>
      <c r="L4" s="97"/>
      <c r="M4" s="96"/>
      <c r="N4" s="96"/>
      <c r="O4" s="126"/>
      <c r="P4" s="153" t="s">
        <v>0</v>
      </c>
      <c r="Q4" s="101" t="s">
        <v>1</v>
      </c>
      <c r="R4" s="102"/>
      <c r="S4" s="96" t="s">
        <v>85</v>
      </c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7"/>
      <c r="AF4" s="97"/>
      <c r="AG4" s="98"/>
      <c r="AH4" s="151" t="s">
        <v>0</v>
      </c>
      <c r="AI4" s="121" t="s">
        <v>1</v>
      </c>
      <c r="AJ4" s="121"/>
      <c r="AK4" s="97"/>
      <c r="AL4" s="97"/>
      <c r="AM4" s="97"/>
      <c r="AN4" s="98"/>
      <c r="AO4" s="99" t="s">
        <v>13</v>
      </c>
      <c r="AP4" s="99"/>
      <c r="AQ4" s="99"/>
      <c r="AR4" s="99"/>
      <c r="AS4" s="99"/>
      <c r="AT4" s="99"/>
      <c r="AU4" s="121" t="s">
        <v>0</v>
      </c>
      <c r="AV4" s="123" t="s">
        <v>1</v>
      </c>
      <c r="AW4" s="121"/>
      <c r="AX4" s="99" t="s">
        <v>13</v>
      </c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48" t="s">
        <v>38</v>
      </c>
      <c r="BK4" s="120" t="s">
        <v>14</v>
      </c>
      <c r="BL4" s="120"/>
      <c r="BM4" s="120"/>
      <c r="BN4" s="121" t="s">
        <v>0</v>
      </c>
      <c r="BO4" s="123" t="s">
        <v>1</v>
      </c>
      <c r="BP4" s="121"/>
      <c r="BQ4" s="99" t="s">
        <v>18</v>
      </c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21" t="s">
        <v>0</v>
      </c>
      <c r="CG4" s="123" t="s">
        <v>1</v>
      </c>
      <c r="CH4" s="121"/>
      <c r="CI4" s="99" t="s">
        <v>18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121" t="s">
        <v>0</v>
      </c>
      <c r="CZ4" s="123" t="s">
        <v>1</v>
      </c>
      <c r="DA4" s="121"/>
      <c r="DB4" s="99" t="s">
        <v>18</v>
      </c>
      <c r="DC4" s="99"/>
      <c r="DD4" s="99"/>
      <c r="DE4" s="99" t="s">
        <v>25</v>
      </c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121" t="s">
        <v>0</v>
      </c>
      <c r="DR4" s="123" t="s">
        <v>1</v>
      </c>
      <c r="DS4" s="121"/>
      <c r="DT4" s="99" t="s">
        <v>25</v>
      </c>
      <c r="DU4" s="99"/>
      <c r="DV4" s="99"/>
      <c r="DW4" s="135" t="s">
        <v>45</v>
      </c>
      <c r="DX4" s="138" t="s">
        <v>29</v>
      </c>
      <c r="DY4" s="139"/>
      <c r="DZ4" s="140"/>
    </row>
    <row r="5" spans="1:136" ht="11.1" customHeight="1">
      <c r="A5" s="93"/>
      <c r="B5" s="121"/>
      <c r="C5" s="121"/>
      <c r="D5" s="99" t="s">
        <v>81</v>
      </c>
      <c r="E5" s="99"/>
      <c r="F5" s="99"/>
      <c r="G5" s="99"/>
      <c r="H5" s="99"/>
      <c r="I5" s="99"/>
      <c r="J5" s="99"/>
      <c r="K5" s="99"/>
      <c r="L5" s="100"/>
      <c r="M5" s="125" t="s">
        <v>84</v>
      </c>
      <c r="N5" s="96"/>
      <c r="O5" s="126"/>
      <c r="P5" s="93"/>
      <c r="Q5" s="103"/>
      <c r="R5" s="104"/>
      <c r="S5" s="100" t="s">
        <v>79</v>
      </c>
      <c r="T5" s="97"/>
      <c r="U5" s="97"/>
      <c r="V5" s="97"/>
      <c r="W5" s="97"/>
      <c r="X5" s="97"/>
      <c r="Y5" s="97"/>
      <c r="Z5" s="97"/>
      <c r="AA5" s="97"/>
      <c r="AB5" s="81"/>
      <c r="AC5" s="81"/>
      <c r="AD5" s="82"/>
      <c r="AE5" s="142" t="s">
        <v>94</v>
      </c>
      <c r="AF5" s="142"/>
      <c r="AG5" s="143"/>
      <c r="AH5" s="152"/>
      <c r="AI5" s="121"/>
      <c r="AJ5" s="121"/>
      <c r="AK5" s="149" t="s">
        <v>46</v>
      </c>
      <c r="AL5" s="138" t="s">
        <v>12</v>
      </c>
      <c r="AM5" s="139"/>
      <c r="AN5" s="140"/>
      <c r="AO5" s="125" t="s">
        <v>86</v>
      </c>
      <c r="AP5" s="96"/>
      <c r="AQ5" s="126"/>
      <c r="AR5" s="129" t="s">
        <v>42</v>
      </c>
      <c r="AS5" s="130"/>
      <c r="AT5" s="131"/>
      <c r="AU5" s="121"/>
      <c r="AV5" s="123"/>
      <c r="AW5" s="121"/>
      <c r="AX5" s="110" t="s">
        <v>39</v>
      </c>
      <c r="AY5" s="111"/>
      <c r="AZ5" s="112"/>
      <c r="BA5" s="110" t="s">
        <v>44</v>
      </c>
      <c r="BB5" s="111"/>
      <c r="BC5" s="112"/>
      <c r="BD5" s="110" t="s">
        <v>91</v>
      </c>
      <c r="BE5" s="111"/>
      <c r="BF5" s="112"/>
      <c r="BG5" s="110" t="s">
        <v>34</v>
      </c>
      <c r="BH5" s="111"/>
      <c r="BI5" s="111"/>
      <c r="BJ5" s="148"/>
      <c r="BK5" s="120"/>
      <c r="BL5" s="120"/>
      <c r="BM5" s="120"/>
      <c r="BN5" s="121"/>
      <c r="BO5" s="123"/>
      <c r="BP5" s="121"/>
      <c r="BQ5" s="120" t="s">
        <v>15</v>
      </c>
      <c r="BR5" s="120"/>
      <c r="BS5" s="120"/>
      <c r="BT5" s="120" t="s">
        <v>16</v>
      </c>
      <c r="BU5" s="120"/>
      <c r="BV5" s="120"/>
      <c r="BW5" s="120" t="s">
        <v>17</v>
      </c>
      <c r="BX5" s="120"/>
      <c r="BY5" s="120"/>
      <c r="BZ5" s="99" t="s">
        <v>19</v>
      </c>
      <c r="CA5" s="99"/>
      <c r="CB5" s="99"/>
      <c r="CC5" s="99"/>
      <c r="CD5" s="99"/>
      <c r="CE5" s="99"/>
      <c r="CF5" s="121"/>
      <c r="CG5" s="123"/>
      <c r="CH5" s="121"/>
      <c r="CI5" s="99" t="s">
        <v>20</v>
      </c>
      <c r="CJ5" s="99"/>
      <c r="CK5" s="99"/>
      <c r="CL5" s="120" t="s">
        <v>22</v>
      </c>
      <c r="CM5" s="120"/>
      <c r="CN5" s="120"/>
      <c r="CO5" s="120" t="s">
        <v>23</v>
      </c>
      <c r="CP5" s="120"/>
      <c r="CQ5" s="120"/>
      <c r="CR5" s="138" t="s">
        <v>47</v>
      </c>
      <c r="CS5" s="140"/>
      <c r="CT5" s="120" t="s">
        <v>24</v>
      </c>
      <c r="CU5" s="120"/>
      <c r="CV5" s="147" t="s">
        <v>35</v>
      </c>
      <c r="CW5" s="147"/>
      <c r="CX5" s="147"/>
      <c r="CY5" s="121"/>
      <c r="CZ5" s="123"/>
      <c r="DA5" s="121"/>
      <c r="DB5" s="120" t="s">
        <v>12</v>
      </c>
      <c r="DC5" s="120"/>
      <c r="DD5" s="120"/>
      <c r="DE5" s="120" t="s">
        <v>26</v>
      </c>
      <c r="DF5" s="120"/>
      <c r="DG5" s="120"/>
      <c r="DH5" s="120" t="s">
        <v>27</v>
      </c>
      <c r="DI5" s="120"/>
      <c r="DJ5" s="120"/>
      <c r="DK5" s="147" t="s">
        <v>28</v>
      </c>
      <c r="DL5" s="147"/>
      <c r="DM5" s="147"/>
      <c r="DN5" s="147" t="s">
        <v>36</v>
      </c>
      <c r="DO5" s="147"/>
      <c r="DP5" s="147"/>
      <c r="DQ5" s="121"/>
      <c r="DR5" s="123"/>
      <c r="DS5" s="121"/>
      <c r="DT5" s="120" t="s">
        <v>12</v>
      </c>
      <c r="DU5" s="120"/>
      <c r="DV5" s="120"/>
      <c r="DW5" s="136"/>
      <c r="DX5" s="141"/>
      <c r="DY5" s="142"/>
      <c r="DZ5" s="143"/>
    </row>
    <row r="6" spans="1:136" ht="11.1" customHeight="1">
      <c r="A6" s="93"/>
      <c r="B6" s="121"/>
      <c r="C6" s="121"/>
      <c r="D6" s="99" t="s">
        <v>82</v>
      </c>
      <c r="E6" s="99"/>
      <c r="F6" s="99"/>
      <c r="G6" s="99" t="s">
        <v>10</v>
      </c>
      <c r="H6" s="99"/>
      <c r="I6" s="99"/>
      <c r="J6" s="99" t="s">
        <v>83</v>
      </c>
      <c r="K6" s="99"/>
      <c r="L6" s="100"/>
      <c r="M6" s="108"/>
      <c r="N6" s="127"/>
      <c r="O6" s="128"/>
      <c r="P6" s="93"/>
      <c r="Q6" s="103"/>
      <c r="R6" s="104"/>
      <c r="S6" s="128"/>
      <c r="T6" s="107"/>
      <c r="U6" s="107"/>
      <c r="V6" s="107" t="s">
        <v>78</v>
      </c>
      <c r="W6" s="107"/>
      <c r="X6" s="107"/>
      <c r="Y6" s="107" t="s">
        <v>80</v>
      </c>
      <c r="Z6" s="107"/>
      <c r="AA6" s="108"/>
      <c r="AB6" s="116" t="s">
        <v>92</v>
      </c>
      <c r="AC6" s="117"/>
      <c r="AD6" s="118"/>
      <c r="AE6" s="144"/>
      <c r="AF6" s="145"/>
      <c r="AG6" s="146"/>
      <c r="AH6" s="152"/>
      <c r="AI6" s="121"/>
      <c r="AJ6" s="121"/>
      <c r="AK6" s="150"/>
      <c r="AL6" s="144"/>
      <c r="AM6" s="145"/>
      <c r="AN6" s="146"/>
      <c r="AO6" s="108"/>
      <c r="AP6" s="127"/>
      <c r="AQ6" s="128"/>
      <c r="AR6" s="132"/>
      <c r="AS6" s="133"/>
      <c r="AT6" s="134"/>
      <c r="AU6" s="121"/>
      <c r="AV6" s="123"/>
      <c r="AW6" s="121"/>
      <c r="AX6" s="113"/>
      <c r="AY6" s="114"/>
      <c r="AZ6" s="115"/>
      <c r="BA6" s="113"/>
      <c r="BB6" s="114"/>
      <c r="BC6" s="115"/>
      <c r="BD6" s="113"/>
      <c r="BE6" s="114"/>
      <c r="BF6" s="115"/>
      <c r="BG6" s="113"/>
      <c r="BH6" s="114"/>
      <c r="BI6" s="114"/>
      <c r="BJ6" s="148"/>
      <c r="BK6" s="120"/>
      <c r="BL6" s="120"/>
      <c r="BM6" s="120"/>
      <c r="BN6" s="121"/>
      <c r="BO6" s="123"/>
      <c r="BP6" s="121"/>
      <c r="BQ6" s="120"/>
      <c r="BR6" s="120"/>
      <c r="BS6" s="120"/>
      <c r="BT6" s="120"/>
      <c r="BU6" s="120"/>
      <c r="BV6" s="120"/>
      <c r="BW6" s="120"/>
      <c r="BX6" s="120"/>
      <c r="BY6" s="120"/>
      <c r="BZ6" s="99" t="s">
        <v>21</v>
      </c>
      <c r="CA6" s="99"/>
      <c r="CB6" s="99"/>
      <c r="CC6" s="99" t="s">
        <v>96</v>
      </c>
      <c r="CD6" s="99"/>
      <c r="CE6" s="99"/>
      <c r="CF6" s="121"/>
      <c r="CG6" s="123"/>
      <c r="CH6" s="121"/>
      <c r="CI6" s="99" t="s">
        <v>48</v>
      </c>
      <c r="CJ6" s="99"/>
      <c r="CK6" s="99"/>
      <c r="CL6" s="120"/>
      <c r="CM6" s="120"/>
      <c r="CN6" s="120"/>
      <c r="CO6" s="120"/>
      <c r="CP6" s="120"/>
      <c r="CQ6" s="120"/>
      <c r="CR6" s="144"/>
      <c r="CS6" s="146"/>
      <c r="CT6" s="120"/>
      <c r="CU6" s="120"/>
      <c r="CV6" s="147"/>
      <c r="CW6" s="147"/>
      <c r="CX6" s="147"/>
      <c r="CY6" s="121"/>
      <c r="CZ6" s="123"/>
      <c r="DA6" s="121"/>
      <c r="DB6" s="120"/>
      <c r="DC6" s="120"/>
      <c r="DD6" s="120"/>
      <c r="DE6" s="120"/>
      <c r="DF6" s="120"/>
      <c r="DG6" s="120"/>
      <c r="DH6" s="120"/>
      <c r="DI6" s="120"/>
      <c r="DJ6" s="120"/>
      <c r="DK6" s="147"/>
      <c r="DL6" s="147"/>
      <c r="DM6" s="147"/>
      <c r="DN6" s="147"/>
      <c r="DO6" s="147"/>
      <c r="DP6" s="147"/>
      <c r="DQ6" s="121"/>
      <c r="DR6" s="123"/>
      <c r="DS6" s="121"/>
      <c r="DT6" s="120"/>
      <c r="DU6" s="120"/>
      <c r="DV6" s="120"/>
      <c r="DW6" s="137"/>
      <c r="DX6" s="144"/>
      <c r="DY6" s="145"/>
      <c r="DZ6" s="146"/>
    </row>
    <row r="7" spans="1:136" ht="11.1" customHeight="1" thickBot="1">
      <c r="A7" s="94"/>
      <c r="B7" s="121"/>
      <c r="C7" s="121"/>
      <c r="D7" s="3" t="s">
        <v>7</v>
      </c>
      <c r="E7" s="3" t="s">
        <v>8</v>
      </c>
      <c r="F7" s="3" t="s">
        <v>9</v>
      </c>
      <c r="G7" s="3" t="s">
        <v>7</v>
      </c>
      <c r="H7" s="3" t="s">
        <v>8</v>
      </c>
      <c r="I7" s="3" t="s">
        <v>9</v>
      </c>
      <c r="J7" s="3" t="s">
        <v>7</v>
      </c>
      <c r="K7" s="3" t="s">
        <v>8</v>
      </c>
      <c r="L7" s="3" t="s">
        <v>9</v>
      </c>
      <c r="M7" s="75" t="s">
        <v>7</v>
      </c>
      <c r="N7" s="75" t="s">
        <v>8</v>
      </c>
      <c r="O7" s="75" t="s">
        <v>9</v>
      </c>
      <c r="P7" s="154"/>
      <c r="Q7" s="105"/>
      <c r="R7" s="106"/>
      <c r="S7" s="45" t="s">
        <v>7</v>
      </c>
      <c r="T7" s="45" t="s">
        <v>8</v>
      </c>
      <c r="U7" s="45" t="s">
        <v>9</v>
      </c>
      <c r="V7" s="45" t="s">
        <v>7</v>
      </c>
      <c r="W7" s="45" t="s">
        <v>8</v>
      </c>
      <c r="X7" s="45" t="s">
        <v>9</v>
      </c>
      <c r="Y7" s="45" t="s">
        <v>7</v>
      </c>
      <c r="Z7" s="45" t="s">
        <v>8</v>
      </c>
      <c r="AA7" s="58" t="s">
        <v>9</v>
      </c>
      <c r="AB7" s="45" t="s">
        <v>7</v>
      </c>
      <c r="AC7" s="45" t="s">
        <v>8</v>
      </c>
      <c r="AD7" s="45" t="s">
        <v>9</v>
      </c>
      <c r="AE7" s="59" t="s">
        <v>7</v>
      </c>
      <c r="AF7" s="59" t="s">
        <v>40</v>
      </c>
      <c r="AG7" s="59" t="s">
        <v>93</v>
      </c>
      <c r="AH7" s="152"/>
      <c r="AI7" s="121"/>
      <c r="AJ7" s="121"/>
      <c r="AK7" s="45" t="s">
        <v>43</v>
      </c>
      <c r="AL7" s="45" t="s">
        <v>7</v>
      </c>
      <c r="AM7" s="45" t="s">
        <v>8</v>
      </c>
      <c r="AN7" s="45" t="s">
        <v>43</v>
      </c>
      <c r="AO7" s="45" t="s">
        <v>7</v>
      </c>
      <c r="AP7" s="45" t="s">
        <v>8</v>
      </c>
      <c r="AQ7" s="45" t="s">
        <v>9</v>
      </c>
      <c r="AR7" s="45" t="s">
        <v>7</v>
      </c>
      <c r="AS7" s="45" t="s">
        <v>8</v>
      </c>
      <c r="AT7" s="45" t="s">
        <v>9</v>
      </c>
      <c r="AU7" s="122"/>
      <c r="AV7" s="124"/>
      <c r="AW7" s="122"/>
      <c r="AX7" s="45" t="s">
        <v>7</v>
      </c>
      <c r="AY7" s="45" t="s">
        <v>40</v>
      </c>
      <c r="AZ7" s="45" t="s">
        <v>41</v>
      </c>
      <c r="BA7" s="45" t="s">
        <v>7</v>
      </c>
      <c r="BB7" s="45" t="s">
        <v>40</v>
      </c>
      <c r="BC7" s="45" t="s">
        <v>41</v>
      </c>
      <c r="BD7" s="45" t="s">
        <v>7</v>
      </c>
      <c r="BE7" s="45" t="s">
        <v>40</v>
      </c>
      <c r="BF7" s="45" t="s">
        <v>41</v>
      </c>
      <c r="BG7" s="45" t="s">
        <v>7</v>
      </c>
      <c r="BH7" s="45" t="s">
        <v>8</v>
      </c>
      <c r="BI7" s="58" t="s">
        <v>9</v>
      </c>
      <c r="BJ7" s="45"/>
      <c r="BK7" s="45" t="s">
        <v>7</v>
      </c>
      <c r="BL7" s="45" t="s">
        <v>8</v>
      </c>
      <c r="BM7" s="45" t="s">
        <v>9</v>
      </c>
      <c r="BN7" s="122"/>
      <c r="BO7" s="124"/>
      <c r="BP7" s="122"/>
      <c r="BQ7" s="45" t="s">
        <v>7</v>
      </c>
      <c r="BR7" s="45" t="s">
        <v>8</v>
      </c>
      <c r="BS7" s="45" t="s">
        <v>9</v>
      </c>
      <c r="BT7" s="45" t="s">
        <v>7</v>
      </c>
      <c r="BU7" s="45" t="s">
        <v>8</v>
      </c>
      <c r="BV7" s="45" t="s">
        <v>9</v>
      </c>
      <c r="BW7" s="45" t="s">
        <v>7</v>
      </c>
      <c r="BX7" s="45" t="s">
        <v>8</v>
      </c>
      <c r="BY7" s="45" t="s">
        <v>9</v>
      </c>
      <c r="BZ7" s="45" t="s">
        <v>7</v>
      </c>
      <c r="CA7" s="45" t="s">
        <v>8</v>
      </c>
      <c r="CB7" s="45" t="s">
        <v>9</v>
      </c>
      <c r="CC7" s="45" t="s">
        <v>7</v>
      </c>
      <c r="CD7" s="45" t="s">
        <v>8</v>
      </c>
      <c r="CE7" s="45" t="s">
        <v>9</v>
      </c>
      <c r="CF7" s="122"/>
      <c r="CG7" s="124"/>
      <c r="CH7" s="122"/>
      <c r="CI7" s="45" t="s">
        <v>7</v>
      </c>
      <c r="CJ7" s="45" t="s">
        <v>8</v>
      </c>
      <c r="CK7" s="45" t="s">
        <v>9</v>
      </c>
      <c r="CL7" s="45" t="s">
        <v>7</v>
      </c>
      <c r="CM7" s="45" t="s">
        <v>8</v>
      </c>
      <c r="CN7" s="45" t="s">
        <v>9</v>
      </c>
      <c r="CO7" s="45" t="s">
        <v>7</v>
      </c>
      <c r="CP7" s="45" t="s">
        <v>8</v>
      </c>
      <c r="CQ7" s="45" t="s">
        <v>9</v>
      </c>
      <c r="CR7" s="45" t="s">
        <v>8</v>
      </c>
      <c r="CS7" s="45" t="s">
        <v>9</v>
      </c>
      <c r="CT7" s="45" t="s">
        <v>7</v>
      </c>
      <c r="CU7" s="45" t="s">
        <v>8</v>
      </c>
      <c r="CV7" s="45" t="s">
        <v>7</v>
      </c>
      <c r="CW7" s="45" t="s">
        <v>8</v>
      </c>
      <c r="CX7" s="45" t="s">
        <v>9</v>
      </c>
      <c r="CY7" s="122"/>
      <c r="CZ7" s="124"/>
      <c r="DA7" s="122"/>
      <c r="DB7" s="3" t="s">
        <v>7</v>
      </c>
      <c r="DC7" s="3" t="s">
        <v>8</v>
      </c>
      <c r="DD7" s="3" t="s">
        <v>9</v>
      </c>
      <c r="DE7" s="45" t="s">
        <v>7</v>
      </c>
      <c r="DF7" s="45" t="s">
        <v>8</v>
      </c>
      <c r="DG7" s="45" t="s">
        <v>9</v>
      </c>
      <c r="DH7" s="45" t="s">
        <v>7</v>
      </c>
      <c r="DI7" s="45" t="s">
        <v>8</v>
      </c>
      <c r="DJ7" s="45" t="s">
        <v>9</v>
      </c>
      <c r="DK7" s="45" t="s">
        <v>7</v>
      </c>
      <c r="DL7" s="45" t="s">
        <v>8</v>
      </c>
      <c r="DM7" s="45" t="s">
        <v>37</v>
      </c>
      <c r="DN7" s="45" t="s">
        <v>7</v>
      </c>
      <c r="DO7" s="45" t="s">
        <v>8</v>
      </c>
      <c r="DP7" s="45" t="s">
        <v>9</v>
      </c>
      <c r="DQ7" s="122"/>
      <c r="DR7" s="124"/>
      <c r="DS7" s="122"/>
      <c r="DT7" s="45" t="s">
        <v>7</v>
      </c>
      <c r="DU7" s="45" t="s">
        <v>8</v>
      </c>
      <c r="DV7" s="45" t="s">
        <v>9</v>
      </c>
      <c r="DW7" s="45"/>
      <c r="DX7" s="45" t="s">
        <v>7</v>
      </c>
      <c r="DY7" s="45" t="s">
        <v>8</v>
      </c>
      <c r="DZ7" s="45" t="s">
        <v>9</v>
      </c>
    </row>
    <row r="8" spans="1:136" ht="11.1" customHeight="1">
      <c r="A8" s="93"/>
      <c r="B8" s="72" t="s">
        <v>67</v>
      </c>
      <c r="C8" s="5" t="s">
        <v>4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91"/>
      <c r="Q8" s="72" t="s">
        <v>67</v>
      </c>
      <c r="R8" s="5" t="s">
        <v>4</v>
      </c>
      <c r="S8" s="55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48"/>
      <c r="AF8" s="48"/>
      <c r="AG8" s="48"/>
      <c r="AH8" s="93"/>
      <c r="AI8" s="72" t="s">
        <v>67</v>
      </c>
      <c r="AJ8" s="5" t="s">
        <v>4</v>
      </c>
      <c r="AK8" s="5"/>
      <c r="AL8" s="8">
        <f>SUM(AE8,AB8,Y8,V8,S8,M8,J8,G8,D8)</f>
        <v>0</v>
      </c>
      <c r="AM8" s="8">
        <f>SUM(AF8,AC8,Z8,W8,T8,N8,K8,H8,E8)</f>
        <v>0</v>
      </c>
      <c r="AN8" s="8">
        <f>SUM(AG8,AD8,AA8,X8,U8,O8,L8,I8,F8)</f>
        <v>0</v>
      </c>
      <c r="AO8" s="9"/>
      <c r="AP8" s="42"/>
      <c r="AQ8" s="42"/>
      <c r="AR8" s="8"/>
      <c r="AS8" s="8"/>
      <c r="AT8" s="8"/>
      <c r="AU8" s="93"/>
      <c r="AV8" s="72" t="s">
        <v>67</v>
      </c>
      <c r="AW8" s="5" t="s">
        <v>4</v>
      </c>
      <c r="AX8" s="8"/>
      <c r="AY8" s="8"/>
      <c r="AZ8" s="8"/>
      <c r="BA8" s="8"/>
      <c r="BB8" s="8"/>
      <c r="BC8" s="8"/>
      <c r="BD8" s="8"/>
      <c r="BE8" s="8"/>
      <c r="BF8" s="8"/>
      <c r="BG8" s="8">
        <f>SUM(0)</f>
        <v>0</v>
      </c>
      <c r="BH8" s="8">
        <f>SUM(BE8,BB8,AY8,AS8,AP8)</f>
        <v>0</v>
      </c>
      <c r="BI8" s="8"/>
      <c r="BJ8" s="8"/>
      <c r="BK8" s="8">
        <f>SUM(AL8,BG8)</f>
        <v>0</v>
      </c>
      <c r="BL8" s="8">
        <f>SUM(AM8,BH8)</f>
        <v>0</v>
      </c>
      <c r="BM8" s="65">
        <f>SUM(BI8,AN8)</f>
        <v>0</v>
      </c>
      <c r="BN8" s="93"/>
      <c r="BO8" s="72" t="s">
        <v>67</v>
      </c>
      <c r="BP8" s="5" t="s">
        <v>4</v>
      </c>
      <c r="BQ8" s="8"/>
      <c r="BR8" s="8"/>
      <c r="BS8" s="8"/>
      <c r="BT8" s="8"/>
      <c r="BU8" s="8"/>
      <c r="BV8" s="8"/>
      <c r="BW8" s="8">
        <v>150</v>
      </c>
      <c r="BX8" s="8">
        <v>150</v>
      </c>
      <c r="BY8" s="8"/>
      <c r="BZ8" s="5"/>
      <c r="CA8" s="5"/>
      <c r="CB8" s="5"/>
      <c r="CC8" s="5"/>
      <c r="CD8" s="5"/>
      <c r="CE8" s="5"/>
      <c r="CF8" s="93"/>
      <c r="CG8" s="72" t="s">
        <v>67</v>
      </c>
      <c r="CH8" s="5" t="s">
        <v>4</v>
      </c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93"/>
      <c r="CZ8" s="72" t="s">
        <v>67</v>
      </c>
      <c r="DA8" s="5" t="s">
        <v>4</v>
      </c>
      <c r="DB8" s="8">
        <f>SUM(BQ8,BT8,BW8,BZ8,CC8,CI8,CL8,CO8,CT8,CV8)</f>
        <v>150</v>
      </c>
      <c r="DC8" s="8">
        <f>SUM(BR8,BU8,BX8,CA8,CD8,CJ8,CM8,CP8,CU8,CW8)</f>
        <v>150</v>
      </c>
      <c r="DD8" s="8">
        <f>SUM(BS8,BV8,BY8,CB8,CE8,CK8,CN8,CQ8,CX8)</f>
        <v>0</v>
      </c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93"/>
      <c r="DR8" s="72" t="s">
        <v>67</v>
      </c>
      <c r="DS8" s="5" t="s">
        <v>4</v>
      </c>
      <c r="DT8" s="8">
        <f>SUM(DE8,DH8,DK8,DN8)</f>
        <v>0</v>
      </c>
      <c r="DU8" s="8">
        <f t="shared" ref="DU8:DU16" si="0">SUM(DF8,DI8,DL8,DO8)</f>
        <v>0</v>
      </c>
      <c r="DV8" s="8">
        <f t="shared" ref="DV8:DV16" si="1">SUM(DG8,DJ8,DM8,DP8)</f>
        <v>0</v>
      </c>
      <c r="DW8" s="67"/>
      <c r="DX8" s="8">
        <f t="shared" ref="DX8:DY23" si="2">SUM(DB8,DT8)</f>
        <v>150</v>
      </c>
      <c r="DY8" s="8">
        <f t="shared" si="2"/>
        <v>150</v>
      </c>
      <c r="DZ8" s="65">
        <f t="shared" ref="DZ8:DZ24" si="3">SUM(DD8,DV8,DW8)</f>
        <v>0</v>
      </c>
    </row>
    <row r="9" spans="1:136" ht="11.1" customHeight="1">
      <c r="A9" s="93"/>
      <c r="B9" s="16">
        <v>103010</v>
      </c>
      <c r="C9" s="5" t="s">
        <v>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91"/>
      <c r="Q9" s="16">
        <v>103010</v>
      </c>
      <c r="R9" s="5" t="s">
        <v>53</v>
      </c>
      <c r="S9" s="56"/>
      <c r="T9" s="6"/>
      <c r="U9" s="6"/>
      <c r="V9" s="6"/>
      <c r="W9" s="6"/>
      <c r="X9" s="6"/>
      <c r="Y9" s="6"/>
      <c r="Z9" s="4"/>
      <c r="AA9" s="39"/>
      <c r="AB9" s="6"/>
      <c r="AC9" s="6"/>
      <c r="AD9" s="6"/>
      <c r="AE9" s="46"/>
      <c r="AF9" s="46"/>
      <c r="AG9" s="46"/>
      <c r="AH9" s="93"/>
      <c r="AI9" s="16">
        <v>103010</v>
      </c>
      <c r="AJ9" s="5" t="s">
        <v>53</v>
      </c>
      <c r="AK9" s="4"/>
      <c r="AL9" s="8">
        <f>SUM(AE9,AB9,Y9,V9,S9,M9,J9,G9,D9)</f>
        <v>0</v>
      </c>
      <c r="AM9" s="8">
        <f t="shared" ref="AM9:AM29" si="4">SUM(AF9,AC9,Z9,W9,T9,N9,K9,H9,E9)</f>
        <v>0</v>
      </c>
      <c r="AN9" s="8">
        <f t="shared" ref="AN9:AN29" si="5">SUM(AG9,AD9,AA9,X9,U9,O9,L9,I9,F9)</f>
        <v>0</v>
      </c>
      <c r="AO9" s="1"/>
      <c r="AP9" s="41"/>
      <c r="AQ9" s="41"/>
      <c r="AR9" s="6"/>
      <c r="AS9" s="6"/>
      <c r="AT9" s="6"/>
      <c r="AU9" s="93"/>
      <c r="AV9" s="16">
        <v>103010</v>
      </c>
      <c r="AW9" s="5" t="s">
        <v>53</v>
      </c>
      <c r="AX9" s="6"/>
      <c r="AY9" s="6"/>
      <c r="AZ9" s="6"/>
      <c r="BA9" s="6"/>
      <c r="BB9" s="6"/>
      <c r="BC9" s="6"/>
      <c r="BD9" s="6"/>
      <c r="BE9" s="6"/>
      <c r="BF9" s="6"/>
      <c r="BG9" s="8">
        <f t="shared" ref="BG9:BG29" si="6">SUM(BD9,BA9,AX9,AR9,AO9)</f>
        <v>0</v>
      </c>
      <c r="BH9" s="8">
        <f t="shared" ref="BH9:BH29" si="7">SUM(BE9,BB9,AY9,AS9,AP9)</f>
        <v>0</v>
      </c>
      <c r="BI9" s="6"/>
      <c r="BJ9" s="6"/>
      <c r="BK9" s="6">
        <f>SUM(AL9,BG9)</f>
        <v>0</v>
      </c>
      <c r="BL9" s="6">
        <f>SUM(AM9,BH9)</f>
        <v>0</v>
      </c>
      <c r="BM9" s="65">
        <f t="shared" ref="BM9:BM28" si="8">SUM(BI9,AN9)</f>
        <v>0</v>
      </c>
      <c r="BN9" s="93"/>
      <c r="BO9" s="16">
        <v>103010</v>
      </c>
      <c r="BP9" s="5" t="s">
        <v>53</v>
      </c>
      <c r="BQ9" s="6"/>
      <c r="BR9" s="6"/>
      <c r="BS9" s="6"/>
      <c r="BT9" s="6"/>
      <c r="BU9" s="6"/>
      <c r="BV9" s="6"/>
      <c r="BW9" s="6"/>
      <c r="BX9" s="6"/>
      <c r="BY9" s="6"/>
      <c r="BZ9" s="4"/>
      <c r="CA9" s="4"/>
      <c r="CB9" s="4"/>
      <c r="CC9" s="4"/>
      <c r="CD9" s="4"/>
      <c r="CE9" s="4"/>
      <c r="CF9" s="93"/>
      <c r="CG9" s="16">
        <v>103010</v>
      </c>
      <c r="CH9" s="5" t="s">
        <v>53</v>
      </c>
      <c r="CI9" s="6"/>
      <c r="CJ9" s="6"/>
      <c r="CK9" s="6"/>
      <c r="CL9" s="6"/>
      <c r="CM9" s="16"/>
      <c r="CN9" s="5"/>
      <c r="CO9" s="6">
        <v>45</v>
      </c>
      <c r="CP9" s="6">
        <v>60</v>
      </c>
      <c r="CQ9" s="6"/>
      <c r="CR9" s="6"/>
      <c r="CS9" s="6"/>
      <c r="CT9" s="6"/>
      <c r="CU9" s="6"/>
      <c r="CV9" s="6"/>
      <c r="CW9" s="6"/>
      <c r="CX9" s="6"/>
      <c r="CY9" s="93"/>
      <c r="CZ9" s="16">
        <v>103010</v>
      </c>
      <c r="DA9" s="5" t="s">
        <v>53</v>
      </c>
      <c r="DB9" s="6">
        <f>SUM(BQ9,BT9,BW9,BZ9,CC9,CI9,CL9,CO9,CT9,CV9)</f>
        <v>45</v>
      </c>
      <c r="DC9" s="6">
        <f>SUM(BR9,BU9,BX9,CA9,CD9,CJ9,CM9,CP9,CU9,CW9)</f>
        <v>60</v>
      </c>
      <c r="DD9" s="6">
        <f>SUM(BS9,BV9,BY9,CB9,CE9,CK9,CN9,CQ9,CX9)</f>
        <v>0</v>
      </c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93"/>
      <c r="DR9" s="16">
        <v>103010</v>
      </c>
      <c r="DS9" s="5" t="s">
        <v>53</v>
      </c>
      <c r="DT9" s="6">
        <v>0</v>
      </c>
      <c r="DU9" s="6">
        <f t="shared" si="0"/>
        <v>0</v>
      </c>
      <c r="DV9" s="6">
        <f t="shared" si="1"/>
        <v>0</v>
      </c>
      <c r="DW9" s="39"/>
      <c r="DX9" s="6">
        <f t="shared" si="2"/>
        <v>45</v>
      </c>
      <c r="DY9" s="6">
        <f>SUM(DC9,DU9)</f>
        <v>60</v>
      </c>
      <c r="DZ9" s="39">
        <f>SUM(DD9,DV9,DW9)</f>
        <v>0</v>
      </c>
    </row>
    <row r="10" spans="1:136" ht="11.1" customHeight="1">
      <c r="A10" s="93"/>
      <c r="B10" s="74" t="s">
        <v>68</v>
      </c>
      <c r="C10" s="4" t="s"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1"/>
      <c r="Q10" s="74" t="s">
        <v>68</v>
      </c>
      <c r="R10" s="4" t="s">
        <v>5</v>
      </c>
      <c r="S10" s="56"/>
      <c r="T10" s="6"/>
      <c r="U10" s="6"/>
      <c r="V10" s="6"/>
      <c r="W10" s="6"/>
      <c r="X10" s="6"/>
      <c r="Y10" s="6"/>
      <c r="Z10" s="4"/>
      <c r="AA10" s="6"/>
      <c r="AB10" s="6"/>
      <c r="AC10" s="6"/>
      <c r="AD10" s="6"/>
      <c r="AE10" s="46"/>
      <c r="AF10" s="46"/>
      <c r="AG10" s="46"/>
      <c r="AH10" s="93"/>
      <c r="AI10" s="74" t="s">
        <v>68</v>
      </c>
      <c r="AJ10" s="4" t="s">
        <v>5</v>
      </c>
      <c r="AK10" s="4"/>
      <c r="AL10" s="8">
        <f t="shared" ref="AL10:AL29" si="9">SUM(AE10,AB10,Y10,V10,S10,M10,J10,G10,D10)</f>
        <v>0</v>
      </c>
      <c r="AM10" s="8">
        <f t="shared" si="4"/>
        <v>0</v>
      </c>
      <c r="AN10" s="8">
        <f t="shared" si="5"/>
        <v>0</v>
      </c>
      <c r="AO10" s="1"/>
      <c r="AP10" s="41"/>
      <c r="AQ10" s="41"/>
      <c r="AR10" s="6"/>
      <c r="AS10" s="6"/>
      <c r="AT10" s="6"/>
      <c r="AU10" s="93"/>
      <c r="AV10" s="74" t="s">
        <v>68</v>
      </c>
      <c r="AW10" s="4" t="s">
        <v>5</v>
      </c>
      <c r="AX10" s="6"/>
      <c r="AY10" s="6"/>
      <c r="AZ10" s="6"/>
      <c r="BA10" s="6"/>
      <c r="BB10" s="6"/>
      <c r="BC10" s="6"/>
      <c r="BD10" s="6"/>
      <c r="BE10" s="6"/>
      <c r="BF10" s="6"/>
      <c r="BG10" s="8">
        <f t="shared" si="6"/>
        <v>0</v>
      </c>
      <c r="BH10" s="8">
        <f t="shared" si="7"/>
        <v>0</v>
      </c>
      <c r="BI10" s="6"/>
      <c r="BJ10" s="6"/>
      <c r="BK10" s="6">
        <f t="shared" ref="BK10:BK27" si="10">SUM(AL10,BG10)</f>
        <v>0</v>
      </c>
      <c r="BL10" s="6">
        <f t="shared" ref="BL10:BL27" si="11">SUM(AM10,BH10)</f>
        <v>0</v>
      </c>
      <c r="BM10" s="65">
        <f t="shared" si="8"/>
        <v>0</v>
      </c>
      <c r="BN10" s="93"/>
      <c r="BO10" s="74" t="s">
        <v>68</v>
      </c>
      <c r="BP10" s="4" t="s">
        <v>5</v>
      </c>
      <c r="BQ10" s="6"/>
      <c r="BR10" s="6"/>
      <c r="BS10" s="6"/>
      <c r="BT10" s="6"/>
      <c r="BU10" s="6"/>
      <c r="BV10" s="6"/>
      <c r="BW10" s="6">
        <v>1617</v>
      </c>
      <c r="BX10" s="6">
        <v>1617</v>
      </c>
      <c r="BY10" s="6"/>
      <c r="BZ10" s="4"/>
      <c r="CA10" s="4"/>
      <c r="CB10" s="4"/>
      <c r="CC10" s="4"/>
      <c r="CD10" s="4"/>
      <c r="CE10" s="4"/>
      <c r="CF10" s="93"/>
      <c r="CG10" s="74" t="s">
        <v>68</v>
      </c>
      <c r="CH10" s="4" t="s">
        <v>5</v>
      </c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93"/>
      <c r="CZ10" s="74" t="s">
        <v>68</v>
      </c>
      <c r="DA10" s="4" t="s">
        <v>5</v>
      </c>
      <c r="DB10" s="6">
        <f t="shared" ref="DB10:DB29" si="12">SUM(BQ10,BT10,BW10,BZ10,CC10,CI10,CL10,CO10,CT10,CV10)</f>
        <v>1617</v>
      </c>
      <c r="DC10" s="6">
        <f t="shared" ref="DC10:DC29" si="13">SUM(BR10,BU10,BX10,CA10,CD10,CJ10,CM10,CP10,CU10,CW10)</f>
        <v>1617</v>
      </c>
      <c r="DD10" s="6">
        <f t="shared" ref="DD10:DD29" si="14">SUM(BS10,BV10,BY10,CB10,CE10,CK10,CN10,CQ10,CX10)</f>
        <v>0</v>
      </c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93"/>
      <c r="DR10" s="74" t="s">
        <v>68</v>
      </c>
      <c r="DS10" s="4" t="s">
        <v>5</v>
      </c>
      <c r="DT10" s="6">
        <v>0</v>
      </c>
      <c r="DU10" s="6">
        <f t="shared" si="0"/>
        <v>0</v>
      </c>
      <c r="DV10" s="6">
        <f t="shared" si="1"/>
        <v>0</v>
      </c>
      <c r="DW10" s="39"/>
      <c r="DX10" s="6">
        <f t="shared" si="2"/>
        <v>1617</v>
      </c>
      <c r="DY10" s="6">
        <f>SUM(DC10,DU10)</f>
        <v>1617</v>
      </c>
      <c r="DZ10" s="39">
        <f>SUM(DD10,DV10,DW10)</f>
        <v>0</v>
      </c>
    </row>
    <row r="11" spans="1:136" ht="11.1" customHeight="1">
      <c r="A11" s="93"/>
      <c r="B11" s="74" t="s">
        <v>69</v>
      </c>
      <c r="C11" s="4" t="s">
        <v>3</v>
      </c>
      <c r="D11" s="6"/>
      <c r="E11" s="6"/>
      <c r="F11" s="6"/>
      <c r="G11" s="6"/>
      <c r="H11" s="6"/>
      <c r="I11" s="6"/>
      <c r="J11" s="6"/>
      <c r="K11" s="6"/>
      <c r="L11" s="6"/>
      <c r="M11" s="6">
        <v>80</v>
      </c>
      <c r="N11" s="6">
        <v>80</v>
      </c>
      <c r="O11" s="39"/>
      <c r="P11" s="91"/>
      <c r="Q11" s="74" t="s">
        <v>69</v>
      </c>
      <c r="R11" s="4" t="s">
        <v>3</v>
      </c>
      <c r="S11" s="5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46"/>
      <c r="AF11" s="46"/>
      <c r="AG11" s="46"/>
      <c r="AH11" s="93"/>
      <c r="AI11" s="74" t="s">
        <v>69</v>
      </c>
      <c r="AJ11" s="4" t="s">
        <v>3</v>
      </c>
      <c r="AK11" s="4"/>
      <c r="AL11" s="8">
        <f t="shared" si="9"/>
        <v>80</v>
      </c>
      <c r="AM11" s="8">
        <f>SUM(AF11,AC11,Z11,W11,T11,N11,K11,H11,E11)</f>
        <v>80</v>
      </c>
      <c r="AN11" s="8">
        <f t="shared" si="5"/>
        <v>0</v>
      </c>
      <c r="AO11" s="1"/>
      <c r="AP11" s="41"/>
      <c r="AQ11" s="41"/>
      <c r="AR11" s="6"/>
      <c r="AS11" s="6"/>
      <c r="AT11" s="6"/>
      <c r="AU11" s="93"/>
      <c r="AV11" s="74" t="s">
        <v>69</v>
      </c>
      <c r="AW11" s="4" t="s">
        <v>3</v>
      </c>
      <c r="AX11" s="6"/>
      <c r="AY11" s="6"/>
      <c r="AZ11" s="6"/>
      <c r="BA11" s="6"/>
      <c r="BB11" s="6"/>
      <c r="BC11" s="6"/>
      <c r="BD11" s="6"/>
      <c r="BE11" s="6"/>
      <c r="BF11" s="6"/>
      <c r="BG11" s="8">
        <f t="shared" si="6"/>
        <v>0</v>
      </c>
      <c r="BH11" s="8">
        <f t="shared" si="7"/>
        <v>0</v>
      </c>
      <c r="BI11" s="6"/>
      <c r="BJ11" s="6"/>
      <c r="BK11" s="6">
        <f t="shared" si="10"/>
        <v>80</v>
      </c>
      <c r="BL11" s="6">
        <f>SUM(BH11,AM11)</f>
        <v>80</v>
      </c>
      <c r="BM11" s="65">
        <f t="shared" si="8"/>
        <v>0</v>
      </c>
      <c r="BN11" s="93"/>
      <c r="BO11" s="74" t="s">
        <v>69</v>
      </c>
      <c r="BP11" s="4" t="s">
        <v>3</v>
      </c>
      <c r="BQ11" s="6"/>
      <c r="BR11" s="41"/>
      <c r="BS11" s="4"/>
      <c r="BT11" s="4"/>
      <c r="BU11" s="41"/>
      <c r="BV11" s="4"/>
      <c r="BW11" s="6">
        <v>446</v>
      </c>
      <c r="BX11" s="6">
        <v>790</v>
      </c>
      <c r="BY11" s="6"/>
      <c r="BZ11" s="41"/>
      <c r="CA11" s="41"/>
      <c r="CB11" s="41"/>
      <c r="CC11" s="41"/>
      <c r="CD11" s="41"/>
      <c r="CE11" s="41"/>
      <c r="CF11" s="93"/>
      <c r="CG11" s="74" t="s">
        <v>69</v>
      </c>
      <c r="CH11" s="4" t="s">
        <v>3</v>
      </c>
      <c r="CI11" s="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93"/>
      <c r="CZ11" s="74" t="s">
        <v>69</v>
      </c>
      <c r="DA11" s="4" t="s">
        <v>3</v>
      </c>
      <c r="DB11" s="6">
        <f t="shared" si="12"/>
        <v>446</v>
      </c>
      <c r="DC11" s="6">
        <f t="shared" si="13"/>
        <v>790</v>
      </c>
      <c r="DD11" s="6">
        <f t="shared" si="14"/>
        <v>0</v>
      </c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41"/>
      <c r="DQ11" s="93"/>
      <c r="DR11" s="74" t="s">
        <v>69</v>
      </c>
      <c r="DS11" s="4" t="s">
        <v>3</v>
      </c>
      <c r="DT11" s="4">
        <v>0</v>
      </c>
      <c r="DU11" s="6">
        <f t="shared" si="0"/>
        <v>0</v>
      </c>
      <c r="DV11" s="6">
        <f t="shared" si="1"/>
        <v>0</v>
      </c>
      <c r="DW11" s="39"/>
      <c r="DX11" s="6">
        <f t="shared" si="2"/>
        <v>446</v>
      </c>
      <c r="DY11" s="6">
        <f>SUM(DC11,DU11)</f>
        <v>790</v>
      </c>
      <c r="DZ11" s="39">
        <f t="shared" si="3"/>
        <v>0</v>
      </c>
    </row>
    <row r="12" spans="1:136" ht="11.1" customHeight="1">
      <c r="A12" s="93"/>
      <c r="B12" s="74" t="s">
        <v>70</v>
      </c>
      <c r="C12" s="51" t="s">
        <v>30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1"/>
      <c r="Q12" s="74" t="s">
        <v>70</v>
      </c>
      <c r="R12" s="51" t="s">
        <v>30</v>
      </c>
      <c r="S12" s="56"/>
      <c r="T12" s="6"/>
      <c r="U12" s="6"/>
      <c r="V12" s="6">
        <v>24124</v>
      </c>
      <c r="W12" s="6">
        <v>25561</v>
      </c>
      <c r="X12" s="6">
        <v>25561</v>
      </c>
      <c r="Y12" s="6"/>
      <c r="Z12" s="6"/>
      <c r="AA12" s="6"/>
      <c r="AB12" s="6"/>
      <c r="AC12" s="6"/>
      <c r="AD12" s="6"/>
      <c r="AE12" s="46"/>
      <c r="AF12" s="46"/>
      <c r="AG12" s="46"/>
      <c r="AH12" s="93"/>
      <c r="AI12" s="74" t="s">
        <v>70</v>
      </c>
      <c r="AJ12" s="51" t="s">
        <v>30</v>
      </c>
      <c r="AK12" s="5"/>
      <c r="AL12" s="8">
        <f t="shared" si="9"/>
        <v>24124</v>
      </c>
      <c r="AM12" s="8">
        <f t="shared" si="4"/>
        <v>25561</v>
      </c>
      <c r="AN12" s="8"/>
      <c r="AO12" s="9"/>
      <c r="AP12" s="43"/>
      <c r="AQ12" s="42"/>
      <c r="AR12" s="8"/>
      <c r="AS12" s="8">
        <v>6500</v>
      </c>
      <c r="AT12" s="8"/>
      <c r="AU12" s="93"/>
      <c r="AV12" s="74" t="s">
        <v>70</v>
      </c>
      <c r="AW12" s="51" t="s">
        <v>30</v>
      </c>
      <c r="AX12" s="6"/>
      <c r="AY12" s="6"/>
      <c r="AZ12" s="6"/>
      <c r="BA12" s="6"/>
      <c r="BB12" s="6"/>
      <c r="BC12" s="6"/>
      <c r="BD12" s="6"/>
      <c r="BE12" s="6"/>
      <c r="BF12" s="6"/>
      <c r="BG12" s="8">
        <f t="shared" si="6"/>
        <v>0</v>
      </c>
      <c r="BH12" s="8">
        <f t="shared" si="7"/>
        <v>6500</v>
      </c>
      <c r="BI12" s="6">
        <f>SUM(BF12,BC12,AZ12,AT12,AQ12)</f>
        <v>0</v>
      </c>
      <c r="BJ12" s="6"/>
      <c r="BK12" s="6">
        <f t="shared" si="10"/>
        <v>24124</v>
      </c>
      <c r="BL12" s="6">
        <f t="shared" si="11"/>
        <v>32061</v>
      </c>
      <c r="BM12" s="65">
        <f>SUM(BI12,AN12)</f>
        <v>0</v>
      </c>
      <c r="BN12" s="93"/>
      <c r="BO12" s="74" t="s">
        <v>70</v>
      </c>
      <c r="BP12" s="51" t="s">
        <v>30</v>
      </c>
      <c r="BQ12" s="6"/>
      <c r="BR12" s="6"/>
      <c r="BS12" s="6"/>
      <c r="BT12" s="6"/>
      <c r="BU12" s="6"/>
      <c r="BV12" s="6"/>
      <c r="BW12" s="6"/>
      <c r="BX12" s="6"/>
      <c r="BY12" s="6"/>
      <c r="BZ12" s="4"/>
      <c r="CA12" s="4"/>
      <c r="CB12" s="4"/>
      <c r="CC12" s="4"/>
      <c r="CD12" s="4">
        <v>218</v>
      </c>
      <c r="CE12" s="4"/>
      <c r="CF12" s="93"/>
      <c r="CG12" s="74" t="s">
        <v>70</v>
      </c>
      <c r="CH12" s="51" t="s">
        <v>30</v>
      </c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93"/>
      <c r="CZ12" s="74" t="s">
        <v>70</v>
      </c>
      <c r="DA12" s="51" t="s">
        <v>30</v>
      </c>
      <c r="DB12" s="6">
        <f t="shared" si="12"/>
        <v>0</v>
      </c>
      <c r="DC12" s="6">
        <f t="shared" si="13"/>
        <v>218</v>
      </c>
      <c r="DD12" s="6">
        <f t="shared" si="14"/>
        <v>0</v>
      </c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93"/>
      <c r="DR12" s="74" t="s">
        <v>70</v>
      </c>
      <c r="DS12" s="51" t="s">
        <v>30</v>
      </c>
      <c r="DT12" s="6">
        <f>DE12+DH12+DK12+DN12</f>
        <v>0</v>
      </c>
      <c r="DU12" s="6">
        <f t="shared" si="0"/>
        <v>0</v>
      </c>
      <c r="DV12" s="6">
        <f t="shared" si="1"/>
        <v>0</v>
      </c>
      <c r="DW12" s="39"/>
      <c r="DX12" s="8">
        <f t="shared" si="2"/>
        <v>0</v>
      </c>
      <c r="DY12" s="6">
        <f t="shared" ref="DY12:DY24" si="15">SUM(DC12,DU12)</f>
        <v>218</v>
      </c>
      <c r="DZ12" s="39">
        <f t="shared" si="3"/>
        <v>0</v>
      </c>
    </row>
    <row r="13" spans="1:136" ht="11.1" customHeight="1">
      <c r="A13" s="93"/>
      <c r="B13" s="74" t="s">
        <v>87</v>
      </c>
      <c r="C13" s="50" t="s">
        <v>88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91"/>
      <c r="Q13" s="74" t="s">
        <v>87</v>
      </c>
      <c r="R13" s="50" t="s">
        <v>88</v>
      </c>
      <c r="S13" s="56"/>
      <c r="T13" s="6"/>
      <c r="U13" s="39"/>
      <c r="V13" s="4"/>
      <c r="W13" s="6"/>
      <c r="X13" s="6"/>
      <c r="Y13" s="56"/>
      <c r="Z13" s="6"/>
      <c r="AA13" s="6"/>
      <c r="AB13" s="6"/>
      <c r="AC13" s="6"/>
      <c r="AD13" s="6"/>
      <c r="AE13" s="46"/>
      <c r="AF13" s="47"/>
      <c r="AG13" s="47"/>
      <c r="AH13" s="93"/>
      <c r="AI13" s="74" t="s">
        <v>87</v>
      </c>
      <c r="AJ13" s="50" t="s">
        <v>88</v>
      </c>
      <c r="AK13" s="4"/>
      <c r="AL13" s="8">
        <f t="shared" si="9"/>
        <v>0</v>
      </c>
      <c r="AM13" s="8">
        <f t="shared" si="4"/>
        <v>0</v>
      </c>
      <c r="AN13" s="8">
        <f t="shared" si="5"/>
        <v>0</v>
      </c>
      <c r="AO13" s="1"/>
      <c r="AP13" s="44"/>
      <c r="AQ13" s="41"/>
      <c r="AR13" s="6"/>
      <c r="AS13" s="6"/>
      <c r="AT13" s="6"/>
      <c r="AU13" s="93"/>
      <c r="AV13" s="74" t="s">
        <v>87</v>
      </c>
      <c r="AW13" s="50" t="s">
        <v>88</v>
      </c>
      <c r="AX13" s="6"/>
      <c r="AY13" s="6"/>
      <c r="AZ13" s="6"/>
      <c r="BA13" s="6"/>
      <c r="BB13" s="6"/>
      <c r="BC13" s="6"/>
      <c r="BD13" s="6"/>
      <c r="BE13" s="6"/>
      <c r="BF13" s="6"/>
      <c r="BG13" s="8">
        <f t="shared" si="6"/>
        <v>0</v>
      </c>
      <c r="BH13" s="8">
        <f t="shared" si="7"/>
        <v>0</v>
      </c>
      <c r="BI13" s="6">
        <f t="shared" ref="BI13:BI29" si="16">SUM(BF13,BC13,AZ13,AT13,AQ13)</f>
        <v>0</v>
      </c>
      <c r="BJ13" s="6"/>
      <c r="BK13" s="6">
        <f t="shared" si="10"/>
        <v>0</v>
      </c>
      <c r="BL13" s="6">
        <f t="shared" si="11"/>
        <v>0</v>
      </c>
      <c r="BM13" s="65">
        <f t="shared" si="8"/>
        <v>0</v>
      </c>
      <c r="BN13" s="93"/>
      <c r="BO13" s="74" t="s">
        <v>87</v>
      </c>
      <c r="BP13" s="50" t="s">
        <v>88</v>
      </c>
      <c r="BQ13" s="6"/>
      <c r="BR13" s="6"/>
      <c r="BS13" s="6"/>
      <c r="BT13" s="6"/>
      <c r="BU13" s="6"/>
      <c r="BV13" s="6"/>
      <c r="BW13" s="6">
        <v>470</v>
      </c>
      <c r="BX13" s="6">
        <v>1153</v>
      </c>
      <c r="BY13" s="6"/>
      <c r="BZ13" s="4"/>
      <c r="CA13" s="4"/>
      <c r="CB13" s="4"/>
      <c r="CC13" s="4"/>
      <c r="CD13" s="4"/>
      <c r="CE13" s="4"/>
      <c r="CF13" s="93"/>
      <c r="CG13" s="74" t="s">
        <v>87</v>
      </c>
      <c r="CH13" s="50" t="s">
        <v>88</v>
      </c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93"/>
      <c r="CZ13" s="74" t="s">
        <v>87</v>
      </c>
      <c r="DA13" s="50" t="s">
        <v>88</v>
      </c>
      <c r="DB13" s="6">
        <f t="shared" si="12"/>
        <v>470</v>
      </c>
      <c r="DC13" s="6">
        <f t="shared" si="13"/>
        <v>1153</v>
      </c>
      <c r="DD13" s="6">
        <f t="shared" si="14"/>
        <v>0</v>
      </c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93"/>
      <c r="DR13" s="74" t="s">
        <v>87</v>
      </c>
      <c r="DS13" s="50" t="s">
        <v>88</v>
      </c>
      <c r="DT13" s="6">
        <f>DE13+DH13+DK13+DN13</f>
        <v>0</v>
      </c>
      <c r="DU13" s="6">
        <f t="shared" si="0"/>
        <v>0</v>
      </c>
      <c r="DV13" s="6">
        <f t="shared" si="1"/>
        <v>0</v>
      </c>
      <c r="DW13" s="39"/>
      <c r="DX13" s="6">
        <f t="shared" si="2"/>
        <v>470</v>
      </c>
      <c r="DY13" s="6">
        <f t="shared" si="15"/>
        <v>1153</v>
      </c>
      <c r="DZ13" s="39">
        <f t="shared" si="3"/>
        <v>0</v>
      </c>
    </row>
    <row r="14" spans="1:136" ht="11.1" customHeight="1">
      <c r="A14" s="93"/>
      <c r="B14" s="74" t="s">
        <v>71</v>
      </c>
      <c r="C14" s="4" t="s">
        <v>2</v>
      </c>
      <c r="D14" s="6">
        <v>629</v>
      </c>
      <c r="E14" s="6">
        <v>545</v>
      </c>
      <c r="F14" s="6"/>
      <c r="G14" s="6">
        <v>498</v>
      </c>
      <c r="H14" s="6">
        <v>534</v>
      </c>
      <c r="I14" s="6"/>
      <c r="J14" s="6"/>
      <c r="K14" s="6"/>
      <c r="L14" s="6"/>
      <c r="M14" s="6">
        <v>1066</v>
      </c>
      <c r="N14" s="6">
        <v>1066</v>
      </c>
      <c r="O14" s="6"/>
      <c r="P14" s="91"/>
      <c r="Q14" s="74" t="s">
        <v>71</v>
      </c>
      <c r="R14" s="4" t="s">
        <v>2</v>
      </c>
      <c r="S14" s="56"/>
      <c r="T14" s="6"/>
      <c r="U14" s="6"/>
      <c r="V14" s="6"/>
      <c r="W14" s="6"/>
      <c r="X14" s="6"/>
      <c r="Y14" s="6"/>
      <c r="Z14" s="6">
        <v>70</v>
      </c>
      <c r="AA14" s="6"/>
      <c r="AB14" s="6"/>
      <c r="AC14" s="6"/>
      <c r="AD14" s="6"/>
      <c r="AE14" s="66">
        <v>1829</v>
      </c>
      <c r="AF14" s="83">
        <v>1829</v>
      </c>
      <c r="AG14" s="63"/>
      <c r="AH14" s="93"/>
      <c r="AI14" s="74" t="s">
        <v>71</v>
      </c>
      <c r="AJ14" s="4" t="s">
        <v>2</v>
      </c>
      <c r="AK14" s="4"/>
      <c r="AL14" s="8">
        <f t="shared" si="9"/>
        <v>4022</v>
      </c>
      <c r="AM14" s="8">
        <f t="shared" si="4"/>
        <v>4044</v>
      </c>
      <c r="AN14" s="8">
        <f t="shared" si="5"/>
        <v>0</v>
      </c>
      <c r="AO14" s="1"/>
      <c r="AP14" s="44"/>
      <c r="AQ14" s="41"/>
      <c r="AR14" s="6"/>
      <c r="AS14" s="6"/>
      <c r="AT14" s="6"/>
      <c r="AU14" s="93"/>
      <c r="AV14" s="74" t="s">
        <v>71</v>
      </c>
      <c r="AW14" s="4" t="s">
        <v>2</v>
      </c>
      <c r="AX14" s="6"/>
      <c r="AY14" s="6"/>
      <c r="AZ14" s="6"/>
      <c r="BA14" s="6"/>
      <c r="BB14" s="6"/>
      <c r="BC14" s="6"/>
      <c r="BD14" s="6"/>
      <c r="BE14" s="6">
        <v>423</v>
      </c>
      <c r="BF14" s="6">
        <v>423</v>
      </c>
      <c r="BG14" s="8">
        <f t="shared" si="6"/>
        <v>0</v>
      </c>
      <c r="BH14" s="8">
        <f t="shared" si="7"/>
        <v>423</v>
      </c>
      <c r="BI14" s="6"/>
      <c r="BJ14" s="6"/>
      <c r="BK14" s="6">
        <f t="shared" si="10"/>
        <v>4022</v>
      </c>
      <c r="BL14" s="6">
        <f t="shared" si="11"/>
        <v>4467</v>
      </c>
      <c r="BM14" s="65">
        <f t="shared" si="8"/>
        <v>0</v>
      </c>
      <c r="BN14" s="93"/>
      <c r="BO14" s="74" t="s">
        <v>71</v>
      </c>
      <c r="BP14" s="4" t="s">
        <v>2</v>
      </c>
      <c r="BQ14" s="6">
        <v>3112</v>
      </c>
      <c r="BR14" s="6">
        <v>3423</v>
      </c>
      <c r="BS14" s="6"/>
      <c r="BT14" s="6">
        <v>840</v>
      </c>
      <c r="BU14" s="6">
        <v>793</v>
      </c>
      <c r="BV14" s="6"/>
      <c r="BW14" s="6">
        <v>2917</v>
      </c>
      <c r="BX14" s="6">
        <v>2917</v>
      </c>
      <c r="BY14" s="6"/>
      <c r="BZ14" s="6">
        <v>148</v>
      </c>
      <c r="CA14" s="6">
        <v>161</v>
      </c>
      <c r="CB14" s="6"/>
      <c r="CC14" s="4"/>
      <c r="CD14" s="4"/>
      <c r="CE14" s="4"/>
      <c r="CF14" s="93"/>
      <c r="CG14" s="74" t="s">
        <v>71</v>
      </c>
      <c r="CH14" s="4" t="s">
        <v>2</v>
      </c>
      <c r="CI14" s="6">
        <v>568</v>
      </c>
      <c r="CJ14" s="6">
        <v>568</v>
      </c>
      <c r="CK14" s="6"/>
      <c r="CL14" s="6"/>
      <c r="CM14" s="6"/>
      <c r="CN14" s="6"/>
      <c r="CO14" s="6"/>
      <c r="CP14" s="6"/>
      <c r="CQ14" s="6"/>
      <c r="CR14" s="6"/>
      <c r="CS14" s="6"/>
      <c r="CT14" s="6">
        <v>1164</v>
      </c>
      <c r="CU14" s="6">
        <v>5581</v>
      </c>
      <c r="CV14" s="6"/>
      <c r="CW14" s="6"/>
      <c r="CX14" s="6"/>
      <c r="CY14" s="93"/>
      <c r="CZ14" s="74" t="s">
        <v>71</v>
      </c>
      <c r="DA14" s="4" t="s">
        <v>2</v>
      </c>
      <c r="DB14" s="6">
        <f t="shared" si="12"/>
        <v>8749</v>
      </c>
      <c r="DC14" s="6">
        <f t="shared" si="13"/>
        <v>13443</v>
      </c>
      <c r="DD14" s="6">
        <f t="shared" si="14"/>
        <v>0</v>
      </c>
      <c r="DE14" s="6"/>
      <c r="DF14" s="6"/>
      <c r="DG14" s="6"/>
      <c r="DH14" s="6"/>
      <c r="DI14" s="6"/>
      <c r="DJ14" s="6"/>
      <c r="DK14" s="6"/>
      <c r="DL14" s="6">
        <v>1499</v>
      </c>
      <c r="DM14" s="6"/>
      <c r="DN14" s="6"/>
      <c r="DO14" s="6"/>
      <c r="DP14" s="6"/>
      <c r="DQ14" s="93"/>
      <c r="DR14" s="74" t="s">
        <v>71</v>
      </c>
      <c r="DS14" s="4" t="s">
        <v>2</v>
      </c>
      <c r="DT14" s="6">
        <f>DE14+DH14+DK14+DN14</f>
        <v>0</v>
      </c>
      <c r="DU14" s="6">
        <f t="shared" si="0"/>
        <v>1499</v>
      </c>
      <c r="DV14" s="6">
        <f t="shared" si="1"/>
        <v>0</v>
      </c>
      <c r="DW14" s="39"/>
      <c r="DX14" s="6">
        <f t="shared" si="2"/>
        <v>8749</v>
      </c>
      <c r="DY14" s="6">
        <f>SUM(DU14,DC14)</f>
        <v>14942</v>
      </c>
      <c r="DZ14" s="39">
        <f>SUM(DV14,DD14)</f>
        <v>0</v>
      </c>
    </row>
    <row r="15" spans="1:136" ht="11.1" customHeight="1">
      <c r="A15" s="93"/>
      <c r="B15" s="4">
        <v>105010</v>
      </c>
      <c r="C15" s="4" t="s">
        <v>49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0"/>
      <c r="P15" s="91"/>
      <c r="Q15" s="4">
        <v>105010</v>
      </c>
      <c r="R15" s="4" t="s">
        <v>49</v>
      </c>
      <c r="S15" s="5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46"/>
      <c r="AF15" s="47"/>
      <c r="AG15" s="47"/>
      <c r="AH15" s="93"/>
      <c r="AI15" s="4">
        <v>105010</v>
      </c>
      <c r="AJ15" s="4" t="s">
        <v>49</v>
      </c>
      <c r="AK15" s="4"/>
      <c r="AL15" s="8">
        <f t="shared" si="9"/>
        <v>0</v>
      </c>
      <c r="AM15" s="8">
        <f t="shared" si="4"/>
        <v>0</v>
      </c>
      <c r="AN15" s="8">
        <f t="shared" si="5"/>
        <v>0</v>
      </c>
      <c r="AO15" s="1"/>
      <c r="AP15" s="44"/>
      <c r="AQ15" s="41"/>
      <c r="AR15" s="6"/>
      <c r="AS15" s="6"/>
      <c r="AT15" s="6"/>
      <c r="AU15" s="93"/>
      <c r="AV15" s="4">
        <v>105010</v>
      </c>
      <c r="AW15" s="4" t="s">
        <v>49</v>
      </c>
      <c r="AX15" s="6"/>
      <c r="AY15" s="6"/>
      <c r="AZ15" s="6"/>
      <c r="BA15" s="6"/>
      <c r="BB15" s="6"/>
      <c r="BC15" s="6"/>
      <c r="BD15" s="6"/>
      <c r="BE15" s="6"/>
      <c r="BF15" s="6"/>
      <c r="BG15" s="8">
        <f t="shared" si="6"/>
        <v>0</v>
      </c>
      <c r="BH15" s="8">
        <f t="shared" si="7"/>
        <v>0</v>
      </c>
      <c r="BI15" s="6">
        <f t="shared" si="16"/>
        <v>0</v>
      </c>
      <c r="BJ15" s="6"/>
      <c r="BK15" s="6">
        <f t="shared" si="10"/>
        <v>0</v>
      </c>
      <c r="BL15" s="6">
        <f t="shared" si="11"/>
        <v>0</v>
      </c>
      <c r="BM15" s="65">
        <f t="shared" si="8"/>
        <v>0</v>
      </c>
      <c r="BN15" s="93"/>
      <c r="BO15" s="4">
        <v>105010</v>
      </c>
      <c r="BP15" s="4" t="s">
        <v>49</v>
      </c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4"/>
      <c r="CD15" s="4"/>
      <c r="CE15" s="4"/>
      <c r="CF15" s="93"/>
      <c r="CG15" s="4">
        <v>105010</v>
      </c>
      <c r="CH15" s="4" t="s">
        <v>49</v>
      </c>
      <c r="CI15" s="6"/>
      <c r="CJ15" s="6"/>
      <c r="CK15" s="6"/>
      <c r="CL15" s="6"/>
      <c r="CM15" s="6"/>
      <c r="CN15" s="6"/>
      <c r="CO15" s="6">
        <v>7797</v>
      </c>
      <c r="CP15" s="6">
        <v>7903</v>
      </c>
      <c r="CQ15" s="6"/>
      <c r="CR15" s="6"/>
      <c r="CS15" s="6"/>
      <c r="CT15" s="6"/>
      <c r="CU15" s="6"/>
      <c r="CV15" s="6"/>
      <c r="CW15" s="6"/>
      <c r="CX15" s="6"/>
      <c r="CY15" s="93"/>
      <c r="CZ15" s="4">
        <v>105010</v>
      </c>
      <c r="DA15" s="4" t="s">
        <v>49</v>
      </c>
      <c r="DB15" s="6">
        <f t="shared" si="12"/>
        <v>7797</v>
      </c>
      <c r="DC15" s="6">
        <f t="shared" si="13"/>
        <v>7903</v>
      </c>
      <c r="DD15" s="6">
        <f t="shared" si="14"/>
        <v>0</v>
      </c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93"/>
      <c r="DR15" s="4">
        <v>105010</v>
      </c>
      <c r="DS15" s="4" t="s">
        <v>49</v>
      </c>
      <c r="DT15" s="6">
        <f>DE15+DH15+DK15+DN15</f>
        <v>0</v>
      </c>
      <c r="DU15" s="6">
        <f t="shared" si="0"/>
        <v>0</v>
      </c>
      <c r="DV15" s="6">
        <f t="shared" si="1"/>
        <v>0</v>
      </c>
      <c r="DW15" s="39"/>
      <c r="DX15" s="6">
        <f t="shared" si="2"/>
        <v>7797</v>
      </c>
      <c r="DY15" s="6">
        <f t="shared" si="15"/>
        <v>7903</v>
      </c>
      <c r="DZ15" s="39">
        <f>SUM(DD15)</f>
        <v>0</v>
      </c>
    </row>
    <row r="16" spans="1:136" ht="11.1" customHeight="1">
      <c r="A16" s="93"/>
      <c r="B16" s="14">
        <v>106020</v>
      </c>
      <c r="C16" s="4" t="s">
        <v>57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39"/>
      <c r="P16" s="91"/>
      <c r="Q16" s="14">
        <v>106020</v>
      </c>
      <c r="R16" s="4" t="s">
        <v>57</v>
      </c>
      <c r="S16" s="56"/>
      <c r="T16" s="6"/>
      <c r="U16" s="39"/>
      <c r="V16" s="6"/>
      <c r="W16" s="6"/>
      <c r="X16" s="6"/>
      <c r="Y16" s="6"/>
      <c r="Z16" s="6"/>
      <c r="AA16" s="6"/>
      <c r="AB16" s="6"/>
      <c r="AC16" s="6"/>
      <c r="AD16" s="6"/>
      <c r="AE16" s="47"/>
      <c r="AF16" s="47"/>
      <c r="AG16" s="47"/>
      <c r="AH16" s="93"/>
      <c r="AI16" s="14">
        <v>106020</v>
      </c>
      <c r="AJ16" s="4" t="s">
        <v>57</v>
      </c>
      <c r="AK16" s="4"/>
      <c r="AL16" s="8">
        <f t="shared" si="9"/>
        <v>0</v>
      </c>
      <c r="AM16" s="8">
        <f t="shared" si="4"/>
        <v>0</v>
      </c>
      <c r="AN16" s="8">
        <f t="shared" si="5"/>
        <v>0</v>
      </c>
      <c r="AO16" s="1"/>
      <c r="AP16" s="34"/>
      <c r="AQ16" s="1"/>
      <c r="AR16" s="6"/>
      <c r="AS16" s="6"/>
      <c r="AT16" s="6"/>
      <c r="AU16" s="93"/>
      <c r="AV16" s="14">
        <v>106020</v>
      </c>
      <c r="AW16" s="4" t="s">
        <v>57</v>
      </c>
      <c r="AX16" s="6"/>
      <c r="AY16" s="6"/>
      <c r="AZ16" s="6"/>
      <c r="BA16" s="6"/>
      <c r="BB16" s="6"/>
      <c r="BC16" s="6"/>
      <c r="BD16" s="6"/>
      <c r="BE16" s="6"/>
      <c r="BF16" s="6"/>
      <c r="BG16" s="8">
        <f t="shared" si="6"/>
        <v>0</v>
      </c>
      <c r="BH16" s="8">
        <f t="shared" si="7"/>
        <v>0</v>
      </c>
      <c r="BI16" s="6">
        <f t="shared" si="16"/>
        <v>0</v>
      </c>
      <c r="BJ16" s="6"/>
      <c r="BK16" s="6">
        <f t="shared" si="10"/>
        <v>0</v>
      </c>
      <c r="BL16" s="6">
        <f t="shared" si="11"/>
        <v>0</v>
      </c>
      <c r="BM16" s="65">
        <f t="shared" si="8"/>
        <v>0</v>
      </c>
      <c r="BN16" s="93"/>
      <c r="BO16" s="14">
        <v>106020</v>
      </c>
      <c r="BP16" s="4" t="s">
        <v>57</v>
      </c>
      <c r="BQ16" s="6"/>
      <c r="BR16" s="6"/>
      <c r="BS16" s="6"/>
      <c r="BT16" s="6"/>
      <c r="BU16" s="6"/>
      <c r="BV16" s="6"/>
      <c r="BW16" s="6"/>
      <c r="BX16" s="6"/>
      <c r="BY16" s="6"/>
      <c r="BZ16" s="4"/>
      <c r="CA16" s="4"/>
      <c r="CB16" s="4"/>
      <c r="CC16" s="4"/>
      <c r="CD16" s="4"/>
      <c r="CE16" s="4"/>
      <c r="CF16" s="93"/>
      <c r="CG16" s="14">
        <v>106020</v>
      </c>
      <c r="CH16" s="4" t="s">
        <v>57</v>
      </c>
      <c r="CI16" s="6"/>
      <c r="CJ16" s="6"/>
      <c r="CK16" s="6"/>
      <c r="CL16" s="6"/>
      <c r="CM16" s="6"/>
      <c r="CN16" s="6"/>
      <c r="CO16" s="6">
        <v>2159</v>
      </c>
      <c r="CP16" s="6">
        <v>2310</v>
      </c>
      <c r="CQ16" s="6"/>
      <c r="CR16" s="6"/>
      <c r="CS16" s="6"/>
      <c r="CT16" s="6"/>
      <c r="CU16" s="6"/>
      <c r="CV16" s="6"/>
      <c r="CW16" s="6"/>
      <c r="CX16" s="6"/>
      <c r="CY16" s="93"/>
      <c r="CZ16" s="14">
        <v>106020</v>
      </c>
      <c r="DA16" s="4" t="s">
        <v>57</v>
      </c>
      <c r="DB16" s="6">
        <f t="shared" si="12"/>
        <v>2159</v>
      </c>
      <c r="DC16" s="6">
        <f t="shared" si="13"/>
        <v>2310</v>
      </c>
      <c r="DD16" s="6">
        <f t="shared" si="14"/>
        <v>0</v>
      </c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93"/>
      <c r="DR16" s="14">
        <v>106020</v>
      </c>
      <c r="DS16" s="4" t="s">
        <v>57</v>
      </c>
      <c r="DT16" s="6">
        <f>DE16+DH16+DK16+DN16</f>
        <v>0</v>
      </c>
      <c r="DU16" s="6">
        <f t="shared" si="0"/>
        <v>0</v>
      </c>
      <c r="DV16" s="6">
        <f t="shared" si="1"/>
        <v>0</v>
      </c>
      <c r="DW16" s="39"/>
      <c r="DX16" s="8">
        <f t="shared" si="2"/>
        <v>2159</v>
      </c>
      <c r="DY16" s="6">
        <f t="shared" si="15"/>
        <v>2310</v>
      </c>
      <c r="DZ16" s="39">
        <f t="shared" si="3"/>
        <v>0</v>
      </c>
    </row>
    <row r="17" spans="1:130" ht="11.1" customHeight="1">
      <c r="A17" s="93"/>
      <c r="B17" s="14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91"/>
      <c r="Q17" s="14"/>
      <c r="R17" s="4"/>
      <c r="S17" s="56"/>
      <c r="T17" s="6"/>
      <c r="U17" s="39"/>
      <c r="V17" s="6"/>
      <c r="W17" s="6"/>
      <c r="X17" s="6"/>
      <c r="Y17" s="6"/>
      <c r="Z17" s="6"/>
      <c r="AA17" s="39"/>
      <c r="AB17" s="6"/>
      <c r="AC17" s="6"/>
      <c r="AD17" s="6"/>
      <c r="AE17" s="47"/>
      <c r="AF17" s="47"/>
      <c r="AG17" s="47"/>
      <c r="AH17" s="93"/>
      <c r="AI17" s="14"/>
      <c r="AJ17" s="4"/>
      <c r="AK17" s="4"/>
      <c r="AL17" s="8">
        <f t="shared" si="9"/>
        <v>0</v>
      </c>
      <c r="AM17" s="8">
        <f t="shared" si="4"/>
        <v>0</v>
      </c>
      <c r="AN17" s="8">
        <f t="shared" si="5"/>
        <v>0</v>
      </c>
      <c r="AO17" s="1"/>
      <c r="AP17" s="34"/>
      <c r="AQ17" s="1"/>
      <c r="AR17" s="6"/>
      <c r="AS17" s="6"/>
      <c r="AT17" s="6"/>
      <c r="AU17" s="93"/>
      <c r="AV17" s="14"/>
      <c r="AW17" s="4"/>
      <c r="AX17" s="6"/>
      <c r="AY17" s="6"/>
      <c r="AZ17" s="6"/>
      <c r="BA17" s="6"/>
      <c r="BB17" s="6"/>
      <c r="BC17" s="6"/>
      <c r="BD17" s="6"/>
      <c r="BE17" s="6"/>
      <c r="BF17" s="6"/>
      <c r="BG17" s="8">
        <f t="shared" si="6"/>
        <v>0</v>
      </c>
      <c r="BH17" s="8">
        <f t="shared" si="7"/>
        <v>0</v>
      </c>
      <c r="BI17" s="6">
        <f t="shared" si="16"/>
        <v>0</v>
      </c>
      <c r="BJ17" s="6"/>
      <c r="BK17" s="6">
        <f t="shared" si="10"/>
        <v>0</v>
      </c>
      <c r="BL17" s="6">
        <f t="shared" si="11"/>
        <v>0</v>
      </c>
      <c r="BM17" s="65">
        <f t="shared" si="8"/>
        <v>0</v>
      </c>
      <c r="BN17" s="93"/>
      <c r="BO17" s="14"/>
      <c r="BP17" s="4"/>
      <c r="BQ17" s="6"/>
      <c r="BR17" s="6"/>
      <c r="BS17" s="6"/>
      <c r="BT17" s="6"/>
      <c r="BU17" s="6"/>
      <c r="BV17" s="6"/>
      <c r="BW17" s="6"/>
      <c r="BX17" s="6"/>
      <c r="BY17" s="6"/>
      <c r="BZ17" s="4"/>
      <c r="CA17" s="4"/>
      <c r="CB17" s="4"/>
      <c r="CC17" s="4"/>
      <c r="CD17" s="4"/>
      <c r="CE17" s="4"/>
      <c r="CF17" s="93"/>
      <c r="CG17" s="14">
        <v>104051</v>
      </c>
      <c r="CH17" s="4" t="s">
        <v>95</v>
      </c>
      <c r="CI17" s="6"/>
      <c r="CJ17" s="6"/>
      <c r="CK17" s="6"/>
      <c r="CL17" s="6"/>
      <c r="CM17" s="6"/>
      <c r="CN17" s="6"/>
      <c r="CO17" s="6"/>
      <c r="CP17" s="6">
        <v>324</v>
      </c>
      <c r="CQ17" s="6"/>
      <c r="CR17" s="6"/>
      <c r="CS17" s="6"/>
      <c r="CT17" s="6"/>
      <c r="CU17" s="6"/>
      <c r="CV17" s="6"/>
      <c r="CW17" s="6"/>
      <c r="CX17" s="6"/>
      <c r="CY17" s="93"/>
      <c r="CZ17" s="14"/>
      <c r="DA17" s="4"/>
      <c r="DB17" s="6">
        <f t="shared" si="12"/>
        <v>0</v>
      </c>
      <c r="DC17" s="6">
        <f t="shared" si="13"/>
        <v>324</v>
      </c>
      <c r="DD17" s="6">
        <f t="shared" si="14"/>
        <v>0</v>
      </c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93"/>
      <c r="DR17" s="14"/>
      <c r="DS17" s="4"/>
      <c r="DT17" s="6">
        <f t="shared" ref="DT17:DT24" si="17">DE17+DH17+DK17+DN17</f>
        <v>0</v>
      </c>
      <c r="DU17" s="6">
        <f t="shared" ref="DU17:DU24" si="18">SUM(DF17,DI17,DL17,DO17)</f>
        <v>0</v>
      </c>
      <c r="DV17" s="6">
        <f t="shared" ref="DV17:DV24" si="19">SUM(DG17,DJ17,DM17,DP17)</f>
        <v>0</v>
      </c>
      <c r="DW17" s="39"/>
      <c r="DX17" s="6">
        <f t="shared" si="2"/>
        <v>0</v>
      </c>
      <c r="DY17" s="6">
        <f t="shared" si="15"/>
        <v>324</v>
      </c>
      <c r="DZ17" s="39">
        <f t="shared" si="3"/>
        <v>0</v>
      </c>
    </row>
    <row r="18" spans="1:130" ht="11.1" customHeight="1">
      <c r="A18" s="93"/>
      <c r="B18" s="14"/>
      <c r="C18" s="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91"/>
      <c r="Q18" s="14"/>
      <c r="R18" s="4"/>
      <c r="S18" s="5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7"/>
      <c r="AF18" s="47"/>
      <c r="AG18" s="47"/>
      <c r="AH18" s="93"/>
      <c r="AI18" s="14"/>
      <c r="AJ18" s="4"/>
      <c r="AK18" s="4"/>
      <c r="AL18" s="8">
        <f t="shared" si="9"/>
        <v>0</v>
      </c>
      <c r="AM18" s="8">
        <f t="shared" si="4"/>
        <v>0</v>
      </c>
      <c r="AN18" s="8">
        <f t="shared" si="5"/>
        <v>0</v>
      </c>
      <c r="AO18" s="1"/>
      <c r="AP18" s="34"/>
      <c r="AQ18" s="1"/>
      <c r="AR18" s="6"/>
      <c r="AS18" s="6"/>
      <c r="AT18" s="6"/>
      <c r="AU18" s="93"/>
      <c r="AV18" s="14"/>
      <c r="AW18" s="4"/>
      <c r="AX18" s="6"/>
      <c r="AY18" s="6"/>
      <c r="AZ18" s="6"/>
      <c r="BA18" s="6"/>
      <c r="BB18" s="6"/>
      <c r="BC18" s="6"/>
      <c r="BD18" s="6"/>
      <c r="BE18" s="6"/>
      <c r="BF18" s="6"/>
      <c r="BG18" s="8">
        <f t="shared" si="6"/>
        <v>0</v>
      </c>
      <c r="BH18" s="8">
        <f t="shared" si="7"/>
        <v>0</v>
      </c>
      <c r="BI18" s="6">
        <f t="shared" si="16"/>
        <v>0</v>
      </c>
      <c r="BJ18" s="6"/>
      <c r="BK18" s="6">
        <f t="shared" si="10"/>
        <v>0</v>
      </c>
      <c r="BL18" s="6">
        <f t="shared" si="11"/>
        <v>0</v>
      </c>
      <c r="BM18" s="65">
        <f t="shared" si="8"/>
        <v>0</v>
      </c>
      <c r="BN18" s="93"/>
      <c r="BO18" s="14"/>
      <c r="BP18" s="4"/>
      <c r="BQ18" s="6"/>
      <c r="BR18" s="6"/>
      <c r="BS18" s="6"/>
      <c r="BT18" s="6"/>
      <c r="BU18" s="6"/>
      <c r="BV18" s="6"/>
      <c r="BW18" s="6"/>
      <c r="BX18" s="6"/>
      <c r="BY18" s="6"/>
      <c r="BZ18" s="4"/>
      <c r="CA18" s="4"/>
      <c r="CB18" s="4"/>
      <c r="CC18" s="4"/>
      <c r="CD18" s="4"/>
      <c r="CE18" s="4"/>
      <c r="CF18" s="93"/>
      <c r="CG18" s="14"/>
      <c r="CH18" s="4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93"/>
      <c r="CZ18" s="14"/>
      <c r="DA18" s="4"/>
      <c r="DB18" s="6">
        <f t="shared" si="12"/>
        <v>0</v>
      </c>
      <c r="DC18" s="6">
        <f t="shared" si="13"/>
        <v>0</v>
      </c>
      <c r="DD18" s="6">
        <f t="shared" si="14"/>
        <v>0</v>
      </c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93"/>
      <c r="DR18" s="14"/>
      <c r="DS18" s="4"/>
      <c r="DT18" s="6">
        <f t="shared" si="17"/>
        <v>0</v>
      </c>
      <c r="DU18" s="6">
        <f t="shared" si="18"/>
        <v>0</v>
      </c>
      <c r="DV18" s="6">
        <f t="shared" si="19"/>
        <v>0</v>
      </c>
      <c r="DW18" s="39"/>
      <c r="DX18" s="6">
        <f t="shared" si="2"/>
        <v>0</v>
      </c>
      <c r="DY18" s="6">
        <f t="shared" si="15"/>
        <v>0</v>
      </c>
      <c r="DZ18" s="39">
        <f t="shared" si="3"/>
        <v>0</v>
      </c>
    </row>
    <row r="19" spans="1:130" ht="11.1" customHeight="1">
      <c r="A19" s="93"/>
      <c r="B19" s="49">
        <v>107060</v>
      </c>
      <c r="C19" s="50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91"/>
      <c r="Q19" s="49">
        <v>107060</v>
      </c>
      <c r="R19" s="50" t="s">
        <v>50</v>
      </c>
      <c r="S19" s="5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47"/>
      <c r="AF19" s="47"/>
      <c r="AG19" s="47"/>
      <c r="AH19" s="93"/>
      <c r="AI19" s="49">
        <v>107060</v>
      </c>
      <c r="AJ19" s="50" t="s">
        <v>50</v>
      </c>
      <c r="AK19" s="4"/>
      <c r="AL19" s="8">
        <f t="shared" si="9"/>
        <v>0</v>
      </c>
      <c r="AM19" s="8">
        <f t="shared" si="4"/>
        <v>0</v>
      </c>
      <c r="AN19" s="8">
        <f t="shared" si="5"/>
        <v>0</v>
      </c>
      <c r="AO19" s="1"/>
      <c r="AP19" s="34"/>
      <c r="AQ19" s="1"/>
      <c r="AR19" s="6"/>
      <c r="AS19" s="6"/>
      <c r="AT19" s="6"/>
      <c r="AU19" s="93"/>
      <c r="AV19" s="49">
        <v>107060</v>
      </c>
      <c r="AW19" s="50" t="s">
        <v>50</v>
      </c>
      <c r="AX19" s="6"/>
      <c r="AY19" s="6"/>
      <c r="AZ19" s="6"/>
      <c r="BA19" s="6"/>
      <c r="BB19" s="6"/>
      <c r="BC19" s="6"/>
      <c r="BD19" s="6"/>
      <c r="BE19" s="6"/>
      <c r="BF19" s="6"/>
      <c r="BG19" s="8">
        <f t="shared" si="6"/>
        <v>0</v>
      </c>
      <c r="BH19" s="8">
        <f t="shared" si="7"/>
        <v>0</v>
      </c>
      <c r="BI19" s="6">
        <f t="shared" si="16"/>
        <v>0</v>
      </c>
      <c r="BJ19" s="6"/>
      <c r="BK19" s="6">
        <f t="shared" si="10"/>
        <v>0</v>
      </c>
      <c r="BL19" s="6">
        <f t="shared" si="11"/>
        <v>0</v>
      </c>
      <c r="BM19" s="65">
        <f t="shared" si="8"/>
        <v>0</v>
      </c>
      <c r="BN19" s="93"/>
      <c r="BO19" s="49">
        <v>107060</v>
      </c>
      <c r="BP19" s="50" t="s">
        <v>50</v>
      </c>
      <c r="BQ19" s="6"/>
      <c r="BR19" s="6"/>
      <c r="BS19" s="6"/>
      <c r="BT19" s="6"/>
      <c r="BU19" s="6"/>
      <c r="BV19" s="6"/>
      <c r="BW19" s="6"/>
      <c r="BX19" s="6"/>
      <c r="BY19" s="6"/>
      <c r="BZ19" s="4"/>
      <c r="CA19" s="4"/>
      <c r="CB19" s="4"/>
      <c r="CC19" s="4"/>
      <c r="CD19" s="4"/>
      <c r="CE19" s="4"/>
      <c r="CF19" s="93"/>
      <c r="CG19" s="49">
        <v>107060</v>
      </c>
      <c r="CH19" s="50" t="s">
        <v>50</v>
      </c>
      <c r="CI19" s="6"/>
      <c r="CJ19" s="6"/>
      <c r="CK19" s="6"/>
      <c r="CL19" s="6"/>
      <c r="CM19" s="6"/>
      <c r="CN19" s="6"/>
      <c r="CO19" s="6">
        <v>100</v>
      </c>
      <c r="CP19" s="6">
        <v>215</v>
      </c>
      <c r="CQ19" s="6"/>
      <c r="CR19" s="6"/>
      <c r="CS19" s="6"/>
      <c r="CT19" s="6"/>
      <c r="CU19" s="6"/>
      <c r="CV19" s="6"/>
      <c r="CW19" s="6"/>
      <c r="CX19" s="6"/>
      <c r="CY19" s="93"/>
      <c r="CZ19" s="49">
        <v>107060</v>
      </c>
      <c r="DA19" s="50" t="s">
        <v>50</v>
      </c>
      <c r="DB19" s="6">
        <f t="shared" si="12"/>
        <v>100</v>
      </c>
      <c r="DC19" s="6">
        <f t="shared" si="13"/>
        <v>215</v>
      </c>
      <c r="DD19" s="6">
        <f t="shared" si="14"/>
        <v>0</v>
      </c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93"/>
      <c r="DR19" s="49">
        <v>107060</v>
      </c>
      <c r="DS19" s="50" t="s">
        <v>50</v>
      </c>
      <c r="DT19" s="6">
        <f t="shared" si="17"/>
        <v>0</v>
      </c>
      <c r="DU19" s="6">
        <f t="shared" si="18"/>
        <v>0</v>
      </c>
      <c r="DV19" s="6">
        <f t="shared" si="19"/>
        <v>0</v>
      </c>
      <c r="DW19" s="39"/>
      <c r="DX19" s="6">
        <f t="shared" si="2"/>
        <v>100</v>
      </c>
      <c r="DY19" s="6">
        <f t="shared" si="15"/>
        <v>215</v>
      </c>
      <c r="DZ19" s="39">
        <f t="shared" si="3"/>
        <v>0</v>
      </c>
    </row>
    <row r="20" spans="1:130" ht="11.1" customHeight="1">
      <c r="A20" s="93"/>
      <c r="B20" s="74" t="s">
        <v>73</v>
      </c>
      <c r="C20" s="4" t="s">
        <v>74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9"/>
      <c r="P20" s="91"/>
      <c r="Q20" s="74" t="s">
        <v>73</v>
      </c>
      <c r="R20" s="4" t="s">
        <v>74</v>
      </c>
      <c r="S20" s="56"/>
      <c r="T20" s="6"/>
      <c r="U20" s="39"/>
      <c r="V20" s="6"/>
      <c r="W20" s="6"/>
      <c r="X20" s="6"/>
      <c r="Y20" s="6"/>
      <c r="Z20" s="6"/>
      <c r="AA20" s="6"/>
      <c r="AB20" s="6"/>
      <c r="AC20" s="6"/>
      <c r="AD20" s="6"/>
      <c r="AE20" s="47"/>
      <c r="AF20" s="47"/>
      <c r="AG20" s="47"/>
      <c r="AH20" s="93"/>
      <c r="AI20" s="74" t="s">
        <v>73</v>
      </c>
      <c r="AJ20" s="4" t="s">
        <v>74</v>
      </c>
      <c r="AK20" s="4"/>
      <c r="AL20" s="8">
        <f t="shared" si="9"/>
        <v>0</v>
      </c>
      <c r="AM20" s="8">
        <f t="shared" si="4"/>
        <v>0</v>
      </c>
      <c r="AN20" s="8">
        <f t="shared" si="5"/>
        <v>0</v>
      </c>
      <c r="AO20" s="1"/>
      <c r="AP20" s="34"/>
      <c r="AQ20" s="1"/>
      <c r="AR20" s="6"/>
      <c r="AS20" s="6"/>
      <c r="AT20" s="6"/>
      <c r="AU20" s="93"/>
      <c r="AV20" s="74" t="s">
        <v>73</v>
      </c>
      <c r="AW20" s="4" t="s">
        <v>74</v>
      </c>
      <c r="AX20" s="6"/>
      <c r="AY20" s="6"/>
      <c r="AZ20" s="6"/>
      <c r="BA20" s="6"/>
      <c r="BB20" s="6"/>
      <c r="BC20" s="6"/>
      <c r="BD20" s="6"/>
      <c r="BE20" s="6"/>
      <c r="BF20" s="6"/>
      <c r="BG20" s="8">
        <f t="shared" si="6"/>
        <v>0</v>
      </c>
      <c r="BH20" s="8">
        <f t="shared" si="7"/>
        <v>0</v>
      </c>
      <c r="BI20" s="6">
        <f t="shared" si="16"/>
        <v>0</v>
      </c>
      <c r="BJ20" s="6"/>
      <c r="BK20" s="6">
        <f t="shared" si="10"/>
        <v>0</v>
      </c>
      <c r="BL20" s="6">
        <f t="shared" si="11"/>
        <v>0</v>
      </c>
      <c r="BM20" s="65">
        <f t="shared" si="8"/>
        <v>0</v>
      </c>
      <c r="BN20" s="93"/>
      <c r="BO20" s="74" t="s">
        <v>73</v>
      </c>
      <c r="BP20" s="4" t="s">
        <v>74</v>
      </c>
      <c r="BQ20" s="6"/>
      <c r="BR20" s="6"/>
      <c r="BS20" s="6"/>
      <c r="BT20" s="6"/>
      <c r="BU20" s="6"/>
      <c r="BV20" s="6"/>
      <c r="BW20" s="6"/>
      <c r="BX20" s="6"/>
      <c r="BY20" s="6"/>
      <c r="BZ20" s="4"/>
      <c r="CA20" s="4"/>
      <c r="CB20" s="4"/>
      <c r="CC20" s="4"/>
      <c r="CD20" s="4"/>
      <c r="CE20" s="4"/>
      <c r="CF20" s="93"/>
      <c r="CG20" s="74" t="s">
        <v>73</v>
      </c>
      <c r="CH20" s="4" t="s">
        <v>74</v>
      </c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93"/>
      <c r="CZ20" s="74" t="s">
        <v>73</v>
      </c>
      <c r="DA20" s="4" t="s">
        <v>74</v>
      </c>
      <c r="DB20" s="6">
        <f t="shared" ref="DB20:DC22" si="20">SUM(BQ20,BT20,BW20,BZ20,CC20,CI20,CL20,CO20,CT20,CV20)</f>
        <v>0</v>
      </c>
      <c r="DC20" s="6">
        <f t="shared" si="20"/>
        <v>0</v>
      </c>
      <c r="DD20" s="6">
        <f>SUM(BS20,BV20,BY20,CB20,CE20,CK20,CN20,CQ20,CX20)</f>
        <v>0</v>
      </c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93"/>
      <c r="DR20" s="74" t="s">
        <v>73</v>
      </c>
      <c r="DS20" s="4" t="s">
        <v>74</v>
      </c>
      <c r="DT20" s="6">
        <f t="shared" si="17"/>
        <v>0</v>
      </c>
      <c r="DU20" s="6">
        <f t="shared" si="18"/>
        <v>0</v>
      </c>
      <c r="DV20" s="6">
        <f t="shared" si="19"/>
        <v>0</v>
      </c>
      <c r="DW20" s="39"/>
      <c r="DX20" s="8">
        <f t="shared" si="2"/>
        <v>0</v>
      </c>
      <c r="DY20" s="6">
        <f t="shared" si="15"/>
        <v>0</v>
      </c>
      <c r="DZ20" s="39">
        <f t="shared" si="3"/>
        <v>0</v>
      </c>
    </row>
    <row r="21" spans="1:130" ht="11.1" customHeight="1">
      <c r="A21" s="93"/>
      <c r="B21" s="74" t="s">
        <v>72</v>
      </c>
      <c r="C21" s="4" t="s">
        <v>54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9"/>
      <c r="P21" s="91"/>
      <c r="Q21" s="74" t="s">
        <v>72</v>
      </c>
      <c r="R21" s="4" t="s">
        <v>54</v>
      </c>
      <c r="S21" s="56"/>
      <c r="T21" s="6"/>
      <c r="U21" s="39"/>
      <c r="V21" s="6"/>
      <c r="W21" s="6"/>
      <c r="X21" s="6"/>
      <c r="Y21" s="6">
        <v>2039</v>
      </c>
      <c r="Z21" s="6">
        <v>6429</v>
      </c>
      <c r="AA21" s="6"/>
      <c r="AB21" s="6"/>
      <c r="AC21" s="6"/>
      <c r="AD21" s="6"/>
      <c r="AE21" s="47"/>
      <c r="AF21" s="47"/>
      <c r="AG21" s="47"/>
      <c r="AH21" s="93"/>
      <c r="AI21" s="74" t="s">
        <v>72</v>
      </c>
      <c r="AJ21" s="4" t="s">
        <v>54</v>
      </c>
      <c r="AK21" s="4"/>
      <c r="AL21" s="8">
        <f t="shared" si="9"/>
        <v>2039</v>
      </c>
      <c r="AM21" s="8">
        <f t="shared" si="4"/>
        <v>6429</v>
      </c>
      <c r="AN21" s="8">
        <f t="shared" si="5"/>
        <v>0</v>
      </c>
      <c r="AO21" s="1"/>
      <c r="AP21" s="34"/>
      <c r="AQ21" s="1"/>
      <c r="AR21" s="6"/>
      <c r="AS21" s="6"/>
      <c r="AT21" s="6"/>
      <c r="AU21" s="93"/>
      <c r="AV21" s="74" t="s">
        <v>72</v>
      </c>
      <c r="AW21" s="4" t="s">
        <v>54</v>
      </c>
      <c r="AX21" s="6"/>
      <c r="AY21" s="6"/>
      <c r="AZ21" s="6"/>
      <c r="BA21" s="6"/>
      <c r="BB21" s="6"/>
      <c r="BC21" s="6"/>
      <c r="BD21" s="6"/>
      <c r="BE21" s="6"/>
      <c r="BF21" s="6"/>
      <c r="BG21" s="8">
        <f t="shared" si="6"/>
        <v>0</v>
      </c>
      <c r="BH21" s="8">
        <f t="shared" si="7"/>
        <v>0</v>
      </c>
      <c r="BI21" s="6">
        <f t="shared" si="16"/>
        <v>0</v>
      </c>
      <c r="BJ21" s="6"/>
      <c r="BK21" s="6">
        <f t="shared" si="10"/>
        <v>2039</v>
      </c>
      <c r="BL21" s="6">
        <f t="shared" si="11"/>
        <v>6429</v>
      </c>
      <c r="BM21" s="65">
        <f t="shared" si="8"/>
        <v>0</v>
      </c>
      <c r="BN21" s="93"/>
      <c r="BO21" s="74" t="s">
        <v>72</v>
      </c>
      <c r="BP21" s="4" t="s">
        <v>54</v>
      </c>
      <c r="BQ21" s="6">
        <v>1720</v>
      </c>
      <c r="BR21" s="6">
        <v>5818</v>
      </c>
      <c r="BS21" s="6"/>
      <c r="BT21" s="6">
        <v>233</v>
      </c>
      <c r="BU21" s="6">
        <v>388</v>
      </c>
      <c r="BV21" s="6"/>
      <c r="BW21" s="6">
        <v>86</v>
      </c>
      <c r="BX21" s="6">
        <v>131</v>
      </c>
      <c r="BY21" s="6"/>
      <c r="BZ21" s="4"/>
      <c r="CA21" s="4"/>
      <c r="CB21" s="4"/>
      <c r="CC21" s="4"/>
      <c r="CD21" s="4"/>
      <c r="CE21" s="4"/>
      <c r="CF21" s="93"/>
      <c r="CG21" s="74" t="s">
        <v>72</v>
      </c>
      <c r="CH21" s="4" t="s">
        <v>54</v>
      </c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93"/>
      <c r="CZ21" s="74" t="s">
        <v>72</v>
      </c>
      <c r="DA21" s="4" t="s">
        <v>54</v>
      </c>
      <c r="DB21" s="6">
        <f t="shared" si="20"/>
        <v>2039</v>
      </c>
      <c r="DC21" s="6">
        <f t="shared" si="20"/>
        <v>6337</v>
      </c>
      <c r="DD21" s="6">
        <f>SUM(BS21,BV21,BY21,CB21,CE21,CK21,CN21,CQ21,CX21)</f>
        <v>0</v>
      </c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93"/>
      <c r="DR21" s="74" t="s">
        <v>72</v>
      </c>
      <c r="DS21" s="4" t="s">
        <v>54</v>
      </c>
      <c r="DT21" s="6">
        <f>DE21+DH21+DK21+DN21</f>
        <v>0</v>
      </c>
      <c r="DU21" s="6">
        <f>SUM(DF21,DI21,DL21,DO21)</f>
        <v>0</v>
      </c>
      <c r="DV21" s="6">
        <f>SUM(DG21,DJ21,DM21,DP21)</f>
        <v>0</v>
      </c>
      <c r="DW21" s="39"/>
      <c r="DX21" s="6">
        <f t="shared" si="2"/>
        <v>2039</v>
      </c>
      <c r="DY21" s="6">
        <f>SUM(DC21,DU21)</f>
        <v>6337</v>
      </c>
      <c r="DZ21" s="39">
        <f>SUM(DD21,DV21,DW21)</f>
        <v>0</v>
      </c>
    </row>
    <row r="22" spans="1:130" ht="11.1" customHeight="1">
      <c r="A22" s="93"/>
      <c r="B22" s="14">
        <v>107051</v>
      </c>
      <c r="C22" s="4" t="s">
        <v>59</v>
      </c>
      <c r="D22" s="6"/>
      <c r="E22" s="6"/>
      <c r="F22" s="6"/>
      <c r="G22" s="6"/>
      <c r="H22" s="6"/>
      <c r="I22" s="6"/>
      <c r="J22" s="6"/>
      <c r="K22" s="6"/>
      <c r="L22" s="6"/>
      <c r="M22" s="6">
        <v>1370</v>
      </c>
      <c r="N22" s="6">
        <v>575</v>
      </c>
      <c r="O22" s="39"/>
      <c r="P22" s="91"/>
      <c r="Q22" s="14">
        <v>107051</v>
      </c>
      <c r="R22" s="4" t="s">
        <v>59</v>
      </c>
      <c r="S22" s="56"/>
      <c r="T22" s="6"/>
      <c r="U22" s="39"/>
      <c r="V22" s="6"/>
      <c r="W22" s="6"/>
      <c r="X22" s="6"/>
      <c r="Y22" s="6"/>
      <c r="Z22" s="6"/>
      <c r="AA22" s="6"/>
      <c r="AB22" s="6"/>
      <c r="AC22" s="6"/>
      <c r="AD22" s="6"/>
      <c r="AE22" s="47"/>
      <c r="AF22" s="47"/>
      <c r="AG22" s="47"/>
      <c r="AH22" s="93"/>
      <c r="AI22" s="14">
        <v>107051</v>
      </c>
      <c r="AJ22" s="4" t="s">
        <v>59</v>
      </c>
      <c r="AK22" s="4"/>
      <c r="AL22" s="8">
        <f t="shared" si="9"/>
        <v>1370</v>
      </c>
      <c r="AM22" s="8">
        <f t="shared" si="4"/>
        <v>575</v>
      </c>
      <c r="AN22" s="8">
        <f t="shared" si="5"/>
        <v>0</v>
      </c>
      <c r="AO22" s="1"/>
      <c r="AP22" s="34"/>
      <c r="AQ22" s="1"/>
      <c r="AR22" s="6"/>
      <c r="AS22" s="6"/>
      <c r="AT22" s="6"/>
      <c r="AU22" s="93"/>
      <c r="AV22" s="14">
        <v>107051</v>
      </c>
      <c r="AW22" s="4" t="s">
        <v>59</v>
      </c>
      <c r="AX22" s="6"/>
      <c r="AY22" s="6"/>
      <c r="AZ22" s="6"/>
      <c r="BA22" s="6"/>
      <c r="BB22" s="6"/>
      <c r="BC22" s="6"/>
      <c r="BD22" s="6"/>
      <c r="BE22" s="6"/>
      <c r="BF22" s="6"/>
      <c r="BG22" s="8">
        <f t="shared" si="6"/>
        <v>0</v>
      </c>
      <c r="BH22" s="8">
        <f t="shared" si="7"/>
        <v>0</v>
      </c>
      <c r="BI22" s="6">
        <f t="shared" si="16"/>
        <v>0</v>
      </c>
      <c r="BJ22" s="6"/>
      <c r="BK22" s="6">
        <f t="shared" si="10"/>
        <v>1370</v>
      </c>
      <c r="BL22" s="6">
        <f t="shared" si="11"/>
        <v>575</v>
      </c>
      <c r="BM22" s="65">
        <f t="shared" si="8"/>
        <v>0</v>
      </c>
      <c r="BN22" s="93"/>
      <c r="BO22" s="14">
        <v>107051</v>
      </c>
      <c r="BP22" s="4" t="s">
        <v>59</v>
      </c>
      <c r="BQ22" s="6">
        <v>1412</v>
      </c>
      <c r="BR22" s="6">
        <v>1441</v>
      </c>
      <c r="BS22" s="6"/>
      <c r="BT22" s="6">
        <v>381</v>
      </c>
      <c r="BU22" s="6">
        <v>485</v>
      </c>
      <c r="BV22" s="6"/>
      <c r="BW22" s="6">
        <v>3049</v>
      </c>
      <c r="BX22" s="6">
        <v>2017</v>
      </c>
      <c r="BY22" s="6"/>
      <c r="BZ22" s="4"/>
      <c r="CA22" s="4"/>
      <c r="CB22" s="4"/>
      <c r="CC22" s="4"/>
      <c r="CD22" s="4"/>
      <c r="CE22" s="4"/>
      <c r="CF22" s="93"/>
      <c r="CG22" s="14">
        <v>107051</v>
      </c>
      <c r="CH22" s="4" t="s">
        <v>59</v>
      </c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93"/>
      <c r="CZ22" s="14">
        <v>107051</v>
      </c>
      <c r="DA22" s="4" t="s">
        <v>59</v>
      </c>
      <c r="DB22" s="6">
        <f t="shared" si="20"/>
        <v>4842</v>
      </c>
      <c r="DC22" s="6">
        <f t="shared" si="20"/>
        <v>3943</v>
      </c>
      <c r="DD22" s="6">
        <f>SUM(BS22,BV22,BY22,CB22,CE22,CK22,CN22,CQ22,CX22)</f>
        <v>0</v>
      </c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93"/>
      <c r="DR22" s="14">
        <v>107051</v>
      </c>
      <c r="DS22" s="4" t="s">
        <v>59</v>
      </c>
      <c r="DT22" s="6">
        <f>DE22+DH22+DK22+DN22</f>
        <v>0</v>
      </c>
      <c r="DU22" s="6">
        <f>SUM(DF22,DI22,DL22,DO22)</f>
        <v>0</v>
      </c>
      <c r="DV22" s="6">
        <f>SUM(DG22,DJ22,DM22,DP22)</f>
        <v>0</v>
      </c>
      <c r="DW22" s="39"/>
      <c r="DX22" s="6">
        <f t="shared" si="2"/>
        <v>4842</v>
      </c>
      <c r="DY22" s="6">
        <f>SUM(DC22,DU22)</f>
        <v>3943</v>
      </c>
      <c r="DZ22" s="39">
        <f>SUM(DD22,DV22,DW22)</f>
        <v>0</v>
      </c>
    </row>
    <row r="23" spans="1:130" ht="11.1" customHeight="1">
      <c r="A23" s="93"/>
      <c r="B23" s="74" t="s">
        <v>89</v>
      </c>
      <c r="C23" s="4" t="s">
        <v>90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9"/>
      <c r="P23" s="91"/>
      <c r="Q23" s="74" t="s">
        <v>89</v>
      </c>
      <c r="R23" s="4" t="s">
        <v>90</v>
      </c>
      <c r="S23" s="56"/>
      <c r="T23" s="6"/>
      <c r="U23" s="39"/>
      <c r="V23" s="6"/>
      <c r="W23" s="6"/>
      <c r="X23" s="6"/>
      <c r="Y23" s="6"/>
      <c r="Z23" s="6"/>
      <c r="AA23" s="6"/>
      <c r="AB23" s="6"/>
      <c r="AC23" s="6"/>
      <c r="AD23" s="6"/>
      <c r="AE23" s="47"/>
      <c r="AF23" s="47"/>
      <c r="AG23" s="47"/>
      <c r="AH23" s="93"/>
      <c r="AI23" s="74" t="s">
        <v>89</v>
      </c>
      <c r="AJ23" s="4" t="s">
        <v>90</v>
      </c>
      <c r="AK23" s="4"/>
      <c r="AL23" s="8">
        <f t="shared" si="9"/>
        <v>0</v>
      </c>
      <c r="AM23" s="8">
        <f t="shared" si="4"/>
        <v>0</v>
      </c>
      <c r="AN23" s="8">
        <f t="shared" si="5"/>
        <v>0</v>
      </c>
      <c r="AO23" s="1"/>
      <c r="AP23" s="34"/>
      <c r="AQ23" s="1"/>
      <c r="AR23" s="6"/>
      <c r="AS23" s="6"/>
      <c r="AT23" s="6"/>
      <c r="AU23" s="93"/>
      <c r="AV23" s="74" t="s">
        <v>89</v>
      </c>
      <c r="AW23" s="4" t="s">
        <v>90</v>
      </c>
      <c r="AX23" s="6"/>
      <c r="AY23" s="6"/>
      <c r="AZ23" s="6"/>
      <c r="BA23" s="6"/>
      <c r="BB23" s="6"/>
      <c r="BC23" s="6"/>
      <c r="BD23" s="6"/>
      <c r="BE23" s="6"/>
      <c r="BF23" s="6"/>
      <c r="BG23" s="8">
        <f t="shared" si="6"/>
        <v>0</v>
      </c>
      <c r="BH23" s="8">
        <f t="shared" si="7"/>
        <v>0</v>
      </c>
      <c r="BI23" s="6">
        <f t="shared" si="16"/>
        <v>0</v>
      </c>
      <c r="BJ23" s="6"/>
      <c r="BK23" s="6">
        <f t="shared" si="10"/>
        <v>0</v>
      </c>
      <c r="BL23" s="6">
        <f t="shared" si="11"/>
        <v>0</v>
      </c>
      <c r="BM23" s="65">
        <f t="shared" si="8"/>
        <v>0</v>
      </c>
      <c r="BN23" s="93"/>
      <c r="BO23" s="74" t="s">
        <v>89</v>
      </c>
      <c r="BP23" s="4" t="s">
        <v>90</v>
      </c>
      <c r="BQ23" s="6"/>
      <c r="BR23" s="6"/>
      <c r="BS23" s="6"/>
      <c r="BT23" s="6"/>
      <c r="BU23" s="6"/>
      <c r="BV23" s="6"/>
      <c r="BW23" s="6">
        <v>38</v>
      </c>
      <c r="BX23" s="6">
        <v>38</v>
      </c>
      <c r="BY23" s="6"/>
      <c r="BZ23" s="4"/>
      <c r="CA23" s="4"/>
      <c r="CB23" s="4"/>
      <c r="CC23" s="4"/>
      <c r="CD23" s="4"/>
      <c r="CE23" s="4"/>
      <c r="CF23" s="93"/>
      <c r="CG23" s="74" t="s">
        <v>89</v>
      </c>
      <c r="CH23" s="4" t="s">
        <v>90</v>
      </c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93"/>
      <c r="CZ23" s="74" t="s">
        <v>89</v>
      </c>
      <c r="DA23" s="4" t="s">
        <v>90</v>
      </c>
      <c r="DB23" s="6">
        <f t="shared" si="12"/>
        <v>38</v>
      </c>
      <c r="DC23" s="6">
        <f t="shared" si="13"/>
        <v>38</v>
      </c>
      <c r="DD23" s="6">
        <f t="shared" si="14"/>
        <v>0</v>
      </c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93"/>
      <c r="DR23" s="74" t="s">
        <v>89</v>
      </c>
      <c r="DS23" s="4" t="s">
        <v>90</v>
      </c>
      <c r="DT23" s="6">
        <f t="shared" si="17"/>
        <v>0</v>
      </c>
      <c r="DU23" s="6">
        <f t="shared" si="18"/>
        <v>0</v>
      </c>
      <c r="DV23" s="6">
        <f t="shared" si="19"/>
        <v>0</v>
      </c>
      <c r="DW23" s="39"/>
      <c r="DX23" s="6">
        <f t="shared" si="2"/>
        <v>38</v>
      </c>
      <c r="DY23" s="6">
        <f t="shared" si="15"/>
        <v>38</v>
      </c>
      <c r="DZ23" s="39">
        <f t="shared" si="3"/>
        <v>0</v>
      </c>
    </row>
    <row r="24" spans="1:130" ht="11.1" customHeight="1">
      <c r="A24" s="93"/>
      <c r="B24" s="74" t="s">
        <v>75</v>
      </c>
      <c r="C24" s="50" t="s">
        <v>51</v>
      </c>
      <c r="D24" s="6"/>
      <c r="E24" s="6"/>
      <c r="F24" s="6"/>
      <c r="G24" s="6"/>
      <c r="H24" s="6"/>
      <c r="I24" s="6"/>
      <c r="J24" s="6"/>
      <c r="K24" s="6"/>
      <c r="L24" s="6"/>
      <c r="M24" s="6">
        <v>135</v>
      </c>
      <c r="N24" s="6">
        <v>135</v>
      </c>
      <c r="O24" s="6"/>
      <c r="P24" s="91"/>
      <c r="Q24" s="74" t="s">
        <v>75</v>
      </c>
      <c r="R24" s="50" t="s">
        <v>51</v>
      </c>
      <c r="S24" s="5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7"/>
      <c r="AF24" s="47"/>
      <c r="AG24" s="47"/>
      <c r="AH24" s="93"/>
      <c r="AI24" s="74" t="s">
        <v>75</v>
      </c>
      <c r="AJ24" s="50" t="s">
        <v>51</v>
      </c>
      <c r="AK24" s="4"/>
      <c r="AL24" s="8">
        <f t="shared" si="9"/>
        <v>135</v>
      </c>
      <c r="AM24" s="8">
        <f t="shared" si="4"/>
        <v>135</v>
      </c>
      <c r="AN24" s="8">
        <f t="shared" si="5"/>
        <v>0</v>
      </c>
      <c r="AO24" s="1"/>
      <c r="AP24" s="34"/>
      <c r="AQ24" s="1"/>
      <c r="AR24" s="6"/>
      <c r="AS24" s="6"/>
      <c r="AT24" s="6"/>
      <c r="AU24" s="93"/>
      <c r="AV24" s="74" t="s">
        <v>75</v>
      </c>
      <c r="AW24" s="50" t="s">
        <v>51</v>
      </c>
      <c r="AX24" s="6"/>
      <c r="AY24" s="6"/>
      <c r="AZ24" s="6"/>
      <c r="BA24" s="6"/>
      <c r="BB24" s="6"/>
      <c r="BC24" s="6"/>
      <c r="BD24" s="6"/>
      <c r="BE24" s="6"/>
      <c r="BF24" s="6"/>
      <c r="BG24" s="8">
        <f t="shared" si="6"/>
        <v>0</v>
      </c>
      <c r="BH24" s="8">
        <f t="shared" si="7"/>
        <v>0</v>
      </c>
      <c r="BI24" s="6">
        <f t="shared" si="16"/>
        <v>0</v>
      </c>
      <c r="BJ24" s="6"/>
      <c r="BK24" s="6">
        <f t="shared" si="10"/>
        <v>135</v>
      </c>
      <c r="BL24" s="6">
        <f t="shared" si="11"/>
        <v>135</v>
      </c>
      <c r="BM24" s="65">
        <f t="shared" si="8"/>
        <v>0</v>
      </c>
      <c r="BN24" s="93"/>
      <c r="BO24" s="74" t="s">
        <v>75</v>
      </c>
      <c r="BP24" s="50" t="s">
        <v>51</v>
      </c>
      <c r="BQ24" s="6">
        <v>266</v>
      </c>
      <c r="BR24" s="6">
        <v>266</v>
      </c>
      <c r="BS24" s="6"/>
      <c r="BT24" s="6">
        <v>65</v>
      </c>
      <c r="BU24" s="6">
        <v>63</v>
      </c>
      <c r="BV24" s="6"/>
      <c r="BW24" s="6">
        <v>0</v>
      </c>
      <c r="BX24" s="6">
        <v>21</v>
      </c>
      <c r="BY24" s="6"/>
      <c r="BZ24" s="4"/>
      <c r="CA24" s="4"/>
      <c r="CB24" s="4"/>
      <c r="CC24" s="4"/>
      <c r="CD24" s="4"/>
      <c r="CE24" s="4"/>
      <c r="CF24" s="93"/>
      <c r="CG24" s="74" t="s">
        <v>75</v>
      </c>
      <c r="CH24" s="50" t="s">
        <v>51</v>
      </c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93"/>
      <c r="CZ24" s="74" t="s">
        <v>75</v>
      </c>
      <c r="DA24" s="50" t="s">
        <v>51</v>
      </c>
      <c r="DB24" s="6">
        <f t="shared" si="12"/>
        <v>331</v>
      </c>
      <c r="DC24" s="6">
        <f t="shared" si="13"/>
        <v>350</v>
      </c>
      <c r="DD24" s="6">
        <f t="shared" si="14"/>
        <v>0</v>
      </c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93"/>
      <c r="DR24" s="74" t="s">
        <v>75</v>
      </c>
      <c r="DS24" s="50" t="s">
        <v>51</v>
      </c>
      <c r="DT24" s="6">
        <f t="shared" si="17"/>
        <v>0</v>
      </c>
      <c r="DU24" s="6">
        <f t="shared" si="18"/>
        <v>0</v>
      </c>
      <c r="DV24" s="6">
        <f t="shared" si="19"/>
        <v>0</v>
      </c>
      <c r="DW24" s="39"/>
      <c r="DX24" s="8">
        <f t="shared" ref="DX24:DX29" si="21">SUM(DB24,DT24)</f>
        <v>331</v>
      </c>
      <c r="DY24" s="6">
        <f t="shared" si="15"/>
        <v>350</v>
      </c>
      <c r="DZ24" s="39">
        <f t="shared" si="3"/>
        <v>0</v>
      </c>
    </row>
    <row r="25" spans="1:130" ht="11.1" customHeight="1">
      <c r="A25" s="93"/>
      <c r="B25" s="74">
        <v>107055</v>
      </c>
      <c r="C25" s="12" t="s">
        <v>52</v>
      </c>
      <c r="D25" s="11"/>
      <c r="E25" s="11"/>
      <c r="F25" s="11"/>
      <c r="G25" s="11"/>
      <c r="H25" s="11"/>
      <c r="I25" s="11"/>
      <c r="J25" s="11"/>
      <c r="K25" s="11"/>
      <c r="L25" s="11"/>
      <c r="M25" s="11">
        <v>240</v>
      </c>
      <c r="N25" s="11">
        <v>240</v>
      </c>
      <c r="O25" s="11"/>
      <c r="P25" s="91"/>
      <c r="Q25" s="74">
        <v>107055</v>
      </c>
      <c r="R25" s="12" t="s">
        <v>52</v>
      </c>
      <c r="S25" s="53"/>
      <c r="T25" s="11"/>
      <c r="U25" s="11"/>
      <c r="V25" s="11"/>
      <c r="W25" s="11"/>
      <c r="X25" s="11"/>
      <c r="Y25" s="11">
        <v>355</v>
      </c>
      <c r="Z25" s="11">
        <v>355</v>
      </c>
      <c r="AA25" s="52"/>
      <c r="AB25" s="11"/>
      <c r="AC25" s="11"/>
      <c r="AD25" s="11"/>
      <c r="AE25" s="57"/>
      <c r="AF25" s="57"/>
      <c r="AG25" s="57"/>
      <c r="AH25" s="93"/>
      <c r="AI25" s="74">
        <v>107055</v>
      </c>
      <c r="AJ25" s="12" t="s">
        <v>52</v>
      </c>
      <c r="AK25" s="37"/>
      <c r="AL25" s="8">
        <f t="shared" si="9"/>
        <v>595</v>
      </c>
      <c r="AM25" s="8">
        <f t="shared" si="4"/>
        <v>595</v>
      </c>
      <c r="AN25" s="8">
        <f t="shared" si="5"/>
        <v>0</v>
      </c>
      <c r="AO25" s="13"/>
      <c r="AP25" s="35"/>
      <c r="AQ25" s="35"/>
      <c r="AR25" s="11"/>
      <c r="AS25" s="11"/>
      <c r="AT25" s="11"/>
      <c r="AU25" s="93"/>
      <c r="AV25" s="74">
        <v>107055</v>
      </c>
      <c r="AW25" s="12" t="s">
        <v>52</v>
      </c>
      <c r="AX25" s="6"/>
      <c r="AY25" s="6"/>
      <c r="AZ25" s="6"/>
      <c r="BA25" s="6"/>
      <c r="BB25" s="6"/>
      <c r="BC25" s="6"/>
      <c r="BD25" s="6"/>
      <c r="BE25" s="6"/>
      <c r="BF25" s="6"/>
      <c r="BG25" s="8">
        <f t="shared" si="6"/>
        <v>0</v>
      </c>
      <c r="BH25" s="8">
        <f t="shared" si="7"/>
        <v>0</v>
      </c>
      <c r="BI25" s="6">
        <f t="shared" si="16"/>
        <v>0</v>
      </c>
      <c r="BJ25" s="6"/>
      <c r="BK25" s="6">
        <f t="shared" si="10"/>
        <v>595</v>
      </c>
      <c r="BL25" s="6">
        <f t="shared" si="11"/>
        <v>595</v>
      </c>
      <c r="BM25" s="65">
        <f t="shared" si="8"/>
        <v>0</v>
      </c>
      <c r="BN25" s="93"/>
      <c r="BO25" s="74">
        <v>107055</v>
      </c>
      <c r="BP25" s="12" t="s">
        <v>52</v>
      </c>
      <c r="BQ25" s="6">
        <v>1711</v>
      </c>
      <c r="BR25" s="6">
        <v>1798</v>
      </c>
      <c r="BS25" s="6"/>
      <c r="BT25" s="6">
        <v>462</v>
      </c>
      <c r="BU25" s="6">
        <v>785</v>
      </c>
      <c r="BV25" s="6"/>
      <c r="BW25" s="6">
        <v>935</v>
      </c>
      <c r="BX25" s="6">
        <v>935</v>
      </c>
      <c r="BY25" s="6"/>
      <c r="BZ25" s="4"/>
      <c r="CA25" s="4"/>
      <c r="CB25" s="4"/>
      <c r="CC25" s="4"/>
      <c r="CD25" s="4"/>
      <c r="CE25" s="4"/>
      <c r="CF25" s="93"/>
      <c r="CG25" s="74">
        <v>107055</v>
      </c>
      <c r="CH25" s="12" t="s">
        <v>52</v>
      </c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93"/>
      <c r="CZ25" s="74">
        <v>107055</v>
      </c>
      <c r="DA25" s="12" t="s">
        <v>52</v>
      </c>
      <c r="DB25" s="6">
        <f t="shared" si="12"/>
        <v>3108</v>
      </c>
      <c r="DC25" s="6">
        <f t="shared" si="13"/>
        <v>3518</v>
      </c>
      <c r="DD25" s="6">
        <f t="shared" si="14"/>
        <v>0</v>
      </c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93"/>
      <c r="DR25" s="74">
        <v>107055</v>
      </c>
      <c r="DS25" s="12" t="s">
        <v>52</v>
      </c>
      <c r="DT25" s="6">
        <f>DE25+DH25+DK25+DN25</f>
        <v>0</v>
      </c>
      <c r="DU25" s="6">
        <f>SUM(DF25,DI25,DL25,DO25)</f>
        <v>0</v>
      </c>
      <c r="DV25" s="6">
        <f>SUM(DG25,DJ25,DM25,DP25)</f>
        <v>0</v>
      </c>
      <c r="DW25" s="39"/>
      <c r="DX25" s="6">
        <f t="shared" si="21"/>
        <v>3108</v>
      </c>
      <c r="DY25" s="6">
        <f>SUM(DC25,DU25)</f>
        <v>3518</v>
      </c>
      <c r="DZ25" s="39">
        <f>SUM(DD25,DV25,DW25)</f>
        <v>0</v>
      </c>
    </row>
    <row r="26" spans="1:130" ht="11.1" customHeight="1">
      <c r="A26" s="93"/>
      <c r="B26" s="74" t="s">
        <v>77</v>
      </c>
      <c r="C26" s="12" t="s">
        <v>58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1"/>
      <c r="Q26" s="74" t="s">
        <v>77</v>
      </c>
      <c r="R26" s="12" t="s">
        <v>58</v>
      </c>
      <c r="S26" s="53"/>
      <c r="T26" s="11"/>
      <c r="U26" s="11"/>
      <c r="V26" s="11"/>
      <c r="W26" s="11"/>
      <c r="X26" s="11"/>
      <c r="Y26" s="11"/>
      <c r="Z26" s="11"/>
      <c r="AA26" s="52"/>
      <c r="AB26" s="11"/>
      <c r="AC26" s="11"/>
      <c r="AD26" s="11"/>
      <c r="AE26" s="57"/>
      <c r="AF26" s="57"/>
      <c r="AG26" s="57"/>
      <c r="AH26" s="93"/>
      <c r="AI26" s="74" t="s">
        <v>77</v>
      </c>
      <c r="AJ26" s="12" t="s">
        <v>58</v>
      </c>
      <c r="AK26" s="37"/>
      <c r="AL26" s="8">
        <f t="shared" si="9"/>
        <v>0</v>
      </c>
      <c r="AM26" s="8">
        <f t="shared" si="4"/>
        <v>0</v>
      </c>
      <c r="AN26" s="8">
        <f t="shared" si="5"/>
        <v>0</v>
      </c>
      <c r="AO26" s="13"/>
      <c r="AP26" s="35"/>
      <c r="AQ26" s="35"/>
      <c r="AR26" s="11"/>
      <c r="AS26" s="11"/>
      <c r="AT26" s="11"/>
      <c r="AU26" s="93"/>
      <c r="AV26" s="74" t="s">
        <v>77</v>
      </c>
      <c r="AW26" s="12" t="s">
        <v>58</v>
      </c>
      <c r="AX26" s="6"/>
      <c r="AY26" s="6"/>
      <c r="AZ26" s="6"/>
      <c r="BA26" s="6"/>
      <c r="BB26" s="6"/>
      <c r="BC26" s="6"/>
      <c r="BD26" s="6"/>
      <c r="BE26" s="6"/>
      <c r="BF26" s="6"/>
      <c r="BG26" s="8">
        <f t="shared" si="6"/>
        <v>0</v>
      </c>
      <c r="BH26" s="8">
        <f t="shared" si="7"/>
        <v>0</v>
      </c>
      <c r="BI26" s="6">
        <f t="shared" si="16"/>
        <v>0</v>
      </c>
      <c r="BJ26" s="6"/>
      <c r="BK26" s="6">
        <f t="shared" si="10"/>
        <v>0</v>
      </c>
      <c r="BL26" s="6">
        <f t="shared" si="11"/>
        <v>0</v>
      </c>
      <c r="BM26" s="65">
        <f t="shared" si="8"/>
        <v>0</v>
      </c>
      <c r="BN26" s="93"/>
      <c r="BO26" s="74" t="s">
        <v>77</v>
      </c>
      <c r="BP26" s="12" t="s">
        <v>58</v>
      </c>
      <c r="BQ26" s="11"/>
      <c r="BR26" s="11"/>
      <c r="BS26" s="11"/>
      <c r="BT26" s="11"/>
      <c r="BU26" s="11"/>
      <c r="BV26" s="11"/>
      <c r="BW26" s="11">
        <v>102</v>
      </c>
      <c r="BX26" s="11">
        <v>102</v>
      </c>
      <c r="BY26" s="11"/>
      <c r="BZ26" s="12"/>
      <c r="CA26" s="12"/>
      <c r="CB26" s="12"/>
      <c r="CC26" s="12"/>
      <c r="CD26" s="12"/>
      <c r="CE26" s="12"/>
      <c r="CF26" s="93"/>
      <c r="CG26" s="74" t="s">
        <v>77</v>
      </c>
      <c r="CH26" s="12" t="s">
        <v>58</v>
      </c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93"/>
      <c r="CZ26" s="74" t="s">
        <v>77</v>
      </c>
      <c r="DA26" s="12" t="s">
        <v>58</v>
      </c>
      <c r="DB26" s="6">
        <f t="shared" si="12"/>
        <v>102</v>
      </c>
      <c r="DC26" s="6">
        <f t="shared" si="13"/>
        <v>102</v>
      </c>
      <c r="DD26" s="6">
        <f>SUM(BS26,BV26,BY26,CB26,CE26,CK26,CN26,CQ26,CX26)</f>
        <v>0</v>
      </c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93"/>
      <c r="DR26" s="74" t="s">
        <v>77</v>
      </c>
      <c r="DS26" s="12" t="s">
        <v>58</v>
      </c>
      <c r="DT26" s="6">
        <f>DE26+DH26+DK26+DN26</f>
        <v>0</v>
      </c>
      <c r="DU26" s="6">
        <f>SUM(DF26,DI26,DL26,DO26)</f>
        <v>0</v>
      </c>
      <c r="DV26" s="6">
        <f>SUM(DG26,DJ26,DM26,DP26)</f>
        <v>0</v>
      </c>
      <c r="DW26" s="39"/>
      <c r="DX26" s="6">
        <f t="shared" si="21"/>
        <v>102</v>
      </c>
      <c r="DY26" s="6">
        <f>SUM(DC26,DU26)</f>
        <v>102</v>
      </c>
      <c r="DZ26" s="39">
        <f>SUM(DD26,DV26,DW26)</f>
        <v>0</v>
      </c>
    </row>
    <row r="27" spans="1:130" ht="11.1" customHeight="1">
      <c r="A27" s="93"/>
      <c r="B27" s="74" t="s">
        <v>76</v>
      </c>
      <c r="C27" s="12" t="s">
        <v>60</v>
      </c>
      <c r="D27" s="11"/>
      <c r="E27" s="11"/>
      <c r="F27" s="11"/>
      <c r="G27" s="11"/>
      <c r="H27" s="11"/>
      <c r="I27" s="11"/>
      <c r="J27" s="11"/>
      <c r="K27" s="11"/>
      <c r="L27" s="11"/>
      <c r="M27" s="11">
        <v>812</v>
      </c>
      <c r="N27" s="11">
        <v>812</v>
      </c>
      <c r="O27" s="11"/>
      <c r="P27" s="91"/>
      <c r="Q27" s="74" t="s">
        <v>76</v>
      </c>
      <c r="R27" s="12" t="s">
        <v>60</v>
      </c>
      <c r="S27" s="53"/>
      <c r="T27" s="53"/>
      <c r="U27" s="53"/>
      <c r="V27" s="53"/>
      <c r="W27" s="53"/>
      <c r="X27" s="53"/>
      <c r="Y27" s="53"/>
      <c r="Z27" s="53"/>
      <c r="AA27" s="69"/>
      <c r="AB27" s="53"/>
      <c r="AC27" s="53"/>
      <c r="AD27" s="53"/>
      <c r="AE27" s="57"/>
      <c r="AF27" s="57"/>
      <c r="AG27" s="57"/>
      <c r="AH27" s="93"/>
      <c r="AI27" s="74" t="s">
        <v>76</v>
      </c>
      <c r="AJ27" s="12" t="s">
        <v>60</v>
      </c>
      <c r="AK27" s="37"/>
      <c r="AL27" s="8">
        <f t="shared" si="9"/>
        <v>812</v>
      </c>
      <c r="AM27" s="8">
        <f t="shared" si="4"/>
        <v>812</v>
      </c>
      <c r="AN27" s="8">
        <f t="shared" si="5"/>
        <v>0</v>
      </c>
      <c r="AO27" s="13"/>
      <c r="AP27" s="35"/>
      <c r="AQ27" s="35"/>
      <c r="AR27" s="11"/>
      <c r="AS27" s="11"/>
      <c r="AT27" s="11"/>
      <c r="AU27" s="93"/>
      <c r="AV27" s="74" t="s">
        <v>76</v>
      </c>
      <c r="AW27" s="12" t="s">
        <v>60</v>
      </c>
      <c r="AX27" s="11"/>
      <c r="AY27" s="11"/>
      <c r="AZ27" s="11"/>
      <c r="BA27" s="11"/>
      <c r="BB27" s="11"/>
      <c r="BC27" s="11"/>
      <c r="BD27" s="11"/>
      <c r="BE27" s="11"/>
      <c r="BF27" s="11"/>
      <c r="BG27" s="8">
        <f t="shared" si="6"/>
        <v>0</v>
      </c>
      <c r="BH27" s="8">
        <f t="shared" si="7"/>
        <v>0</v>
      </c>
      <c r="BI27" s="6">
        <f t="shared" si="16"/>
        <v>0</v>
      </c>
      <c r="BJ27" s="11"/>
      <c r="BK27" s="6">
        <f t="shared" si="10"/>
        <v>812</v>
      </c>
      <c r="BL27" s="6">
        <f t="shared" si="11"/>
        <v>812</v>
      </c>
      <c r="BM27" s="65">
        <f t="shared" si="8"/>
        <v>0</v>
      </c>
      <c r="BN27" s="93"/>
      <c r="BO27" s="74" t="s">
        <v>76</v>
      </c>
      <c r="BP27" s="12" t="s">
        <v>60</v>
      </c>
      <c r="BQ27" s="11"/>
      <c r="BR27" s="11"/>
      <c r="BS27" s="11"/>
      <c r="BT27" s="11"/>
      <c r="BU27" s="11"/>
      <c r="BV27" s="11"/>
      <c r="BW27" s="11">
        <v>1184</v>
      </c>
      <c r="BX27" s="11">
        <v>1184</v>
      </c>
      <c r="BY27" s="11"/>
      <c r="BZ27" s="12"/>
      <c r="CA27" s="12"/>
      <c r="CB27" s="12"/>
      <c r="CC27" s="12"/>
      <c r="CD27" s="12"/>
      <c r="CE27" s="12"/>
      <c r="CF27" s="93"/>
      <c r="CG27" s="74" t="s">
        <v>76</v>
      </c>
      <c r="CH27" s="12" t="s">
        <v>60</v>
      </c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93"/>
      <c r="CZ27" s="74" t="s">
        <v>76</v>
      </c>
      <c r="DA27" s="12" t="s">
        <v>60</v>
      </c>
      <c r="DB27" s="6">
        <f t="shared" si="12"/>
        <v>1184</v>
      </c>
      <c r="DC27" s="6">
        <f t="shared" si="13"/>
        <v>1184</v>
      </c>
      <c r="DD27" s="6">
        <f>SUM(BS27,BV27,BY27,CB27,CE27,CK27,CN27,CQ27,CX27)</f>
        <v>0</v>
      </c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93"/>
      <c r="DR27" s="74" t="s">
        <v>76</v>
      </c>
      <c r="DS27" s="12" t="s">
        <v>60</v>
      </c>
      <c r="DT27" s="6">
        <f>DE27+DH27+DK27+DN27</f>
        <v>0</v>
      </c>
      <c r="DU27" s="6">
        <f t="shared" ref="DU27:DV29" si="22">SUM(DF27,DI27,DL27,DO27)</f>
        <v>0</v>
      </c>
      <c r="DV27" s="6">
        <f t="shared" si="22"/>
        <v>0</v>
      </c>
      <c r="DW27" s="52"/>
      <c r="DX27" s="6">
        <f t="shared" si="21"/>
        <v>1184</v>
      </c>
      <c r="DY27" s="6">
        <f>SUM(DC27,DU27)</f>
        <v>1184</v>
      </c>
      <c r="DZ27" s="39">
        <f>SUM(DD27,DV27,DW27)</f>
        <v>0</v>
      </c>
    </row>
    <row r="28" spans="1:130" ht="11.1" customHeight="1">
      <c r="A28" s="93"/>
      <c r="B28" s="15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91"/>
      <c r="Q28" s="15"/>
      <c r="R28" s="12"/>
      <c r="S28" s="53"/>
      <c r="T28" s="53"/>
      <c r="U28" s="53"/>
      <c r="V28" s="53"/>
      <c r="W28" s="53"/>
      <c r="X28" s="53"/>
      <c r="Y28" s="53"/>
      <c r="Z28" s="53"/>
      <c r="AA28" s="69"/>
      <c r="AB28" s="53"/>
      <c r="AC28" s="53"/>
      <c r="AD28" s="53"/>
      <c r="AE28" s="57"/>
      <c r="AF28" s="57"/>
      <c r="AG28" s="57"/>
      <c r="AH28" s="93"/>
      <c r="AI28" s="15"/>
      <c r="AJ28" s="12"/>
      <c r="AK28" s="37"/>
      <c r="AL28" s="8">
        <f t="shared" si="9"/>
        <v>0</v>
      </c>
      <c r="AM28" s="8">
        <f t="shared" si="4"/>
        <v>0</v>
      </c>
      <c r="AN28" s="8">
        <f t="shared" si="5"/>
        <v>0</v>
      </c>
      <c r="AO28" s="13"/>
      <c r="AP28" s="35"/>
      <c r="AQ28" s="35"/>
      <c r="AR28" s="11"/>
      <c r="AS28" s="11"/>
      <c r="AT28" s="11"/>
      <c r="AU28" s="93"/>
      <c r="AV28" s="15"/>
      <c r="AW28" s="12"/>
      <c r="AX28" s="11"/>
      <c r="AY28" s="11"/>
      <c r="AZ28" s="11"/>
      <c r="BA28" s="11"/>
      <c r="BB28" s="11"/>
      <c r="BC28" s="11"/>
      <c r="BD28" s="11"/>
      <c r="BE28" s="11"/>
      <c r="BF28" s="11"/>
      <c r="BG28" s="8">
        <f t="shared" si="6"/>
        <v>0</v>
      </c>
      <c r="BH28" s="8">
        <f t="shared" si="7"/>
        <v>0</v>
      </c>
      <c r="BI28" s="6">
        <f t="shared" si="16"/>
        <v>0</v>
      </c>
      <c r="BJ28" s="11"/>
      <c r="BK28" s="11"/>
      <c r="BL28" s="6"/>
      <c r="BM28" s="65">
        <f t="shared" si="8"/>
        <v>0</v>
      </c>
      <c r="BN28" s="93"/>
      <c r="BO28" s="15"/>
      <c r="BP28" s="12"/>
      <c r="BQ28" s="11"/>
      <c r="BR28" s="11"/>
      <c r="BS28" s="11"/>
      <c r="BT28" s="11"/>
      <c r="BU28" s="11"/>
      <c r="BV28" s="11"/>
      <c r="BW28" s="11"/>
      <c r="BX28" s="11"/>
      <c r="BY28" s="11"/>
      <c r="BZ28" s="12"/>
      <c r="CA28" s="12"/>
      <c r="CB28" s="12"/>
      <c r="CC28" s="12"/>
      <c r="CD28" s="12"/>
      <c r="CE28" s="12"/>
      <c r="CF28" s="93"/>
      <c r="CG28" s="15"/>
      <c r="CH28" s="12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93"/>
      <c r="CZ28" s="15"/>
      <c r="DA28" s="12"/>
      <c r="DB28" s="6">
        <f t="shared" si="12"/>
        <v>0</v>
      </c>
      <c r="DC28" s="6">
        <f t="shared" si="13"/>
        <v>0</v>
      </c>
      <c r="DD28" s="6">
        <f>SUM(BS28,BV28,BY28,CB28,CE28,CK28,CN28,CQ28,CX28)</f>
        <v>0</v>
      </c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93"/>
      <c r="DR28" s="15"/>
      <c r="DS28" s="12"/>
      <c r="DT28" s="6">
        <f>DE28+DH28+DK28+DN28</f>
        <v>0</v>
      </c>
      <c r="DU28" s="6">
        <f t="shared" si="22"/>
        <v>0</v>
      </c>
      <c r="DV28" s="6">
        <f t="shared" si="22"/>
        <v>0</v>
      </c>
      <c r="DW28" s="52"/>
      <c r="DX28" s="8">
        <f t="shared" si="21"/>
        <v>0</v>
      </c>
      <c r="DY28" s="6">
        <f>SUM(DC28,DU28)</f>
        <v>0</v>
      </c>
      <c r="DZ28" s="39">
        <f>SUM(DD28,DV28,DW28)</f>
        <v>0</v>
      </c>
    </row>
    <row r="29" spans="1:130" ht="11.1" customHeight="1">
      <c r="A29" s="93"/>
      <c r="B29" s="15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91"/>
      <c r="Q29" s="68"/>
      <c r="R29" s="12"/>
      <c r="S29" s="53"/>
      <c r="T29" s="53"/>
      <c r="U29" s="53"/>
      <c r="V29" s="53"/>
      <c r="W29" s="53"/>
      <c r="X29" s="53"/>
      <c r="Y29" s="53"/>
      <c r="Z29" s="53"/>
      <c r="AA29" s="69"/>
      <c r="AB29" s="53"/>
      <c r="AC29" s="53"/>
      <c r="AD29" s="53"/>
      <c r="AE29" s="57"/>
      <c r="AF29" s="57"/>
      <c r="AG29" s="57"/>
      <c r="AH29" s="93"/>
      <c r="AI29" s="15"/>
      <c r="AJ29" s="12"/>
      <c r="AK29" s="37"/>
      <c r="AL29" s="8">
        <f t="shared" si="9"/>
        <v>0</v>
      </c>
      <c r="AM29" s="8">
        <f t="shared" si="4"/>
        <v>0</v>
      </c>
      <c r="AN29" s="8">
        <f t="shared" si="5"/>
        <v>0</v>
      </c>
      <c r="AO29" s="13"/>
      <c r="AP29" s="35"/>
      <c r="AQ29" s="35"/>
      <c r="AR29" s="11"/>
      <c r="AS29" s="11"/>
      <c r="AT29" s="11"/>
      <c r="AU29" s="93"/>
      <c r="AV29" s="15"/>
      <c r="AW29" s="12"/>
      <c r="AX29" s="11"/>
      <c r="AY29" s="11"/>
      <c r="AZ29" s="11"/>
      <c r="BA29" s="11"/>
      <c r="BB29" s="11"/>
      <c r="BC29" s="11"/>
      <c r="BD29" s="11"/>
      <c r="BE29" s="11"/>
      <c r="BF29" s="11"/>
      <c r="BG29" s="8">
        <f t="shared" si="6"/>
        <v>0</v>
      </c>
      <c r="BH29" s="8">
        <f t="shared" si="7"/>
        <v>0</v>
      </c>
      <c r="BI29" s="6">
        <f t="shared" si="16"/>
        <v>0</v>
      </c>
      <c r="BJ29" s="11"/>
      <c r="BK29" s="11"/>
      <c r="BL29" s="6"/>
      <c r="BM29" s="52"/>
      <c r="BN29" s="93"/>
      <c r="BO29" s="15"/>
      <c r="BP29" s="12"/>
      <c r="BQ29" s="11"/>
      <c r="BR29" s="11"/>
      <c r="BS29" s="11"/>
      <c r="BT29" s="11"/>
      <c r="BU29" s="11"/>
      <c r="BV29" s="11"/>
      <c r="BW29" s="11"/>
      <c r="BX29" s="11"/>
      <c r="BY29" s="11"/>
      <c r="BZ29" s="12"/>
      <c r="CA29" s="12"/>
      <c r="CB29" s="12"/>
      <c r="CC29" s="12"/>
      <c r="CD29" s="12"/>
      <c r="CE29" s="12"/>
      <c r="CF29" s="93"/>
      <c r="CG29" s="15"/>
      <c r="CH29" s="12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93"/>
      <c r="CZ29" s="15"/>
      <c r="DA29" s="12"/>
      <c r="DB29" s="6">
        <f t="shared" si="12"/>
        <v>0</v>
      </c>
      <c r="DC29" s="6">
        <f t="shared" si="13"/>
        <v>0</v>
      </c>
      <c r="DD29" s="6">
        <f t="shared" si="14"/>
        <v>0</v>
      </c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93"/>
      <c r="DR29" s="15"/>
      <c r="DS29" s="12"/>
      <c r="DT29" s="6">
        <f>DE29+DH29+DK29+DN29</f>
        <v>0</v>
      </c>
      <c r="DU29" s="6">
        <f t="shared" si="22"/>
        <v>0</v>
      </c>
      <c r="DV29" s="6">
        <f t="shared" si="22"/>
        <v>0</v>
      </c>
      <c r="DW29" s="52"/>
      <c r="DX29" s="6">
        <f t="shared" si="21"/>
        <v>0</v>
      </c>
      <c r="DY29" s="6">
        <f>SUM(DC29,DU29)</f>
        <v>0</v>
      </c>
      <c r="DZ29" s="39">
        <f>SUM(DD29,DV29,DW29)</f>
        <v>0</v>
      </c>
    </row>
    <row r="30" spans="1:130" ht="11.1" customHeight="1" thickBot="1">
      <c r="A30" s="94"/>
      <c r="B30" s="89" t="s">
        <v>56</v>
      </c>
      <c r="C30" s="90"/>
      <c r="D30" s="6">
        <f t="shared" ref="D30:L30" si="23">SUM(D8:D26)</f>
        <v>629</v>
      </c>
      <c r="E30" s="6">
        <f t="shared" si="23"/>
        <v>545</v>
      </c>
      <c r="F30" s="6">
        <f t="shared" si="23"/>
        <v>0</v>
      </c>
      <c r="G30" s="6">
        <f t="shared" si="23"/>
        <v>498</v>
      </c>
      <c r="H30" s="6">
        <f t="shared" si="23"/>
        <v>534</v>
      </c>
      <c r="I30" s="6">
        <f t="shared" si="23"/>
        <v>0</v>
      </c>
      <c r="J30" s="6">
        <f t="shared" si="23"/>
        <v>0</v>
      </c>
      <c r="K30" s="6">
        <f t="shared" si="23"/>
        <v>0</v>
      </c>
      <c r="L30" s="6">
        <f t="shared" si="23"/>
        <v>0</v>
      </c>
      <c r="M30" s="6">
        <f>SUM(M8:N28)</f>
        <v>6611</v>
      </c>
      <c r="N30" s="6">
        <f>SUM(N8:N28)</f>
        <v>2908</v>
      </c>
      <c r="O30" s="6">
        <f>SUM(O11:O27)</f>
        <v>0</v>
      </c>
      <c r="P30" s="92"/>
      <c r="Q30" s="89" t="s">
        <v>6</v>
      </c>
      <c r="R30" s="90"/>
      <c r="S30" s="54">
        <f t="shared" ref="S30:AG30" si="24">SUM(S8:S26)</f>
        <v>0</v>
      </c>
      <c r="T30" s="54">
        <f t="shared" si="24"/>
        <v>0</v>
      </c>
      <c r="U30" s="54">
        <f>SUM(U26,U18:U21)</f>
        <v>0</v>
      </c>
      <c r="V30" s="54">
        <f t="shared" si="24"/>
        <v>24124</v>
      </c>
      <c r="W30" s="54">
        <f t="shared" si="24"/>
        <v>25561</v>
      </c>
      <c r="X30" s="54">
        <f t="shared" si="24"/>
        <v>25561</v>
      </c>
      <c r="Y30" s="54">
        <f t="shared" si="24"/>
        <v>2394</v>
      </c>
      <c r="Z30" s="54">
        <f t="shared" si="24"/>
        <v>6854</v>
      </c>
      <c r="AA30" s="54">
        <f t="shared" si="24"/>
        <v>0</v>
      </c>
      <c r="AB30" s="54">
        <f t="shared" si="24"/>
        <v>0</v>
      </c>
      <c r="AC30" s="54">
        <f t="shared" si="24"/>
        <v>0</v>
      </c>
      <c r="AD30" s="54">
        <f t="shared" si="24"/>
        <v>0</v>
      </c>
      <c r="AE30" s="54">
        <f t="shared" si="24"/>
        <v>1829</v>
      </c>
      <c r="AF30" s="54">
        <f>SUM(AF8:AF28)</f>
        <v>1829</v>
      </c>
      <c r="AG30" s="54">
        <f t="shared" si="24"/>
        <v>0</v>
      </c>
      <c r="AH30" s="94"/>
      <c r="AI30" s="89" t="s">
        <v>6</v>
      </c>
      <c r="AJ30" s="90"/>
      <c r="AK30" s="36">
        <f t="shared" ref="AK30:AT30" si="25">SUM(AK8:AK26)</f>
        <v>0</v>
      </c>
      <c r="AL30" s="36">
        <f>SUM(AL8:AL29)</f>
        <v>33177</v>
      </c>
      <c r="AM30" s="36">
        <f>SUM(AM8:AM29)</f>
        <v>38231</v>
      </c>
      <c r="AN30" s="36">
        <f>SUM(AN8:AN29)</f>
        <v>0</v>
      </c>
      <c r="AO30" s="36">
        <f t="shared" si="25"/>
        <v>0</v>
      </c>
      <c r="AP30" s="36">
        <f t="shared" si="25"/>
        <v>0</v>
      </c>
      <c r="AQ30" s="36">
        <f t="shared" si="25"/>
        <v>0</v>
      </c>
      <c r="AR30" s="36">
        <f t="shared" si="25"/>
        <v>0</v>
      </c>
      <c r="AS30" s="36">
        <f t="shared" si="25"/>
        <v>6500</v>
      </c>
      <c r="AT30" s="36">
        <f t="shared" si="25"/>
        <v>0</v>
      </c>
      <c r="AU30" s="94"/>
      <c r="AV30" s="89" t="s">
        <v>6</v>
      </c>
      <c r="AW30" s="90"/>
      <c r="AX30" s="7">
        <f t="shared" ref="AX30:BJ30" si="26">SUM(AX8:AX26)</f>
        <v>0</v>
      </c>
      <c r="AY30" s="7">
        <f t="shared" si="26"/>
        <v>0</v>
      </c>
      <c r="AZ30" s="7">
        <f t="shared" si="26"/>
        <v>0</v>
      </c>
      <c r="BA30" s="7">
        <f t="shared" si="26"/>
        <v>0</v>
      </c>
      <c r="BB30" s="7">
        <f t="shared" si="26"/>
        <v>0</v>
      </c>
      <c r="BC30" s="7">
        <f t="shared" si="26"/>
        <v>0</v>
      </c>
      <c r="BD30" s="7">
        <f t="shared" si="26"/>
        <v>0</v>
      </c>
      <c r="BE30" s="7">
        <f t="shared" si="26"/>
        <v>423</v>
      </c>
      <c r="BF30" s="7">
        <f t="shared" si="26"/>
        <v>423</v>
      </c>
      <c r="BG30" s="7">
        <f>SUM(BG8:BG29)</f>
        <v>0</v>
      </c>
      <c r="BH30" s="7">
        <f>SUM(BH8:BH29)</f>
        <v>6923</v>
      </c>
      <c r="BI30" s="7">
        <f>SUM(BI12:BI29)</f>
        <v>0</v>
      </c>
      <c r="BJ30" s="7">
        <f t="shared" si="26"/>
        <v>0</v>
      </c>
      <c r="BK30" s="7">
        <f>SUM(BK8:BK28)</f>
        <v>33177</v>
      </c>
      <c r="BL30" s="7">
        <f>SUM(BL8:BL29)</f>
        <v>45154</v>
      </c>
      <c r="BM30" s="7">
        <f>SUM(BM8:BM29)</f>
        <v>0</v>
      </c>
      <c r="BN30" s="94"/>
      <c r="BO30" s="89" t="s">
        <v>6</v>
      </c>
      <c r="BP30" s="90"/>
      <c r="BQ30" s="7">
        <f t="shared" ref="BQ30:CE30" si="27">SUM(BQ8:BQ26)</f>
        <v>8221</v>
      </c>
      <c r="BR30" s="7">
        <f>SUM(BR24:BR29,BR8:BR23)</f>
        <v>12746</v>
      </c>
      <c r="BS30" s="7">
        <f t="shared" si="27"/>
        <v>0</v>
      </c>
      <c r="BT30" s="7">
        <f t="shared" si="27"/>
        <v>1981</v>
      </c>
      <c r="BU30" s="7">
        <f t="shared" si="27"/>
        <v>2514</v>
      </c>
      <c r="BV30" s="7">
        <f t="shared" si="27"/>
        <v>0</v>
      </c>
      <c r="BW30" s="7">
        <f>SUM(BW8:BW28)</f>
        <v>10994</v>
      </c>
      <c r="BX30" s="7">
        <f>SUM(BX8:BX28)</f>
        <v>11055</v>
      </c>
      <c r="BY30" s="7">
        <f>SUM(BY8:BY27)</f>
        <v>0</v>
      </c>
      <c r="BZ30" s="7">
        <f>SUM(BZ29,BZ8:BZ28)</f>
        <v>148</v>
      </c>
      <c r="CA30" s="7">
        <f t="shared" si="27"/>
        <v>161</v>
      </c>
      <c r="CB30" s="7">
        <f t="shared" si="27"/>
        <v>0</v>
      </c>
      <c r="CC30" s="7">
        <f t="shared" si="27"/>
        <v>0</v>
      </c>
      <c r="CD30" s="7">
        <f t="shared" si="27"/>
        <v>218</v>
      </c>
      <c r="CE30" s="7">
        <f t="shared" si="27"/>
        <v>0</v>
      </c>
      <c r="CF30" s="94"/>
      <c r="CG30" s="89" t="s">
        <v>6</v>
      </c>
      <c r="CH30" s="90"/>
      <c r="CI30" s="7">
        <f t="shared" ref="CI30:CX30" si="28">SUM(CI8:CI26)</f>
        <v>568</v>
      </c>
      <c r="CJ30" s="7">
        <f t="shared" si="28"/>
        <v>568</v>
      </c>
      <c r="CK30" s="7">
        <f t="shared" si="28"/>
        <v>0</v>
      </c>
      <c r="CL30" s="7">
        <f t="shared" si="28"/>
        <v>0</v>
      </c>
      <c r="CM30" s="7">
        <f>SUM(CM8:CM28)</f>
        <v>0</v>
      </c>
      <c r="CN30" s="7">
        <f>SUM(CN8:CN27)</f>
        <v>0</v>
      </c>
      <c r="CO30" s="7">
        <f t="shared" si="28"/>
        <v>10101</v>
      </c>
      <c r="CP30" s="7">
        <f>SUM(CP9:CP22)</f>
        <v>10812</v>
      </c>
      <c r="CQ30" s="7">
        <f t="shared" si="28"/>
        <v>0</v>
      </c>
      <c r="CR30" s="7">
        <f t="shared" si="28"/>
        <v>0</v>
      </c>
      <c r="CS30" s="7">
        <f t="shared" si="28"/>
        <v>0</v>
      </c>
      <c r="CT30" s="7">
        <f t="shared" si="28"/>
        <v>1164</v>
      </c>
      <c r="CU30" s="7">
        <f t="shared" si="28"/>
        <v>5581</v>
      </c>
      <c r="CV30" s="7">
        <f t="shared" si="28"/>
        <v>0</v>
      </c>
      <c r="CW30" s="7">
        <f t="shared" si="28"/>
        <v>0</v>
      </c>
      <c r="CX30" s="7">
        <f t="shared" si="28"/>
        <v>0</v>
      </c>
      <c r="CY30" s="94"/>
      <c r="CZ30" s="89" t="s">
        <v>6</v>
      </c>
      <c r="DA30" s="90"/>
      <c r="DB30" s="7">
        <f>SUM(DB8:DB29)</f>
        <v>33177</v>
      </c>
      <c r="DC30" s="7">
        <f>SUM(DC8:DC29)</f>
        <v>43655</v>
      </c>
      <c r="DD30" s="7">
        <f>SUM(DD8:DD29)</f>
        <v>0</v>
      </c>
      <c r="DE30" s="7">
        <f t="shared" ref="DE30:DP30" si="29">SUM(DE8:DE26)</f>
        <v>0</v>
      </c>
      <c r="DF30" s="7">
        <f t="shared" si="29"/>
        <v>0</v>
      </c>
      <c r="DG30" s="7">
        <f t="shared" si="29"/>
        <v>0</v>
      </c>
      <c r="DH30" s="7">
        <f t="shared" si="29"/>
        <v>0</v>
      </c>
      <c r="DI30" s="7">
        <f t="shared" si="29"/>
        <v>0</v>
      </c>
      <c r="DJ30" s="7">
        <f t="shared" si="29"/>
        <v>0</v>
      </c>
      <c r="DK30" s="7">
        <f t="shared" si="29"/>
        <v>0</v>
      </c>
      <c r="DL30" s="7">
        <f t="shared" si="29"/>
        <v>1499</v>
      </c>
      <c r="DM30" s="7">
        <f t="shared" si="29"/>
        <v>0</v>
      </c>
      <c r="DN30" s="7">
        <f t="shared" si="29"/>
        <v>0</v>
      </c>
      <c r="DO30" s="7">
        <f t="shared" si="29"/>
        <v>0</v>
      </c>
      <c r="DP30" s="7">
        <f t="shared" si="29"/>
        <v>0</v>
      </c>
      <c r="DQ30" s="94"/>
      <c r="DR30" s="89" t="s">
        <v>6</v>
      </c>
      <c r="DS30" s="90"/>
      <c r="DT30" s="7">
        <f>SUM(DT8:DT26)</f>
        <v>0</v>
      </c>
      <c r="DU30" s="7">
        <f>SUM(DU8:DU26)</f>
        <v>1499</v>
      </c>
      <c r="DV30" s="7">
        <f>SUM(DV8:DV26)</f>
        <v>0</v>
      </c>
      <c r="DW30" s="7">
        <f>SUM(DW8:DW26)</f>
        <v>0</v>
      </c>
      <c r="DX30" s="7">
        <f>SUM(DX15:DX29,DX8:DX14)</f>
        <v>33177</v>
      </c>
      <c r="DY30" s="7">
        <f>SUM(DY8:DY29)</f>
        <v>45154</v>
      </c>
      <c r="DZ30" s="7">
        <f>SUM(DZ8:DZ29)</f>
        <v>0</v>
      </c>
    </row>
    <row r="31" spans="1:130" ht="11.1" customHeight="1">
      <c r="CN31" s="22"/>
    </row>
    <row r="32" spans="1:130" ht="11.1" customHeight="1"/>
    <row r="33" spans="18:132" ht="11.1" customHeight="1"/>
    <row r="34" spans="18:132" ht="11.1" customHeight="1">
      <c r="AB34" s="38"/>
    </row>
    <row r="35" spans="18:132">
      <c r="R35" s="10"/>
      <c r="S35" s="10"/>
      <c r="T35" s="20"/>
      <c r="U35" s="20"/>
      <c r="V35" s="20"/>
      <c r="W35" s="20"/>
      <c r="DY35" s="10"/>
      <c r="DZ35" s="10"/>
      <c r="EA35" s="20"/>
      <c r="EB35" s="20"/>
    </row>
    <row r="36" spans="18:132">
      <c r="R36" s="10"/>
      <c r="S36" s="10"/>
      <c r="T36" s="20"/>
      <c r="U36" s="20"/>
      <c r="V36" s="20"/>
      <c r="W36" s="20"/>
      <c r="DW36" s="10"/>
      <c r="DX36" s="10"/>
      <c r="DY36" s="10"/>
      <c r="DZ36" s="10"/>
      <c r="EA36" s="20"/>
      <c r="EB36" s="20"/>
    </row>
    <row r="37" spans="18:132">
      <c r="R37" s="10"/>
      <c r="S37" s="10"/>
      <c r="T37" s="20"/>
      <c r="U37" s="20"/>
      <c r="V37" s="20"/>
      <c r="W37" s="20"/>
      <c r="DW37" s="10"/>
      <c r="DX37" s="10"/>
      <c r="DY37" s="20"/>
      <c r="DZ37" s="20"/>
      <c r="EA37" s="20"/>
      <c r="EB37" s="20"/>
    </row>
    <row r="38" spans="18:132">
      <c r="R38" s="10"/>
      <c r="S38" s="10"/>
      <c r="T38" s="20"/>
      <c r="U38" s="20"/>
      <c r="V38" s="20"/>
      <c r="W38" s="20"/>
      <c r="DW38" s="10"/>
      <c r="DX38" s="10"/>
    </row>
    <row r="39" spans="18:132">
      <c r="R39" s="10"/>
      <c r="S39" s="10"/>
      <c r="T39" s="20"/>
      <c r="U39" s="20"/>
      <c r="V39" s="20"/>
      <c r="W39" s="20"/>
      <c r="DS39" s="10"/>
    </row>
    <row r="40" spans="18:132">
      <c r="R40" s="60"/>
      <c r="S40" s="60"/>
      <c r="T40" s="20"/>
      <c r="U40" s="20"/>
      <c r="V40" s="20"/>
      <c r="W40" s="20"/>
    </row>
    <row r="41" spans="18:132">
      <c r="R41" s="60"/>
      <c r="S41" s="60"/>
      <c r="T41" s="20"/>
      <c r="U41" s="20"/>
      <c r="V41" s="20"/>
      <c r="W41" s="20"/>
    </row>
    <row r="42" spans="18:132">
      <c r="R42" s="10"/>
      <c r="S42" s="10"/>
      <c r="T42" s="20"/>
      <c r="U42" s="20"/>
      <c r="V42" s="20"/>
      <c r="W42" s="20"/>
    </row>
    <row r="43" spans="18:132">
      <c r="R43" s="10"/>
      <c r="S43" s="10"/>
      <c r="T43" s="20"/>
      <c r="U43" s="20"/>
      <c r="V43" s="20"/>
      <c r="W43" s="20"/>
    </row>
    <row r="44" spans="18:132">
      <c r="R44" s="10"/>
      <c r="S44" s="10"/>
      <c r="T44" s="20"/>
      <c r="U44" s="20"/>
      <c r="V44" s="20"/>
      <c r="W44" s="20"/>
    </row>
    <row r="45" spans="18:132">
      <c r="R45" s="10"/>
      <c r="S45" s="10"/>
      <c r="T45" s="20"/>
      <c r="U45" s="20"/>
      <c r="V45" s="20"/>
      <c r="W45" s="20"/>
    </row>
    <row r="46" spans="18:132">
      <c r="R46" s="10"/>
      <c r="S46" s="10"/>
      <c r="T46" s="20"/>
      <c r="U46" s="20"/>
      <c r="V46" s="20"/>
      <c r="W46" s="20"/>
    </row>
    <row r="47" spans="18:132">
      <c r="R47" s="10"/>
      <c r="S47" s="10"/>
      <c r="T47" s="20"/>
      <c r="U47" s="20"/>
      <c r="V47" s="20"/>
      <c r="W47" s="20"/>
    </row>
    <row r="48" spans="18:132">
      <c r="R48" s="60"/>
      <c r="S48" s="60"/>
      <c r="T48" s="20"/>
      <c r="U48" s="20"/>
      <c r="V48" s="20"/>
      <c r="W48" s="20"/>
    </row>
    <row r="49" spans="18:23">
      <c r="R49" s="10"/>
      <c r="S49" s="10"/>
      <c r="T49" s="20"/>
      <c r="U49" s="20"/>
      <c r="V49" s="20"/>
      <c r="W49" s="20"/>
    </row>
    <row r="50" spans="18:23">
      <c r="R50" s="60"/>
      <c r="S50" s="60"/>
      <c r="T50" s="20"/>
      <c r="U50" s="20"/>
      <c r="V50" s="20"/>
      <c r="W50" s="20"/>
    </row>
    <row r="51" spans="18:23">
      <c r="R51" s="10"/>
      <c r="S51" s="10"/>
      <c r="T51" s="20"/>
      <c r="U51" s="20"/>
      <c r="V51" s="20"/>
      <c r="W51" s="20"/>
    </row>
    <row r="52" spans="18:23">
      <c r="R52" s="10"/>
      <c r="S52" s="10"/>
      <c r="T52" s="20"/>
      <c r="U52" s="20"/>
      <c r="V52" s="20"/>
      <c r="W52" s="20"/>
    </row>
    <row r="53" spans="18:23">
      <c r="R53" s="10"/>
      <c r="S53" s="10"/>
      <c r="T53" s="20"/>
      <c r="U53" s="20"/>
      <c r="V53" s="20"/>
      <c r="W53" s="20"/>
    </row>
    <row r="54" spans="18:23">
      <c r="R54" s="10"/>
      <c r="S54" s="10"/>
      <c r="T54" s="20"/>
      <c r="U54" s="20"/>
      <c r="V54" s="20"/>
      <c r="W54" s="20"/>
    </row>
    <row r="55" spans="18:23">
      <c r="R55" s="20"/>
      <c r="S55" s="20"/>
      <c r="T55" s="20"/>
      <c r="U55" s="20"/>
      <c r="V55" s="20"/>
      <c r="W55" s="20"/>
    </row>
    <row r="56" spans="18:23">
      <c r="R56" s="20"/>
      <c r="S56" s="20"/>
      <c r="T56" s="20"/>
      <c r="U56" s="20"/>
      <c r="V56" s="20"/>
      <c r="W56" s="20"/>
    </row>
    <row r="57" spans="18:23">
      <c r="R57" s="20"/>
      <c r="S57" s="20"/>
      <c r="T57" s="20"/>
      <c r="U57" s="20"/>
      <c r="V57" s="20"/>
      <c r="W57" s="20"/>
    </row>
  </sheetData>
  <mergeCells count="106">
    <mergeCell ref="AH4:AH7"/>
    <mergeCell ref="AE5:AG6"/>
    <mergeCell ref="S6:U6"/>
    <mergeCell ref="A8:A30"/>
    <mergeCell ref="G6:I6"/>
    <mergeCell ref="D4:O4"/>
    <mergeCell ref="P4:P7"/>
    <mergeCell ref="A4:A7"/>
    <mergeCell ref="B4:C7"/>
    <mergeCell ref="J6:L6"/>
    <mergeCell ref="AV4:AW7"/>
    <mergeCell ref="AU4:AU7"/>
    <mergeCell ref="AK5:AK6"/>
    <mergeCell ref="AO4:AT4"/>
    <mergeCell ref="AL5:AN6"/>
    <mergeCell ref="AI4:AJ7"/>
    <mergeCell ref="BO4:BP7"/>
    <mergeCell ref="AX4:BI4"/>
    <mergeCell ref="BK4:BM6"/>
    <mergeCell ref="DH5:DJ6"/>
    <mergeCell ref="DN5:DP6"/>
    <mergeCell ref="BT5:BV6"/>
    <mergeCell ref="BW5:BY6"/>
    <mergeCell ref="BQ5:BS6"/>
    <mergeCell ref="BJ4:BJ6"/>
    <mergeCell ref="AX5:AZ6"/>
    <mergeCell ref="BZ5:CE5"/>
    <mergeCell ref="BQ4:CE4"/>
    <mergeCell ref="CI4:CX4"/>
    <mergeCell ref="CL5:CN6"/>
    <mergeCell ref="CO5:CQ6"/>
    <mergeCell ref="CT5:CU6"/>
    <mergeCell ref="CR5:CS6"/>
    <mergeCell ref="CG4:CH7"/>
    <mergeCell ref="DW4:DW6"/>
    <mergeCell ref="DQ8:DQ30"/>
    <mergeCell ref="DQ2:EF2"/>
    <mergeCell ref="DR4:DS7"/>
    <mergeCell ref="DT4:DV4"/>
    <mergeCell ref="DT5:DV6"/>
    <mergeCell ref="DX4:DZ6"/>
    <mergeCell ref="S5:AA5"/>
    <mergeCell ref="M5:O6"/>
    <mergeCell ref="A2:O2"/>
    <mergeCell ref="CF8:CF30"/>
    <mergeCell ref="CY8:CY30"/>
    <mergeCell ref="CG30:CH30"/>
    <mergeCell ref="AV30:AW30"/>
    <mergeCell ref="AU8:AU30"/>
    <mergeCell ref="BN8:BN30"/>
    <mergeCell ref="CZ30:DA30"/>
    <mergeCell ref="CI5:CK5"/>
    <mergeCell ref="CI6:CK6"/>
    <mergeCell ref="CV5:CX6"/>
    <mergeCell ref="DR30:DS30"/>
    <mergeCell ref="DQ4:DQ7"/>
    <mergeCell ref="DE4:DP4"/>
    <mergeCell ref="DK5:DM6"/>
    <mergeCell ref="DQ1:ED1"/>
    <mergeCell ref="AU1:BM1"/>
    <mergeCell ref="BN1:CD1"/>
    <mergeCell ref="CF1:CW1"/>
    <mergeCell ref="CY1:DO1"/>
    <mergeCell ref="DB5:DD6"/>
    <mergeCell ref="CV3:CX3"/>
    <mergeCell ref="P2:AG2"/>
    <mergeCell ref="AH2:AT2"/>
    <mergeCell ref="AR3:AT3"/>
    <mergeCell ref="AD3:AG3"/>
    <mergeCell ref="CY2:DP2"/>
    <mergeCell ref="CF2:CX2"/>
    <mergeCell ref="CY4:CY7"/>
    <mergeCell ref="CZ4:DA7"/>
    <mergeCell ref="DE5:DG6"/>
    <mergeCell ref="DB4:DD4"/>
    <mergeCell ref="DN3:DP3"/>
    <mergeCell ref="CF4:CF7"/>
    <mergeCell ref="AO5:AQ6"/>
    <mergeCell ref="BN4:BN7"/>
    <mergeCell ref="BG5:BI6"/>
    <mergeCell ref="AK4:AN4"/>
    <mergeCell ref="AR5:AT6"/>
    <mergeCell ref="A1:O1"/>
    <mergeCell ref="P1:AE1"/>
    <mergeCell ref="AH1:AS1"/>
    <mergeCell ref="B30:C30"/>
    <mergeCell ref="AI30:AJ30"/>
    <mergeCell ref="P8:P30"/>
    <mergeCell ref="AH8:AH30"/>
    <mergeCell ref="CC3:CE3"/>
    <mergeCell ref="S4:AG4"/>
    <mergeCell ref="D5:L5"/>
    <mergeCell ref="Q4:R7"/>
    <mergeCell ref="Y6:AA6"/>
    <mergeCell ref="D6:F6"/>
    <mergeCell ref="BK3:BM3"/>
    <mergeCell ref="AU2:BM2"/>
    <mergeCell ref="BN2:CE2"/>
    <mergeCell ref="V6:X6"/>
    <mergeCell ref="BA5:BC6"/>
    <mergeCell ref="BD5:BF6"/>
    <mergeCell ref="BO30:BP30"/>
    <mergeCell ref="BZ6:CB6"/>
    <mergeCell ref="CC6:CE6"/>
    <mergeCell ref="AB6:AD6"/>
    <mergeCell ref="Q30:R30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8" orientation="landscape" verticalDpi="72" r:id="rId1"/>
  <headerFooter alignWithMargins="0"/>
  <rowBreaks count="1" manualBreakCount="1">
    <brk id="30" max="143" man="1"/>
  </rowBreaks>
  <colBreaks count="7" manualBreakCount="7">
    <brk id="15" max="27" man="1"/>
    <brk id="33" max="27" man="1"/>
    <brk id="46" max="27" man="1"/>
    <brk id="65" max="27" man="1"/>
    <brk id="83" max="27" man="1"/>
    <brk id="102" max="27" man="1"/>
    <brk id="120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sqref="A1:M24"/>
    </sheetView>
  </sheetViews>
  <sheetFormatPr defaultRowHeight="12.75"/>
  <cols>
    <col min="1" max="3" width="5" customWidth="1"/>
    <col min="4" max="4" width="4.5703125" customWidth="1"/>
    <col min="5" max="5" width="4.7109375" customWidth="1"/>
    <col min="6" max="6" width="9.42578125" customWidth="1"/>
    <col min="7" max="7" width="28.7109375" customWidth="1"/>
    <col min="8" max="8" width="8.28515625" customWidth="1"/>
    <col min="10" max="10" width="9.85546875" customWidth="1"/>
  </cols>
  <sheetData>
    <row r="1" spans="1:13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6" spans="1:13" ht="13.5" thickBot="1"/>
    <row r="7" spans="1:13" ht="25.5" customHeight="1" thickBot="1">
      <c r="D7" s="32"/>
      <c r="E7" s="33"/>
      <c r="F7" s="155"/>
      <c r="G7" s="156"/>
      <c r="H7" s="29"/>
      <c r="I7" s="30"/>
      <c r="J7" s="28"/>
      <c r="K7" s="31"/>
    </row>
    <row r="8" spans="1:13">
      <c r="D8" s="158"/>
      <c r="E8" s="19"/>
      <c r="F8" s="71"/>
      <c r="G8" s="5"/>
      <c r="H8" s="25"/>
      <c r="I8" s="25"/>
      <c r="J8" s="25"/>
      <c r="K8" s="25"/>
    </row>
    <row r="9" spans="1:13">
      <c r="D9" s="158"/>
      <c r="E9" s="18"/>
      <c r="F9" s="71"/>
      <c r="G9" s="5"/>
      <c r="H9" s="17"/>
      <c r="I9" s="17"/>
      <c r="J9" s="17"/>
      <c r="K9" s="25"/>
    </row>
    <row r="10" spans="1:13">
      <c r="D10" s="158"/>
      <c r="E10" s="19"/>
      <c r="F10" s="73"/>
      <c r="G10" s="4"/>
      <c r="H10" s="17"/>
      <c r="I10" s="17"/>
      <c r="J10" s="17"/>
      <c r="K10" s="25"/>
    </row>
    <row r="11" spans="1:13">
      <c r="D11" s="158"/>
      <c r="E11" s="18"/>
      <c r="F11" s="73"/>
      <c r="G11" s="4"/>
      <c r="H11" s="17"/>
      <c r="I11" s="17"/>
      <c r="J11" s="17"/>
      <c r="K11" s="25"/>
    </row>
    <row r="12" spans="1:13">
      <c r="D12" s="158"/>
      <c r="E12" s="19"/>
      <c r="F12" s="76"/>
      <c r="G12" s="51"/>
      <c r="H12" s="17"/>
      <c r="I12" s="17"/>
      <c r="J12" s="17"/>
      <c r="K12" s="25"/>
    </row>
    <row r="13" spans="1:13">
      <c r="D13" s="158"/>
      <c r="E13" s="19"/>
      <c r="F13" s="77"/>
      <c r="G13" s="4"/>
      <c r="H13" s="17"/>
      <c r="I13" s="17"/>
      <c r="J13" s="17"/>
      <c r="K13" s="25"/>
    </row>
    <row r="14" spans="1:13">
      <c r="D14" s="158"/>
      <c r="E14" s="18"/>
      <c r="F14" s="77"/>
      <c r="G14" s="4"/>
      <c r="H14" s="17"/>
      <c r="I14" s="17"/>
      <c r="J14" s="17"/>
      <c r="K14" s="25"/>
    </row>
    <row r="15" spans="1:13">
      <c r="D15" s="158"/>
      <c r="E15" s="19"/>
      <c r="F15" s="73"/>
      <c r="G15" s="4"/>
      <c r="H15" s="17"/>
      <c r="I15" s="17"/>
      <c r="J15" s="17"/>
      <c r="K15" s="25"/>
    </row>
    <row r="16" spans="1:13">
      <c r="D16" s="158"/>
      <c r="E16" s="18"/>
      <c r="F16" s="73"/>
      <c r="G16" s="4"/>
      <c r="H16" s="17"/>
      <c r="I16" s="17"/>
      <c r="J16" s="17"/>
      <c r="K16" s="25"/>
    </row>
    <row r="17" spans="4:11">
      <c r="D17" s="158"/>
      <c r="E17" s="19"/>
      <c r="F17" s="77"/>
      <c r="G17" s="4"/>
      <c r="H17" s="17"/>
      <c r="I17" s="17"/>
      <c r="J17" s="17"/>
      <c r="K17" s="25"/>
    </row>
    <row r="18" spans="4:11">
      <c r="D18" s="158"/>
      <c r="E18" s="19"/>
      <c r="F18" s="78"/>
      <c r="G18" s="50"/>
      <c r="H18" s="17"/>
      <c r="I18" s="17"/>
      <c r="K18" s="25"/>
    </row>
    <row r="19" spans="4:11">
      <c r="D19" s="158"/>
      <c r="E19" s="18"/>
      <c r="F19" s="73"/>
      <c r="G19" s="4"/>
      <c r="H19" s="17"/>
      <c r="I19" s="17"/>
      <c r="J19" s="17"/>
      <c r="K19" s="25"/>
    </row>
    <row r="20" spans="4:11">
      <c r="D20" s="158"/>
      <c r="E20" s="19"/>
      <c r="F20" s="73"/>
      <c r="G20" s="4"/>
      <c r="H20" s="17"/>
      <c r="I20" s="17"/>
      <c r="J20" s="17"/>
      <c r="K20" s="25"/>
    </row>
    <row r="21" spans="4:11">
      <c r="D21" s="158"/>
      <c r="E21" s="19"/>
      <c r="F21" s="78"/>
      <c r="G21" s="50"/>
      <c r="H21" s="26"/>
      <c r="I21" s="26"/>
      <c r="J21" s="26"/>
      <c r="K21" s="25"/>
    </row>
    <row r="22" spans="4:11">
      <c r="D22" s="158"/>
      <c r="E22" s="18"/>
      <c r="F22" s="79"/>
      <c r="G22" s="12"/>
      <c r="H22" s="26"/>
      <c r="I22" s="26"/>
      <c r="J22" s="26"/>
      <c r="K22" s="25"/>
    </row>
    <row r="23" spans="4:11" ht="13.5" thickBot="1">
      <c r="D23" s="158"/>
      <c r="E23" s="19"/>
      <c r="F23" s="79"/>
      <c r="G23" s="12"/>
      <c r="H23" s="26"/>
      <c r="I23" s="26"/>
      <c r="J23" s="26"/>
      <c r="K23" s="25"/>
    </row>
    <row r="24" spans="4:11" ht="13.5" thickBot="1">
      <c r="D24" s="159"/>
      <c r="E24" s="24"/>
      <c r="F24" s="23"/>
      <c r="G24" s="23"/>
      <c r="H24" s="21"/>
      <c r="I24" s="21"/>
      <c r="J24" s="21"/>
      <c r="K24" s="27"/>
    </row>
    <row r="25" spans="4:11">
      <c r="D25" s="61"/>
      <c r="E25" s="20"/>
      <c r="F25" s="20"/>
      <c r="G25" s="20"/>
      <c r="H25" s="62"/>
      <c r="I25" s="62"/>
      <c r="J25" s="62"/>
      <c r="K25" s="62"/>
    </row>
    <row r="26" spans="4:11">
      <c r="D26" s="20"/>
      <c r="E26" s="20"/>
      <c r="F26" s="20"/>
      <c r="G26" s="20"/>
      <c r="H26" s="62"/>
      <c r="I26" s="62"/>
      <c r="J26" s="62"/>
      <c r="K26" s="62"/>
    </row>
    <row r="27" spans="4:11">
      <c r="D27" s="20"/>
      <c r="E27" s="20"/>
      <c r="F27" s="20"/>
      <c r="G27" s="20"/>
      <c r="H27" s="62"/>
      <c r="I27" s="62"/>
      <c r="J27" s="62"/>
      <c r="K27" s="62"/>
    </row>
    <row r="28" spans="4:11">
      <c r="D28" s="20"/>
      <c r="E28" s="20"/>
      <c r="F28" s="20"/>
      <c r="G28" s="20"/>
      <c r="H28" s="62"/>
      <c r="I28" s="62"/>
      <c r="J28" s="62"/>
      <c r="K28" s="62"/>
    </row>
    <row r="29" spans="4:11">
      <c r="D29" s="20"/>
      <c r="E29" s="20"/>
      <c r="F29" s="20"/>
      <c r="G29" s="20"/>
      <c r="H29" s="62"/>
      <c r="I29" s="62"/>
      <c r="J29" s="62"/>
      <c r="K29" s="62"/>
    </row>
    <row r="30" spans="4:11">
      <c r="D30" s="20"/>
      <c r="E30" s="20"/>
      <c r="F30" s="20"/>
      <c r="G30" s="20"/>
      <c r="H30" s="62"/>
      <c r="I30" s="62"/>
      <c r="J30" s="62"/>
      <c r="K30" s="62"/>
    </row>
    <row r="31" spans="4:11">
      <c r="D31" s="61"/>
      <c r="E31" s="20"/>
      <c r="F31" s="20"/>
      <c r="G31" s="20"/>
      <c r="H31" s="62"/>
      <c r="I31" s="62"/>
      <c r="J31" s="62"/>
      <c r="K31" s="62"/>
    </row>
    <row r="32" spans="4:11">
      <c r="D32" s="20"/>
      <c r="E32" s="20"/>
      <c r="F32" s="20"/>
      <c r="G32" s="20"/>
      <c r="H32" s="62"/>
      <c r="I32" s="62"/>
      <c r="J32" s="62"/>
      <c r="K32" s="62"/>
    </row>
    <row r="33" spans="4:11">
      <c r="D33" s="20"/>
      <c r="E33" s="20"/>
      <c r="F33" s="20"/>
      <c r="G33" s="20"/>
      <c r="H33" s="62"/>
      <c r="I33" s="62"/>
      <c r="J33" s="62"/>
      <c r="K33" s="62"/>
    </row>
    <row r="34" spans="4:11">
      <c r="D34" s="20"/>
      <c r="E34" s="20"/>
      <c r="F34" s="20"/>
      <c r="G34" s="20"/>
      <c r="H34" s="62"/>
      <c r="I34" s="62"/>
      <c r="J34" s="62"/>
      <c r="K34" s="62"/>
    </row>
    <row r="35" spans="4:11">
      <c r="D35" s="20"/>
      <c r="E35" s="20"/>
      <c r="F35" s="20"/>
      <c r="G35" s="20"/>
      <c r="H35" s="62"/>
      <c r="I35" s="62"/>
      <c r="J35" s="62"/>
      <c r="K35" s="62"/>
    </row>
  </sheetData>
  <mergeCells count="5">
    <mergeCell ref="F7:G7"/>
    <mergeCell ref="A4:K4"/>
    <mergeCell ref="D8:D24"/>
    <mergeCell ref="A1:M1"/>
    <mergeCell ref="A3:M3"/>
  </mergeCells>
  <phoneticPr fontId="0" type="noConversion"/>
  <pageMargins left="0.75" right="0.75" top="1" bottom="1" header="0.5" footer="0.5"/>
  <pageSetup paperSize="9" orientation="landscape" verticalDpi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I25"/>
  <sheetViews>
    <sheetView workbookViewId="0">
      <selection activeCell="C2" sqref="A2:I25"/>
    </sheetView>
  </sheetViews>
  <sheetFormatPr defaultRowHeight="12.75"/>
  <sheetData>
    <row r="3" spans="1:9">
      <c r="A3" s="160"/>
      <c r="B3" s="160"/>
      <c r="C3" s="160"/>
      <c r="D3" s="160"/>
      <c r="E3" s="160"/>
      <c r="F3" s="160"/>
      <c r="G3" s="160"/>
      <c r="H3" s="160"/>
      <c r="I3" s="160"/>
    </row>
    <row r="4" spans="1:9">
      <c r="A4" s="160"/>
      <c r="B4" s="160"/>
      <c r="C4" s="160"/>
      <c r="D4" s="160"/>
      <c r="E4" s="160"/>
      <c r="F4" s="160"/>
      <c r="G4" s="160"/>
      <c r="H4" s="160"/>
      <c r="I4" s="160"/>
    </row>
    <row r="7" spans="1:9">
      <c r="E7" s="84"/>
      <c r="F7" s="84"/>
      <c r="G7" s="84"/>
    </row>
    <row r="10" spans="1:9">
      <c r="E10" s="22"/>
      <c r="G10" s="22"/>
    </row>
    <row r="11" spans="1:9">
      <c r="E11" s="22"/>
      <c r="G11" s="22"/>
    </row>
    <row r="12" spans="1:9">
      <c r="E12" s="22"/>
      <c r="G12" s="22"/>
    </row>
    <row r="13" spans="1:9">
      <c r="E13" s="22"/>
      <c r="G13" s="22"/>
    </row>
    <row r="14" spans="1:9">
      <c r="E14" s="22"/>
    </row>
    <row r="16" spans="1:9">
      <c r="E16" s="22"/>
      <c r="G16" s="22"/>
    </row>
    <row r="18" spans="2:7">
      <c r="B18" s="70"/>
      <c r="C18" s="70"/>
      <c r="D18" s="70"/>
      <c r="E18" s="85"/>
      <c r="F18" s="70"/>
      <c r="G18" s="85"/>
    </row>
    <row r="20" spans="2:7">
      <c r="E20" s="22"/>
      <c r="G20" s="22"/>
    </row>
    <row r="21" spans="2:7">
      <c r="E21" s="22"/>
      <c r="G21" s="22"/>
    </row>
    <row r="22" spans="2:7">
      <c r="E22" s="22"/>
      <c r="G22" s="22"/>
    </row>
    <row r="25" spans="2:7">
      <c r="B25" s="70"/>
      <c r="C25" s="70"/>
      <c r="D25" s="70"/>
      <c r="E25" s="85"/>
      <c r="F25" s="70"/>
      <c r="G25" s="85"/>
    </row>
  </sheetData>
  <mergeCells count="2">
    <mergeCell ref="A3:I3"/>
    <mergeCell ref="A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Munka5</vt:lpstr>
      <vt:lpstr>Munka2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2015-05-11T11:33:00Z</cp:lastPrinted>
  <dcterms:created xsi:type="dcterms:W3CDTF">2008-05-19T08:08:07Z</dcterms:created>
  <dcterms:modified xsi:type="dcterms:W3CDTF">2015-05-11T11:53:27Z</dcterms:modified>
</cp:coreProperties>
</file>