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F54" i="1" s="1"/>
  <c r="E53" i="1"/>
  <c r="C53" i="1"/>
  <c r="F53" i="1" s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C10" i="1"/>
  <c r="F10" i="1" s="1"/>
  <c r="F9" i="1"/>
  <c r="E9" i="1"/>
  <c r="E8" i="1"/>
  <c r="C8" i="1"/>
  <c r="F8" i="1" s="1"/>
  <c r="C37" i="1" l="1"/>
  <c r="F41" i="1"/>
  <c r="F46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<sst xmlns="http://schemas.openxmlformats.org/spreadsheetml/2006/main" count="113" uniqueCount="99">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</sst>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8235318</v>
          </cell>
        </row>
        <row r="10">
          <cell r="C10">
            <v>600000</v>
          </cell>
        </row>
        <row r="11">
          <cell r="C11">
            <v>4845000</v>
          </cell>
        </row>
        <row r="13">
          <cell r="C13">
            <v>862330</v>
          </cell>
        </row>
        <row r="14">
          <cell r="C14">
            <v>1702979</v>
          </cell>
        </row>
        <row r="15">
          <cell r="C15">
            <v>169000</v>
          </cell>
        </row>
        <row r="19">
          <cell r="C19">
            <v>56009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60000</v>
          </cell>
        </row>
        <row r="37">
          <cell r="C37">
            <v>8994393</v>
          </cell>
        </row>
        <row r="38">
          <cell r="C38">
            <v>333841087</v>
          </cell>
        </row>
        <row r="39">
          <cell r="C39">
            <v>1054835</v>
          </cell>
        </row>
        <row r="41">
          <cell r="C41">
            <v>332786252</v>
          </cell>
        </row>
        <row r="42">
          <cell r="C42">
            <v>342835480</v>
          </cell>
        </row>
        <row r="46">
          <cell r="C46">
            <v>339723139</v>
          </cell>
        </row>
        <row r="47">
          <cell r="C47">
            <v>213559362</v>
          </cell>
        </row>
        <row r="48">
          <cell r="C48">
            <v>43829625</v>
          </cell>
        </row>
        <row r="49">
          <cell r="C49">
            <v>82334152</v>
          </cell>
        </row>
        <row r="52">
          <cell r="C52">
            <v>3121190</v>
          </cell>
        </row>
        <row r="53">
          <cell r="C53">
            <v>2231590</v>
          </cell>
        </row>
        <row r="54">
          <cell r="C54">
            <v>889600</v>
          </cell>
        </row>
        <row r="58">
          <cell r="C58">
            <v>342844329</v>
          </cell>
        </row>
        <row r="60">
          <cell r="C60">
            <v>55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G61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13.83203125" style="79" customWidth="1"/>
    <col min="2" max="2" width="79.1640625" style="20" customWidth="1"/>
    <col min="3" max="3" width="25" style="87" customWidth="1"/>
    <col min="4" max="4" width="9.33203125" style="20" customWidth="1"/>
    <col min="5" max="5" width="11.83203125" style="5" hidden="1" customWidth="1"/>
    <col min="6" max="6" width="9.83203125" style="5" hidden="1" customWidth="1"/>
    <col min="7" max="7" width="8" style="20" hidden="1" customWidth="1"/>
    <col min="8" max="8" width="9.33203125" style="20" customWidth="1"/>
    <col min="9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263" width="8" style="20" customWidth="1"/>
    <col min="264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519" width="8" style="20" customWidth="1"/>
    <col min="520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775" width="8" style="20" customWidth="1"/>
    <col min="776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031" width="8" style="20" customWidth="1"/>
    <col min="1032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287" width="8" style="20" customWidth="1"/>
    <col min="1288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543" width="8" style="20" customWidth="1"/>
    <col min="1544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1799" width="8" style="20" customWidth="1"/>
    <col min="1800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055" width="8" style="20" customWidth="1"/>
    <col min="2056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311" width="8" style="20" customWidth="1"/>
    <col min="2312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567" width="8" style="20" customWidth="1"/>
    <col min="2568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2823" width="8" style="20" customWidth="1"/>
    <col min="2824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079" width="8" style="20" customWidth="1"/>
    <col min="3080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335" width="8" style="20" customWidth="1"/>
    <col min="3336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591" width="8" style="20" customWidth="1"/>
    <col min="3592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3847" width="8" style="20" customWidth="1"/>
    <col min="3848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103" width="8" style="20" customWidth="1"/>
    <col min="4104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359" width="8" style="20" customWidth="1"/>
    <col min="4360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615" width="8" style="20" customWidth="1"/>
    <col min="4616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4871" width="8" style="20" customWidth="1"/>
    <col min="4872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127" width="8" style="20" customWidth="1"/>
    <col min="5128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383" width="8" style="20" customWidth="1"/>
    <col min="5384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639" width="8" style="20" customWidth="1"/>
    <col min="5640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5895" width="8" style="20" customWidth="1"/>
    <col min="5896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151" width="8" style="20" customWidth="1"/>
    <col min="6152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407" width="8" style="20" customWidth="1"/>
    <col min="6408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663" width="8" style="20" customWidth="1"/>
    <col min="6664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6919" width="8" style="20" customWidth="1"/>
    <col min="6920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175" width="8" style="20" customWidth="1"/>
    <col min="7176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431" width="8" style="20" customWidth="1"/>
    <col min="7432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687" width="8" style="20" customWidth="1"/>
    <col min="7688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7943" width="8" style="20" customWidth="1"/>
    <col min="7944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199" width="8" style="20" customWidth="1"/>
    <col min="8200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455" width="8" style="20" customWidth="1"/>
    <col min="8456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711" width="8" style="20" customWidth="1"/>
    <col min="8712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8967" width="8" style="20" customWidth="1"/>
    <col min="8968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223" width="8" style="20" customWidth="1"/>
    <col min="9224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479" width="8" style="20" customWidth="1"/>
    <col min="9480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735" width="8" style="20" customWidth="1"/>
    <col min="9736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9991" width="8" style="20" customWidth="1"/>
    <col min="9992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247" width="8" style="20" customWidth="1"/>
    <col min="10248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503" width="8" style="20" customWidth="1"/>
    <col min="10504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0759" width="8" style="20" customWidth="1"/>
    <col min="10760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015" width="8" style="20" customWidth="1"/>
    <col min="11016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271" width="8" style="20" customWidth="1"/>
    <col min="11272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527" width="8" style="20" customWidth="1"/>
    <col min="11528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1783" width="8" style="20" customWidth="1"/>
    <col min="11784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039" width="8" style="20" customWidth="1"/>
    <col min="12040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295" width="8" style="20" customWidth="1"/>
    <col min="12296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551" width="8" style="20" customWidth="1"/>
    <col min="12552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2807" width="8" style="20" customWidth="1"/>
    <col min="12808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063" width="8" style="20" customWidth="1"/>
    <col min="13064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319" width="8" style="20" customWidth="1"/>
    <col min="13320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575" width="8" style="20" customWidth="1"/>
    <col min="13576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3831" width="8" style="20" customWidth="1"/>
    <col min="13832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087" width="8" style="20" customWidth="1"/>
    <col min="14088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343" width="8" style="20" customWidth="1"/>
    <col min="14344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599" width="8" style="20" customWidth="1"/>
    <col min="14600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4855" width="8" style="20" customWidth="1"/>
    <col min="14856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111" width="8" style="20" customWidth="1"/>
    <col min="15112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367" width="8" style="20" customWidth="1"/>
    <col min="15368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623" width="8" style="20" customWidth="1"/>
    <col min="15624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5879" width="8" style="20" customWidth="1"/>
    <col min="15880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135" width="8" style="20" customWidth="1"/>
    <col min="16136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8300168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4200000+5000+40000+600000</f>
        <v>4845000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1533149+9467+1350+10800+162000</f>
        <v>1716766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'[1]9.3.1. sz. mell EOI'!C16+#REF!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'[1]9.3.1. sz. mell EOI'!C18+#REF!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1000+21833+33176</f>
        <v>56009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46"/>
      <c r="E21" s="32" t="e">
        <f>'[1]9.3.1. sz. mell EOI'!C21+#REF!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7" t="s">
        <v>48</v>
      </c>
      <c r="B25" s="48" t="s">
        <v>49</v>
      </c>
      <c r="C25" s="49"/>
      <c r="E25" s="32" t="e">
        <f>'[1]9.3.1. sz. mell EOI'!C25+#REF!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7" t="s">
        <v>50</v>
      </c>
      <c r="B26" s="48" t="s">
        <v>51</v>
      </c>
      <c r="C26" s="44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'[1]9.3.1. sz. mell EOI'!C27+#REF!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46"/>
      <c r="E28" s="32" t="e">
        <f>'[1]9.3.1. sz. mell EOI'!C28+#REF!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3" t="s">
        <v>56</v>
      </c>
      <c r="C29" s="46"/>
      <c r="E29" s="32" t="e">
        <f>'[1]9.3.1. sz. mell EOI'!C29+#REF!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/>
      <c r="E30" s="32" t="e">
        <f>'[1]9.3.1. sz. mell EOI'!C30+#REF!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7" t="s">
        <v>59</v>
      </c>
      <c r="B31" s="48" t="s">
        <v>60</v>
      </c>
      <c r="C31" s="44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'[1]9.3.1. sz. mell EOI'!C32+#REF!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3" t="s">
        <v>64</v>
      </c>
      <c r="C33" s="40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>
        <v>60000</v>
      </c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6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7">
        <f>+C8+C20+C25+C26+C31+C35+C36</f>
        <v>9059243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8" t="s">
        <v>74</v>
      </c>
      <c r="C38" s="59">
        <f>+C39+C40+C41</f>
        <v>333841087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3" t="s">
        <v>78</v>
      </c>
      <c r="C40" s="40"/>
      <c r="E40" s="32" t="e">
        <f>'[1]9.3.1. sz. mell EOI'!C40+#REF!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60">
        <f>328107890+80000+4185664+15000+110000+110000-1943023+2120721</f>
        <v>332786252</v>
      </c>
      <c r="E41" s="32" t="e">
        <f>'[1]9.3.1. sz. mell EOI'!C41+#REF!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62">
        <f>+C37+C38</f>
        <v>342900330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3"/>
      <c r="B43" s="64"/>
      <c r="C43" s="65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6"/>
      <c r="B44" s="67"/>
      <c r="C44" s="68"/>
      <c r="E44" s="32" t="e">
        <f>'[1]9.3.1. sz. mell EOI'!C44+#REF!</f>
        <v>#REF!</v>
      </c>
      <c r="F44" s="32" t="e">
        <f t="shared" si="0"/>
        <v>#REF!</v>
      </c>
    </row>
    <row r="45" spans="1:6" s="72" customFormat="1" ht="12" customHeight="1" thickBot="1" x14ac:dyDescent="0.25">
      <c r="A45" s="69"/>
      <c r="B45" s="70" t="s">
        <v>83</v>
      </c>
      <c r="C45" s="71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7" t="s">
        <v>14</v>
      </c>
      <c r="B46" s="48" t="s">
        <v>84</v>
      </c>
      <c r="C46" s="30">
        <f>SUM(C47:C51)</f>
        <v>339779140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3">
        <f>208655734+585000+3502648+18270+1689975+28235-920500</f>
        <v>213559362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4">
        <f>44850807+114075+683016+3563-1943023+295746+4941-179500</f>
        <v>43829625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80145873+44530+80000+81950+50800+60000+15000+762000+50000+1100000</f>
        <v>82390153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75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75"/>
      <c r="E51" s="32" t="e">
        <f>'[1]9.3.1. sz. mell EOI'!C51+#REF!</f>
        <v>#REF!</v>
      </c>
      <c r="F51" s="32" t="e">
        <f t="shared" si="0"/>
        <v>#REF!</v>
      </c>
    </row>
    <row r="52" spans="1:6" s="72" customFormat="1" ht="12" customHeight="1" thickBot="1" x14ac:dyDescent="0.25">
      <c r="A52" s="47" t="s">
        <v>38</v>
      </c>
      <c r="B52" s="48" t="s">
        <v>90</v>
      </c>
      <c r="C52" s="30">
        <f>SUM(C53:C55)</f>
        <v>3121190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76">
        <f>1926590+110000+110000+85000</f>
        <v>2231590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7" t="s">
        <v>48</v>
      </c>
      <c r="B57" s="48" t="s">
        <v>95</v>
      </c>
      <c r="C57" s="49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7" t="s">
        <v>50</v>
      </c>
      <c r="B58" s="77" t="s">
        <v>96</v>
      </c>
      <c r="C58" s="78">
        <f>+C46+C52+C57</f>
        <v>342900330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80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81" t="s">
        <v>97</v>
      </c>
      <c r="B60" s="82"/>
      <c r="C60" s="83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4" t="s">
        <v>98</v>
      </c>
      <c r="B61" s="85"/>
      <c r="C61" s="86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2019-10-24T12:16:15Z</dcterms:created>
  <dcterms:modified xsi:type="dcterms:W3CDTF">2019-10-24T12:16:15Z</dcterms:modified>
</cp:coreProperties>
</file>