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.sz. melléklet" sheetId="1" r:id="rId1"/>
    <sheet name="2.sz.melléklet" sheetId="2" r:id="rId2"/>
    <sheet name="3.sz. melléklet" sheetId="3" r:id="rId3"/>
    <sheet name="4.sz. melléklet" sheetId="4" r:id="rId4"/>
    <sheet name="5.sz.melléklet" sheetId="5" r:id="rId5"/>
    <sheet name="6. sz.melléklret" sheetId="6" r:id="rId6"/>
    <sheet name="7.sz. melléklet" sheetId="7" r:id="rId7"/>
    <sheet name="8.sz. melléklet" sheetId="8" r:id="rId8"/>
    <sheet name="9.sz. melléklet" sheetId="14" r:id="rId9"/>
    <sheet name="2.sz.tájékoztató" sheetId="10" r:id="rId10"/>
    <sheet name="3.sz. tájékoztató" sheetId="11" r:id="rId11"/>
    <sheet name="Munka12" sheetId="12" r:id="rId12"/>
    <sheet name="Munka13" sheetId="13" r:id="rId13"/>
  </sheets>
  <calcPr calcId="124519"/>
</workbook>
</file>

<file path=xl/calcChain.xml><?xml version="1.0" encoding="utf-8"?>
<calcChain xmlns="http://schemas.openxmlformats.org/spreadsheetml/2006/main">
  <c r="E158" i="8"/>
  <c r="E24" i="5"/>
  <c r="I14"/>
  <c r="I11"/>
  <c r="I10"/>
  <c r="I9"/>
  <c r="I8"/>
  <c r="I7"/>
  <c r="E14"/>
  <c r="D14"/>
  <c r="E151" i="2"/>
  <c r="E138"/>
  <c r="E137"/>
  <c r="E136"/>
  <c r="E135"/>
  <c r="E33"/>
  <c r="E21"/>
  <c r="F18" i="6"/>
  <c r="E18"/>
  <c r="C17" i="11"/>
  <c r="D15"/>
  <c r="D12"/>
  <c r="E156" i="8"/>
  <c r="E116"/>
  <c r="E117"/>
  <c r="E133"/>
  <c r="E147"/>
  <c r="E143"/>
  <c r="E12" i="4"/>
  <c r="D12"/>
  <c r="I7"/>
  <c r="E7"/>
  <c r="E112" i="1"/>
  <c r="E100"/>
  <c r="E99"/>
  <c r="E96"/>
  <c r="E110" i="8"/>
  <c r="E105"/>
  <c r="E104"/>
  <c r="E103"/>
  <c r="E102"/>
  <c r="E101"/>
  <c r="B17" i="11"/>
  <c r="E41" i="14"/>
  <c r="E55"/>
  <c r="E47"/>
  <c r="E46"/>
  <c r="E45"/>
  <c r="E152" i="1"/>
  <c r="E129"/>
  <c r="E101"/>
  <c r="E98"/>
  <c r="E97"/>
  <c r="C157"/>
  <c r="E21"/>
  <c r="E30"/>
  <c r="E11"/>
  <c r="E14"/>
  <c r="N26" i="10"/>
  <c r="M26"/>
  <c r="L26"/>
  <c r="K26"/>
  <c r="J26"/>
  <c r="I26"/>
  <c r="H26"/>
  <c r="G26"/>
  <c r="F26"/>
  <c r="E26"/>
  <c r="D26"/>
  <c r="C26"/>
  <c r="O25"/>
  <c r="O24"/>
  <c r="O23"/>
  <c r="O22"/>
  <c r="O21"/>
  <c r="O20"/>
  <c r="O19"/>
  <c r="O18"/>
  <c r="O17"/>
  <c r="N15"/>
  <c r="M15"/>
  <c r="L15"/>
  <c r="K15"/>
  <c r="J15"/>
  <c r="I15"/>
  <c r="H15"/>
  <c r="G15"/>
  <c r="F15"/>
  <c r="E15"/>
  <c r="D15"/>
  <c r="D27" s="1"/>
  <c r="C15"/>
  <c r="O14"/>
  <c r="O13"/>
  <c r="O12"/>
  <c r="O11"/>
  <c r="O10"/>
  <c r="O9"/>
  <c r="O8"/>
  <c r="O7"/>
  <c r="O6"/>
  <c r="C150" i="8"/>
  <c r="C143"/>
  <c r="C138"/>
  <c r="C134"/>
  <c r="C130"/>
  <c r="C116"/>
  <c r="C100"/>
  <c r="C133" s="1"/>
  <c r="C87"/>
  <c r="C83"/>
  <c r="C80"/>
  <c r="C75"/>
  <c r="C71"/>
  <c r="C65"/>
  <c r="C60"/>
  <c r="C53"/>
  <c r="C39"/>
  <c r="C33"/>
  <c r="C32" s="1"/>
  <c r="C25"/>
  <c r="C18"/>
  <c r="C14" i="7"/>
  <c r="D18" i="6"/>
  <c r="B18"/>
  <c r="G14" i="5"/>
  <c r="C14"/>
  <c r="C26" s="1"/>
  <c r="C144" i="3"/>
  <c r="C139"/>
  <c r="C134"/>
  <c r="C130"/>
  <c r="C124"/>
  <c r="C110"/>
  <c r="C94"/>
  <c r="C127" s="1"/>
  <c r="E127" s="1"/>
  <c r="C82"/>
  <c r="C78"/>
  <c r="C75"/>
  <c r="C70"/>
  <c r="C66"/>
  <c r="C60"/>
  <c r="C55"/>
  <c r="C48"/>
  <c r="C36"/>
  <c r="C30"/>
  <c r="C29" s="1"/>
  <c r="C22"/>
  <c r="C15"/>
  <c r="C8"/>
  <c r="C185" i="2"/>
  <c r="C180"/>
  <c r="C175"/>
  <c r="C171"/>
  <c r="C164"/>
  <c r="C150"/>
  <c r="E150" s="1"/>
  <c r="C134"/>
  <c r="C86"/>
  <c r="C80"/>
  <c r="C77"/>
  <c r="C72"/>
  <c r="C68"/>
  <c r="C92" s="1"/>
  <c r="C62"/>
  <c r="C57"/>
  <c r="C50"/>
  <c r="E50" s="1"/>
  <c r="C37"/>
  <c r="C31"/>
  <c r="C30" s="1"/>
  <c r="E30" s="1"/>
  <c r="C23"/>
  <c r="C16"/>
  <c r="E16" s="1"/>
  <c r="C8"/>
  <c r="E8" s="1"/>
  <c r="C82" i="1"/>
  <c r="C78"/>
  <c r="C75"/>
  <c r="C70"/>
  <c r="C66"/>
  <c r="C60"/>
  <c r="C55"/>
  <c r="C48"/>
  <c r="E48" s="1"/>
  <c r="C34"/>
  <c r="C28"/>
  <c r="C27" s="1"/>
  <c r="E27" s="1"/>
  <c r="C16"/>
  <c r="E16" s="1"/>
  <c r="C8"/>
  <c r="O15" i="10" l="1"/>
  <c r="E27"/>
  <c r="F27"/>
  <c r="M27"/>
  <c r="K27"/>
  <c r="I27"/>
  <c r="G27"/>
  <c r="N27"/>
  <c r="L27"/>
  <c r="J27"/>
  <c r="H27"/>
  <c r="O26"/>
  <c r="C149" i="3"/>
  <c r="E94"/>
  <c r="C196" i="2"/>
  <c r="C190"/>
  <c r="C167"/>
  <c r="E134"/>
  <c r="D17" i="11"/>
  <c r="E100" i="8"/>
  <c r="E28" i="1"/>
  <c r="C70" i="8"/>
  <c r="C91"/>
  <c r="C155"/>
  <c r="C156" s="1"/>
  <c r="C65" i="3"/>
  <c r="E65" s="1"/>
  <c r="C87"/>
  <c r="C155" s="1"/>
  <c r="E65" i="1"/>
  <c r="E8"/>
  <c r="C27" i="10"/>
  <c r="G26" i="5"/>
  <c r="C154" i="3"/>
  <c r="C88"/>
  <c r="E88" s="1"/>
  <c r="C150"/>
  <c r="E150" s="1"/>
  <c r="C67" i="2"/>
  <c r="E67" s="1"/>
  <c r="O27" i="10" l="1"/>
  <c r="C191" i="2"/>
  <c r="E191" s="1"/>
  <c r="E167"/>
  <c r="E87" i="1"/>
  <c r="C92" i="8"/>
  <c r="C195" i="2"/>
  <c r="C93"/>
  <c r="E93" s="1"/>
</calcChain>
</file>

<file path=xl/sharedStrings.xml><?xml version="1.0" encoding="utf-8"?>
<sst xmlns="http://schemas.openxmlformats.org/spreadsheetml/2006/main" count="1523" uniqueCount="456">
  <si>
    <t>Sor-
szám</t>
  </si>
  <si>
    <t>Bevételi jogcím</t>
  </si>
  <si>
    <t>2015. évi előirányzat</t>
  </si>
  <si>
    <t>változás</t>
  </si>
  <si>
    <t>Új módositott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</si>
  <si>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</si>
  <si>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</si>
  <si>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</si>
  <si>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</si>
  <si>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</si>
  <si>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</si>
  <si>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</si>
  <si>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</si>
  <si>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</si>
  <si>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</si>
  <si>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</si>
  <si>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</si>
  <si>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</si>
  <si>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</si>
  <si>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</si>
  <si>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</si>
  <si>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</si>
  <si>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</si>
  <si>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</si>
  <si>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</si>
  <si>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</si>
  <si>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</si>
  <si>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</si>
  <si>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</si>
  <si>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</si>
  <si>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</si>
  <si>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</si>
  <si>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</si>
  <si>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</si>
  <si>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</si>
  <si>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</si>
  <si>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</si>
  <si>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</si>
  <si>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</si>
  <si>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</si>
  <si>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</si>
  <si>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</si>
  <si>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</si>
  <si>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</si>
  <si>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</si>
  <si>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</si>
  <si>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</si>
  <si>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</si>
  <si>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</si>
  <si>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</si>
  <si>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</si>
  <si>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</si>
  <si>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</si>
  <si>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</si>
  <si>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</si>
  <si>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</si>
  <si>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</si>
  <si>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</si>
  <si>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</si>
  <si>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</si>
  <si>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</si>
  <si>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</si>
  <si>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</si>
  <si>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</si>
  <si>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</si>
  <si>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</si>
  <si>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</si>
  <si>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</si>
  <si>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</si>
  <si>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</si>
  <si>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</si>
  <si>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</si>
  <si>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</si>
  <si>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</si>
  <si>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</si>
  <si>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</si>
  <si>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</si>
  <si>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</si>
  <si>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</si>
  <si>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</si>
  <si>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</si>
  <si>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</si>
  <si>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</si>
  <si>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</si>
  <si>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</si>
  <si>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</si>
  <si>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</si>
  <si>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</si>
  <si>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</si>
  <si>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</si>
  <si>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</si>
  <si>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</si>
  <si>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</si>
  <si>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</si>
  <si>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</si>
  <si>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</si>
  <si>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</si>
  <si>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</si>
  <si>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</si>
  <si>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</si>
  <si>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</si>
  <si>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</si>
  <si>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</si>
  <si>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</si>
  <si>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</si>
  <si>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</si>
  <si>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</si>
  <si>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</si>
  <si>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</si>
  <si>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</si>
  <si>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</si>
  <si>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</si>
  <si>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</si>
  <si>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</si>
  <si>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</si>
  <si>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</si>
  <si>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</si>
  <si>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</si>
  <si>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</si>
  <si>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</si>
  <si>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</si>
  <si>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</si>
  <si>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</si>
  <si>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</si>
  <si>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</si>
  <si>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</si>
  <si>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</si>
  <si>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</si>
  <si>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</si>
  <si>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</si>
  <si>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</si>
  <si>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</si>
  <si>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</si>
  <si>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</si>
  <si>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</si>
  <si>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</si>
  <si>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</si>
  <si>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</si>
  <si>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</si>
  <si>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</si>
  <si>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</si>
  <si>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</si>
  <si>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</si>
  <si>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</si>
  <si>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</si>
  <si>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</si>
  <si>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</si>
  <si>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</si>
  <si>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</si>
  <si>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</si>
  <si>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</si>
  <si>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</si>
  <si>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</si>
  <si>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</si>
  <si>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</si>
  <si>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</si>
  <si>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</si>
  <si>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</si>
  <si>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</si>
  <si>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</si>
  <si>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</si>
  <si>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</si>
  <si>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</si>
  <si>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</si>
  <si>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</si>
  <si>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B E V É T E L E K</t>
  </si>
  <si>
    <t>1. sz. táblázat</t>
  </si>
  <si>
    <t>Ezer forintban</t>
  </si>
  <si>
    <t>K I A D Á S O K</t>
  </si>
  <si>
    <t>2. sz. táblázat</t>
  </si>
  <si>
    <t>Kiadási jogcímek</t>
  </si>
  <si>
    <t>2014. évi előirányzat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</si>
  <si>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</si>
  <si>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</si>
  <si>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</si>
  <si>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</si>
  <si>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</si>
  <si>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</si>
  <si>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</si>
  <si>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</si>
  <si>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</si>
  <si>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</si>
  <si>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</si>
  <si>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</si>
  <si>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</si>
  <si>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</si>
  <si>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</si>
  <si>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</si>
  <si>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</si>
  <si>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</si>
  <si>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</si>
  <si>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</si>
  <si>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</si>
  <si>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</si>
  <si>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</si>
  <si>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</si>
  <si>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</si>
  <si>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</si>
  <si>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</si>
  <si>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</si>
  <si>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</si>
  <si>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</si>
  <si>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</si>
  <si>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</si>
  <si>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</si>
  <si>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</si>
  <si>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</si>
  <si>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</si>
  <si>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</si>
  <si>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</si>
  <si>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</si>
  <si>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</si>
  <si>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</si>
  <si>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</si>
  <si>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</si>
  <si>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</si>
  <si>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</si>
  <si>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</si>
  <si>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</si>
  <si>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</si>
  <si>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</si>
  <si>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</si>
  <si>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</si>
  <si>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</si>
  <si>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</si>
  <si>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</si>
  <si>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</si>
  <si>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</si>
  <si>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</si>
  <si>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</si>
  <si>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</si>
  <si>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</si>
  <si>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</si>
  <si>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</si>
  <si>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</si>
  <si>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</si>
  <si>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</si>
  <si>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</si>
  <si>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</si>
  <si>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</si>
  <si>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</si>
  <si>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</si>
  <si>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</si>
  <si>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</si>
  <si>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</si>
  <si>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</si>
  <si>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</si>
  <si>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</si>
  <si>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</si>
  <si>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II. Felhalmozási célú bevételek és kiadások mérlege
(Önkormányzati szinten)</t>
  </si>
  <si>
    <t>Bevételek</t>
  </si>
  <si>
    <t>Kiadások</t>
  </si>
  <si>
    <t>Megnevezés</t>
  </si>
  <si>
    <t>Tárgyi eszközök és immateriális  javak értékesítése</t>
  </si>
  <si>
    <t>Önkormányzatot megillető vagyoni ért. jog  értékesítése, hasznosítása</t>
  </si>
  <si>
    <t>Egyéb központi támogatások</t>
  </si>
  <si>
    <t>Átvett pénzeszköz államháztartáson belülről</t>
  </si>
  <si>
    <t>12.</t>
  </si>
  <si>
    <t>Egyéb felhalmozási bevétel</t>
  </si>
  <si>
    <t>Fejlesztéi tartalék</t>
  </si>
  <si>
    <t>13.</t>
  </si>
  <si>
    <t>Költségvetési bevételek összesen:</t>
  </si>
  <si>
    <t>Költségvetési kiadások összesen: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</si>
  <si>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</si>
  <si>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</si>
  <si>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</si>
  <si>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</si>
  <si>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Függő, átfutó, kiegyenlítő bevételek</t>
  </si>
  <si>
    <t>Függő, átfutó, kiegyenlítő kiadások</t>
  </si>
  <si>
    <t>BEVÉTEL ÖSSZESEN (27+28)</t>
  </si>
  <si>
    <t>KIADÁSOK ÖSSZESEN (27+28)</t>
  </si>
  <si>
    <t>Költségvetési hiány:</t>
  </si>
  <si>
    <t>Költségvetési többlet:</t>
  </si>
  <si>
    <t>Tárgyévi  hiány:</t>
  </si>
  <si>
    <t>Tárgyévi  többlet:</t>
  </si>
  <si>
    <t>I. Működési célú bevételek és kiadások mérlege
(Önkormányzati szinten)</t>
  </si>
  <si>
    <t xml:space="preserve"> Ezer forintban !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</si>
  <si>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</si>
  <si>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</si>
  <si>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</si>
  <si>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</si>
  <si>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</si>
  <si>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</si>
  <si>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</si>
  <si>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</si>
  <si>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</si>
  <si>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</si>
  <si>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</si>
  <si>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</si>
  <si>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</si>
  <si>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</si>
  <si>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</si>
  <si>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</si>
  <si>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</si>
  <si>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</si>
  <si>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</si>
  <si>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</si>
  <si>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</si>
  <si>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</si>
  <si>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</si>
  <si>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</si>
  <si>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</si>
  <si>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</si>
  <si>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</si>
  <si>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</si>
  <si>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</si>
  <si>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</si>
  <si>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</si>
  <si>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</si>
  <si>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</si>
  <si>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</si>
  <si>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</si>
  <si>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</si>
  <si>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</si>
  <si>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</si>
  <si>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</si>
  <si>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</si>
  <si>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25.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</si>
  <si>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</si>
  <si>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</si>
  <si>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</si>
  <si>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</si>
  <si>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Telek vásárlás</t>
  </si>
  <si>
    <t>ÖSSZESEN:</t>
  </si>
  <si>
    <t>Pusztadobos Község  Önkormányzat saját bevételeinek részletezése az adósságot keletkeztető ügyletből származó tárgyévi fizetési kötelezettség megállapításához</t>
  </si>
  <si>
    <t>Ezer forintban !</t>
  </si>
  <si>
    <t>Sor-szám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</si>
  <si>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</si>
  <si>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</si>
  <si>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</si>
  <si>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</si>
  <si>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</si>
  <si>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</si>
  <si>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</si>
  <si>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</si>
  <si>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</si>
  <si>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</si>
  <si>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</si>
  <si>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</si>
  <si>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</si>
  <si>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</si>
  <si>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</si>
  <si>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</si>
  <si>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</si>
  <si>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(önkormányzati) támogatás (intézményfinanszírozás)</t>
  </si>
  <si>
    <t>Éves engedélyezett létszám előirányzat (fő)</t>
  </si>
  <si>
    <t>Közfoglalkoztatottak létszáma (fő)</t>
  </si>
  <si>
    <t>Egyéb működési célú támogatások bevételei államháztartáson belülről</t>
  </si>
  <si>
    <t>Felhalmozási célú átvett pénzeszközök</t>
  </si>
  <si>
    <t>9.1.</t>
  </si>
  <si>
    <t>9.2.</t>
  </si>
  <si>
    <t>9.3.</t>
  </si>
  <si>
    <t>2.sz.tájékoztató</t>
  </si>
  <si>
    <t>ELŐIRÁNYZAT FELHASZNÁLÁSI ÜTEMTERV 2015.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</si>
  <si>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</si>
  <si>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</si>
  <si>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</si>
  <si>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</si>
  <si>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</si>
  <si>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</si>
  <si>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</si>
  <si>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</si>
  <si>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</si>
  <si>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</si>
  <si>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</si>
  <si>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</si>
  <si>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</si>
  <si>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</si>
  <si>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</si>
  <si>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</si>
  <si>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bevételek</t>
  </si>
  <si>
    <t>Finanszírozási bevételek</t>
  </si>
  <si>
    <t>Bevételek összesen:</t>
  </si>
  <si>
    <t xml:space="preserve"> Egyéb működési célú kiadások</t>
  </si>
  <si>
    <t>Kiadások összesen:</t>
  </si>
  <si>
    <t>Egyenleg</t>
  </si>
  <si>
    <t>Pusztadobos Község Önkormányzat</t>
  </si>
  <si>
    <t>2015. ÉVI KÖLTSÉGVETÉSÉNEK ÖSSZEVONT MÉRLEGE</t>
  </si>
  <si>
    <t>Elszámolásból származó bevétel</t>
  </si>
  <si>
    <t>1.sz. melléklet a ……./……..(………) önkormányzati rendelethez</t>
  </si>
  <si>
    <t>Új módosított ei</t>
  </si>
  <si>
    <t>2015. ÉVI KÖTELEZŐ FELADATAINAK ÖSSZEVONT MÉRLEGE</t>
  </si>
  <si>
    <t>Külföldi finanszírozás bevételei (14.1.+…14.3.)</t>
  </si>
  <si>
    <t>2015. ÉVI ÖNKÉNT VÁLLALT FELADATAINAK</t>
  </si>
  <si>
    <t>ÖSSZEVONT MÉRLEGE</t>
  </si>
  <si>
    <t>Költségvetési bevételek összesen (1.+2.+4.+5.+7.)</t>
  </si>
  <si>
    <t>Költségvetési kiadások összesen (1.+..  7)</t>
  </si>
  <si>
    <t>új módosított ei</t>
  </si>
  <si>
    <t>2015. évi  összevont mérlege költségvetési szervenként</t>
  </si>
  <si>
    <t>Külföldi finanszírozás bevételei (14.1.+…14.2.)</t>
  </si>
  <si>
    <t>Működési célú támogatások államháztartáson belülről (2.1. + … + 2.3….)</t>
  </si>
  <si>
    <t xml:space="preserve">2. </t>
  </si>
  <si>
    <t>Elvonások és befizetések</t>
  </si>
  <si>
    <t>Visszatéritendő támogatások, kölcsönök visszatérülése AH-n belül</t>
  </si>
  <si>
    <t xml:space="preserve">2.3.-ból EU-s támogatás </t>
  </si>
  <si>
    <t>Felhalmozási célú támogatások államháztartáson belülről</t>
  </si>
  <si>
    <t>Egyéb felhalmozás célú támogatások bevételei államháztartáson belülről</t>
  </si>
  <si>
    <t>4.2.-ból EU-s támogatás (közvetlen)</t>
  </si>
  <si>
    <t xml:space="preserve"> 5.</t>
  </si>
  <si>
    <t>Felhalmozási bevételek (5.1+…..+5.3)</t>
  </si>
  <si>
    <t>Egyéb tárgyi eszköz értékesítése</t>
  </si>
  <si>
    <t>Müködési célra átvett pénzeszköz</t>
  </si>
  <si>
    <t>Költségvetési bevételek összesen</t>
  </si>
  <si>
    <t>Finanszírozási bevételek összesen: (9.1. + … +9.3.)</t>
  </si>
  <si>
    <t>Költségvetési maradványának igénybevétele</t>
  </si>
  <si>
    <t>Vállalkozási maradványának igénybevétele</t>
  </si>
  <si>
    <t>Irányitószervi (önkormányzati)támogatás (intézményfinanszírozás)</t>
  </si>
  <si>
    <t xml:space="preserve">    10.</t>
  </si>
  <si>
    <t xml:space="preserve">BEVÉTELEK ÖSSZESEN: </t>
  </si>
  <si>
    <r>
      <t xml:space="preserve">   Felhalmozási költségvetés kiadásai </t>
    </r>
    <r>
      <rPr>
        <sz val="8"/>
        <rFont val="Times New Roman CE"/>
        <charset val="238"/>
      </rPr>
      <t>(2.1.+2.3.+2.3)</t>
    </r>
  </si>
  <si>
    <t>ebből EU-s forrásból tám. Megvalósuló programok, projektek</t>
  </si>
  <si>
    <t xml:space="preserve">KIADÁSOK ÖSSZESEN: </t>
  </si>
  <si>
    <t>A 2015. évi általános működés és ágazati feladatok támogatásának alakulása jogcímenként</t>
  </si>
  <si>
    <t>adatok forintban</t>
  </si>
  <si>
    <t>Jogcím</t>
  </si>
  <si>
    <t>2015. évi támogatás összesen</t>
  </si>
  <si>
    <t>ZÖLDTERÜLET GAZDÁLKODÁSSAL KAPCSOLATOS FELADATOK</t>
  </si>
  <si>
    <t>KÖZVILÁGITÁS FENNTARTÁSÁNAK TÁMOGATÁSA</t>
  </si>
  <si>
    <t>KÖZUTAK FENTARTÁSÁNAK TÁMOGATÁSA</t>
  </si>
  <si>
    <t>KÖZTEMETŐ</t>
  </si>
  <si>
    <t>EGYÉB ÖNKORMÁNYZATI FELADATOK TÁMOGATÁSA</t>
  </si>
  <si>
    <t>EGYES KÖZNEVELÉSI FELADATOK</t>
  </si>
  <si>
    <t>HOZZÁJÁRULÁS PÉNZBELI SZOCIÁLIS ELLÁTÁSHOZ</t>
  </si>
  <si>
    <t>SZOCIÁLIS ÉTKEZTETÉS</t>
  </si>
  <si>
    <t>KISTELEPÜLÉSEK SZOCIÁLIS FELADATAINAK TÁMOGATÁSA</t>
  </si>
  <si>
    <t>GYERMEKÉTKEZTETÉS TÁMOGATÁSA</t>
  </si>
  <si>
    <t>TELEPÜLÉSI ÖNKOMÁNYZATOK NYILVÁNOS KÖNYVTÁRI FELADATAI</t>
  </si>
  <si>
    <t xml:space="preserve">                           3.sz.tájékoztató</t>
  </si>
  <si>
    <t>Helyi önkormányzatok kiegészitő támogatása</t>
  </si>
  <si>
    <t>Elszámolásból származó bevételek</t>
  </si>
  <si>
    <t>Uborka értékesítés</t>
  </si>
  <si>
    <t>6.6.</t>
  </si>
  <si>
    <t>3.2</t>
  </si>
  <si>
    <t>2.oldal</t>
  </si>
  <si>
    <t>6.6</t>
  </si>
  <si>
    <t>ÓVODA</t>
  </si>
  <si>
    <t>Videó kamare(óvoda)</t>
  </si>
  <si>
    <t>Televizió vás(óvoda)</t>
  </si>
  <si>
    <t>Egészségház burkolás</t>
  </si>
  <si>
    <t>Közmunka eszköz beszerzés</t>
  </si>
  <si>
    <t>Konyha fejlesztés</t>
  </si>
  <si>
    <t>Kisbusz beszerzés</t>
  </si>
  <si>
    <t>Útépités</t>
  </si>
  <si>
    <r>
      <t xml:space="preserve">   Működési költségvetés kiadásai </t>
    </r>
    <r>
      <rPr>
        <sz val="8"/>
        <rFont val="Arial"/>
        <family val="2"/>
        <charset val="238"/>
      </rPr>
      <t>(1.1+…+1.5.)</t>
    </r>
  </si>
  <si>
    <r>
      <t xml:space="preserve">   Felhalmozási költségvetés kiadásai </t>
    </r>
    <r>
      <rPr>
        <sz val="8"/>
        <rFont val="Arial"/>
        <family val="2"/>
        <charset val="238"/>
      </rPr>
      <t>(2.1.+2.3.+2.5.)</t>
    </r>
  </si>
  <si>
    <t>Egyéb felhalmozási bevétel uborka értékesités</t>
  </si>
  <si>
    <t>Tartalék</t>
  </si>
  <si>
    <t>1.sz. melléklet a 12/2015.(X. 30.) önkormányzati rendelethez</t>
  </si>
  <si>
    <t xml:space="preserve">                                                                                       2.sz. melléklet a 12/2015.(X. 30.) önkormányzati rendelethez</t>
  </si>
  <si>
    <t xml:space="preserve">                                                                                                       3 .sz. melléklet a 12/2015.(X. 30.) önkormányzati rendelethez</t>
  </si>
  <si>
    <t xml:space="preserve">                              4. melléklet a 12/2015.(X. 30.) önkormányzati rendelethez</t>
  </si>
  <si>
    <t xml:space="preserve">                                                                                           5. melléklet a 12/2015.(X. 30.) önkormányzati rendelethez</t>
  </si>
  <si>
    <t xml:space="preserve">                     6. melléklet a 12/2015.(X. 30.) önkormányzati rendelethez</t>
  </si>
  <si>
    <t xml:space="preserve">                                    7. melléklet a  12/2015.(X. 30.) önkormányzati rendelethez</t>
  </si>
  <si>
    <t xml:space="preserve">                                                                                        8. melléklet a  12/2015.(X. 30.) önkormányzati rendelethez</t>
  </si>
  <si>
    <t xml:space="preserve">                                                                                                                                                                           9. melléklet a  12/2015.(X. 30.)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</si>
</sst>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name val="Times New Roman CE"/>
      <family val="1"/>
      <charset val="238"/>
    </font>
    <font>
      <b/>
      <i/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"/>
      <family val="1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44">
    <xf numFmtId="0" fontId="0" fillId="0" borderId="0" xfId="0"/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center" vertical="center" wrapText="1"/>
    </xf>
    <xf numFmtId="0" fontId="4" fillId="0" borderId="5" xfId="2" applyNumberFormat="1" applyFont="1" applyFill="1" applyBorder="1" applyAlignment="1" applyProtection="1">
      <alignment horizontal="center" vertical="center" wrapText="1"/>
    </xf>
    <xf numFmtId="0" fontId="4" fillId="0" borderId="6" xfId="2" applyNumberFormat="1" applyFont="1" applyFill="1" applyBorder="1" applyAlignment="1" applyProtection="1">
      <alignment horizontal="center" vertical="center" wrapText="1"/>
    </xf>
    <xf numFmtId="0" fontId="4" fillId="0" borderId="7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Protection="1"/>
    <xf numFmtId="0" fontId="5" fillId="0" borderId="4" xfId="2" applyNumberFormat="1" applyFont="1" applyFill="1" applyBorder="1" applyProtection="1"/>
    <xf numFmtId="164" fontId="8" fillId="0" borderId="4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2" applyNumberFormat="1" applyFont="1" applyFill="1" applyBorder="1" applyAlignment="1" applyProtection="1">
      <alignment horizontal="right" vertical="center" wrapText="1" indent="1"/>
    </xf>
    <xf numFmtId="0" fontId="12" fillId="0" borderId="26" xfId="0" applyFont="1" applyFill="1" applyBorder="1" applyAlignment="1" applyProtection="1">
      <alignment horizontal="right" vertical="center"/>
    </xf>
    <xf numFmtId="0" fontId="2" fillId="0" borderId="26" xfId="2" applyFill="1" applyBorder="1" applyProtection="1"/>
    <xf numFmtId="0" fontId="3" fillId="0" borderId="1" xfId="2" applyFont="1" applyFill="1" applyBorder="1" applyAlignment="1" applyProtection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 wrapText="1"/>
    </xf>
    <xf numFmtId="0" fontId="4" fillId="0" borderId="7" xfId="2" applyFont="1" applyFill="1" applyBorder="1" applyAlignment="1" applyProtection="1">
      <alignment horizontal="center" vertical="center" wrapText="1"/>
    </xf>
    <xf numFmtId="164" fontId="4" fillId="0" borderId="3" xfId="2" applyNumberFormat="1" applyFont="1" applyFill="1" applyBorder="1" applyAlignment="1" applyProtection="1">
      <alignment horizontal="right" vertical="center" wrapText="1" indent="1"/>
    </xf>
    <xf numFmtId="164" fontId="5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2" applyNumberFormat="1" applyFont="1" applyFill="1" applyBorder="1" applyAlignment="1" applyProtection="1">
      <alignment horizontal="right" vertical="center" wrapText="1" indent="1"/>
    </xf>
    <xf numFmtId="164" fontId="9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4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164" fontId="4" fillId="0" borderId="27" xfId="2" applyNumberFormat="1" applyFont="1" applyFill="1" applyBorder="1" applyAlignment="1" applyProtection="1">
      <alignment horizontal="right" vertical="center" wrapText="1" indent="1"/>
    </xf>
    <xf numFmtId="164" fontId="5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2" applyNumberFormat="1" applyFont="1" applyFill="1" applyBorder="1" applyAlignment="1" applyProtection="1">
      <alignment horizontal="right" vertical="center" wrapText="1" indent="1"/>
    </xf>
    <xf numFmtId="164" fontId="5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19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8" fillId="0" borderId="39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lef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left" vertical="center" wrapText="1" indent="1"/>
    </xf>
    <xf numFmtId="164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left" vertical="center" wrapText="1" indent="1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quotePrefix="1" applyNumberFormat="1" applyFont="1" applyFill="1" applyBorder="1" applyAlignment="1" applyProtection="1">
      <alignment horizontal="left" vertical="center" wrapText="1" indent="6"/>
    </xf>
    <xf numFmtId="164" fontId="5" fillId="0" borderId="12" xfId="0" quotePrefix="1" applyNumberFormat="1" applyFont="1" applyFill="1" applyBorder="1" applyAlignment="1" applyProtection="1">
      <alignment horizontal="left" vertical="center" wrapText="1" indent="6"/>
    </xf>
    <xf numFmtId="164" fontId="9" fillId="0" borderId="11" xfId="0" quotePrefix="1" applyNumberFormat="1" applyFont="1" applyFill="1" applyBorder="1" applyAlignment="1" applyProtection="1">
      <alignment horizontal="left" vertical="center" wrapText="1" indent="6"/>
    </xf>
    <xf numFmtId="164" fontId="9" fillId="0" borderId="12" xfId="0" quotePrefix="1" applyNumberFormat="1" applyFont="1" applyFill="1" applyBorder="1" applyAlignment="1" applyProtection="1">
      <alignment horizontal="left" vertical="center" wrapText="1" indent="6"/>
    </xf>
    <xf numFmtId="164" fontId="5" fillId="0" borderId="31" xfId="0" applyNumberFormat="1" applyFont="1" applyFill="1" applyBorder="1" applyAlignment="1" applyProtection="1">
      <alignment horizontal="left" vertical="center" wrapText="1" indent="1"/>
    </xf>
    <xf numFmtId="164" fontId="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6" xfId="0" applyNumberFormat="1" applyFont="1" applyFill="1" applyBorder="1" applyAlignment="1" applyProtection="1">
      <alignment horizontal="right" vertical="center" wrapText="1" indent="1"/>
    </xf>
    <xf numFmtId="164" fontId="16" fillId="0" borderId="39" xfId="0" applyNumberFormat="1" applyFont="1" applyFill="1" applyBorder="1" applyAlignment="1" applyProtection="1">
      <alignment horizontal="left" vertical="center" wrapText="1" indent="1"/>
    </xf>
    <xf numFmtId="164" fontId="8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righ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indent="1"/>
    </xf>
    <xf numFmtId="164" fontId="16" fillId="0" borderId="2" xfId="0" applyNumberFormat="1" applyFont="1" applyFill="1" applyBorder="1" applyAlignment="1" applyProtection="1">
      <alignment horizontal="right" vertical="center" wrapText="1" indent="1"/>
    </xf>
    <xf numFmtId="164" fontId="16" fillId="0" borderId="44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42" xfId="0" applyNumberFormat="1" applyFont="1" applyFill="1" applyBorder="1" applyAlignment="1" applyProtection="1">
      <alignment horizontal="left" vertical="center" wrapText="1" indent="1"/>
    </xf>
    <xf numFmtId="164" fontId="17" fillId="0" borderId="41" xfId="0" applyNumberFormat="1" applyFont="1" applyFill="1" applyBorder="1" applyAlignment="1" applyProtection="1">
      <alignment horizontal="left" vertical="center" wrapText="1" inden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4" fillId="0" borderId="22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vertical="center" wrapText="1"/>
      <protection locked="0"/>
    </xf>
    <xf numFmtId="1" fontId="5" fillId="0" borderId="12" xfId="0" applyNumberFormat="1" applyFont="1" applyFill="1" applyBorder="1" applyAlignment="1" applyProtection="1">
      <alignment vertical="center" wrapText="1"/>
      <protection locked="0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2" borderId="2" xfId="0" applyNumberFormat="1" applyFont="1" applyFill="1" applyBorder="1" applyAlignment="1" applyProtection="1">
      <alignment vertical="center" wrapText="1"/>
    </xf>
    <xf numFmtId="0" fontId="18" fillId="0" borderId="0" xfId="2" applyFont="1" applyFill="1"/>
    <xf numFmtId="164" fontId="19" fillId="0" borderId="0" xfId="2" applyNumberFormat="1" applyFont="1" applyFill="1" applyBorder="1" applyAlignment="1" applyProtection="1">
      <alignment horizontal="centerContinuous" vertical="center"/>
    </xf>
    <xf numFmtId="0" fontId="20" fillId="0" borderId="0" xfId="0" applyFont="1" applyFill="1" applyBorder="1" applyAlignment="1" applyProtection="1">
      <alignment horizontal="right"/>
    </xf>
    <xf numFmtId="0" fontId="8" fillId="0" borderId="23" xfId="2" applyFont="1" applyFill="1" applyBorder="1" applyAlignment="1" applyProtection="1">
      <alignment horizontal="center" vertical="center" wrapText="1"/>
    </xf>
    <xf numFmtId="0" fontId="8" fillId="0" borderId="17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</xf>
    <xf numFmtId="0" fontId="9" fillId="0" borderId="23" xfId="2" applyFont="1" applyFill="1" applyBorder="1" applyAlignment="1" applyProtection="1">
      <alignment horizontal="center" vertical="center"/>
    </xf>
    <xf numFmtId="0" fontId="9" fillId="0" borderId="9" xfId="2" applyFont="1" applyFill="1" applyBorder="1" applyProtection="1"/>
    <xf numFmtId="0" fontId="9" fillId="0" borderId="11" xfId="2" applyFont="1" applyFill="1" applyBorder="1" applyAlignment="1" applyProtection="1">
      <alignment horizontal="center" vertical="center"/>
    </xf>
    <xf numFmtId="0" fontId="21" fillId="0" borderId="12" xfId="0" applyFont="1" applyBorder="1" applyAlignment="1">
      <alignment horizontal="justify" wrapText="1"/>
    </xf>
    <xf numFmtId="0" fontId="21" fillId="0" borderId="12" xfId="0" applyFont="1" applyBorder="1" applyAlignment="1">
      <alignment wrapText="1"/>
    </xf>
    <xf numFmtId="0" fontId="9" fillId="0" borderId="14" xfId="2" applyFont="1" applyFill="1" applyBorder="1" applyAlignment="1" applyProtection="1">
      <alignment horizontal="center" vertical="center"/>
    </xf>
    <xf numFmtId="0" fontId="21" fillId="0" borderId="18" xfId="0" applyFont="1" applyBorder="1" applyAlignment="1">
      <alignment wrapText="1"/>
    </xf>
    <xf numFmtId="0" fontId="3" fillId="0" borderId="50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8" xfId="0" quotePrefix="1" applyFont="1" applyFill="1" applyBorder="1" applyAlignment="1" applyProtection="1">
      <alignment horizontal="right" vertical="center" indent="1"/>
    </xf>
    <xf numFmtId="0" fontId="3" fillId="0" borderId="5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3" fillId="0" borderId="53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54" xfId="0" applyFont="1" applyFill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49" fontId="5" fillId="0" borderId="8" xfId="2" applyNumberFormat="1" applyFont="1" applyFill="1" applyBorder="1" applyAlignment="1" applyProtection="1">
      <alignment horizontal="center" vertical="center" wrapText="1"/>
    </xf>
    <xf numFmtId="49" fontId="5" fillId="0" borderId="11" xfId="2" applyNumberFormat="1" applyFont="1" applyFill="1" applyBorder="1" applyAlignment="1" applyProtection="1">
      <alignment horizontal="center" vertical="center" wrapText="1"/>
    </xf>
    <xf numFmtId="49" fontId="5" fillId="0" borderId="31" xfId="2" applyNumberFormat="1" applyFont="1" applyFill="1" applyBorder="1" applyAlignment="1" applyProtection="1">
      <alignment horizontal="center" vertical="center" wrapText="1"/>
    </xf>
    <xf numFmtId="49" fontId="5" fillId="0" borderId="14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6" fillId="0" borderId="11" xfId="0" applyFont="1" applyBorder="1" applyAlignment="1" applyProtection="1">
      <alignment horizontal="center" wrapText="1"/>
    </xf>
    <xf numFmtId="0" fontId="7" fillId="0" borderId="21" xfId="0" applyFont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53" xfId="0" applyFont="1" applyFill="1" applyBorder="1" applyAlignment="1" applyProtection="1">
      <alignment horizontal="center" vertical="center" wrapText="1"/>
    </xf>
    <xf numFmtId="49" fontId="5" fillId="0" borderId="23" xfId="2" applyNumberFormat="1" applyFont="1" applyFill="1" applyBorder="1" applyAlignment="1" applyProtection="1">
      <alignment horizontal="center" vertical="center" wrapText="1"/>
    </xf>
    <xf numFmtId="49" fontId="5" fillId="0" borderId="24" xfId="2" applyNumberFormat="1" applyFont="1" applyFill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2" fillId="0" borderId="1" xfId="0" applyFont="1" applyFill="1" applyBorder="1" applyAlignment="1" applyProtection="1">
      <alignment horizontal="left" vertical="center"/>
    </xf>
    <xf numFmtId="3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2" fillId="0" borderId="0" xfId="3" applyFill="1" applyProtection="1"/>
    <xf numFmtId="0" fontId="2" fillId="0" borderId="0" xfId="3" applyFill="1" applyProtection="1">
      <protection locked="0"/>
    </xf>
    <xf numFmtId="0" fontId="12" fillId="0" borderId="0" xfId="0" applyFont="1" applyFill="1" applyAlignment="1">
      <alignment horizontal="right"/>
    </xf>
    <xf numFmtId="0" fontId="15" fillId="0" borderId="5" xfId="3" applyFont="1" applyFill="1" applyBorder="1" applyAlignment="1" applyProtection="1">
      <alignment horizontal="center" vertical="center" wrapText="1"/>
    </xf>
    <xf numFmtId="0" fontId="15" fillId="0" borderId="6" xfId="3" applyFont="1" applyFill="1" applyBorder="1" applyAlignment="1" applyProtection="1">
      <alignment horizontal="center" vertical="center"/>
    </xf>
    <xf numFmtId="0" fontId="15" fillId="0" borderId="27" xfId="3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 applyProtection="1">
      <alignment horizontal="left" vertical="center" indent="1"/>
    </xf>
    <xf numFmtId="0" fontId="5" fillId="0" borderId="31" xfId="3" applyFont="1" applyFill="1" applyBorder="1" applyAlignment="1" applyProtection="1">
      <alignment horizontal="left" vertical="center" indent="1"/>
    </xf>
    <xf numFmtId="0" fontId="5" fillId="0" borderId="36" xfId="3" applyFont="1" applyFill="1" applyBorder="1" applyAlignment="1" applyProtection="1">
      <alignment horizontal="left" vertical="center" wrapText="1" indent="1"/>
    </xf>
    <xf numFmtId="164" fontId="5" fillId="0" borderId="36" xfId="3" applyNumberFormat="1" applyFont="1" applyFill="1" applyBorder="1" applyAlignment="1" applyProtection="1">
      <alignment vertical="center"/>
      <protection locked="0"/>
    </xf>
    <xf numFmtId="164" fontId="5" fillId="0" borderId="48" xfId="3" applyNumberFormat="1" applyFont="1" applyFill="1" applyBorder="1" applyAlignment="1" applyProtection="1">
      <alignment vertical="center"/>
    </xf>
    <xf numFmtId="0" fontId="5" fillId="0" borderId="11" xfId="3" applyFont="1" applyFill="1" applyBorder="1" applyAlignment="1" applyProtection="1">
      <alignment horizontal="left" vertical="center" indent="1"/>
    </xf>
    <xf numFmtId="0" fontId="5" fillId="0" borderId="12" xfId="3" applyFont="1" applyFill="1" applyBorder="1" applyAlignment="1" applyProtection="1">
      <alignment horizontal="left" vertical="center" wrapText="1" indent="1"/>
    </xf>
    <xf numFmtId="164" fontId="5" fillId="0" borderId="12" xfId="3" applyNumberFormat="1" applyFont="1" applyFill="1" applyBorder="1" applyAlignment="1" applyProtection="1">
      <alignment vertical="center"/>
      <protection locked="0"/>
    </xf>
    <xf numFmtId="164" fontId="5" fillId="0" borderId="20" xfId="3" applyNumberFormat="1" applyFont="1" applyFill="1" applyBorder="1" applyAlignment="1" applyProtection="1">
      <alignment vertical="center"/>
    </xf>
    <xf numFmtId="0" fontId="5" fillId="0" borderId="9" xfId="3" applyFont="1" applyFill="1" applyBorder="1" applyAlignment="1" applyProtection="1">
      <alignment horizontal="left" vertical="center" wrapText="1" indent="1"/>
    </xf>
    <xf numFmtId="164" fontId="5" fillId="0" borderId="9" xfId="3" applyNumberFormat="1" applyFont="1" applyFill="1" applyBorder="1" applyAlignment="1" applyProtection="1">
      <alignment vertical="center"/>
      <protection locked="0"/>
    </xf>
    <xf numFmtId="164" fontId="5" fillId="0" borderId="33" xfId="3" applyNumberFormat="1" applyFont="1" applyFill="1" applyBorder="1" applyAlignment="1" applyProtection="1">
      <alignment vertical="center"/>
    </xf>
    <xf numFmtId="0" fontId="5" fillId="0" borderId="12" xfId="3" applyFont="1" applyFill="1" applyBorder="1" applyAlignment="1" applyProtection="1">
      <alignment horizontal="left" vertical="center" indent="1"/>
    </xf>
    <xf numFmtId="0" fontId="3" fillId="0" borderId="2" xfId="3" applyFont="1" applyFill="1" applyBorder="1" applyAlignment="1" applyProtection="1">
      <alignment horizontal="left" vertical="center" indent="1"/>
    </xf>
    <xf numFmtId="164" fontId="4" fillId="0" borderId="2" xfId="3" applyNumberFormat="1" applyFont="1" applyFill="1" applyBorder="1" applyAlignment="1" applyProtection="1">
      <alignment vertical="center"/>
    </xf>
    <xf numFmtId="164" fontId="4" fillId="0" borderId="4" xfId="3" applyNumberFormat="1" applyFont="1" applyFill="1" applyBorder="1" applyAlignment="1" applyProtection="1">
      <alignment vertical="center"/>
    </xf>
    <xf numFmtId="0" fontId="5" fillId="0" borderId="8" xfId="3" applyFont="1" applyFill="1" applyBorder="1" applyAlignment="1" applyProtection="1">
      <alignment horizontal="left" vertical="center" indent="1"/>
    </xf>
    <xf numFmtId="0" fontId="5" fillId="0" borderId="9" xfId="3" applyFont="1" applyFill="1" applyBorder="1" applyAlignment="1" applyProtection="1">
      <alignment horizontal="left" vertical="center" indent="1"/>
    </xf>
    <xf numFmtId="0" fontId="4" fillId="0" borderId="1" xfId="3" applyFont="1" applyFill="1" applyBorder="1" applyAlignment="1" applyProtection="1">
      <alignment horizontal="left" vertical="center" indent="1"/>
    </xf>
    <xf numFmtId="0" fontId="3" fillId="0" borderId="2" xfId="3" applyFont="1" applyFill="1" applyBorder="1" applyAlignment="1" applyProtection="1">
      <alignment horizontal="left" indent="1"/>
    </xf>
    <xf numFmtId="164" fontId="4" fillId="0" borderId="2" xfId="3" applyNumberFormat="1" applyFont="1" applyFill="1" applyBorder="1" applyProtection="1"/>
    <xf numFmtId="164" fontId="4" fillId="0" borderId="4" xfId="3" applyNumberFormat="1" applyFont="1" applyFill="1" applyBorder="1" applyProtection="1"/>
    <xf numFmtId="0" fontId="25" fillId="0" borderId="0" xfId="0" applyFont="1"/>
    <xf numFmtId="0" fontId="25" fillId="0" borderId="0" xfId="0" applyFont="1" applyAlignment="1">
      <alignment horizontal="right"/>
    </xf>
    <xf numFmtId="0" fontId="0" fillId="0" borderId="0" xfId="0" applyAlignment="1"/>
    <xf numFmtId="0" fontId="4" fillId="0" borderId="1" xfId="2" applyNumberFormat="1" applyFont="1" applyFill="1" applyBorder="1" applyAlignment="1" applyProtection="1">
      <alignment horizontal="center"/>
    </xf>
    <xf numFmtId="0" fontId="4" fillId="0" borderId="4" xfId="2" applyNumberFormat="1" applyFont="1" applyFill="1" applyBorder="1" applyAlignment="1" applyProtection="1">
      <alignment horizontal="center"/>
    </xf>
    <xf numFmtId="0" fontId="0" fillId="0" borderId="4" xfId="0" applyBorder="1"/>
    <xf numFmtId="0" fontId="26" fillId="0" borderId="3" xfId="2" applyNumberFormat="1" applyFont="1" applyFill="1" applyBorder="1" applyAlignment="1" applyProtection="1">
      <alignment horizontal="center" vertical="center"/>
    </xf>
    <xf numFmtId="0" fontId="27" fillId="0" borderId="0" xfId="0" applyFont="1"/>
    <xf numFmtId="3" fontId="29" fillId="0" borderId="1" xfId="0" applyNumberFormat="1" applyFont="1" applyBorder="1"/>
    <xf numFmtId="3" fontId="29" fillId="0" borderId="4" xfId="0" applyNumberFormat="1" applyFont="1" applyBorder="1"/>
    <xf numFmtId="0" fontId="15" fillId="0" borderId="9" xfId="2" applyFont="1" applyFill="1" applyBorder="1" applyProtection="1"/>
    <xf numFmtId="0" fontId="15" fillId="0" borderId="9" xfId="2" applyFont="1" applyFill="1" applyBorder="1" applyAlignment="1" applyProtection="1">
      <alignment horizontal="center"/>
    </xf>
    <xf numFmtId="0" fontId="30" fillId="0" borderId="0" xfId="0" applyFont="1"/>
    <xf numFmtId="0" fontId="25" fillId="0" borderId="0" xfId="0" applyFont="1" applyAlignment="1"/>
    <xf numFmtId="0" fontId="0" fillId="0" borderId="0" xfId="0" applyAlignment="1">
      <alignment horizontal="center"/>
    </xf>
    <xf numFmtId="0" fontId="12" fillId="0" borderId="0" xfId="0" applyFont="1" applyFill="1" applyBorder="1" applyAlignment="1" applyProtection="1">
      <alignment horizontal="right" vertical="center"/>
    </xf>
    <xf numFmtId="0" fontId="15" fillId="0" borderId="2" xfId="2" applyFont="1" applyFill="1" applyBorder="1" applyAlignment="1" applyProtection="1">
      <alignment horizontal="center"/>
    </xf>
    <xf numFmtId="0" fontId="15" fillId="0" borderId="4" xfId="2" applyFont="1" applyFill="1" applyBorder="1" applyProtection="1"/>
    <xf numFmtId="0" fontId="0" fillId="0" borderId="2" xfId="0" applyBorder="1"/>
    <xf numFmtId="0" fontId="35" fillId="0" borderId="4" xfId="0" applyFont="1" applyBorder="1"/>
    <xf numFmtId="0" fontId="35" fillId="0" borderId="2" xfId="0" applyFont="1" applyBorder="1"/>
    <xf numFmtId="0" fontId="35" fillId="0" borderId="9" xfId="0" applyFont="1" applyBorder="1"/>
    <xf numFmtId="0" fontId="35" fillId="0" borderId="33" xfId="0" applyFont="1" applyBorder="1"/>
    <xf numFmtId="0" fontId="35" fillId="0" borderId="12" xfId="0" applyFont="1" applyBorder="1"/>
    <xf numFmtId="0" fontId="35" fillId="0" borderId="20" xfId="0" applyFont="1" applyBorder="1"/>
    <xf numFmtId="0" fontId="35" fillId="0" borderId="15" xfId="0" applyFont="1" applyBorder="1"/>
    <xf numFmtId="0" fontId="35" fillId="0" borderId="29" xfId="0" applyFont="1" applyBorder="1"/>
    <xf numFmtId="3" fontId="35" fillId="0" borderId="2" xfId="0" applyNumberFormat="1" applyFont="1" applyBorder="1"/>
    <xf numFmtId="3" fontId="35" fillId="0" borderId="4" xfId="0" applyNumberFormat="1" applyFont="1" applyBorder="1"/>
    <xf numFmtId="3" fontId="35" fillId="0" borderId="9" xfId="0" applyNumberFormat="1" applyFont="1" applyBorder="1"/>
    <xf numFmtId="3" fontId="35" fillId="0" borderId="33" xfId="0" applyNumberFormat="1" applyFont="1" applyBorder="1"/>
    <xf numFmtId="3" fontId="35" fillId="0" borderId="12" xfId="0" applyNumberFormat="1" applyFont="1" applyBorder="1"/>
    <xf numFmtId="3" fontId="35" fillId="0" borderId="20" xfId="0" applyNumberFormat="1" applyFont="1" applyBorder="1"/>
    <xf numFmtId="3" fontId="35" fillId="0" borderId="15" xfId="0" applyNumberFormat="1" applyFont="1" applyBorder="1"/>
    <xf numFmtId="3" fontId="35" fillId="0" borderId="29" xfId="0" applyNumberFormat="1" applyFont="1" applyBorder="1"/>
    <xf numFmtId="0" fontId="25" fillId="0" borderId="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4" xfId="0" applyNumberFormat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49" xfId="0" applyBorder="1"/>
    <xf numFmtId="0" fontId="3" fillId="0" borderId="49" xfId="2" applyFont="1" applyFill="1" applyBorder="1" applyAlignment="1" applyProtection="1">
      <alignment horizontal="center" vertical="center" wrapText="1"/>
    </xf>
    <xf numFmtId="164" fontId="3" fillId="0" borderId="53" xfId="0" applyNumberFormat="1" applyFont="1" applyFill="1" applyBorder="1" applyAlignment="1" applyProtection="1">
      <alignment horizontal="center" vertical="center" wrapText="1"/>
    </xf>
    <xf numFmtId="164" fontId="3" fillId="0" borderId="44" xfId="0" applyNumberFormat="1" applyFont="1" applyFill="1" applyBorder="1" applyAlignment="1" applyProtection="1">
      <alignment horizontal="center" vertical="center" wrapText="1"/>
    </xf>
    <xf numFmtId="164" fontId="3" fillId="0" borderId="49" xfId="0" applyNumberFormat="1" applyFont="1" applyFill="1" applyBorder="1" applyAlignment="1" applyProtection="1">
      <alignment horizontal="center" vertical="center" wrapText="1"/>
    </xf>
    <xf numFmtId="0" fontId="0" fillId="0" borderId="44" xfId="0" applyBorder="1"/>
    <xf numFmtId="0" fontId="36" fillId="0" borderId="4" xfId="0" applyFont="1" applyBorder="1"/>
    <xf numFmtId="0" fontId="9" fillId="0" borderId="3" xfId="2" applyFont="1" applyFill="1" applyBorder="1" applyAlignment="1" applyProtection="1">
      <alignment horizontal="center" vertical="center"/>
    </xf>
    <xf numFmtId="0" fontId="7" fillId="0" borderId="59" xfId="2" applyFont="1" applyFill="1" applyBorder="1" applyAlignment="1" applyProtection="1">
      <alignment horizontal="center" vertical="center" wrapText="1"/>
    </xf>
    <xf numFmtId="0" fontId="29" fillId="0" borderId="6" xfId="0" applyFont="1" applyBorder="1"/>
    <xf numFmtId="0" fontId="29" fillId="0" borderId="27" xfId="0" applyFont="1" applyBorder="1"/>
    <xf numFmtId="164" fontId="0" fillId="0" borderId="0" xfId="0" applyNumberFormat="1" applyFill="1" applyAlignment="1" applyProtection="1">
      <alignment vertical="center"/>
    </xf>
    <xf numFmtId="0" fontId="3" fillId="0" borderId="7" xfId="0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3" fillId="0" borderId="55" xfId="0" applyNumberFormat="1" applyFont="1" applyFill="1" applyBorder="1" applyAlignment="1" applyProtection="1">
      <alignment horizontal="right" vertical="center" wrapText="1" indent="1"/>
    </xf>
    <xf numFmtId="0" fontId="35" fillId="0" borderId="17" xfId="0" applyFont="1" applyBorder="1"/>
    <xf numFmtId="0" fontId="0" fillId="0" borderId="37" xfId="0" applyBorder="1"/>
    <xf numFmtId="0" fontId="0" fillId="0" borderId="38" xfId="0" applyBorder="1"/>
    <xf numFmtId="164" fontId="35" fillId="0" borderId="0" xfId="0" applyNumberFormat="1" applyFont="1" applyFill="1" applyAlignment="1" applyProtection="1">
      <alignment vertical="center"/>
    </xf>
    <xf numFmtId="0" fontId="35" fillId="0" borderId="0" xfId="0" applyFont="1" applyAlignment="1"/>
    <xf numFmtId="164" fontId="4" fillId="0" borderId="44" xfId="0" applyNumberFormat="1" applyFont="1" applyFill="1" applyBorder="1" applyAlignment="1" applyProtection="1">
      <alignment horizontal="right" vertical="center" wrapText="1" indent="1"/>
    </xf>
    <xf numFmtId="164" fontId="35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 wrapText="1"/>
    </xf>
    <xf numFmtId="0" fontId="22" fillId="0" borderId="19" xfId="0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wrapText="1"/>
    </xf>
    <xf numFmtId="0" fontId="6" fillId="0" borderId="12" xfId="0" applyFont="1" applyBorder="1" applyAlignment="1" applyProtection="1">
      <alignment horizontal="left" wrapText="1"/>
    </xf>
    <xf numFmtId="0" fontId="6" fillId="0" borderId="36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left" wrapText="1"/>
    </xf>
    <xf numFmtId="0" fontId="7" fillId="0" borderId="22" xfId="0" applyFont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44" xfId="0" applyFont="1" applyFill="1" applyBorder="1" applyAlignment="1" applyProtection="1">
      <alignment horizontal="left" vertical="center" wrapText="1"/>
    </xf>
    <xf numFmtId="0" fontId="4" fillId="0" borderId="6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12" xfId="2" applyFont="1" applyFill="1" applyBorder="1" applyAlignment="1" applyProtection="1">
      <alignment horizontal="left" vertical="center" wrapText="1"/>
    </xf>
    <xf numFmtId="0" fontId="5" fillId="0" borderId="3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5" fillId="0" borderId="12" xfId="2" applyFont="1" applyFill="1" applyBorder="1" applyAlignment="1" applyProtection="1">
      <alignment horizontal="left"/>
    </xf>
    <xf numFmtId="0" fontId="5" fillId="0" borderId="15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8" fillId="0" borderId="2" xfId="2" applyFont="1" applyFill="1" applyBorder="1" applyAlignment="1" applyProtection="1">
      <alignment horizontal="left" vertical="center" wrapText="1"/>
    </xf>
    <xf numFmtId="0" fontId="5" fillId="0" borderId="36" xfId="2" applyFont="1" applyFill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left" vertical="center" wrapText="1"/>
    </xf>
    <xf numFmtId="0" fontId="29" fillId="0" borderId="6" xfId="0" applyFont="1" applyBorder="1" applyAlignment="1">
      <alignment horizontal="center"/>
    </xf>
    <xf numFmtId="164" fontId="5" fillId="3" borderId="13" xfId="2" applyNumberFormat="1" applyFont="1" applyFill="1" applyBorder="1" applyAlignment="1" applyProtection="1">
      <alignment horizontal="right" vertical="center" wrapText="1" indent="1"/>
    </xf>
    <xf numFmtId="164" fontId="5" fillId="3" borderId="43" xfId="2" applyNumberFormat="1" applyFont="1" applyFill="1" applyBorder="1" applyAlignment="1" applyProtection="1">
      <alignment horizontal="right" vertical="center" wrapText="1" indent="1"/>
    </xf>
    <xf numFmtId="0" fontId="4" fillId="0" borderId="31" xfId="2" applyFont="1" applyFill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left" vertical="center" wrapText="1"/>
    </xf>
    <xf numFmtId="49" fontId="8" fillId="0" borderId="8" xfId="2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 wrapText="1"/>
    </xf>
    <xf numFmtId="49" fontId="8" fillId="0" borderId="11" xfId="2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left" wrapText="1"/>
    </xf>
    <xf numFmtId="164" fontId="7" fillId="0" borderId="3" xfId="2" applyNumberFormat="1" applyFont="1" applyFill="1" applyBorder="1" applyAlignment="1" applyProtection="1">
      <alignment horizontal="right" vertical="center" wrapText="1" indent="1"/>
    </xf>
    <xf numFmtId="164" fontId="6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3" xfId="2" applyNumberFormat="1" applyFont="1" applyFill="1" applyBorder="1" applyAlignment="1" applyProtection="1">
      <alignment horizontal="right" vertical="center" wrapText="1" indent="1"/>
    </xf>
    <xf numFmtId="164" fontId="7" fillId="0" borderId="44" xfId="0" applyNumberFormat="1" applyFont="1" applyFill="1" applyBorder="1" applyAlignment="1" applyProtection="1">
      <alignment horizontal="right" vertical="center" wrapText="1" indent="1"/>
    </xf>
    <xf numFmtId="164" fontId="6" fillId="0" borderId="59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2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36" xfId="0" applyFont="1" applyBorder="1"/>
    <xf numFmtId="0" fontId="35" fillId="0" borderId="48" xfId="0" applyFont="1" applyBorder="1"/>
    <xf numFmtId="0" fontId="35" fillId="0" borderId="18" xfId="0" applyFont="1" applyBorder="1"/>
    <xf numFmtId="0" fontId="35" fillId="0" borderId="66" xfId="0" applyFont="1" applyBorder="1"/>
    <xf numFmtId="0" fontId="35" fillId="0" borderId="58" xfId="0" applyFont="1" applyBorder="1"/>
    <xf numFmtId="164" fontId="7" fillId="0" borderId="3" xfId="0" quotePrefix="1" applyNumberFormat="1" applyFont="1" applyBorder="1" applyAlignment="1" applyProtection="1">
      <alignment horizontal="right" vertical="center" wrapText="1" indent="1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4" xfId="0" applyFont="1" applyBorder="1"/>
    <xf numFmtId="164" fontId="35" fillId="0" borderId="28" xfId="0" applyNumberFormat="1" applyFont="1" applyBorder="1"/>
    <xf numFmtId="164" fontId="35" fillId="0" borderId="20" xfId="0" applyNumberFormat="1" applyFont="1" applyBorder="1"/>
    <xf numFmtId="0" fontId="29" fillId="0" borderId="2" xfId="0" applyFont="1" applyBorder="1"/>
    <xf numFmtId="164" fontId="29" fillId="0" borderId="4" xfId="0" applyNumberFormat="1" applyFont="1" applyBorder="1"/>
    <xf numFmtId="164" fontId="35" fillId="0" borderId="32" xfId="0" applyNumberFormat="1" applyFont="1" applyBorder="1"/>
    <xf numFmtId="0" fontId="0" fillId="0" borderId="0" xfId="0" applyFill="1"/>
    <xf numFmtId="0" fontId="31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right"/>
    </xf>
    <xf numFmtId="0" fontId="13" fillId="0" borderId="5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left" vertical="center" wrapText="1"/>
      <protection locked="0"/>
    </xf>
    <xf numFmtId="0" fontId="6" fillId="0" borderId="68" xfId="0" applyFont="1" applyFill="1" applyBorder="1" applyAlignment="1" applyProtection="1">
      <alignment horizontal="left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right" vertical="center" wrapText="1"/>
    </xf>
    <xf numFmtId="0" fontId="29" fillId="0" borderId="2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64" fontId="6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0" applyFont="1" applyFill="1" applyBorder="1" applyAlignment="1" applyProtection="1">
      <alignment vertical="center"/>
    </xf>
    <xf numFmtId="3" fontId="35" fillId="0" borderId="0" xfId="0" applyNumberFormat="1" applyFont="1"/>
    <xf numFmtId="3" fontId="35" fillId="0" borderId="66" xfId="0" applyNumberFormat="1" applyFont="1" applyBorder="1"/>
    <xf numFmtId="3" fontId="35" fillId="0" borderId="58" xfId="0" applyNumberFormat="1" applyFont="1" applyBorder="1"/>
    <xf numFmtId="3" fontId="35" fillId="0" borderId="1" xfId="0" applyNumberFormat="1" applyFont="1" applyBorder="1"/>
    <xf numFmtId="3" fontId="35" fillId="0" borderId="8" xfId="0" applyNumberFormat="1" applyFont="1" applyBorder="1"/>
    <xf numFmtId="3" fontId="35" fillId="0" borderId="11" xfId="0" applyNumberFormat="1" applyFont="1" applyBorder="1"/>
    <xf numFmtId="3" fontId="35" fillId="0" borderId="14" xfId="0" applyNumberFormat="1" applyFont="1" applyBorder="1"/>
    <xf numFmtId="3" fontId="35" fillId="0" borderId="32" xfId="0" applyNumberFormat="1" applyFont="1" applyBorder="1"/>
    <xf numFmtId="164" fontId="5" fillId="3" borderId="12" xfId="2" applyNumberFormat="1" applyFont="1" applyFill="1" applyBorder="1" applyAlignment="1" applyProtection="1">
      <alignment horizontal="right" vertical="center" wrapText="1" indent="1"/>
    </xf>
    <xf numFmtId="3" fontId="29" fillId="0" borderId="9" xfId="0" applyNumberFormat="1" applyFont="1" applyBorder="1"/>
    <xf numFmtId="3" fontId="29" fillId="0" borderId="33" xfId="0" applyNumberFormat="1" applyFont="1" applyBorder="1"/>
    <xf numFmtId="3" fontId="29" fillId="0" borderId="2" xfId="0" applyNumberFormat="1" applyFont="1" applyBorder="1"/>
    <xf numFmtId="3" fontId="29" fillId="0" borderId="29" xfId="0" applyNumberFormat="1" applyFont="1" applyBorder="1"/>
    <xf numFmtId="3" fontId="7" fillId="0" borderId="7" xfId="0" applyNumberFormat="1" applyFont="1" applyFill="1" applyBorder="1" applyAlignment="1" applyProtection="1">
      <alignment horizontal="right" vertical="center" wrapText="1" indent="1"/>
    </xf>
    <xf numFmtId="3" fontId="29" fillId="0" borderId="6" xfId="0" applyNumberFormat="1" applyFont="1" applyBorder="1" applyAlignment="1">
      <alignment horizontal="right"/>
    </xf>
    <xf numFmtId="3" fontId="29" fillId="0" borderId="27" xfId="0" applyNumberFormat="1" applyFont="1" applyBorder="1"/>
    <xf numFmtId="0" fontId="24" fillId="0" borderId="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3" fontId="0" fillId="0" borderId="18" xfId="0" applyNumberFormat="1" applyBorder="1"/>
    <xf numFmtId="0" fontId="6" fillId="0" borderId="18" xfId="0" applyFont="1" applyBorder="1" applyAlignment="1" applyProtection="1">
      <alignment horizontal="left" wrapText="1"/>
    </xf>
    <xf numFmtId="164" fontId="9" fillId="0" borderId="56" xfId="2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18" xfId="0" applyNumberFormat="1" applyFont="1" applyBorder="1"/>
    <xf numFmtId="0" fontId="38" fillId="0" borderId="12" xfId="0" applyFont="1" applyBorder="1" applyAlignment="1" applyProtection="1">
      <alignment horizontal="left" wrapText="1"/>
    </xf>
    <xf numFmtId="3" fontId="29" fillId="0" borderId="0" xfId="0" applyNumberFormat="1" applyFont="1" applyBorder="1"/>
    <xf numFmtId="49" fontId="5" fillId="0" borderId="66" xfId="2" applyNumberFormat="1" applyFont="1" applyFill="1" applyBorder="1" applyAlignment="1" applyProtection="1">
      <alignment horizontal="center" vertical="center" wrapText="1"/>
    </xf>
    <xf numFmtId="0" fontId="6" fillId="0" borderId="66" xfId="0" applyFont="1" applyBorder="1" applyAlignment="1" applyProtection="1">
      <alignment horizontal="left" wrapText="1"/>
    </xf>
    <xf numFmtId="164" fontId="9" fillId="0" borderId="66" xfId="2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wrapText="1"/>
    </xf>
    <xf numFmtId="164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0" xfId="0" applyNumberFormat="1" applyFont="1" applyBorder="1"/>
    <xf numFmtId="49" fontId="5" fillId="0" borderId="26" xfId="2" applyNumberFormat="1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left" wrapText="1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26" xfId="0" applyNumberFormat="1" applyFont="1" applyBorder="1"/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 wrapText="1"/>
    </xf>
    <xf numFmtId="164" fontId="8" fillId="0" borderId="0" xfId="2" applyNumberFormat="1" applyFont="1" applyFill="1" applyBorder="1" applyAlignment="1" applyProtection="1">
      <alignment horizontal="right" vertical="center" wrapText="1" indent="1"/>
    </xf>
    <xf numFmtId="0" fontId="9" fillId="0" borderId="36" xfId="2" applyFont="1" applyFill="1" applyBorder="1" applyAlignment="1" applyProtection="1">
      <alignment horizontal="left" vertical="center" wrapText="1"/>
    </xf>
    <xf numFmtId="0" fontId="9" fillId="0" borderId="66" xfId="2" applyFont="1" applyFill="1" applyBorder="1" applyAlignment="1" applyProtection="1">
      <alignment horizontal="left" vertical="center" wrapText="1"/>
    </xf>
    <xf numFmtId="164" fontId="5" fillId="0" borderId="6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2" applyFont="1" applyFill="1" applyBorder="1" applyAlignment="1" applyProtection="1">
      <alignment horizontal="left" vertical="center" wrapText="1"/>
    </xf>
    <xf numFmtId="164" fontId="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2" xfId="0" applyNumberFormat="1" applyFont="1" applyFill="1" applyBorder="1" applyAlignment="1" applyProtection="1">
      <alignment vertical="center" wrapText="1"/>
      <protection locked="0"/>
    </xf>
    <xf numFmtId="1" fontId="39" fillId="0" borderId="12" xfId="0" applyNumberFormat="1" applyFont="1" applyFill="1" applyBorder="1" applyAlignment="1" applyProtection="1">
      <alignment vertical="center" wrapText="1"/>
      <protection locked="0"/>
    </xf>
    <xf numFmtId="3" fontId="40" fillId="0" borderId="17" xfId="0" applyNumberFormat="1" applyFont="1" applyBorder="1"/>
    <xf numFmtId="3" fontId="40" fillId="0" borderId="9" xfId="0" applyNumberFormat="1" applyFont="1" applyBorder="1"/>
    <xf numFmtId="3" fontId="40" fillId="0" borderId="12" xfId="0" applyNumberFormat="1" applyFont="1" applyBorder="1"/>
    <xf numFmtId="3" fontId="40" fillId="0" borderId="2" xfId="0" applyNumberFormat="1" applyFont="1" applyBorder="1"/>
    <xf numFmtId="3" fontId="41" fillId="0" borderId="2" xfId="0" applyNumberFormat="1" applyFont="1" applyBorder="1"/>
    <xf numFmtId="165" fontId="39" fillId="0" borderId="65" xfId="1" applyNumberFormat="1" applyFont="1" applyFill="1" applyBorder="1" applyProtection="1">
      <protection locked="0"/>
    </xf>
    <xf numFmtId="165" fontId="39" fillId="0" borderId="60" xfId="1" applyNumberFormat="1" applyFont="1" applyFill="1" applyBorder="1" applyProtection="1">
      <protection locked="0"/>
    </xf>
    <xf numFmtId="165" fontId="39" fillId="0" borderId="55" xfId="1" applyNumberFormat="1" applyFont="1" applyFill="1" applyBorder="1" applyProtection="1">
      <protection locked="0"/>
    </xf>
    <xf numFmtId="165" fontId="42" fillId="0" borderId="3" xfId="1" applyNumberFormat="1" applyFont="1" applyFill="1" applyBorder="1" applyProtection="1"/>
    <xf numFmtId="3" fontId="40" fillId="0" borderId="28" xfId="0" applyNumberFormat="1" applyFont="1" applyBorder="1"/>
    <xf numFmtId="3" fontId="40" fillId="0" borderId="20" xfId="0" applyNumberFormat="1" applyFont="1" applyBorder="1"/>
    <xf numFmtId="3" fontId="40" fillId="0" borderId="18" xfId="0" applyNumberFormat="1" applyFont="1" applyBorder="1"/>
    <xf numFmtId="3" fontId="40" fillId="0" borderId="32" xfId="0" applyNumberFormat="1" applyFont="1" applyBorder="1"/>
    <xf numFmtId="3" fontId="41" fillId="0" borderId="22" xfId="0" applyNumberFormat="1" applyFont="1" applyBorder="1"/>
    <xf numFmtId="3" fontId="41" fillId="0" borderId="57" xfId="0" applyNumberFormat="1" applyFont="1" applyBorder="1"/>
    <xf numFmtId="0" fontId="42" fillId="0" borderId="1" xfId="2" applyNumberFormat="1" applyFont="1" applyFill="1" applyBorder="1" applyAlignment="1" applyProtection="1">
      <alignment horizontal="left" vertical="center" wrapText="1" indent="1"/>
    </xf>
    <xf numFmtId="0" fontId="42" fillId="0" borderId="2" xfId="2" applyNumberFormat="1" applyFont="1" applyFill="1" applyBorder="1" applyAlignment="1" applyProtection="1">
      <alignment horizontal="left" vertical="center" wrapText="1" indent="1"/>
    </xf>
    <xf numFmtId="3" fontId="42" fillId="0" borderId="3" xfId="2" applyNumberFormat="1" applyFont="1" applyFill="1" applyBorder="1" applyAlignment="1" applyProtection="1">
      <alignment horizontal="right" vertical="center" wrapText="1" indent="1"/>
    </xf>
    <xf numFmtId="3" fontId="42" fillId="0" borderId="1" xfId="2" applyNumberFormat="1" applyFont="1" applyFill="1" applyBorder="1" applyProtection="1"/>
    <xf numFmtId="3" fontId="42" fillId="0" borderId="4" xfId="2" applyNumberFormat="1" applyFont="1" applyFill="1" applyBorder="1" applyProtection="1"/>
    <xf numFmtId="0" fontId="39" fillId="0" borderId="8" xfId="2" applyNumberFormat="1" applyFont="1" applyFill="1" applyBorder="1" applyAlignment="1" applyProtection="1">
      <alignment horizontal="left" vertical="center" indent="1"/>
    </xf>
    <xf numFmtId="0" fontId="39" fillId="0" borderId="9" xfId="0" applyNumberFormat="1" applyFont="1" applyBorder="1" applyAlignment="1" applyProtection="1">
      <alignment horizontal="left" wrapText="1" indent="1"/>
    </xf>
    <xf numFmtId="3" fontId="39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11" xfId="2" applyNumberFormat="1" applyFont="1" applyFill="1" applyBorder="1" applyAlignment="1" applyProtection="1">
      <alignment horizontal="left" vertical="center" wrapText="1" indent="1"/>
    </xf>
    <xf numFmtId="0" fontId="39" fillId="0" borderId="12" xfId="0" applyNumberFormat="1" applyFont="1" applyBorder="1" applyAlignment="1" applyProtection="1">
      <alignment horizontal="left" wrapText="1" indent="1"/>
    </xf>
    <xf numFmtId="3" fontId="3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2" fontId="39" fillId="0" borderId="14" xfId="2" applyNumberFormat="1" applyFont="1" applyFill="1" applyBorder="1" applyAlignment="1" applyProtection="1">
      <alignment horizontal="left" vertical="center" wrapText="1" indent="1"/>
    </xf>
    <xf numFmtId="0" fontId="39" fillId="0" borderId="15" xfId="0" applyNumberFormat="1" applyFont="1" applyBorder="1" applyAlignment="1" applyProtection="1">
      <alignment horizontal="left" wrapText="1" indent="1"/>
    </xf>
    <xf numFmtId="3" fontId="39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49" fontId="39" fillId="0" borderId="14" xfId="2" applyNumberFormat="1" applyFont="1" applyFill="1" applyBorder="1" applyAlignment="1" applyProtection="1">
      <alignment horizontal="left" vertical="center" wrapText="1" indent="1"/>
    </xf>
    <xf numFmtId="0" fontId="39" fillId="0" borderId="18" xfId="0" applyNumberFormat="1" applyFont="1" applyBorder="1" applyAlignment="1" applyProtection="1">
      <alignment horizontal="left" wrapText="1" indent="1"/>
    </xf>
    <xf numFmtId="3" fontId="39" fillId="0" borderId="56" xfId="2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" xfId="0" applyNumberFormat="1" applyFont="1" applyBorder="1" applyAlignment="1" applyProtection="1">
      <alignment horizontal="left" vertical="center" wrapText="1" indent="1"/>
    </xf>
    <xf numFmtId="0" fontId="39" fillId="0" borderId="8" xfId="2" applyNumberFormat="1" applyFont="1" applyFill="1" applyBorder="1" applyAlignment="1" applyProtection="1">
      <alignment horizontal="left" vertical="center" wrapText="1" indent="1"/>
    </xf>
    <xf numFmtId="0" fontId="39" fillId="0" borderId="14" xfId="2" applyNumberFormat="1" applyFont="1" applyFill="1" applyBorder="1" applyAlignment="1" applyProtection="1">
      <alignment horizontal="left" vertical="center" wrapText="1" indent="1"/>
    </xf>
    <xf numFmtId="49" fontId="39" fillId="0" borderId="11" xfId="2" applyNumberFormat="1" applyFont="1" applyFill="1" applyBorder="1" applyAlignment="1" applyProtection="1">
      <alignment horizontal="left" vertical="center" wrapText="1" indent="1"/>
    </xf>
    <xf numFmtId="3" fontId="39" fillId="0" borderId="10" xfId="2" applyNumberFormat="1" applyFont="1" applyFill="1" applyBorder="1" applyAlignment="1" applyProtection="1">
      <alignment horizontal="right" vertical="center" wrapText="1" indent="1"/>
    </xf>
    <xf numFmtId="0" fontId="39" fillId="0" borderId="66" xfId="2" applyNumberFormat="1" applyFont="1" applyFill="1" applyBorder="1" applyAlignment="1" applyProtection="1">
      <alignment horizontal="left" vertical="center" wrapText="1" indent="1"/>
    </xf>
    <xf numFmtId="0" fontId="39" fillId="0" borderId="66" xfId="0" applyNumberFormat="1" applyFont="1" applyBorder="1" applyAlignment="1" applyProtection="1">
      <alignment horizontal="left" wrapText="1" indent="1"/>
    </xf>
    <xf numFmtId="3" fontId="39" fillId="0" borderId="66" xfId="2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0" xfId="2" applyNumberFormat="1" applyFont="1" applyFill="1" applyBorder="1" applyAlignment="1" applyProtection="1">
      <alignment horizontal="left" vertical="center" wrapText="1" indent="1"/>
    </xf>
    <xf numFmtId="0" fontId="39" fillId="0" borderId="0" xfId="0" applyNumberFormat="1" applyFont="1" applyBorder="1" applyAlignment="1" applyProtection="1">
      <alignment horizontal="left" wrapText="1" indent="1"/>
    </xf>
    <xf numFmtId="3" fontId="3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26" xfId="2" applyNumberFormat="1" applyFont="1" applyFill="1" applyBorder="1" applyAlignment="1" applyProtection="1">
      <alignment horizontal="left" vertical="center" wrapText="1" indent="1"/>
    </xf>
    <xf numFmtId="0" fontId="39" fillId="0" borderId="26" xfId="0" applyNumberFormat="1" applyFont="1" applyBorder="1" applyAlignment="1" applyProtection="1">
      <alignment horizontal="left" wrapText="1" indent="1"/>
    </xf>
    <xf numFmtId="3" fontId="3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49" fontId="39" fillId="0" borderId="24" xfId="2" applyNumberFormat="1" applyFont="1" applyFill="1" applyBorder="1" applyAlignment="1" applyProtection="1">
      <alignment horizontal="left" vertical="center" wrapText="1" indent="1"/>
    </xf>
    <xf numFmtId="0" fontId="42" fillId="0" borderId="1" xfId="0" applyNumberFormat="1" applyFont="1" applyBorder="1" applyAlignment="1" applyProtection="1">
      <alignment wrapText="1"/>
    </xf>
    <xf numFmtId="0" fontId="39" fillId="0" borderId="15" xfId="0" applyNumberFormat="1" applyFont="1" applyBorder="1" applyAlignment="1" applyProtection="1">
      <alignment wrapText="1"/>
    </xf>
    <xf numFmtId="0" fontId="39" fillId="0" borderId="8" xfId="0" applyFont="1" applyBorder="1" applyAlignment="1" applyProtection="1">
      <alignment wrapText="1"/>
    </xf>
    <xf numFmtId="0" fontId="39" fillId="0" borderId="9" xfId="0" applyFont="1" applyBorder="1" applyAlignment="1" applyProtection="1">
      <alignment horizontal="left" wrapText="1" indent="1"/>
    </xf>
    <xf numFmtId="0" fontId="39" fillId="0" borderId="11" xfId="0" applyFont="1" applyBorder="1" applyAlignment="1" applyProtection="1">
      <alignment wrapText="1"/>
    </xf>
    <xf numFmtId="0" fontId="39" fillId="0" borderId="12" xfId="0" applyFont="1" applyBorder="1" applyAlignment="1" applyProtection="1">
      <alignment horizontal="left" wrapText="1" indent="1"/>
    </xf>
    <xf numFmtId="0" fontId="39" fillId="0" borderId="14" xfId="0" applyFont="1" applyBorder="1" applyAlignment="1" applyProtection="1">
      <alignment wrapText="1"/>
    </xf>
    <xf numFmtId="0" fontId="39" fillId="0" borderId="15" xfId="0" applyFont="1" applyBorder="1" applyAlignment="1" applyProtection="1">
      <alignment horizontal="left" wrapText="1" indent="1"/>
    </xf>
    <xf numFmtId="0" fontId="42" fillId="0" borderId="1" xfId="0" applyFont="1" applyBorder="1" applyAlignment="1" applyProtection="1">
      <alignment wrapText="1"/>
    </xf>
    <xf numFmtId="0" fontId="42" fillId="0" borderId="2" xfId="0" applyFont="1" applyBorder="1" applyAlignment="1" applyProtection="1">
      <alignment wrapText="1"/>
    </xf>
    <xf numFmtId="0" fontId="42" fillId="0" borderId="0" xfId="0" applyFont="1" applyBorder="1" applyAlignment="1" applyProtection="1">
      <alignment wrapText="1"/>
    </xf>
    <xf numFmtId="3" fontId="42" fillId="0" borderId="0" xfId="2" applyNumberFormat="1" applyFont="1" applyFill="1" applyBorder="1" applyAlignment="1" applyProtection="1">
      <alignment horizontal="right" vertical="center" wrapText="1" indent="1"/>
    </xf>
    <xf numFmtId="0" fontId="40" fillId="0" borderId="0" xfId="0" applyFont="1" applyAlignment="1">
      <alignment horizontal="right"/>
    </xf>
    <xf numFmtId="0" fontId="42" fillId="0" borderId="1" xfId="2" applyNumberFormat="1" applyFont="1" applyFill="1" applyBorder="1" applyAlignment="1" applyProtection="1">
      <alignment horizontal="center"/>
    </xf>
    <xf numFmtId="0" fontId="42" fillId="0" borderId="4" xfId="2" applyNumberFormat="1" applyFont="1" applyFill="1" applyBorder="1" applyAlignment="1" applyProtection="1">
      <alignment horizontal="center"/>
    </xf>
    <xf numFmtId="0" fontId="42" fillId="0" borderId="1" xfId="2" applyFont="1" applyFill="1" applyBorder="1" applyAlignment="1" applyProtection="1">
      <alignment horizontal="center" vertical="center" wrapText="1"/>
    </xf>
    <xf numFmtId="0" fontId="42" fillId="0" borderId="2" xfId="2" applyFont="1" applyFill="1" applyBorder="1" applyAlignment="1" applyProtection="1">
      <alignment horizontal="center" vertical="center" wrapText="1"/>
    </xf>
    <xf numFmtId="0" fontId="42" fillId="0" borderId="4" xfId="2" applyFont="1" applyFill="1" applyBorder="1" applyAlignment="1" applyProtection="1">
      <alignment horizontal="center" vertical="center" wrapText="1"/>
    </xf>
    <xf numFmtId="0" fontId="42" fillId="0" borderId="5" xfId="2" applyFont="1" applyFill="1" applyBorder="1" applyAlignment="1" applyProtection="1">
      <alignment horizontal="left" vertical="center" wrapText="1" indent="1"/>
    </xf>
    <xf numFmtId="0" fontId="42" fillId="0" borderId="6" xfId="2" applyFont="1" applyFill="1" applyBorder="1" applyAlignment="1" applyProtection="1">
      <alignment vertical="center" wrapText="1"/>
    </xf>
    <xf numFmtId="164" fontId="42" fillId="0" borderId="27" xfId="2" applyNumberFormat="1" applyFont="1" applyFill="1" applyBorder="1" applyAlignment="1" applyProtection="1">
      <alignment horizontal="right" vertical="center" wrapText="1" indent="1"/>
    </xf>
    <xf numFmtId="3" fontId="41" fillId="0" borderId="1" xfId="0" applyNumberFormat="1" applyFont="1" applyBorder="1"/>
    <xf numFmtId="3" fontId="41" fillId="0" borderId="4" xfId="0" applyNumberFormat="1" applyFont="1" applyBorder="1"/>
    <xf numFmtId="49" fontId="39" fillId="0" borderId="23" xfId="2" applyNumberFormat="1" applyFont="1" applyFill="1" applyBorder="1" applyAlignment="1" applyProtection="1">
      <alignment horizontal="left" vertical="center" wrapText="1" indent="1"/>
    </xf>
    <xf numFmtId="0" fontId="39" fillId="0" borderId="17" xfId="2" applyFont="1" applyFill="1" applyBorder="1" applyAlignment="1" applyProtection="1">
      <alignment horizontal="left" vertical="center" wrapText="1" indent="1"/>
    </xf>
    <xf numFmtId="164" fontId="39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8" xfId="0" applyNumberFormat="1" applyFont="1" applyBorder="1"/>
    <xf numFmtId="3" fontId="40" fillId="0" borderId="33" xfId="0" applyNumberFormat="1" applyFont="1" applyBorder="1"/>
    <xf numFmtId="0" fontId="39" fillId="0" borderId="12" xfId="2" applyFont="1" applyFill="1" applyBorder="1" applyAlignment="1" applyProtection="1">
      <alignment horizontal="left" vertical="center" wrapText="1" indent="1"/>
    </xf>
    <xf numFmtId="164" fontId="39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11" xfId="0" applyNumberFormat="1" applyFont="1" applyBorder="1"/>
    <xf numFmtId="164" fontId="3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30" xfId="2" applyFont="1" applyFill="1" applyBorder="1" applyAlignment="1" applyProtection="1">
      <alignment horizontal="left" vertical="center" wrapText="1" indent="1"/>
    </xf>
    <xf numFmtId="0" fontId="39" fillId="0" borderId="0" xfId="2" applyFont="1" applyFill="1" applyBorder="1" applyAlignment="1" applyProtection="1">
      <alignment horizontal="left" vertical="center" wrapText="1" indent="1"/>
    </xf>
    <xf numFmtId="0" fontId="39" fillId="0" borderId="12" xfId="2" applyFont="1" applyFill="1" applyBorder="1" applyAlignment="1" applyProtection="1"/>
    <xf numFmtId="0" fontId="39" fillId="0" borderId="12" xfId="2" applyFont="1" applyFill="1" applyBorder="1" applyAlignment="1" applyProtection="1">
      <alignment vertical="center" wrapText="1"/>
    </xf>
    <xf numFmtId="49" fontId="39" fillId="0" borderId="31" xfId="2" applyNumberFormat="1" applyFont="1" applyFill="1" applyBorder="1" applyAlignment="1" applyProtection="1">
      <alignment horizontal="left" vertical="center" wrapText="1" indent="1"/>
    </xf>
    <xf numFmtId="0" fontId="39" fillId="0" borderId="15" xfId="2" applyFont="1" applyFill="1" applyBorder="1" applyAlignment="1" applyProtection="1">
      <alignment vertical="center" wrapText="1"/>
    </xf>
    <xf numFmtId="0" fontId="39" fillId="0" borderId="18" xfId="2" applyFont="1" applyFill="1" applyBorder="1" applyAlignment="1" applyProtection="1">
      <alignment vertical="center" wrapText="1"/>
    </xf>
    <xf numFmtId="164" fontId="39" fillId="0" borderId="32" xfId="2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14" xfId="0" applyNumberFormat="1" applyFont="1" applyBorder="1"/>
    <xf numFmtId="3" fontId="40" fillId="0" borderId="29" xfId="0" applyNumberFormat="1" applyFont="1" applyBorder="1"/>
    <xf numFmtId="0" fontId="42" fillId="0" borderId="1" xfId="2" applyFont="1" applyFill="1" applyBorder="1" applyAlignment="1" applyProtection="1">
      <alignment horizontal="left" vertical="center" wrapText="1" indent="1"/>
    </xf>
    <xf numFmtId="0" fontId="42" fillId="0" borderId="2" xfId="2" applyFont="1" applyFill="1" applyBorder="1" applyAlignment="1" applyProtection="1">
      <alignment vertical="center" wrapText="1"/>
    </xf>
    <xf numFmtId="164" fontId="42" fillId="0" borderId="4" xfId="2" applyNumberFormat="1" applyFont="1" applyFill="1" applyBorder="1" applyAlignment="1" applyProtection="1">
      <alignment horizontal="right" vertical="center" wrapText="1" indent="1"/>
    </xf>
    <xf numFmtId="49" fontId="39" fillId="0" borderId="8" xfId="2" applyNumberFormat="1" applyFont="1" applyFill="1" applyBorder="1" applyAlignment="1" applyProtection="1">
      <alignment horizontal="left" vertical="center" wrapText="1" indent="1"/>
    </xf>
    <xf numFmtId="164" fontId="39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15" xfId="2" applyFont="1" applyFill="1" applyBorder="1" applyAlignment="1" applyProtection="1">
      <alignment horizontal="left" vertical="center" wrapText="1" indent="1"/>
    </xf>
    <xf numFmtId="164" fontId="39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15" xfId="0" applyFont="1" applyBorder="1" applyAlignment="1" applyProtection="1">
      <alignment horizontal="left" vertical="center" wrapText="1" indent="1"/>
    </xf>
    <xf numFmtId="0" fontId="39" fillId="0" borderId="12" xfId="0" applyFont="1" applyBorder="1" applyAlignment="1" applyProtection="1">
      <alignment horizontal="left" vertical="center" wrapText="1" indent="1"/>
    </xf>
    <xf numFmtId="0" fontId="39" fillId="0" borderId="9" xfId="2" applyFont="1" applyFill="1" applyBorder="1" applyAlignment="1" applyProtection="1">
      <alignment horizontal="left" vertical="center" wrapText="1" indent="6"/>
    </xf>
    <xf numFmtId="0" fontId="39" fillId="0" borderId="12" xfId="2" applyFont="1" applyFill="1" applyBorder="1" applyAlignment="1" applyProtection="1">
      <alignment horizontal="left" vertical="center" wrapText="1" indent="6"/>
    </xf>
    <xf numFmtId="164" fontId="39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" xfId="2" applyFont="1" applyFill="1" applyBorder="1" applyAlignment="1" applyProtection="1">
      <alignment horizontal="left" vertical="center" wrapText="1" indent="1"/>
    </xf>
    <xf numFmtId="3" fontId="40" fillId="0" borderId="1" xfId="0" applyNumberFormat="1" applyFont="1" applyBorder="1"/>
    <xf numFmtId="3" fontId="40" fillId="0" borderId="4" xfId="0" applyNumberFormat="1" applyFont="1" applyBorder="1"/>
    <xf numFmtId="0" fontId="39" fillId="0" borderId="9" xfId="2" applyFont="1" applyFill="1" applyBorder="1" applyAlignment="1" applyProtection="1">
      <alignment horizontal="left" vertical="center" wrapText="1" indent="1"/>
    </xf>
    <xf numFmtId="3" fontId="40" fillId="0" borderId="23" xfId="0" applyNumberFormat="1" applyFont="1" applyBorder="1"/>
    <xf numFmtId="164" fontId="39" fillId="0" borderId="57" xfId="2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21" xfId="0" applyNumberFormat="1" applyFont="1" applyBorder="1"/>
    <xf numFmtId="3" fontId="40" fillId="0" borderId="57" xfId="0" applyNumberFormat="1" applyFont="1" applyBorder="1"/>
    <xf numFmtId="0" fontId="42" fillId="0" borderId="66" xfId="2" applyFont="1" applyFill="1" applyBorder="1" applyAlignment="1" applyProtection="1">
      <alignment horizontal="left" vertical="center" wrapText="1" indent="1"/>
    </xf>
    <xf numFmtId="164" fontId="42" fillId="0" borderId="66" xfId="2" applyNumberFormat="1" applyFont="1" applyFill="1" applyBorder="1" applyAlignment="1" applyProtection="1">
      <alignment horizontal="right" vertical="center" wrapText="1" indent="1"/>
    </xf>
    <xf numFmtId="3" fontId="41" fillId="0" borderId="66" xfId="0" applyNumberFormat="1" applyFont="1" applyBorder="1"/>
    <xf numFmtId="0" fontId="42" fillId="0" borderId="26" xfId="2" applyFont="1" applyFill="1" applyBorder="1" applyAlignment="1" applyProtection="1">
      <alignment horizontal="left" vertical="center" wrapText="1" indent="1"/>
    </xf>
    <xf numFmtId="164" fontId="42" fillId="0" borderId="26" xfId="2" applyNumberFormat="1" applyFont="1" applyFill="1" applyBorder="1" applyAlignment="1" applyProtection="1">
      <alignment horizontal="right" vertical="center" wrapText="1" indent="1"/>
    </xf>
    <xf numFmtId="3" fontId="41" fillId="0" borderId="26" xfId="0" applyNumberFormat="1" applyFont="1" applyBorder="1"/>
    <xf numFmtId="3" fontId="41" fillId="0" borderId="26" xfId="0" applyNumberFormat="1" applyFont="1" applyBorder="1" applyAlignment="1">
      <alignment horizontal="right"/>
    </xf>
    <xf numFmtId="164" fontId="42" fillId="0" borderId="57" xfId="2" applyNumberFormat="1" applyFont="1" applyFill="1" applyBorder="1" applyAlignment="1" applyProtection="1">
      <alignment horizontal="right" vertical="center" wrapText="1" indent="1"/>
    </xf>
    <xf numFmtId="0" fontId="39" fillId="0" borderId="36" xfId="2" applyFont="1" applyFill="1" applyBorder="1" applyAlignment="1" applyProtection="1">
      <alignment horizontal="left" vertical="center" wrapText="1" indent="1"/>
    </xf>
    <xf numFmtId="164" fontId="42" fillId="0" borderId="4" xfId="0" applyNumberFormat="1" applyFont="1" applyBorder="1" applyAlignment="1" applyProtection="1">
      <alignment horizontal="right" vertical="center" wrapText="1" indent="1"/>
    </xf>
    <xf numFmtId="3" fontId="40" fillId="0" borderId="5" xfId="0" applyNumberFormat="1" applyFont="1" applyBorder="1"/>
    <xf numFmtId="3" fontId="40" fillId="0" borderId="27" xfId="0" applyNumberFormat="1" applyFont="1" applyBorder="1"/>
    <xf numFmtId="0" fontId="42" fillId="0" borderId="21" xfId="0" applyFont="1" applyBorder="1" applyAlignment="1" applyProtection="1">
      <alignment horizontal="left" vertical="center" wrapText="1" indent="1"/>
    </xf>
    <xf numFmtId="164" fontId="42" fillId="0" borderId="4" xfId="0" quotePrefix="1" applyNumberFormat="1" applyFont="1" applyBorder="1" applyAlignment="1" applyProtection="1">
      <alignment horizontal="right" vertical="center" wrapText="1" indent="1"/>
    </xf>
    <xf numFmtId="3" fontId="40" fillId="0" borderId="0" xfId="0" applyNumberFormat="1" applyFont="1"/>
    <xf numFmtId="3" fontId="39" fillId="0" borderId="9" xfId="2" applyNumberFormat="1" applyFont="1" applyFill="1" applyBorder="1" applyProtection="1"/>
    <xf numFmtId="3" fontId="39" fillId="0" borderId="12" xfId="2" applyNumberFormat="1" applyFont="1" applyFill="1" applyBorder="1" applyProtection="1"/>
    <xf numFmtId="3" fontId="39" fillId="0" borderId="15" xfId="2" applyNumberFormat="1" applyFont="1" applyFill="1" applyBorder="1" applyProtection="1"/>
    <xf numFmtId="3" fontId="39" fillId="0" borderId="18" xfId="2" applyNumberFormat="1" applyFont="1" applyFill="1" applyBorder="1" applyProtection="1"/>
    <xf numFmtId="3" fontId="42" fillId="0" borderId="2" xfId="2" applyNumberFormat="1" applyFont="1" applyFill="1" applyBorder="1" applyProtection="1"/>
    <xf numFmtId="3" fontId="39" fillId="0" borderId="2" xfId="2" applyNumberFormat="1" applyFont="1" applyFill="1" applyBorder="1" applyProtection="1"/>
    <xf numFmtId="3" fontId="39" fillId="0" borderId="66" xfId="2" applyNumberFormat="1" applyFont="1" applyFill="1" applyBorder="1" applyProtection="1"/>
    <xf numFmtId="3" fontId="39" fillId="0" borderId="0" xfId="2" applyNumberFormat="1" applyFont="1" applyFill="1" applyBorder="1" applyProtection="1"/>
    <xf numFmtId="3" fontId="39" fillId="0" borderId="26" xfId="2" applyNumberFormat="1" applyFont="1" applyFill="1" applyBorder="1" applyProtection="1"/>
    <xf numFmtId="3" fontId="39" fillId="0" borderId="26" xfId="2" applyNumberFormat="1" applyFont="1" applyFill="1" applyBorder="1" applyAlignment="1" applyProtection="1">
      <alignment horizontal="right"/>
    </xf>
    <xf numFmtId="3" fontId="42" fillId="0" borderId="17" xfId="2" applyNumberFormat="1" applyFont="1" applyFill="1" applyBorder="1" applyProtection="1"/>
    <xf numFmtId="3" fontId="39" fillId="0" borderId="3" xfId="2" applyNumberFormat="1" applyFont="1" applyFill="1" applyBorder="1" applyProtection="1"/>
    <xf numFmtId="3" fontId="39" fillId="0" borderId="19" xfId="2" applyNumberFormat="1" applyFont="1" applyFill="1" applyBorder="1" applyProtection="1"/>
    <xf numFmtId="3" fontId="39" fillId="0" borderId="17" xfId="2" applyNumberFormat="1" applyFont="1" applyFill="1" applyBorder="1" applyProtection="1"/>
    <xf numFmtId="3" fontId="42" fillId="0" borderId="0" xfId="2" applyNumberFormat="1" applyFont="1" applyFill="1" applyBorder="1" applyProtection="1"/>
    <xf numFmtId="0" fontId="40" fillId="0" borderId="0" xfId="0" applyFont="1"/>
    <xf numFmtId="0" fontId="45" fillId="0" borderId="26" xfId="0" applyFont="1" applyFill="1" applyBorder="1" applyAlignment="1" applyProtection="1">
      <alignment horizontal="right"/>
    </xf>
    <xf numFmtId="0" fontId="42" fillId="0" borderId="22" xfId="0" applyFont="1" applyBorder="1" applyAlignment="1" applyProtection="1">
      <alignment horizontal="left" vertical="center" wrapText="1" indent="1"/>
    </xf>
    <xf numFmtId="0" fontId="39" fillId="0" borderId="0" xfId="2" applyFont="1" applyFill="1" applyProtection="1"/>
    <xf numFmtId="0" fontId="39" fillId="0" borderId="0" xfId="2" applyFont="1" applyFill="1" applyAlignment="1" applyProtection="1">
      <alignment horizontal="right" vertical="center" indent="1"/>
    </xf>
    <xf numFmtId="0" fontId="42" fillId="0" borderId="0" xfId="2" applyFont="1" applyFill="1" applyAlignment="1" applyProtection="1"/>
    <xf numFmtId="0" fontId="45" fillId="0" borderId="26" xfId="0" applyFont="1" applyFill="1" applyBorder="1" applyAlignment="1" applyProtection="1">
      <alignment horizontal="right" vertical="center"/>
    </xf>
    <xf numFmtId="164" fontId="42" fillId="0" borderId="3" xfId="2" applyNumberFormat="1" applyFont="1" applyFill="1" applyBorder="1" applyAlignment="1" applyProtection="1">
      <alignment horizontal="right" vertical="center" wrapText="1" indent="1"/>
    </xf>
    <xf numFmtId="164" fontId="39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" xfId="0" applyFont="1" applyBorder="1" applyAlignment="1" applyProtection="1">
      <alignment horizontal="left" vertical="center" wrapText="1" indent="1"/>
    </xf>
    <xf numFmtId="164" fontId="39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0" xfId="2" applyNumberFormat="1" applyFont="1" applyFill="1" applyBorder="1" applyAlignment="1" applyProtection="1">
      <alignment horizontal="right" vertical="center" wrapText="1" indent="1"/>
    </xf>
    <xf numFmtId="0" fontId="39" fillId="0" borderId="15" xfId="0" applyFont="1" applyBorder="1" applyAlignment="1" applyProtection="1">
      <alignment wrapText="1"/>
    </xf>
    <xf numFmtId="164" fontId="42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1" xfId="0" applyFont="1" applyBorder="1" applyAlignment="1" applyProtection="1">
      <alignment wrapText="1"/>
    </xf>
    <xf numFmtId="0" fontId="42" fillId="0" borderId="22" xfId="0" applyFont="1" applyBorder="1" applyAlignment="1" applyProtection="1">
      <alignment wrapText="1"/>
    </xf>
    <xf numFmtId="0" fontId="42" fillId="0" borderId="3" xfId="2" applyFont="1" applyFill="1" applyBorder="1" applyAlignment="1" applyProtection="1">
      <alignment horizontal="center" vertical="center" wrapText="1"/>
    </xf>
    <xf numFmtId="0" fontId="39" fillId="0" borderId="12" xfId="2" applyFont="1" applyFill="1" applyBorder="1" applyProtection="1"/>
    <xf numFmtId="164" fontId="42" fillId="0" borderId="7" xfId="2" applyNumberFormat="1" applyFont="1" applyFill="1" applyBorder="1" applyAlignment="1" applyProtection="1">
      <alignment horizontal="right" vertical="center" wrapText="1" indent="1"/>
    </xf>
    <xf numFmtId="164" fontId="39" fillId="0" borderId="59" xfId="2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12" xfId="2" applyFont="1" applyFill="1" applyBorder="1" applyAlignment="1" applyProtection="1"/>
    <xf numFmtId="164" fontId="39" fillId="0" borderId="16" xfId="2" applyNumberFormat="1" applyFont="1" applyFill="1" applyBorder="1" applyAlignment="1" applyProtection="1">
      <alignment vertical="center" wrapText="1"/>
      <protection locked="0"/>
    </xf>
    <xf numFmtId="164" fontId="39" fillId="0" borderId="56" xfId="2" applyNumberFormat="1" applyFont="1" applyFill="1" applyBorder="1" applyAlignment="1" applyProtection="1">
      <alignment vertical="center" wrapText="1"/>
      <protection locked="0"/>
    </xf>
    <xf numFmtId="164" fontId="39" fillId="0" borderId="60" xfId="2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3" xfId="0" applyNumberFormat="1" applyFont="1" applyBorder="1" applyAlignment="1" applyProtection="1">
      <alignment horizontal="right" vertical="center" wrapText="1" indent="1"/>
    </xf>
    <xf numFmtId="0" fontId="39" fillId="0" borderId="2" xfId="2" applyFont="1" applyFill="1" applyBorder="1" applyProtection="1"/>
    <xf numFmtId="0" fontId="39" fillId="0" borderId="9" xfId="2" applyFont="1" applyFill="1" applyBorder="1" applyProtection="1"/>
    <xf numFmtId="0" fontId="39" fillId="0" borderId="15" xfId="2" applyFont="1" applyFill="1" applyBorder="1" applyProtection="1"/>
    <xf numFmtId="0" fontId="42" fillId="0" borderId="0" xfId="2" applyFont="1" applyFill="1" applyBorder="1" applyAlignment="1" applyProtection="1">
      <alignment horizontal="center" vertical="center" wrapText="1"/>
    </xf>
    <xf numFmtId="0" fontId="42" fillId="0" borderId="0" xfId="2" applyFont="1" applyFill="1" applyBorder="1" applyAlignment="1" applyProtection="1">
      <alignment vertical="center" wrapText="1"/>
    </xf>
    <xf numFmtId="164" fontId="42" fillId="0" borderId="0" xfId="2" applyNumberFormat="1" applyFont="1" applyFill="1" applyBorder="1" applyAlignment="1" applyProtection="1">
      <alignment horizontal="right" vertical="center" wrapText="1" indent="1"/>
    </xf>
    <xf numFmtId="0" fontId="39" fillId="0" borderId="0" xfId="2" applyFont="1" applyFill="1" applyAlignment="1" applyProtection="1"/>
    <xf numFmtId="164" fontId="42" fillId="0" borderId="3" xfId="0" quotePrefix="1" applyNumberFormat="1" applyFont="1" applyBorder="1" applyAlignment="1" applyProtection="1">
      <alignment horizontal="right" vertical="center" wrapText="1" indent="1"/>
    </xf>
    <xf numFmtId="0" fontId="39" fillId="0" borderId="39" xfId="2" applyFont="1" applyFill="1" applyBorder="1" applyProtection="1"/>
    <xf numFmtId="164" fontId="42" fillId="0" borderId="61" xfId="2" applyNumberFormat="1" applyFont="1" applyFill="1" applyBorder="1" applyAlignment="1" applyProtection="1">
      <alignment horizontal="right" vertical="center" wrapText="1" indent="1"/>
    </xf>
    <xf numFmtId="3" fontId="40" fillId="0" borderId="15" xfId="0" applyNumberFormat="1" applyFont="1" applyBorder="1"/>
    <xf numFmtId="3" fontId="42" fillId="0" borderId="2" xfId="2" applyNumberFormat="1" applyFont="1" applyFill="1" applyBorder="1" applyAlignment="1" applyProtection="1">
      <alignment horizontal="center"/>
    </xf>
    <xf numFmtId="3" fontId="41" fillId="0" borderId="2" xfId="0" applyNumberFormat="1" applyFont="1" applyBorder="1" applyAlignment="1">
      <alignment horizontal="center"/>
    </xf>
    <xf numFmtId="3" fontId="41" fillId="0" borderId="4" xfId="0" applyNumberFormat="1" applyFont="1" applyBorder="1" applyAlignment="1">
      <alignment horizontal="center"/>
    </xf>
    <xf numFmtId="164" fontId="39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39" xfId="0" applyNumberFormat="1" applyFont="1" applyBorder="1"/>
    <xf numFmtId="0" fontId="39" fillId="0" borderId="18" xfId="0" applyFont="1" applyBorder="1" applyAlignment="1" applyProtection="1">
      <alignment horizontal="left" wrapText="1" indent="1"/>
    </xf>
    <xf numFmtId="164" fontId="39" fillId="0" borderId="56" xfId="2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3" fontId="42" fillId="0" borderId="9" xfId="2" applyNumberFormat="1" applyFont="1" applyFill="1" applyBorder="1" applyProtection="1"/>
    <xf numFmtId="0" fontId="42" fillId="0" borderId="2" xfId="2" applyFont="1" applyFill="1" applyBorder="1" applyProtection="1"/>
    <xf numFmtId="164" fontId="39" fillId="0" borderId="9" xfId="2" applyNumberFormat="1" applyFont="1" applyFill="1" applyBorder="1" applyProtection="1"/>
    <xf numFmtId="0" fontId="39" fillId="0" borderId="15" xfId="2" applyFont="1" applyFill="1" applyBorder="1" applyAlignment="1" applyProtection="1">
      <alignment horizontal="left" vertical="center" wrapText="1" indent="6"/>
    </xf>
    <xf numFmtId="164" fontId="42" fillId="0" borderId="2" xfId="2" applyNumberFormat="1" applyFont="1" applyFill="1" applyBorder="1" applyProtection="1"/>
    <xf numFmtId="0" fontId="42" fillId="0" borderId="6" xfId="2" applyFont="1" applyFill="1" applyBorder="1" applyAlignment="1" applyProtection="1">
      <alignment horizontal="center"/>
    </xf>
    <xf numFmtId="0" fontId="42" fillId="0" borderId="36" xfId="2" applyFont="1" applyFill="1" applyBorder="1" applyProtection="1"/>
    <xf numFmtId="164" fontId="39" fillId="0" borderId="12" xfId="2" applyNumberFormat="1" applyFont="1" applyFill="1" applyBorder="1" applyProtection="1"/>
    <xf numFmtId="0" fontId="39" fillId="0" borderId="2" xfId="2" applyFont="1" applyFill="1" applyBorder="1" applyAlignment="1" applyProtection="1">
      <alignment horizontal="center"/>
    </xf>
    <xf numFmtId="0" fontId="8" fillId="0" borderId="15" xfId="2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0" fillId="0" borderId="49" xfId="0" applyBorder="1" applyAlignment="1">
      <alignment horizontal="center"/>
    </xf>
    <xf numFmtId="164" fontId="39" fillId="0" borderId="8" xfId="0" applyNumberFormat="1" applyFont="1" applyFill="1" applyBorder="1" applyAlignment="1" applyProtection="1">
      <alignment horizontal="left" vertical="center" wrapText="1" indent="1"/>
    </xf>
    <xf numFmtId="164" fontId="3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1" xfId="0" applyNumberFormat="1" applyFont="1" applyFill="1" applyBorder="1" applyAlignment="1" applyProtection="1">
      <alignment horizontal="left" vertical="center" wrapText="1" indent="1"/>
    </xf>
    <xf numFmtId="164" fontId="3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47" xfId="0" applyNumberFormat="1" applyFont="1" applyFill="1" applyBorder="1" applyAlignment="1" applyProtection="1">
      <alignment horizontal="left" vertical="center" wrapText="1" indent="1"/>
    </xf>
    <xf numFmtId="164" fontId="3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42" fillId="0" borderId="1" xfId="0" applyNumberFormat="1" applyFont="1" applyFill="1" applyBorder="1" applyAlignment="1" applyProtection="1">
      <alignment horizontal="left" vertical="center" wrapText="1" indent="1"/>
    </xf>
    <xf numFmtId="164" fontId="42" fillId="0" borderId="2" xfId="0" applyNumberFormat="1" applyFont="1" applyFill="1" applyBorder="1" applyAlignment="1" applyProtection="1">
      <alignment horizontal="right" vertical="center" wrapText="1" indent="1"/>
    </xf>
    <xf numFmtId="164" fontId="42" fillId="0" borderId="19" xfId="0" applyNumberFormat="1" applyFont="1" applyFill="1" applyBorder="1" applyAlignment="1" applyProtection="1">
      <alignment horizontal="right" vertical="center" wrapText="1" indent="1"/>
    </xf>
    <xf numFmtId="164" fontId="42" fillId="0" borderId="3" xfId="0" applyNumberFormat="1" applyFont="1" applyFill="1" applyBorder="1" applyAlignment="1" applyProtection="1">
      <alignment horizontal="right" vertical="center" wrapText="1" indent="1"/>
    </xf>
    <xf numFmtId="164" fontId="39" fillId="0" borderId="31" xfId="0" applyNumberFormat="1" applyFont="1" applyFill="1" applyBorder="1" applyAlignment="1" applyProtection="1">
      <alignment horizontal="left" vertical="center" wrapText="1" indent="1"/>
    </xf>
    <xf numFmtId="164" fontId="46" fillId="0" borderId="36" xfId="0" applyNumberFormat="1" applyFont="1" applyFill="1" applyBorder="1" applyAlignment="1" applyProtection="1">
      <alignment horizontal="right" vertical="center" wrapText="1" indent="1"/>
    </xf>
    <xf numFmtId="164" fontId="46" fillId="0" borderId="25" xfId="0" applyNumberFormat="1" applyFont="1" applyFill="1" applyBorder="1" applyAlignment="1" applyProtection="1">
      <alignment horizontal="right" vertical="center" wrapText="1" indent="1"/>
    </xf>
    <xf numFmtId="164" fontId="3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12" xfId="0" applyNumberFormat="1" applyFont="1" applyFill="1" applyBorder="1" applyAlignment="1" applyProtection="1">
      <alignment horizontal="right" vertical="center" wrapText="1" indent="1"/>
    </xf>
    <xf numFmtId="164" fontId="46" fillId="0" borderId="30" xfId="0" applyNumberFormat="1" applyFont="1" applyFill="1" applyBorder="1" applyAlignment="1" applyProtection="1">
      <alignment horizontal="right" vertical="center" wrapText="1" indent="1"/>
    </xf>
    <xf numFmtId="164" fontId="3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44" xfId="0" applyNumberFormat="1" applyFont="1" applyFill="1" applyBorder="1" applyAlignment="1" applyProtection="1">
      <alignment horizontal="right" vertical="center" wrapText="1" indent="1"/>
    </xf>
    <xf numFmtId="3" fontId="40" fillId="0" borderId="64" xfId="0" applyNumberFormat="1" applyFont="1" applyBorder="1"/>
    <xf numFmtId="3" fontId="40" fillId="0" borderId="34" xfId="0" applyNumberFormat="1" applyFont="1" applyBorder="1"/>
    <xf numFmtId="3" fontId="40" fillId="0" borderId="35" xfId="0" applyNumberFormat="1" applyFont="1" applyBorder="1"/>
    <xf numFmtId="3" fontId="40" fillId="0" borderId="49" xfId="0" applyNumberFormat="1" applyFont="1" applyBorder="1"/>
    <xf numFmtId="3" fontId="41" fillId="0" borderId="49" xfId="0" applyNumberFormat="1" applyFont="1" applyBorder="1"/>
    <xf numFmtId="49" fontId="39" fillId="0" borderId="66" xfId="2" applyNumberFormat="1" applyFont="1" applyFill="1" applyBorder="1" applyAlignment="1" applyProtection="1">
      <alignment horizontal="left" vertical="center" wrapText="1" indent="1"/>
    </xf>
    <xf numFmtId="0" fontId="39" fillId="0" borderId="66" xfId="0" applyFont="1" applyBorder="1" applyAlignment="1" applyProtection="1">
      <alignment horizontal="left" wrapText="1" indent="1"/>
    </xf>
    <xf numFmtId="164" fontId="39" fillId="0" borderId="66" xfId="2" applyNumberFormat="1" applyFont="1" applyFill="1" applyBorder="1" applyAlignment="1" applyProtection="1">
      <alignment horizontal="right" vertical="center" wrapText="1" indent="1"/>
      <protection locked="0"/>
    </xf>
    <xf numFmtId="49" fontId="39" fillId="0" borderId="26" xfId="2" applyNumberFormat="1" applyFont="1" applyFill="1" applyBorder="1" applyAlignment="1" applyProtection="1">
      <alignment horizontal="left" vertical="center" wrapText="1" indent="1"/>
    </xf>
    <xf numFmtId="0" fontId="39" fillId="0" borderId="26" xfId="0" applyFont="1" applyBorder="1" applyAlignment="1" applyProtection="1">
      <alignment horizontal="left" wrapText="1" indent="1"/>
    </xf>
    <xf numFmtId="164" fontId="3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42" fillId="0" borderId="66" xfId="2" applyNumberFormat="1" applyFont="1" applyFill="1" applyBorder="1" applyProtection="1"/>
    <xf numFmtId="0" fontId="42" fillId="0" borderId="0" xfId="2" applyFont="1" applyFill="1" applyBorder="1" applyAlignment="1" applyProtection="1">
      <alignment horizontal="left" vertical="center" wrapText="1" indent="1"/>
    </xf>
    <xf numFmtId="3" fontId="42" fillId="0" borderId="26" xfId="2" applyNumberFormat="1" applyFont="1" applyFill="1" applyBorder="1" applyProtection="1"/>
    <xf numFmtId="49" fontId="39" fillId="0" borderId="0" xfId="2" applyNumberFormat="1" applyFont="1" applyFill="1" applyBorder="1" applyAlignment="1" applyProtection="1">
      <alignment horizontal="left" vertical="center" wrapText="1" indent="1"/>
    </xf>
    <xf numFmtId="0" fontId="39" fillId="0" borderId="0" xfId="0" applyFont="1" applyBorder="1" applyAlignment="1" applyProtection="1">
      <alignment horizontal="left" wrapText="1" indent="1"/>
    </xf>
    <xf numFmtId="164" fontId="3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0" xfId="0" applyNumberFormat="1" applyFont="1" applyBorder="1"/>
    <xf numFmtId="49" fontId="0" fillId="0" borderId="40" xfId="0" applyNumberFormat="1" applyFill="1" applyBorder="1" applyAlignment="1" applyProtection="1">
      <alignment horizontal="left" vertical="center" wrapText="1" indent="1"/>
    </xf>
    <xf numFmtId="49" fontId="0" fillId="0" borderId="41" xfId="0" applyNumberFormat="1" applyFill="1" applyBorder="1" applyAlignment="1" applyProtection="1">
      <alignment horizontal="left" vertical="center" wrapText="1" indent="1"/>
    </xf>
    <xf numFmtId="49" fontId="0" fillId="0" borderId="42" xfId="0" applyNumberFormat="1" applyFill="1" applyBorder="1" applyAlignment="1" applyProtection="1">
      <alignment horizontal="left" vertical="center" wrapText="1" indent="1"/>
    </xf>
    <xf numFmtId="49" fontId="16" fillId="0" borderId="39" xfId="0" applyNumberFormat="1" applyFont="1" applyFill="1" applyBorder="1" applyAlignment="1" applyProtection="1">
      <alignment horizontal="left" vertical="center" wrapText="1" indent="1"/>
    </xf>
    <xf numFmtId="0" fontId="36" fillId="0" borderId="2" xfId="0" applyFont="1" applyBorder="1" applyAlignment="1">
      <alignment horizontal="center"/>
    </xf>
    <xf numFmtId="3" fontId="7" fillId="0" borderId="23" xfId="0" applyNumberFormat="1" applyFont="1" applyBorder="1"/>
    <xf numFmtId="3" fontId="7" fillId="0" borderId="28" xfId="0" applyNumberFormat="1" applyFont="1" applyBorder="1"/>
    <xf numFmtId="3" fontId="7" fillId="0" borderId="24" xfId="0" applyNumberFormat="1" applyFont="1" applyBorder="1"/>
    <xf numFmtId="3" fontId="7" fillId="0" borderId="32" xfId="0" applyNumberFormat="1" applyFont="1" applyBorder="1"/>
    <xf numFmtId="0" fontId="24" fillId="0" borderId="0" xfId="0" applyFont="1" applyAlignment="1">
      <alignment horizontal="center"/>
    </xf>
    <xf numFmtId="164" fontId="45" fillId="0" borderId="26" xfId="2" applyNumberFormat="1" applyFont="1" applyFill="1" applyBorder="1" applyAlignment="1" applyProtection="1">
      <alignment horizontal="left"/>
    </xf>
    <xf numFmtId="164" fontId="45" fillId="0" borderId="26" xfId="2" applyNumberFormat="1" applyFont="1" applyFill="1" applyBorder="1" applyAlignment="1" applyProtection="1">
      <alignment horizontal="left" vertical="center"/>
    </xf>
    <xf numFmtId="0" fontId="41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4" fontId="10" fillId="0" borderId="0" xfId="2" applyNumberFormat="1" applyFont="1" applyFill="1" applyBorder="1" applyAlignment="1" applyProtection="1">
      <alignment horizontal="center" vertical="center"/>
    </xf>
    <xf numFmtId="164" fontId="11" fillId="0" borderId="26" xfId="2" applyNumberFormat="1" applyFont="1" applyFill="1" applyBorder="1" applyAlignment="1" applyProtection="1">
      <alignment horizontal="left" vertical="center"/>
    </xf>
    <xf numFmtId="164" fontId="42" fillId="0" borderId="0" xfId="2" applyNumberFormat="1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center"/>
    </xf>
    <xf numFmtId="164" fontId="33" fillId="0" borderId="0" xfId="2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horizontal="right"/>
    </xf>
    <xf numFmtId="0" fontId="42" fillId="0" borderId="0" xfId="2" applyFont="1" applyFill="1" applyAlignment="1" applyProtection="1">
      <alignment horizontal="center"/>
    </xf>
    <xf numFmtId="164" fontId="15" fillId="0" borderId="37" xfId="0" applyNumberFormat="1" applyFont="1" applyFill="1" applyBorder="1" applyAlignment="1" applyProtection="1">
      <alignment horizontal="center" vertical="center" wrapText="1"/>
    </xf>
    <xf numFmtId="164" fontId="15" fillId="0" borderId="3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5" fillId="0" borderId="45" xfId="0" applyNumberFormat="1" applyFont="1" applyFill="1" applyBorder="1" applyAlignment="1" applyProtection="1">
      <alignment horizontal="center" vertical="center" wrapText="1"/>
    </xf>
    <xf numFmtId="164" fontId="15" fillId="0" borderId="46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 vertical="center" wrapText="1"/>
    </xf>
    <xf numFmtId="0" fontId="15" fillId="0" borderId="1" xfId="2" applyFont="1" applyFill="1" applyBorder="1" applyAlignment="1" applyProtection="1">
      <alignment horizontal="left"/>
    </xf>
    <xf numFmtId="0" fontId="15" fillId="0" borderId="2" xfId="2" applyFont="1" applyFill="1" applyBorder="1" applyAlignment="1" applyProtection="1">
      <alignment horizontal="left"/>
    </xf>
    <xf numFmtId="164" fontId="4" fillId="0" borderId="0" xfId="2" applyNumberFormat="1" applyFont="1" applyFill="1" applyBorder="1" applyAlignment="1" applyProtection="1">
      <alignment horizontal="center" vertical="center" wrapText="1"/>
    </xf>
    <xf numFmtId="0" fontId="14" fillId="0" borderId="0" xfId="3" applyFont="1" applyFill="1" applyAlignment="1" applyProtection="1">
      <alignment horizontal="center"/>
    </xf>
    <xf numFmtId="0" fontId="23" fillId="0" borderId="3" xfId="3" applyFont="1" applyFill="1" applyBorder="1" applyAlignment="1" applyProtection="1">
      <alignment horizontal="left" vertical="center" indent="1"/>
    </xf>
    <xf numFmtId="0" fontId="23" fillId="0" borderId="44" xfId="3" applyFont="1" applyFill="1" applyBorder="1" applyAlignment="1" applyProtection="1">
      <alignment horizontal="left" vertical="center" indent="1"/>
    </xf>
    <xf numFmtId="0" fontId="23" fillId="0" borderId="49" xfId="3" applyFont="1" applyFill="1" applyBorder="1" applyAlignment="1" applyProtection="1">
      <alignment horizontal="left" vertical="center" indent="1"/>
    </xf>
    <xf numFmtId="0" fontId="0" fillId="0" borderId="0" xfId="0" applyFill="1" applyAlignment="1">
      <alignment horizontal="center"/>
    </xf>
  </cellXfs>
  <cellStyles count="4">
    <cellStyle name="Ezres" xfId="1" builtinId="3"/>
    <cellStyle name="Normál" xfId="0" builtinId="0"/>
    <cellStyle name="Normál_KVRENMUNKA" xfId="2"/>
    <cellStyle name="Normál_SEGEDLETEK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7"/>
  <sheetViews>
    <sheetView tabSelected="1" workbookViewId="0">
      <selection activeCell="J7" sqref="J7"/>
    </sheetView>
  </sheetViews>
  <sheetFormatPr defaultRowHeight="15"/>
  <cols>
    <col min="1" max="1" width="8.140625" customWidth="1"/>
    <col min="2" max="2" width="39" customWidth="1"/>
    <col min="3" max="3" width="12.7109375" customWidth="1"/>
    <col min="4" max="4" width="11.42578125" customWidth="1"/>
    <col min="5" max="5" width="13.7109375" customWidth="1"/>
  </cols>
  <sheetData>
    <row r="1" spans="1:6">
      <c r="C1" s="185" t="s">
        <v>447</v>
      </c>
      <c r="D1" s="185"/>
      <c r="E1" s="185"/>
      <c r="F1" s="178"/>
    </row>
    <row r="2" spans="1:6">
      <c r="A2" s="616" t="s">
        <v>376</v>
      </c>
      <c r="B2" s="616"/>
      <c r="C2" s="616"/>
      <c r="D2" s="616"/>
      <c r="E2" s="616"/>
      <c r="F2" s="178"/>
    </row>
    <row r="3" spans="1:6">
      <c r="A3" s="616" t="s">
        <v>377</v>
      </c>
      <c r="B3" s="616"/>
      <c r="C3" s="616"/>
      <c r="D3" s="616"/>
      <c r="E3" s="616"/>
      <c r="F3" s="178"/>
    </row>
    <row r="4" spans="1:6">
      <c r="A4" s="616" t="s">
        <v>165</v>
      </c>
      <c r="B4" s="616"/>
      <c r="C4" s="616"/>
      <c r="D4" s="616"/>
      <c r="E4" s="616"/>
    </row>
    <row r="5" spans="1:6" ht="15.75" thickBot="1">
      <c r="E5" s="179" t="s">
        <v>167</v>
      </c>
    </row>
    <row r="6" spans="1:6" ht="24.75" thickBot="1">
      <c r="A6" s="1" t="s">
        <v>0</v>
      </c>
      <c r="B6" s="2" t="s">
        <v>1</v>
      </c>
      <c r="C6" s="184" t="s">
        <v>2</v>
      </c>
      <c r="D6" s="181" t="s">
        <v>3</v>
      </c>
      <c r="E6" s="182" t="s">
        <v>4</v>
      </c>
    </row>
    <row r="7" spans="1:6" ht="15.75" thickBot="1">
      <c r="A7" s="3">
        <v>1</v>
      </c>
      <c r="B7" s="4">
        <v>2</v>
      </c>
      <c r="C7" s="5">
        <v>3</v>
      </c>
      <c r="D7" s="6"/>
      <c r="E7" s="7"/>
    </row>
    <row r="8" spans="1:6" ht="21.75" customHeight="1" thickBot="1">
      <c r="A8" s="382" t="s">
        <v>5</v>
      </c>
      <c r="B8" s="383" t="s">
        <v>6</v>
      </c>
      <c r="C8" s="384">
        <f>+C9+C10+C11+C12+C13+C14</f>
        <v>106183</v>
      </c>
      <c r="D8" s="385">
        <v>18046</v>
      </c>
      <c r="E8" s="386">
        <f>SUM(C8:D8)</f>
        <v>124229</v>
      </c>
    </row>
    <row r="9" spans="1:6" ht="23.25" customHeight="1">
      <c r="A9" s="387" t="s">
        <v>7</v>
      </c>
      <c r="B9" s="388" t="s">
        <v>8</v>
      </c>
      <c r="C9" s="389">
        <v>14146</v>
      </c>
      <c r="D9" s="491"/>
      <c r="E9" s="491">
        <v>14146</v>
      </c>
    </row>
    <row r="10" spans="1:6" ht="22.5" customHeight="1">
      <c r="A10" s="390" t="s">
        <v>9</v>
      </c>
      <c r="B10" s="391" t="s">
        <v>10</v>
      </c>
      <c r="C10" s="392">
        <v>40462</v>
      </c>
      <c r="D10" s="492"/>
      <c r="E10" s="492">
        <v>40462</v>
      </c>
    </row>
    <row r="11" spans="1:6" ht="22.5" customHeight="1">
      <c r="A11" s="390" t="s">
        <v>11</v>
      </c>
      <c r="B11" s="391" t="s">
        <v>12</v>
      </c>
      <c r="C11" s="392">
        <v>29788</v>
      </c>
      <c r="D11" s="492">
        <v>8398</v>
      </c>
      <c r="E11" s="492">
        <f>SUM(C11:D11)</f>
        <v>38186</v>
      </c>
    </row>
    <row r="12" spans="1:6" ht="15" customHeight="1">
      <c r="A12" s="390" t="s">
        <v>13</v>
      </c>
      <c r="B12" s="391" t="s">
        <v>14</v>
      </c>
      <c r="C12" s="392">
        <v>1700</v>
      </c>
      <c r="D12" s="492"/>
      <c r="E12" s="492">
        <v>1700</v>
      </c>
    </row>
    <row r="13" spans="1:6" ht="14.25" customHeight="1">
      <c r="A13" s="390" t="s">
        <v>15</v>
      </c>
      <c r="B13" s="391" t="s">
        <v>16</v>
      </c>
      <c r="C13" s="392"/>
      <c r="D13" s="492"/>
      <c r="E13" s="492"/>
    </row>
    <row r="14" spans="1:6" ht="12.75" customHeight="1">
      <c r="A14" s="393" t="s">
        <v>17</v>
      </c>
      <c r="B14" s="394" t="s">
        <v>18</v>
      </c>
      <c r="C14" s="395">
        <v>20087</v>
      </c>
      <c r="D14" s="493">
        <v>8963</v>
      </c>
      <c r="E14" s="493">
        <f>SUM(C14:D14)</f>
        <v>29050</v>
      </c>
    </row>
    <row r="15" spans="1:6" ht="16.5" customHeight="1" thickBot="1">
      <c r="A15" s="396" t="s">
        <v>180</v>
      </c>
      <c r="B15" s="397" t="s">
        <v>378</v>
      </c>
      <c r="C15" s="398"/>
      <c r="D15" s="494">
        <v>685</v>
      </c>
      <c r="E15" s="494">
        <v>685</v>
      </c>
    </row>
    <row r="16" spans="1:6" ht="26.25" customHeight="1" thickBot="1">
      <c r="A16" s="382" t="s">
        <v>19</v>
      </c>
      <c r="B16" s="399" t="s">
        <v>20</v>
      </c>
      <c r="C16" s="384">
        <f>+C17+C18+C19+C20+C21</f>
        <v>51066</v>
      </c>
      <c r="D16" s="495">
        <v>131479</v>
      </c>
      <c r="E16" s="495">
        <f>SUM(C16:D16)</f>
        <v>182545</v>
      </c>
    </row>
    <row r="17" spans="1:5" ht="15" customHeight="1">
      <c r="A17" s="400" t="s">
        <v>21</v>
      </c>
      <c r="B17" s="388" t="s">
        <v>22</v>
      </c>
      <c r="C17" s="389"/>
      <c r="D17" s="491"/>
      <c r="E17" s="491"/>
    </row>
    <row r="18" spans="1:5" ht="14.25" customHeight="1">
      <c r="A18" s="390" t="s">
        <v>23</v>
      </c>
      <c r="B18" s="391" t="s">
        <v>24</v>
      </c>
      <c r="C18" s="392"/>
      <c r="D18" s="492"/>
      <c r="E18" s="492"/>
    </row>
    <row r="19" spans="1:5" ht="21" customHeight="1">
      <c r="A19" s="390" t="s">
        <v>25</v>
      </c>
      <c r="B19" s="391" t="s">
        <v>26</v>
      </c>
      <c r="C19" s="392"/>
      <c r="D19" s="492"/>
      <c r="E19" s="492"/>
    </row>
    <row r="20" spans="1:5" ht="24" customHeight="1">
      <c r="A20" s="390" t="s">
        <v>27</v>
      </c>
      <c r="B20" s="391" t="s">
        <v>28</v>
      </c>
      <c r="C20" s="392"/>
      <c r="D20" s="492"/>
      <c r="E20" s="492"/>
    </row>
    <row r="21" spans="1:5" ht="15" customHeight="1">
      <c r="A21" s="390" t="s">
        <v>29</v>
      </c>
      <c r="B21" s="391" t="s">
        <v>30</v>
      </c>
      <c r="C21" s="392">
        <v>51066</v>
      </c>
      <c r="D21" s="492">
        <v>131479</v>
      </c>
      <c r="E21" s="492">
        <f>SUM(C21:D21)</f>
        <v>182545</v>
      </c>
    </row>
    <row r="22" spans="1:5" ht="15" customHeight="1" thickBot="1">
      <c r="A22" s="401" t="s">
        <v>31</v>
      </c>
      <c r="B22" s="394" t="s">
        <v>32</v>
      </c>
      <c r="C22" s="395"/>
      <c r="D22" s="493"/>
      <c r="E22" s="493"/>
    </row>
    <row r="23" spans="1:5" ht="21.75" customHeight="1" thickBot="1">
      <c r="A23" s="382" t="s">
        <v>33</v>
      </c>
      <c r="B23" s="383" t="s">
        <v>34</v>
      </c>
      <c r="C23" s="384">
        <v>0</v>
      </c>
      <c r="D23" s="495">
        <v>33645</v>
      </c>
      <c r="E23" s="495">
        <v>33645</v>
      </c>
    </row>
    <row r="24" spans="1:5" ht="14.25" customHeight="1">
      <c r="A24" s="400" t="s">
        <v>35</v>
      </c>
      <c r="B24" s="388" t="s">
        <v>36</v>
      </c>
      <c r="C24" s="389"/>
      <c r="D24" s="491">
        <v>13465</v>
      </c>
      <c r="E24" s="491">
        <v>13465</v>
      </c>
    </row>
    <row r="25" spans="1:5" ht="15" customHeight="1">
      <c r="A25" s="402" t="s">
        <v>432</v>
      </c>
      <c r="B25" s="391" t="s">
        <v>44</v>
      </c>
      <c r="C25" s="392"/>
      <c r="D25" s="492">
        <v>20180</v>
      </c>
      <c r="E25" s="492">
        <v>20180</v>
      </c>
    </row>
    <row r="26" spans="1:5" ht="15" customHeight="1" thickBot="1">
      <c r="A26" s="396" t="s">
        <v>39</v>
      </c>
      <c r="B26" s="394" t="s">
        <v>46</v>
      </c>
      <c r="C26" s="395"/>
      <c r="D26" s="493">
        <v>6525</v>
      </c>
      <c r="E26" s="493">
        <v>6525</v>
      </c>
    </row>
    <row r="27" spans="1:5" ht="21" customHeight="1" thickBot="1">
      <c r="A27" s="382" t="s">
        <v>47</v>
      </c>
      <c r="B27" s="383" t="s">
        <v>48</v>
      </c>
      <c r="C27" s="384">
        <f>+C28+C31+C32+C33</f>
        <v>8850</v>
      </c>
      <c r="D27" s="495">
        <v>1857</v>
      </c>
      <c r="E27" s="495">
        <f>SUM(C27:D27)</f>
        <v>10707</v>
      </c>
    </row>
    <row r="28" spans="1:5" ht="14.1" customHeight="1">
      <c r="A28" s="400" t="s">
        <v>49</v>
      </c>
      <c r="B28" s="388" t="s">
        <v>50</v>
      </c>
      <c r="C28" s="403">
        <f>+C29+C30</f>
        <v>7000</v>
      </c>
      <c r="D28" s="491">
        <v>1857</v>
      </c>
      <c r="E28" s="491">
        <f>SUM(C28:D28)</f>
        <v>8857</v>
      </c>
    </row>
    <row r="29" spans="1:5" ht="14.1" customHeight="1">
      <c r="A29" s="390" t="s">
        <v>51</v>
      </c>
      <c r="B29" s="391" t="s">
        <v>52</v>
      </c>
      <c r="C29" s="392">
        <v>2000</v>
      </c>
      <c r="D29" s="492"/>
      <c r="E29" s="492">
        <v>2000</v>
      </c>
    </row>
    <row r="30" spans="1:5" ht="14.1" customHeight="1">
      <c r="A30" s="390" t="s">
        <v>53</v>
      </c>
      <c r="B30" s="391" t="s">
        <v>54</v>
      </c>
      <c r="C30" s="392">
        <v>5000</v>
      </c>
      <c r="D30" s="492">
        <v>1857</v>
      </c>
      <c r="E30" s="492">
        <f>SUM(C30:D30)</f>
        <v>6857</v>
      </c>
    </row>
    <row r="31" spans="1:5" ht="14.1" customHeight="1">
      <c r="A31" s="390" t="s">
        <v>55</v>
      </c>
      <c r="B31" s="391" t="s">
        <v>56</v>
      </c>
      <c r="C31" s="392">
        <v>1600</v>
      </c>
      <c r="D31" s="492"/>
      <c r="E31" s="492">
        <v>1600</v>
      </c>
    </row>
    <row r="32" spans="1:5" ht="14.1" customHeight="1">
      <c r="A32" s="390" t="s">
        <v>57</v>
      </c>
      <c r="B32" s="391" t="s">
        <v>58</v>
      </c>
      <c r="C32" s="392"/>
      <c r="D32" s="492"/>
      <c r="E32" s="492"/>
    </row>
    <row r="33" spans="1:5" ht="14.1" customHeight="1" thickBot="1">
      <c r="A33" s="401" t="s">
        <v>59</v>
      </c>
      <c r="B33" s="394" t="s">
        <v>60</v>
      </c>
      <c r="C33" s="395">
        <v>250</v>
      </c>
      <c r="D33" s="493"/>
      <c r="E33" s="493">
        <v>250</v>
      </c>
    </row>
    <row r="34" spans="1:5" ht="14.1" customHeight="1" thickBot="1">
      <c r="A34" s="382" t="s">
        <v>61</v>
      </c>
      <c r="B34" s="383" t="s">
        <v>62</v>
      </c>
      <c r="C34" s="384">
        <f>SUM(C35:C44)</f>
        <v>11573</v>
      </c>
      <c r="D34" s="496"/>
      <c r="E34" s="495">
        <v>11573</v>
      </c>
    </row>
    <row r="35" spans="1:5" ht="14.1" customHeight="1">
      <c r="A35" s="400" t="s">
        <v>63</v>
      </c>
      <c r="B35" s="388" t="s">
        <v>64</v>
      </c>
      <c r="C35" s="389">
        <v>4700</v>
      </c>
      <c r="D35" s="491"/>
      <c r="E35" s="491">
        <v>4700</v>
      </c>
    </row>
    <row r="36" spans="1:5" ht="14.1" customHeight="1">
      <c r="A36" s="390" t="s">
        <v>65</v>
      </c>
      <c r="B36" s="391" t="s">
        <v>66</v>
      </c>
      <c r="C36" s="392">
        <v>1060</v>
      </c>
      <c r="D36" s="492"/>
      <c r="E36" s="492">
        <v>1060</v>
      </c>
    </row>
    <row r="37" spans="1:5" ht="14.1" customHeight="1">
      <c r="A37" s="390" t="s">
        <v>67</v>
      </c>
      <c r="B37" s="391" t="s">
        <v>68</v>
      </c>
      <c r="C37" s="392"/>
      <c r="D37" s="492"/>
      <c r="E37" s="492"/>
    </row>
    <row r="38" spans="1:5" ht="14.1" customHeight="1">
      <c r="A38" s="390" t="s">
        <v>69</v>
      </c>
      <c r="B38" s="391" t="s">
        <v>70</v>
      </c>
      <c r="C38" s="392"/>
      <c r="D38" s="492"/>
      <c r="E38" s="492"/>
    </row>
    <row r="39" spans="1:5" ht="14.1" customHeight="1">
      <c r="A39" s="390" t="s">
        <v>71</v>
      </c>
      <c r="B39" s="391" t="s">
        <v>72</v>
      </c>
      <c r="C39" s="392">
        <v>3536</v>
      </c>
      <c r="D39" s="492"/>
      <c r="E39" s="492">
        <v>3536</v>
      </c>
    </row>
    <row r="40" spans="1:5" ht="14.1" customHeight="1">
      <c r="A40" s="390" t="s">
        <v>73</v>
      </c>
      <c r="B40" s="391" t="s">
        <v>74</v>
      </c>
      <c r="C40" s="392">
        <v>2277</v>
      </c>
      <c r="D40" s="492"/>
      <c r="E40" s="492">
        <v>2277</v>
      </c>
    </row>
    <row r="41" spans="1:5" ht="14.1" customHeight="1">
      <c r="A41" s="390" t="s">
        <v>75</v>
      </c>
      <c r="B41" s="391" t="s">
        <v>76</v>
      </c>
      <c r="C41" s="392"/>
      <c r="D41" s="492"/>
      <c r="E41" s="492"/>
    </row>
    <row r="42" spans="1:5" ht="14.1" customHeight="1">
      <c r="A42" s="390" t="s">
        <v>77</v>
      </c>
      <c r="B42" s="391" t="s">
        <v>78</v>
      </c>
      <c r="C42" s="392"/>
      <c r="D42" s="492"/>
      <c r="E42" s="492"/>
    </row>
    <row r="43" spans="1:5" ht="14.1" customHeight="1">
      <c r="A43" s="390" t="s">
        <v>79</v>
      </c>
      <c r="B43" s="391" t="s">
        <v>80</v>
      </c>
      <c r="C43" s="392"/>
      <c r="D43" s="492"/>
      <c r="E43" s="492"/>
    </row>
    <row r="44" spans="1:5" ht="14.1" customHeight="1" thickBot="1">
      <c r="A44" s="401" t="s">
        <v>81</v>
      </c>
      <c r="B44" s="394" t="s">
        <v>82</v>
      </c>
      <c r="C44" s="395"/>
      <c r="D44" s="493"/>
      <c r="E44" s="493"/>
    </row>
    <row r="45" spans="1:5" ht="14.1" customHeight="1">
      <c r="A45" s="404"/>
      <c r="B45" s="405"/>
      <c r="C45" s="406"/>
      <c r="D45" s="497"/>
      <c r="E45" s="497"/>
    </row>
    <row r="46" spans="1:5" ht="14.1" customHeight="1">
      <c r="A46" s="407"/>
      <c r="B46" s="408"/>
      <c r="C46" s="409"/>
      <c r="D46" s="498"/>
      <c r="E46" s="498"/>
    </row>
    <row r="47" spans="1:5" ht="14.1" customHeight="1" thickBot="1">
      <c r="A47" s="410"/>
      <c r="B47" s="411"/>
      <c r="C47" s="412"/>
      <c r="D47" s="499"/>
      <c r="E47" s="500" t="s">
        <v>433</v>
      </c>
    </row>
    <row r="48" spans="1:5" ht="14.1" customHeight="1" thickBot="1">
      <c r="A48" s="382" t="s">
        <v>83</v>
      </c>
      <c r="B48" s="383" t="s">
        <v>84</v>
      </c>
      <c r="C48" s="384">
        <f>SUM(C49:C53)</f>
        <v>1000</v>
      </c>
      <c r="D48" s="495">
        <v>6854</v>
      </c>
      <c r="E48" s="495">
        <f>SUM(C48:D48)</f>
        <v>7854</v>
      </c>
    </row>
    <row r="49" spans="1:5" ht="14.1" customHeight="1">
      <c r="A49" s="400" t="s">
        <v>85</v>
      </c>
      <c r="B49" s="388" t="s">
        <v>86</v>
      </c>
      <c r="C49" s="389"/>
      <c r="D49" s="491"/>
      <c r="E49" s="491"/>
    </row>
    <row r="50" spans="1:5" ht="14.1" customHeight="1">
      <c r="A50" s="390" t="s">
        <v>87</v>
      </c>
      <c r="B50" s="391" t="s">
        <v>88</v>
      </c>
      <c r="C50" s="392">
        <v>1000</v>
      </c>
      <c r="D50" s="492"/>
      <c r="E50" s="492">
        <v>1000</v>
      </c>
    </row>
    <row r="51" spans="1:5" ht="14.1" customHeight="1">
      <c r="A51" s="390" t="s">
        <v>89</v>
      </c>
      <c r="B51" s="391" t="s">
        <v>90</v>
      </c>
      <c r="C51" s="392"/>
      <c r="D51" s="492">
        <v>1854</v>
      </c>
      <c r="E51" s="492">
        <v>1854</v>
      </c>
    </row>
    <row r="52" spans="1:5" ht="14.1" customHeight="1">
      <c r="A52" s="390" t="s">
        <v>91</v>
      </c>
      <c r="B52" s="391" t="s">
        <v>92</v>
      </c>
      <c r="C52" s="392"/>
      <c r="D52" s="492"/>
      <c r="E52" s="492"/>
    </row>
    <row r="53" spans="1:5" ht="14.1" customHeight="1">
      <c r="A53" s="401" t="s">
        <v>93</v>
      </c>
      <c r="B53" s="394" t="s">
        <v>94</v>
      </c>
      <c r="C53" s="395"/>
      <c r="D53" s="493"/>
      <c r="E53" s="493"/>
    </row>
    <row r="54" spans="1:5" ht="14.1" customHeight="1" thickBot="1">
      <c r="A54" s="413" t="s">
        <v>431</v>
      </c>
      <c r="B54" s="397" t="s">
        <v>430</v>
      </c>
      <c r="C54" s="398"/>
      <c r="D54" s="494">
        <v>5000</v>
      </c>
      <c r="E54" s="494">
        <v>5000</v>
      </c>
    </row>
    <row r="55" spans="1:5" ht="20.25" customHeight="1" thickBot="1">
      <c r="A55" s="382" t="s">
        <v>95</v>
      </c>
      <c r="B55" s="383" t="s">
        <v>96</v>
      </c>
      <c r="C55" s="384">
        <f>SUM(C56:C58)</f>
        <v>0</v>
      </c>
      <c r="D55" s="496"/>
      <c r="E55" s="496"/>
    </row>
    <row r="56" spans="1:5" ht="22.5" customHeight="1">
      <c r="A56" s="400" t="s">
        <v>97</v>
      </c>
      <c r="B56" s="388" t="s">
        <v>98</v>
      </c>
      <c r="C56" s="389"/>
      <c r="D56" s="491"/>
      <c r="E56" s="491"/>
    </row>
    <row r="57" spans="1:5" ht="20.25" customHeight="1">
      <c r="A57" s="390" t="s">
        <v>99</v>
      </c>
      <c r="B57" s="391" t="s">
        <v>100</v>
      </c>
      <c r="C57" s="392"/>
      <c r="D57" s="492"/>
      <c r="E57" s="492"/>
    </row>
    <row r="58" spans="1:5" ht="15" customHeight="1">
      <c r="A58" s="390" t="s">
        <v>101</v>
      </c>
      <c r="B58" s="391" t="s">
        <v>102</v>
      </c>
      <c r="C58" s="392"/>
      <c r="D58" s="492"/>
      <c r="E58" s="492"/>
    </row>
    <row r="59" spans="1:5" ht="15" customHeight="1" thickBot="1">
      <c r="A59" s="401" t="s">
        <v>103</v>
      </c>
      <c r="B59" s="394" t="s">
        <v>104</v>
      </c>
      <c r="C59" s="395"/>
      <c r="D59" s="493"/>
      <c r="E59" s="493"/>
    </row>
    <row r="60" spans="1:5" ht="24.75" customHeight="1" thickBot="1">
      <c r="A60" s="382" t="s">
        <v>105</v>
      </c>
      <c r="B60" s="399" t="s">
        <v>106</v>
      </c>
      <c r="C60" s="384">
        <f>SUM(C61:C63)</f>
        <v>0</v>
      </c>
      <c r="D60" s="496"/>
      <c r="E60" s="496"/>
    </row>
    <row r="61" spans="1:5" ht="24" customHeight="1">
      <c r="A61" s="400" t="s">
        <v>107</v>
      </c>
      <c r="B61" s="388" t="s">
        <v>108</v>
      </c>
      <c r="C61" s="392"/>
      <c r="D61" s="491"/>
      <c r="E61" s="491"/>
    </row>
    <row r="62" spans="1:5" ht="22.5" customHeight="1">
      <c r="A62" s="390" t="s">
        <v>109</v>
      </c>
      <c r="B62" s="391" t="s">
        <v>110</v>
      </c>
      <c r="C62" s="392"/>
      <c r="D62" s="492"/>
      <c r="E62" s="492"/>
    </row>
    <row r="63" spans="1:5" ht="15" customHeight="1">
      <c r="A63" s="390" t="s">
        <v>111</v>
      </c>
      <c r="B63" s="391" t="s">
        <v>112</v>
      </c>
      <c r="C63" s="392"/>
      <c r="D63" s="492"/>
      <c r="E63" s="492"/>
    </row>
    <row r="64" spans="1:5" ht="16.5" customHeight="1" thickBot="1">
      <c r="A64" s="401" t="s">
        <v>113</v>
      </c>
      <c r="B64" s="394" t="s">
        <v>114</v>
      </c>
      <c r="C64" s="392"/>
      <c r="D64" s="493"/>
      <c r="E64" s="493"/>
    </row>
    <row r="65" spans="1:5" ht="21" customHeight="1" thickBot="1">
      <c r="A65" s="382" t="s">
        <v>115</v>
      </c>
      <c r="B65" s="383" t="s">
        <v>116</v>
      </c>
      <c r="C65" s="384">
        <v>178672</v>
      </c>
      <c r="D65" s="501">
        <v>191881</v>
      </c>
      <c r="E65" s="501">
        <f>SUM(C65:D65)</f>
        <v>370553</v>
      </c>
    </row>
    <row r="66" spans="1:5" ht="24" customHeight="1" thickBot="1">
      <c r="A66" s="414" t="s">
        <v>117</v>
      </c>
      <c r="B66" s="399" t="s">
        <v>118</v>
      </c>
      <c r="C66" s="384">
        <f>SUM(C67:C69)</f>
        <v>0</v>
      </c>
      <c r="D66" s="494"/>
      <c r="E66" s="494"/>
    </row>
    <row r="67" spans="1:5" ht="15" customHeight="1">
      <c r="A67" s="400" t="s">
        <v>119</v>
      </c>
      <c r="B67" s="388" t="s">
        <v>120</v>
      </c>
      <c r="C67" s="392"/>
      <c r="D67" s="491"/>
      <c r="E67" s="491"/>
    </row>
    <row r="68" spans="1:5" ht="15" customHeight="1">
      <c r="A68" s="390" t="s">
        <v>121</v>
      </c>
      <c r="B68" s="391" t="s">
        <v>122</v>
      </c>
      <c r="C68" s="392"/>
      <c r="D68" s="492"/>
      <c r="E68" s="492"/>
    </row>
    <row r="69" spans="1:5" ht="15" customHeight="1" thickBot="1">
      <c r="A69" s="401" t="s">
        <v>123</v>
      </c>
      <c r="B69" s="415" t="s">
        <v>124</v>
      </c>
      <c r="C69" s="392"/>
      <c r="D69" s="493"/>
      <c r="E69" s="493"/>
    </row>
    <row r="70" spans="1:5" ht="23.25" customHeight="1" thickBot="1">
      <c r="A70" s="414" t="s">
        <v>125</v>
      </c>
      <c r="B70" s="399" t="s">
        <v>126</v>
      </c>
      <c r="C70" s="384">
        <f>SUM(C71:C74)</f>
        <v>0</v>
      </c>
      <c r="D70" s="496"/>
      <c r="E70" s="496"/>
    </row>
    <row r="71" spans="1:5" ht="22.5" customHeight="1">
      <c r="A71" s="400" t="s">
        <v>127</v>
      </c>
      <c r="B71" s="388" t="s">
        <v>128</v>
      </c>
      <c r="C71" s="392"/>
      <c r="D71" s="491"/>
      <c r="E71" s="491"/>
    </row>
    <row r="72" spans="1:5" ht="15" customHeight="1">
      <c r="A72" s="390" t="s">
        <v>129</v>
      </c>
      <c r="B72" s="391" t="s">
        <v>130</v>
      </c>
      <c r="C72" s="392"/>
      <c r="D72" s="492"/>
      <c r="E72" s="492"/>
    </row>
    <row r="73" spans="1:5" ht="21.75" customHeight="1">
      <c r="A73" s="390" t="s">
        <v>131</v>
      </c>
      <c r="B73" s="391" t="s">
        <v>132</v>
      </c>
      <c r="C73" s="392"/>
      <c r="D73" s="492"/>
      <c r="E73" s="492"/>
    </row>
    <row r="74" spans="1:5" ht="17.25" customHeight="1" thickBot="1">
      <c r="A74" s="401" t="s">
        <v>133</v>
      </c>
      <c r="B74" s="394" t="s">
        <v>134</v>
      </c>
      <c r="C74" s="392"/>
      <c r="D74" s="493"/>
      <c r="E74" s="493"/>
    </row>
    <row r="75" spans="1:5" ht="18.75" customHeight="1" thickBot="1">
      <c r="A75" s="414" t="s">
        <v>135</v>
      </c>
      <c r="B75" s="399" t="s">
        <v>136</v>
      </c>
      <c r="C75" s="384">
        <f>SUM(C76:C77)</f>
        <v>0</v>
      </c>
      <c r="D75" s="496"/>
      <c r="E75" s="496"/>
    </row>
    <row r="76" spans="1:5" ht="15" customHeight="1">
      <c r="A76" s="400" t="s">
        <v>137</v>
      </c>
      <c r="B76" s="388" t="s">
        <v>138</v>
      </c>
      <c r="C76" s="392"/>
      <c r="D76" s="491"/>
      <c r="E76" s="491"/>
    </row>
    <row r="77" spans="1:5" ht="14.25" customHeight="1" thickBot="1">
      <c r="A77" s="401" t="s">
        <v>139</v>
      </c>
      <c r="B77" s="394" t="s">
        <v>140</v>
      </c>
      <c r="C77" s="392"/>
      <c r="D77" s="493"/>
      <c r="E77" s="493"/>
    </row>
    <row r="78" spans="1:5" ht="22.5" customHeight="1" thickBot="1">
      <c r="A78" s="414" t="s">
        <v>141</v>
      </c>
      <c r="B78" s="399" t="s">
        <v>142</v>
      </c>
      <c r="C78" s="384">
        <f>SUM(C79:C81)</f>
        <v>0</v>
      </c>
      <c r="D78" s="496"/>
      <c r="E78" s="496"/>
    </row>
    <row r="79" spans="1:5" ht="16.5" customHeight="1">
      <c r="A79" s="400" t="s">
        <v>143</v>
      </c>
      <c r="B79" s="388" t="s">
        <v>144</v>
      </c>
      <c r="C79" s="392"/>
      <c r="D79" s="491"/>
      <c r="E79" s="491"/>
    </row>
    <row r="80" spans="1:5" ht="13.5" customHeight="1">
      <c r="A80" s="390" t="s">
        <v>145</v>
      </c>
      <c r="B80" s="391" t="s">
        <v>146</v>
      </c>
      <c r="C80" s="392"/>
      <c r="D80" s="492"/>
      <c r="E80" s="492"/>
    </row>
    <row r="81" spans="1:5" ht="15" customHeight="1" thickBot="1">
      <c r="A81" s="401" t="s">
        <v>147</v>
      </c>
      <c r="B81" s="394" t="s">
        <v>148</v>
      </c>
      <c r="C81" s="392"/>
      <c r="D81" s="493"/>
      <c r="E81" s="493"/>
    </row>
    <row r="82" spans="1:5" ht="22.5" customHeight="1" thickBot="1">
      <c r="A82" s="414" t="s">
        <v>149</v>
      </c>
      <c r="B82" s="399" t="s">
        <v>150</v>
      </c>
      <c r="C82" s="384">
        <f>SUM(C83:C86)</f>
        <v>0</v>
      </c>
      <c r="D82" s="502"/>
      <c r="E82" s="503"/>
    </row>
    <row r="83" spans="1:5" ht="23.25" customHeight="1">
      <c r="A83" s="416" t="s">
        <v>151</v>
      </c>
      <c r="B83" s="417" t="s">
        <v>152</v>
      </c>
      <c r="C83" s="392"/>
      <c r="D83" s="504"/>
      <c r="E83" s="504"/>
    </row>
    <row r="84" spans="1:5" ht="25.5" customHeight="1">
      <c r="A84" s="418" t="s">
        <v>153</v>
      </c>
      <c r="B84" s="419" t="s">
        <v>154</v>
      </c>
      <c r="C84" s="392"/>
      <c r="D84" s="492"/>
      <c r="E84" s="492"/>
    </row>
    <row r="85" spans="1:5" ht="15" customHeight="1">
      <c r="A85" s="418" t="s">
        <v>155</v>
      </c>
      <c r="B85" s="419" t="s">
        <v>156</v>
      </c>
      <c r="C85" s="392"/>
      <c r="D85" s="492"/>
      <c r="E85" s="492"/>
    </row>
    <row r="86" spans="1:5" ht="15" customHeight="1" thickBot="1">
      <c r="A86" s="420" t="s">
        <v>157</v>
      </c>
      <c r="B86" s="421" t="s">
        <v>158</v>
      </c>
      <c r="C86" s="392"/>
      <c r="D86" s="493"/>
      <c r="E86" s="493"/>
    </row>
    <row r="87" spans="1:5" ht="15" customHeight="1" thickBot="1">
      <c r="A87" s="422" t="s">
        <v>159</v>
      </c>
      <c r="B87" s="423" t="s">
        <v>164</v>
      </c>
      <c r="C87" s="384">
        <v>178672</v>
      </c>
      <c r="D87" s="495">
        <v>191881</v>
      </c>
      <c r="E87" s="495">
        <f>SUM(C87:D87)</f>
        <v>370553</v>
      </c>
    </row>
    <row r="88" spans="1:5" ht="15" customHeight="1">
      <c r="A88" s="424"/>
      <c r="B88" s="424"/>
      <c r="C88" s="425"/>
      <c r="D88" s="505"/>
      <c r="E88" s="505"/>
    </row>
    <row r="89" spans="1:5">
      <c r="A89" s="506"/>
      <c r="B89" s="620" t="s">
        <v>379</v>
      </c>
      <c r="C89" s="620"/>
      <c r="D89" s="620"/>
      <c r="E89" s="620"/>
    </row>
    <row r="90" spans="1:5">
      <c r="A90" s="619" t="s">
        <v>376</v>
      </c>
      <c r="B90" s="619"/>
      <c r="C90" s="619"/>
      <c r="D90" s="619"/>
      <c r="E90" s="619"/>
    </row>
    <row r="91" spans="1:5">
      <c r="A91" s="619" t="s">
        <v>377</v>
      </c>
      <c r="B91" s="619"/>
      <c r="C91" s="619"/>
      <c r="D91" s="619"/>
      <c r="E91" s="619"/>
    </row>
    <row r="92" spans="1:5">
      <c r="A92" s="619" t="s">
        <v>168</v>
      </c>
      <c r="B92" s="619"/>
      <c r="C92" s="619"/>
      <c r="D92" s="619"/>
      <c r="E92" s="619"/>
    </row>
    <row r="93" spans="1:5" ht="15.75" thickBot="1">
      <c r="A93" s="617" t="s">
        <v>169</v>
      </c>
      <c r="B93" s="617"/>
      <c r="C93" s="507"/>
      <c r="D93" s="506"/>
      <c r="E93" s="426" t="s">
        <v>167</v>
      </c>
    </row>
    <row r="94" spans="1:5" ht="23.25" thickBot="1">
      <c r="A94" s="429" t="s">
        <v>0</v>
      </c>
      <c r="B94" s="430" t="s">
        <v>170</v>
      </c>
      <c r="C94" s="431" t="s">
        <v>2</v>
      </c>
      <c r="D94" s="427" t="s">
        <v>3</v>
      </c>
      <c r="E94" s="428" t="s">
        <v>4</v>
      </c>
    </row>
    <row r="95" spans="1:5" ht="15.75" thickBot="1">
      <c r="A95" s="429">
        <v>1</v>
      </c>
      <c r="B95" s="430">
        <v>2</v>
      </c>
      <c r="C95" s="431">
        <v>3</v>
      </c>
      <c r="D95" s="562">
        <v>4</v>
      </c>
      <c r="E95" s="563">
        <v>5</v>
      </c>
    </row>
    <row r="96" spans="1:5" ht="15.75" thickBot="1">
      <c r="A96" s="432" t="s">
        <v>5</v>
      </c>
      <c r="B96" s="433" t="s">
        <v>443</v>
      </c>
      <c r="C96" s="434">
        <v>177422</v>
      </c>
      <c r="D96" s="435">
        <v>151382</v>
      </c>
      <c r="E96" s="436">
        <f>SUM(C96:D96)</f>
        <v>328804</v>
      </c>
    </row>
    <row r="97" spans="1:5">
      <c r="A97" s="437" t="s">
        <v>7</v>
      </c>
      <c r="B97" s="438" t="s">
        <v>173</v>
      </c>
      <c r="C97" s="439">
        <v>90527</v>
      </c>
      <c r="D97" s="440">
        <v>108362</v>
      </c>
      <c r="E97" s="441">
        <f t="shared" ref="E97:E101" si="0">SUM(C97:D97)</f>
        <v>198889</v>
      </c>
    </row>
    <row r="98" spans="1:5" ht="22.5">
      <c r="A98" s="402" t="s">
        <v>9</v>
      </c>
      <c r="B98" s="442" t="s">
        <v>174</v>
      </c>
      <c r="C98" s="443">
        <v>20214</v>
      </c>
      <c r="D98" s="444">
        <v>13828</v>
      </c>
      <c r="E98" s="377">
        <f t="shared" si="0"/>
        <v>34042</v>
      </c>
    </row>
    <row r="99" spans="1:5">
      <c r="A99" s="402" t="s">
        <v>11</v>
      </c>
      <c r="B99" s="442" t="s">
        <v>175</v>
      </c>
      <c r="C99" s="445">
        <v>47183</v>
      </c>
      <c r="D99" s="444">
        <v>18909</v>
      </c>
      <c r="E99" s="377">
        <f>SUM(C99:D99)</f>
        <v>66092</v>
      </c>
    </row>
    <row r="100" spans="1:5">
      <c r="A100" s="402" t="s">
        <v>13</v>
      </c>
      <c r="B100" s="446" t="s">
        <v>176</v>
      </c>
      <c r="C100" s="445">
        <v>16918</v>
      </c>
      <c r="D100" s="444">
        <v>8083</v>
      </c>
      <c r="E100" s="377">
        <f>SUM(C100:D100)</f>
        <v>25001</v>
      </c>
    </row>
    <row r="101" spans="1:5">
      <c r="A101" s="402" t="s">
        <v>177</v>
      </c>
      <c r="B101" s="447" t="s">
        <v>178</v>
      </c>
      <c r="C101" s="445">
        <v>2580</v>
      </c>
      <c r="D101" s="444">
        <v>2200</v>
      </c>
      <c r="E101" s="377">
        <f t="shared" si="0"/>
        <v>4780</v>
      </c>
    </row>
    <row r="102" spans="1:5">
      <c r="A102" s="402" t="s">
        <v>17</v>
      </c>
      <c r="B102" s="442" t="s">
        <v>179</v>
      </c>
      <c r="C102" s="445"/>
      <c r="D102" s="444"/>
      <c r="E102" s="377"/>
    </row>
    <row r="103" spans="1:5">
      <c r="A103" s="402" t="s">
        <v>180</v>
      </c>
      <c r="B103" s="448" t="s">
        <v>181</v>
      </c>
      <c r="C103" s="445"/>
      <c r="D103" s="444"/>
      <c r="E103" s="377"/>
    </row>
    <row r="104" spans="1:5" ht="22.5">
      <c r="A104" s="402" t="s">
        <v>182</v>
      </c>
      <c r="B104" s="449" t="s">
        <v>183</v>
      </c>
      <c r="C104" s="445"/>
      <c r="D104" s="444"/>
      <c r="E104" s="377"/>
    </row>
    <row r="105" spans="1:5" ht="22.5">
      <c r="A105" s="402" t="s">
        <v>184</v>
      </c>
      <c r="B105" s="449" t="s">
        <v>185</v>
      </c>
      <c r="C105" s="445"/>
      <c r="D105" s="444"/>
      <c r="E105" s="377"/>
    </row>
    <row r="106" spans="1:5">
      <c r="A106" s="402" t="s">
        <v>186</v>
      </c>
      <c r="B106" s="448" t="s">
        <v>187</v>
      </c>
      <c r="C106" s="445"/>
      <c r="D106" s="444">
        <v>3480</v>
      </c>
      <c r="E106" s="377">
        <v>3480</v>
      </c>
    </row>
    <row r="107" spans="1:5">
      <c r="A107" s="402" t="s">
        <v>188</v>
      </c>
      <c r="B107" s="448" t="s">
        <v>189</v>
      </c>
      <c r="C107" s="445"/>
      <c r="D107" s="444"/>
      <c r="E107" s="377"/>
    </row>
    <row r="108" spans="1:5" ht="22.5">
      <c r="A108" s="402" t="s">
        <v>190</v>
      </c>
      <c r="B108" s="449" t="s">
        <v>191</v>
      </c>
      <c r="C108" s="445"/>
      <c r="D108" s="444"/>
      <c r="E108" s="377"/>
    </row>
    <row r="109" spans="1:5">
      <c r="A109" s="450" t="s">
        <v>192</v>
      </c>
      <c r="B109" s="451" t="s">
        <v>193</v>
      </c>
      <c r="C109" s="445"/>
      <c r="D109" s="444"/>
      <c r="E109" s="377"/>
    </row>
    <row r="110" spans="1:5">
      <c r="A110" s="402" t="s">
        <v>194</v>
      </c>
      <c r="B110" s="451" t="s">
        <v>195</v>
      </c>
      <c r="C110" s="445"/>
      <c r="D110" s="444"/>
      <c r="E110" s="377"/>
    </row>
    <row r="111" spans="1:5" ht="23.25" thickBot="1">
      <c r="A111" s="413" t="s">
        <v>196</v>
      </c>
      <c r="B111" s="452" t="s">
        <v>197</v>
      </c>
      <c r="C111" s="453">
        <v>2580</v>
      </c>
      <c r="D111" s="454">
        <v>-1280</v>
      </c>
      <c r="E111" s="455">
        <v>1300</v>
      </c>
    </row>
    <row r="112" spans="1:5" ht="23.25" thickBot="1">
      <c r="A112" s="456" t="s">
        <v>19</v>
      </c>
      <c r="B112" s="457" t="s">
        <v>444</v>
      </c>
      <c r="C112" s="458">
        <v>500</v>
      </c>
      <c r="D112" s="435">
        <v>40499</v>
      </c>
      <c r="E112" s="436">
        <f>SUM(C112:D112)</f>
        <v>40999</v>
      </c>
    </row>
    <row r="113" spans="1:5">
      <c r="A113" s="459" t="s">
        <v>21</v>
      </c>
      <c r="B113" s="442" t="s">
        <v>199</v>
      </c>
      <c r="C113" s="460">
        <v>500</v>
      </c>
      <c r="D113" s="440">
        <v>40499</v>
      </c>
      <c r="E113" s="441">
        <v>40999</v>
      </c>
    </row>
    <row r="114" spans="1:5">
      <c r="A114" s="459" t="s">
        <v>23</v>
      </c>
      <c r="B114" s="461" t="s">
        <v>200</v>
      </c>
      <c r="C114" s="460"/>
      <c r="D114" s="444">
        <v>2600</v>
      </c>
      <c r="E114" s="377">
        <v>2600</v>
      </c>
    </row>
    <row r="115" spans="1:5">
      <c r="A115" s="459" t="s">
        <v>25</v>
      </c>
      <c r="B115" s="461" t="s">
        <v>201</v>
      </c>
      <c r="C115" s="443"/>
      <c r="D115" s="444"/>
      <c r="E115" s="377"/>
    </row>
    <row r="116" spans="1:5">
      <c r="A116" s="459" t="s">
        <v>27</v>
      </c>
      <c r="B116" s="461" t="s">
        <v>202</v>
      </c>
      <c r="C116" s="462"/>
      <c r="D116" s="444"/>
      <c r="E116" s="377"/>
    </row>
    <row r="117" spans="1:5">
      <c r="A117" s="459" t="s">
        <v>29</v>
      </c>
      <c r="B117" s="463" t="s">
        <v>203</v>
      </c>
      <c r="C117" s="462"/>
      <c r="D117" s="444"/>
      <c r="E117" s="377"/>
    </row>
    <row r="118" spans="1:5" ht="22.5">
      <c r="A118" s="459" t="s">
        <v>31</v>
      </c>
      <c r="B118" s="464" t="s">
        <v>204</v>
      </c>
      <c r="C118" s="462"/>
      <c r="D118" s="444"/>
      <c r="E118" s="377"/>
    </row>
    <row r="119" spans="1:5" ht="22.5">
      <c r="A119" s="459" t="s">
        <v>205</v>
      </c>
      <c r="B119" s="465" t="s">
        <v>206</v>
      </c>
      <c r="C119" s="462"/>
      <c r="D119" s="444"/>
      <c r="E119" s="377"/>
    </row>
    <row r="120" spans="1:5" ht="22.5">
      <c r="A120" s="459" t="s">
        <v>207</v>
      </c>
      <c r="B120" s="466" t="s">
        <v>185</v>
      </c>
      <c r="C120" s="462"/>
      <c r="D120" s="444"/>
      <c r="E120" s="377"/>
    </row>
    <row r="121" spans="1:5" ht="22.5">
      <c r="A121" s="459" t="s">
        <v>208</v>
      </c>
      <c r="B121" s="466" t="s">
        <v>209</v>
      </c>
      <c r="C121" s="462"/>
      <c r="D121" s="444"/>
      <c r="E121" s="377"/>
    </row>
    <row r="122" spans="1:5" ht="22.5">
      <c r="A122" s="459" t="s">
        <v>210</v>
      </c>
      <c r="B122" s="466" t="s">
        <v>211</v>
      </c>
      <c r="C122" s="462"/>
      <c r="D122" s="444"/>
      <c r="E122" s="377"/>
    </row>
    <row r="123" spans="1:5" ht="22.5">
      <c r="A123" s="459" t="s">
        <v>212</v>
      </c>
      <c r="B123" s="466" t="s">
        <v>191</v>
      </c>
      <c r="C123" s="462"/>
      <c r="D123" s="444"/>
      <c r="E123" s="377"/>
    </row>
    <row r="124" spans="1:5">
      <c r="A124" s="459" t="s">
        <v>213</v>
      </c>
      <c r="B124" s="466" t="s">
        <v>214</v>
      </c>
      <c r="C124" s="462"/>
      <c r="D124" s="444"/>
      <c r="E124" s="377"/>
    </row>
    <row r="125" spans="1:5" ht="23.25" thickBot="1">
      <c r="A125" s="450" t="s">
        <v>215</v>
      </c>
      <c r="B125" s="466" t="s">
        <v>216</v>
      </c>
      <c r="C125" s="467"/>
      <c r="D125" s="454"/>
      <c r="E125" s="455"/>
    </row>
    <row r="126" spans="1:5" ht="15.75" thickBot="1">
      <c r="A126" s="456" t="s">
        <v>33</v>
      </c>
      <c r="B126" s="468" t="s">
        <v>217</v>
      </c>
      <c r="C126" s="458">
        <v>750</v>
      </c>
      <c r="D126" s="469"/>
      <c r="E126" s="470">
        <v>750</v>
      </c>
    </row>
    <row r="127" spans="1:5">
      <c r="A127" s="459" t="s">
        <v>35</v>
      </c>
      <c r="B127" s="471" t="s">
        <v>218</v>
      </c>
      <c r="C127" s="439">
        <v>250</v>
      </c>
      <c r="D127" s="472"/>
      <c r="E127" s="376">
        <v>250</v>
      </c>
    </row>
    <row r="128" spans="1:5" ht="15.75" thickBot="1">
      <c r="A128" s="396" t="s">
        <v>37</v>
      </c>
      <c r="B128" s="461" t="s">
        <v>219</v>
      </c>
      <c r="C128" s="473">
        <v>500</v>
      </c>
      <c r="D128" s="474"/>
      <c r="E128" s="475">
        <v>500</v>
      </c>
    </row>
    <row r="129" spans="1:5" ht="15.75" thickBot="1">
      <c r="A129" s="456" t="s">
        <v>220</v>
      </c>
      <c r="B129" s="468" t="s">
        <v>221</v>
      </c>
      <c r="C129" s="458">
        <v>178672</v>
      </c>
      <c r="D129" s="435">
        <v>191881</v>
      </c>
      <c r="E129" s="436">
        <f>SUM(C129:D129)</f>
        <v>370553</v>
      </c>
    </row>
    <row r="130" spans="1:5">
      <c r="A130" s="476"/>
      <c r="B130" s="476"/>
      <c r="C130" s="477"/>
      <c r="D130" s="478"/>
      <c r="E130" s="478"/>
    </row>
    <row r="131" spans="1:5" ht="15.75" thickBot="1">
      <c r="A131" s="479"/>
      <c r="B131" s="479"/>
      <c r="C131" s="480"/>
      <c r="D131" s="481"/>
      <c r="E131" s="482" t="s">
        <v>433</v>
      </c>
    </row>
    <row r="132" spans="1:5" ht="23.25" thickBot="1">
      <c r="A132" s="456" t="s">
        <v>61</v>
      </c>
      <c r="B132" s="468" t="s">
        <v>222</v>
      </c>
      <c r="C132" s="483"/>
      <c r="D132" s="469"/>
      <c r="E132" s="470"/>
    </row>
    <row r="133" spans="1:5">
      <c r="A133" s="459" t="s">
        <v>63</v>
      </c>
      <c r="B133" s="471" t="s">
        <v>223</v>
      </c>
      <c r="C133" s="462"/>
      <c r="D133" s="440"/>
      <c r="E133" s="441"/>
    </row>
    <row r="134" spans="1:5" ht="22.5">
      <c r="A134" s="459" t="s">
        <v>65</v>
      </c>
      <c r="B134" s="471" t="s">
        <v>224</v>
      </c>
      <c r="C134" s="462"/>
      <c r="D134" s="444"/>
      <c r="E134" s="377"/>
    </row>
    <row r="135" spans="1:5" ht="15.75" thickBot="1">
      <c r="A135" s="450" t="s">
        <v>67</v>
      </c>
      <c r="B135" s="484" t="s">
        <v>225</v>
      </c>
      <c r="C135" s="462"/>
      <c r="D135" s="454"/>
      <c r="E135" s="455"/>
    </row>
    <row r="136" spans="1:5" ht="15.75" thickBot="1">
      <c r="A136" s="456" t="s">
        <v>83</v>
      </c>
      <c r="B136" s="468" t="s">
        <v>226</v>
      </c>
      <c r="C136" s="458"/>
      <c r="D136" s="469"/>
      <c r="E136" s="470"/>
    </row>
    <row r="137" spans="1:5">
      <c r="A137" s="459" t="s">
        <v>85</v>
      </c>
      <c r="B137" s="471" t="s">
        <v>227</v>
      </c>
      <c r="C137" s="462"/>
      <c r="D137" s="440"/>
      <c r="E137" s="441"/>
    </row>
    <row r="138" spans="1:5">
      <c r="A138" s="459" t="s">
        <v>87</v>
      </c>
      <c r="B138" s="471" t="s">
        <v>228</v>
      </c>
      <c r="C138" s="462"/>
      <c r="D138" s="444"/>
      <c r="E138" s="377"/>
    </row>
    <row r="139" spans="1:5">
      <c r="A139" s="459" t="s">
        <v>89</v>
      </c>
      <c r="B139" s="471" t="s">
        <v>229</v>
      </c>
      <c r="C139" s="462"/>
      <c r="D139" s="444"/>
      <c r="E139" s="377"/>
    </row>
    <row r="140" spans="1:5" ht="15.75" thickBot="1">
      <c r="A140" s="450" t="s">
        <v>91</v>
      </c>
      <c r="B140" s="484" t="s">
        <v>230</v>
      </c>
      <c r="C140" s="462"/>
      <c r="D140" s="454"/>
      <c r="E140" s="455"/>
    </row>
    <row r="141" spans="1:5" ht="15.75" thickBot="1">
      <c r="A141" s="456" t="s">
        <v>231</v>
      </c>
      <c r="B141" s="468" t="s">
        <v>232</v>
      </c>
      <c r="C141" s="458"/>
      <c r="D141" s="469"/>
      <c r="E141" s="470"/>
    </row>
    <row r="142" spans="1:5" ht="22.5">
      <c r="A142" s="459" t="s">
        <v>97</v>
      </c>
      <c r="B142" s="471" t="s">
        <v>233</v>
      </c>
      <c r="C142" s="462"/>
      <c r="D142" s="440"/>
      <c r="E142" s="441"/>
    </row>
    <row r="143" spans="1:5" ht="22.5">
      <c r="A143" s="459" t="s">
        <v>99</v>
      </c>
      <c r="B143" s="471" t="s">
        <v>234</v>
      </c>
      <c r="C143" s="462"/>
      <c r="D143" s="444"/>
      <c r="E143" s="377"/>
    </row>
    <row r="144" spans="1:5">
      <c r="A144" s="459" t="s">
        <v>101</v>
      </c>
      <c r="B144" s="471" t="s">
        <v>235</v>
      </c>
      <c r="C144" s="462"/>
      <c r="D144" s="444"/>
      <c r="E144" s="377"/>
    </row>
    <row r="145" spans="1:5" ht="15.75" thickBot="1">
      <c r="A145" s="450" t="s">
        <v>103</v>
      </c>
      <c r="B145" s="484" t="s">
        <v>236</v>
      </c>
      <c r="C145" s="462"/>
      <c r="D145" s="454"/>
      <c r="E145" s="455"/>
    </row>
    <row r="146" spans="1:5" ht="15.75" thickBot="1">
      <c r="A146" s="456" t="s">
        <v>105</v>
      </c>
      <c r="B146" s="468" t="s">
        <v>237</v>
      </c>
      <c r="C146" s="485"/>
      <c r="D146" s="469"/>
      <c r="E146" s="470"/>
    </row>
    <row r="147" spans="1:5">
      <c r="A147" s="459" t="s">
        <v>107</v>
      </c>
      <c r="B147" s="471" t="s">
        <v>238</v>
      </c>
      <c r="C147" s="462"/>
      <c r="D147" s="440"/>
      <c r="E147" s="441"/>
    </row>
    <row r="148" spans="1:5">
      <c r="A148" s="459" t="s">
        <v>109</v>
      </c>
      <c r="B148" s="471" t="s">
        <v>239</v>
      </c>
      <c r="C148" s="462"/>
      <c r="D148" s="444"/>
      <c r="E148" s="377"/>
    </row>
    <row r="149" spans="1:5">
      <c r="A149" s="459" t="s">
        <v>111</v>
      </c>
      <c r="B149" s="471" t="s">
        <v>240</v>
      </c>
      <c r="C149" s="462"/>
      <c r="D149" s="444"/>
      <c r="E149" s="377"/>
    </row>
    <row r="150" spans="1:5" ht="15.75" thickBot="1">
      <c r="A150" s="459" t="s">
        <v>113</v>
      </c>
      <c r="B150" s="471" t="s">
        <v>241</v>
      </c>
      <c r="C150" s="462"/>
      <c r="D150" s="454"/>
      <c r="E150" s="455"/>
    </row>
    <row r="151" spans="1:5" ht="23.25" thickBot="1">
      <c r="A151" s="456" t="s">
        <v>115</v>
      </c>
      <c r="B151" s="468" t="s">
        <v>242</v>
      </c>
      <c r="C151" s="489"/>
      <c r="D151" s="486"/>
      <c r="E151" s="487"/>
    </row>
    <row r="152" spans="1:5" ht="15.75" thickBot="1">
      <c r="A152" s="488" t="s">
        <v>243</v>
      </c>
      <c r="B152" s="508" t="s">
        <v>244</v>
      </c>
      <c r="C152" s="489">
        <v>178672</v>
      </c>
      <c r="D152" s="435">
        <v>191881</v>
      </c>
      <c r="E152" s="436">
        <f>SUM(C152:D152)</f>
        <v>370553</v>
      </c>
    </row>
    <row r="153" spans="1:5">
      <c r="A153" s="509"/>
      <c r="B153" s="509"/>
      <c r="C153" s="510"/>
      <c r="D153" s="490"/>
      <c r="E153" s="490"/>
    </row>
    <row r="154" spans="1:5">
      <c r="A154" s="511" t="s">
        <v>245</v>
      </c>
      <c r="B154" s="511"/>
      <c r="C154" s="511"/>
      <c r="D154" s="490"/>
      <c r="E154" s="490"/>
    </row>
    <row r="155" spans="1:5" ht="15.75" thickBot="1">
      <c r="A155" s="618" t="s">
        <v>246</v>
      </c>
      <c r="B155" s="618"/>
      <c r="C155" s="512" t="s">
        <v>167</v>
      </c>
      <c r="D155" s="490"/>
      <c r="E155" s="490"/>
    </row>
    <row r="156" spans="1:5" ht="34.5" thickBot="1">
      <c r="A156" s="456">
        <v>1</v>
      </c>
      <c r="B156" s="457" t="s">
        <v>247</v>
      </c>
      <c r="C156" s="458"/>
      <c r="D156" s="469"/>
      <c r="E156" s="470"/>
    </row>
    <row r="157" spans="1:5" ht="34.5" thickBot="1">
      <c r="A157" s="456" t="s">
        <v>19</v>
      </c>
      <c r="B157" s="457" t="s">
        <v>248</v>
      </c>
      <c r="C157" s="458">
        <f>+C91-C151</f>
        <v>0</v>
      </c>
      <c r="D157" s="469"/>
      <c r="E157" s="470"/>
    </row>
  </sheetData>
  <mergeCells count="9">
    <mergeCell ref="A2:E2"/>
    <mergeCell ref="A3:E3"/>
    <mergeCell ref="A4:E4"/>
    <mergeCell ref="A93:B93"/>
    <mergeCell ref="A155:B155"/>
    <mergeCell ref="A90:E90"/>
    <mergeCell ref="A91:E91"/>
    <mergeCell ref="A92:E92"/>
    <mergeCell ref="B89:E8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N12" sqref="N12"/>
    </sheetView>
  </sheetViews>
  <sheetFormatPr defaultRowHeight="15"/>
  <cols>
    <col min="1" max="1" width="3.7109375" customWidth="1"/>
    <col min="2" max="2" width="29.28515625" customWidth="1"/>
  </cols>
  <sheetData>
    <row r="1" spans="1:15" ht="15.75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 t="s">
        <v>352</v>
      </c>
      <c r="O1" s="150"/>
    </row>
    <row r="2" spans="1:15" ht="15.75">
      <c r="A2" s="639" t="s">
        <v>353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</row>
    <row r="3" spans="1:15" ht="16.5" thickBot="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2" t="s">
        <v>325</v>
      </c>
    </row>
    <row r="4" spans="1:15" ht="36.75" thickBot="1">
      <c r="A4" s="153" t="s">
        <v>326</v>
      </c>
      <c r="B4" s="154" t="s">
        <v>252</v>
      </c>
      <c r="C4" s="154" t="s">
        <v>354</v>
      </c>
      <c r="D4" s="154" t="s">
        <v>355</v>
      </c>
      <c r="E4" s="154" t="s">
        <v>356</v>
      </c>
      <c r="F4" s="154" t="s">
        <v>357</v>
      </c>
      <c r="G4" s="154" t="s">
        <v>358</v>
      </c>
      <c r="H4" s="154" t="s">
        <v>359</v>
      </c>
      <c r="I4" s="154" t="s">
        <v>360</v>
      </c>
      <c r="J4" s="154" t="s">
        <v>361</v>
      </c>
      <c r="K4" s="154" t="s">
        <v>362</v>
      </c>
      <c r="L4" s="154" t="s">
        <v>363</v>
      </c>
      <c r="M4" s="154" t="s">
        <v>364</v>
      </c>
      <c r="N4" s="154" t="s">
        <v>365</v>
      </c>
      <c r="O4" s="155" t="s">
        <v>366</v>
      </c>
    </row>
    <row r="5" spans="1:15" ht="15.75" thickBot="1">
      <c r="A5" s="156" t="s">
        <v>5</v>
      </c>
      <c r="B5" s="640" t="s">
        <v>250</v>
      </c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2"/>
    </row>
    <row r="6" spans="1:15" ht="18" customHeight="1">
      <c r="A6" s="157" t="s">
        <v>19</v>
      </c>
      <c r="B6" s="158" t="s">
        <v>277</v>
      </c>
      <c r="C6" s="159">
        <v>8488</v>
      </c>
      <c r="D6" s="159">
        <v>8488</v>
      </c>
      <c r="E6" s="159">
        <v>9645</v>
      </c>
      <c r="F6" s="159">
        <v>9645</v>
      </c>
      <c r="G6" s="159">
        <v>10045</v>
      </c>
      <c r="H6" s="159">
        <v>9645</v>
      </c>
      <c r="I6" s="159">
        <v>9215</v>
      </c>
      <c r="J6" s="159">
        <v>8985</v>
      </c>
      <c r="K6" s="159">
        <v>11465</v>
      </c>
      <c r="L6" s="159">
        <v>8985</v>
      </c>
      <c r="M6" s="159">
        <v>8965</v>
      </c>
      <c r="N6" s="159">
        <v>20658</v>
      </c>
      <c r="O6" s="160">
        <f t="shared" ref="O6:O26" si="0">SUM(C6:N6)</f>
        <v>124229</v>
      </c>
    </row>
    <row r="7" spans="1:15" ht="18" customHeight="1">
      <c r="A7" s="161" t="s">
        <v>33</v>
      </c>
      <c r="B7" s="162" t="s">
        <v>367</v>
      </c>
      <c r="C7" s="163">
        <v>12843</v>
      </c>
      <c r="D7" s="163">
        <v>12843</v>
      </c>
      <c r="E7" s="163">
        <v>6444</v>
      </c>
      <c r="F7" s="163">
        <v>17645</v>
      </c>
      <c r="G7" s="163">
        <v>16657</v>
      </c>
      <c r="H7" s="163">
        <v>16700</v>
      </c>
      <c r="I7" s="163">
        <v>16575</v>
      </c>
      <c r="J7" s="163">
        <v>16575</v>
      </c>
      <c r="K7" s="163">
        <v>16600</v>
      </c>
      <c r="L7" s="163">
        <v>16455</v>
      </c>
      <c r="M7" s="163">
        <v>16502</v>
      </c>
      <c r="N7" s="163">
        <v>16706</v>
      </c>
      <c r="O7" s="164">
        <f t="shared" si="0"/>
        <v>182545</v>
      </c>
    </row>
    <row r="8" spans="1:15" ht="22.5" customHeight="1">
      <c r="A8" s="161" t="s">
        <v>220</v>
      </c>
      <c r="B8" s="165" t="s">
        <v>368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7">
        <f t="shared" si="0"/>
        <v>0</v>
      </c>
    </row>
    <row r="9" spans="1:15" ht="18" customHeight="1">
      <c r="A9" s="161" t="s">
        <v>61</v>
      </c>
      <c r="B9" s="168" t="s">
        <v>282</v>
      </c>
      <c r="C9" s="163">
        <v>185</v>
      </c>
      <c r="D9" s="163">
        <v>185</v>
      </c>
      <c r="E9" s="163">
        <v>4500</v>
      </c>
      <c r="F9" s="163">
        <v>185</v>
      </c>
      <c r="G9" s="163">
        <v>185</v>
      </c>
      <c r="H9" s="163">
        <v>185</v>
      </c>
      <c r="I9" s="163">
        <v>185</v>
      </c>
      <c r="J9" s="163">
        <v>185</v>
      </c>
      <c r="K9" s="163">
        <v>4357</v>
      </c>
      <c r="L9" s="163">
        <v>185</v>
      </c>
      <c r="M9" s="163">
        <v>185</v>
      </c>
      <c r="N9" s="163">
        <v>185</v>
      </c>
      <c r="O9" s="164">
        <f t="shared" si="0"/>
        <v>10707</v>
      </c>
    </row>
    <row r="10" spans="1:15" ht="18" customHeight="1">
      <c r="A10" s="161" t="s">
        <v>83</v>
      </c>
      <c r="B10" s="168" t="s">
        <v>369</v>
      </c>
      <c r="C10" s="163">
        <v>356</v>
      </c>
      <c r="D10" s="163">
        <v>357</v>
      </c>
      <c r="E10" s="163">
        <v>356</v>
      </c>
      <c r="F10" s="163">
        <v>357</v>
      </c>
      <c r="G10" s="163">
        <v>355</v>
      </c>
      <c r="H10" s="163">
        <v>200</v>
      </c>
      <c r="I10" s="163">
        <v>195</v>
      </c>
      <c r="J10" s="163">
        <v>2789</v>
      </c>
      <c r="K10" s="163">
        <v>2789</v>
      </c>
      <c r="L10" s="163">
        <v>2789</v>
      </c>
      <c r="M10" s="163">
        <v>400</v>
      </c>
      <c r="N10" s="163">
        <v>630</v>
      </c>
      <c r="O10" s="164">
        <f t="shared" si="0"/>
        <v>11573</v>
      </c>
    </row>
    <row r="11" spans="1:15" ht="18" customHeight="1">
      <c r="A11" s="161" t="s">
        <v>231</v>
      </c>
      <c r="B11" s="168" t="s">
        <v>370</v>
      </c>
      <c r="C11" s="163"/>
      <c r="D11" s="163"/>
      <c r="E11" s="163"/>
      <c r="F11" s="163">
        <v>1000</v>
      </c>
      <c r="G11" s="163"/>
      <c r="H11" s="163"/>
      <c r="I11" s="163"/>
      <c r="J11" s="163"/>
      <c r="K11" s="163"/>
      <c r="L11" s="163">
        <v>2500</v>
      </c>
      <c r="M11" s="163">
        <v>2500</v>
      </c>
      <c r="N11" s="163">
        <v>1854</v>
      </c>
      <c r="O11" s="164">
        <f t="shared" si="0"/>
        <v>7854</v>
      </c>
    </row>
    <row r="12" spans="1:15" ht="18" customHeight="1">
      <c r="A12" s="161" t="s">
        <v>105</v>
      </c>
      <c r="B12" s="168" t="s">
        <v>283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4">
        <f t="shared" si="0"/>
        <v>0</v>
      </c>
    </row>
    <row r="13" spans="1:15" ht="18" customHeight="1">
      <c r="A13" s="161" t="s">
        <v>115</v>
      </c>
      <c r="B13" s="162" t="s">
        <v>348</v>
      </c>
      <c r="C13" s="163"/>
      <c r="D13" s="163">
        <v>6525</v>
      </c>
      <c r="E13" s="163">
        <v>10000</v>
      </c>
      <c r="F13" s="163"/>
      <c r="G13" s="163"/>
      <c r="H13" s="163"/>
      <c r="I13" s="163"/>
      <c r="J13" s="163"/>
      <c r="K13" s="163">
        <v>13645</v>
      </c>
      <c r="L13" s="163"/>
      <c r="M13" s="163">
        <v>3475</v>
      </c>
      <c r="N13" s="163"/>
      <c r="O13" s="164">
        <f t="shared" si="0"/>
        <v>33645</v>
      </c>
    </row>
    <row r="14" spans="1:15" ht="18" customHeight="1" thickBot="1">
      <c r="A14" s="161" t="s">
        <v>243</v>
      </c>
      <c r="B14" s="168" t="s">
        <v>371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4">
        <f t="shared" si="0"/>
        <v>0</v>
      </c>
    </row>
    <row r="15" spans="1:15" ht="18" customHeight="1" thickBot="1">
      <c r="A15" s="156" t="s">
        <v>286</v>
      </c>
      <c r="B15" s="169" t="s">
        <v>372</v>
      </c>
      <c r="C15" s="170">
        <f t="shared" ref="C15:N15" si="1">SUM(C6:C14)</f>
        <v>21872</v>
      </c>
      <c r="D15" s="170">
        <f t="shared" si="1"/>
        <v>28398</v>
      </c>
      <c r="E15" s="170">
        <f t="shared" si="1"/>
        <v>30945</v>
      </c>
      <c r="F15" s="170">
        <f t="shared" si="1"/>
        <v>28832</v>
      </c>
      <c r="G15" s="170">
        <f t="shared" si="1"/>
        <v>27242</v>
      </c>
      <c r="H15" s="170">
        <f t="shared" si="1"/>
        <v>26730</v>
      </c>
      <c r="I15" s="170">
        <f t="shared" si="1"/>
        <v>26170</v>
      </c>
      <c r="J15" s="170">
        <f t="shared" si="1"/>
        <v>28534</v>
      </c>
      <c r="K15" s="170">
        <f t="shared" si="1"/>
        <v>48856</v>
      </c>
      <c r="L15" s="170">
        <f t="shared" si="1"/>
        <v>30914</v>
      </c>
      <c r="M15" s="170">
        <f t="shared" si="1"/>
        <v>32027</v>
      </c>
      <c r="N15" s="170">
        <f t="shared" si="1"/>
        <v>40033</v>
      </c>
      <c r="O15" s="171">
        <f>SUM(C15:N15)</f>
        <v>370553</v>
      </c>
    </row>
    <row r="16" spans="1:15" ht="18" customHeight="1" thickBot="1">
      <c r="A16" s="156" t="s">
        <v>257</v>
      </c>
      <c r="B16" s="640" t="s">
        <v>251</v>
      </c>
      <c r="C16" s="641"/>
      <c r="D16" s="641"/>
      <c r="E16" s="641"/>
      <c r="F16" s="641"/>
      <c r="G16" s="641"/>
      <c r="H16" s="641"/>
      <c r="I16" s="641"/>
      <c r="J16" s="641"/>
      <c r="K16" s="641"/>
      <c r="L16" s="641"/>
      <c r="M16" s="641"/>
      <c r="N16" s="641"/>
      <c r="O16" s="642"/>
    </row>
    <row r="17" spans="1:15" ht="18" customHeight="1">
      <c r="A17" s="172" t="s">
        <v>260</v>
      </c>
      <c r="B17" s="173" t="s">
        <v>278</v>
      </c>
      <c r="C17" s="166">
        <v>8976</v>
      </c>
      <c r="D17" s="166">
        <v>8976</v>
      </c>
      <c r="E17" s="166">
        <v>14985</v>
      </c>
      <c r="F17" s="166">
        <v>18043</v>
      </c>
      <c r="G17" s="166">
        <v>18945</v>
      </c>
      <c r="H17" s="166">
        <v>18945</v>
      </c>
      <c r="I17" s="166">
        <v>18310</v>
      </c>
      <c r="J17" s="166">
        <v>18201</v>
      </c>
      <c r="K17" s="166">
        <v>18200</v>
      </c>
      <c r="L17" s="166">
        <v>18056</v>
      </c>
      <c r="M17" s="166">
        <v>18060</v>
      </c>
      <c r="N17" s="166">
        <v>19192</v>
      </c>
      <c r="O17" s="167">
        <f t="shared" si="0"/>
        <v>198889</v>
      </c>
    </row>
    <row r="18" spans="1:15" ht="22.5" customHeight="1">
      <c r="A18" s="161" t="s">
        <v>287</v>
      </c>
      <c r="B18" s="162" t="s">
        <v>174</v>
      </c>
      <c r="C18" s="163">
        <v>1789</v>
      </c>
      <c r="D18" s="163">
        <v>1789</v>
      </c>
      <c r="E18" s="163">
        <v>2424</v>
      </c>
      <c r="F18" s="163">
        <v>3240</v>
      </c>
      <c r="G18" s="163">
        <v>3050</v>
      </c>
      <c r="H18" s="163">
        <v>3050</v>
      </c>
      <c r="I18" s="163">
        <v>3112</v>
      </c>
      <c r="J18" s="163">
        <v>3194</v>
      </c>
      <c r="K18" s="163">
        <v>3193</v>
      </c>
      <c r="L18" s="163">
        <v>3169</v>
      </c>
      <c r="M18" s="163">
        <v>3170</v>
      </c>
      <c r="N18" s="163">
        <v>2862</v>
      </c>
      <c r="O18" s="164">
        <f t="shared" si="0"/>
        <v>34042</v>
      </c>
    </row>
    <row r="19" spans="1:15" ht="18" customHeight="1">
      <c r="A19" s="161" t="s">
        <v>290</v>
      </c>
      <c r="B19" s="168" t="s">
        <v>175</v>
      </c>
      <c r="C19" s="163">
        <v>3931</v>
      </c>
      <c r="D19" s="163">
        <v>3931</v>
      </c>
      <c r="E19" s="163">
        <v>5030</v>
      </c>
      <c r="F19" s="163">
        <v>5730</v>
      </c>
      <c r="G19" s="163">
        <v>5930</v>
      </c>
      <c r="H19" s="163">
        <v>5230</v>
      </c>
      <c r="I19" s="163">
        <v>5225</v>
      </c>
      <c r="J19" s="163">
        <v>5520</v>
      </c>
      <c r="K19" s="163">
        <v>5535</v>
      </c>
      <c r="L19" s="163">
        <v>5645</v>
      </c>
      <c r="M19" s="163">
        <v>5240</v>
      </c>
      <c r="N19" s="163">
        <v>9145</v>
      </c>
      <c r="O19" s="164">
        <f t="shared" si="0"/>
        <v>66092</v>
      </c>
    </row>
    <row r="20" spans="1:15" ht="18" customHeight="1">
      <c r="A20" s="161" t="s">
        <v>293</v>
      </c>
      <c r="B20" s="168" t="s">
        <v>176</v>
      </c>
      <c r="C20" s="163">
        <v>2542</v>
      </c>
      <c r="D20" s="163">
        <v>2543</v>
      </c>
      <c r="E20" s="163">
        <v>2564</v>
      </c>
      <c r="F20" s="163">
        <v>2543</v>
      </c>
      <c r="G20" s="163">
        <v>1869</v>
      </c>
      <c r="H20" s="163">
        <v>1860</v>
      </c>
      <c r="I20" s="163">
        <v>1860</v>
      </c>
      <c r="J20" s="163">
        <v>1860</v>
      </c>
      <c r="K20" s="163">
        <v>1960</v>
      </c>
      <c r="L20" s="163">
        <v>1845</v>
      </c>
      <c r="M20" s="163">
        <v>1845</v>
      </c>
      <c r="N20" s="163">
        <v>1710</v>
      </c>
      <c r="O20" s="164">
        <f t="shared" si="0"/>
        <v>25001</v>
      </c>
    </row>
    <row r="21" spans="1:15" ht="18" customHeight="1">
      <c r="A21" s="161" t="s">
        <v>296</v>
      </c>
      <c r="B21" s="168" t="s">
        <v>373</v>
      </c>
      <c r="C21" s="163"/>
      <c r="D21" s="163"/>
      <c r="E21" s="163">
        <v>1000</v>
      </c>
      <c r="F21" s="163"/>
      <c r="G21" s="163">
        <v>500</v>
      </c>
      <c r="H21" s="163"/>
      <c r="I21" s="163"/>
      <c r="J21" s="163"/>
      <c r="K21" s="163">
        <v>1580</v>
      </c>
      <c r="L21" s="163"/>
      <c r="M21" s="163">
        <v>500</v>
      </c>
      <c r="N21" s="163">
        <v>1200</v>
      </c>
      <c r="O21" s="164">
        <f>SUM(E21:N21)</f>
        <v>4780</v>
      </c>
    </row>
    <row r="22" spans="1:15" ht="18" customHeight="1">
      <c r="A22" s="161" t="s">
        <v>299</v>
      </c>
      <c r="B22" s="168" t="s">
        <v>199</v>
      </c>
      <c r="C22" s="163"/>
      <c r="D22" s="163"/>
      <c r="E22" s="163">
        <v>2720</v>
      </c>
      <c r="F22" s="163">
        <v>2675</v>
      </c>
      <c r="G22" s="163">
        <v>510</v>
      </c>
      <c r="H22" s="163">
        <v>500</v>
      </c>
      <c r="I22" s="163"/>
      <c r="J22" s="163">
        <v>3400</v>
      </c>
      <c r="K22" s="163"/>
      <c r="L22" s="163">
        <v>10000</v>
      </c>
      <c r="M22" s="163">
        <v>16267</v>
      </c>
      <c r="N22" s="163">
        <v>4927</v>
      </c>
      <c r="O22" s="164">
        <f>SUM(E22:N22)</f>
        <v>40999</v>
      </c>
    </row>
    <row r="23" spans="1:15" ht="18" customHeight="1">
      <c r="A23" s="161" t="s">
        <v>302</v>
      </c>
      <c r="B23" s="162" t="s">
        <v>201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4">
        <f t="shared" si="0"/>
        <v>0</v>
      </c>
    </row>
    <row r="24" spans="1:15" ht="18" customHeight="1">
      <c r="A24" s="161" t="s">
        <v>305</v>
      </c>
      <c r="B24" s="168" t="s">
        <v>203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>
        <f t="shared" si="0"/>
        <v>0</v>
      </c>
    </row>
    <row r="25" spans="1:15" ht="18" customHeight="1" thickBot="1">
      <c r="A25" s="161" t="s">
        <v>308</v>
      </c>
      <c r="B25" s="168" t="s">
        <v>446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>
        <v>750</v>
      </c>
      <c r="O25" s="164">
        <f t="shared" si="0"/>
        <v>750</v>
      </c>
    </row>
    <row r="26" spans="1:15" ht="18" customHeight="1" thickBot="1">
      <c r="A26" s="174" t="s">
        <v>310</v>
      </c>
      <c r="B26" s="169" t="s">
        <v>374</v>
      </c>
      <c r="C26" s="170">
        <f t="shared" ref="C26:N26" si="2">SUM(C17:C25)</f>
        <v>17238</v>
      </c>
      <c r="D26" s="170">
        <f t="shared" si="2"/>
        <v>17239</v>
      </c>
      <c r="E26" s="170">
        <f t="shared" si="2"/>
        <v>28723</v>
      </c>
      <c r="F26" s="170">
        <f t="shared" si="2"/>
        <v>32231</v>
      </c>
      <c r="G26" s="170">
        <f t="shared" si="2"/>
        <v>30804</v>
      </c>
      <c r="H26" s="170">
        <f t="shared" si="2"/>
        <v>29585</v>
      </c>
      <c r="I26" s="170">
        <f t="shared" si="2"/>
        <v>28507</v>
      </c>
      <c r="J26" s="170">
        <f t="shared" si="2"/>
        <v>32175</v>
      </c>
      <c r="K26" s="170">
        <f t="shared" si="2"/>
        <v>30468</v>
      </c>
      <c r="L26" s="170">
        <f t="shared" si="2"/>
        <v>38715</v>
      </c>
      <c r="M26" s="170">
        <f t="shared" si="2"/>
        <v>45082</v>
      </c>
      <c r="N26" s="170">
        <f t="shared" si="2"/>
        <v>39786</v>
      </c>
      <c r="O26" s="171">
        <f t="shared" si="0"/>
        <v>370553</v>
      </c>
    </row>
    <row r="27" spans="1:15" ht="18" customHeight="1" thickBot="1">
      <c r="A27" s="174" t="s">
        <v>313</v>
      </c>
      <c r="B27" s="175" t="s">
        <v>375</v>
      </c>
      <c r="C27" s="176">
        <f t="shared" ref="C27:O27" si="3">C15-C26</f>
        <v>4634</v>
      </c>
      <c r="D27" s="176">
        <f t="shared" si="3"/>
        <v>11159</v>
      </c>
      <c r="E27" s="176">
        <f t="shared" si="3"/>
        <v>2222</v>
      </c>
      <c r="F27" s="176">
        <f t="shared" si="3"/>
        <v>-3399</v>
      </c>
      <c r="G27" s="176">
        <f t="shared" si="3"/>
        <v>-3562</v>
      </c>
      <c r="H27" s="176">
        <f t="shared" si="3"/>
        <v>-2855</v>
      </c>
      <c r="I27" s="176">
        <f t="shared" si="3"/>
        <v>-2337</v>
      </c>
      <c r="J27" s="176">
        <f t="shared" si="3"/>
        <v>-3641</v>
      </c>
      <c r="K27" s="176">
        <f t="shared" si="3"/>
        <v>18388</v>
      </c>
      <c r="L27" s="176">
        <f t="shared" si="3"/>
        <v>-7801</v>
      </c>
      <c r="M27" s="176">
        <f t="shared" si="3"/>
        <v>-13055</v>
      </c>
      <c r="N27" s="176">
        <f t="shared" si="3"/>
        <v>247</v>
      </c>
      <c r="O27" s="177">
        <f t="shared" si="3"/>
        <v>0</v>
      </c>
    </row>
  </sheetData>
  <mergeCells count="3">
    <mergeCell ref="A2:O2"/>
    <mergeCell ref="B5:O5"/>
    <mergeCell ref="B16:O16"/>
  </mergeCells>
  <pageMargins left="0.7" right="0.7" top="0.75" bottom="0.75" header="0.3" footer="0.3"/>
  <pageSetup paperSize="9" scale="8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B16" sqref="B16"/>
    </sheetView>
  </sheetViews>
  <sheetFormatPr defaultRowHeight="15"/>
  <cols>
    <col min="1" max="1" width="49.140625" customWidth="1"/>
    <col min="2" max="2" width="15" customWidth="1"/>
    <col min="3" max="3" width="11.7109375" customWidth="1"/>
    <col min="4" max="4" width="13.42578125" customWidth="1"/>
  </cols>
  <sheetData>
    <row r="1" spans="1:4">
      <c r="A1" s="303"/>
      <c r="B1" s="643" t="s">
        <v>427</v>
      </c>
      <c r="C1" s="643"/>
      <c r="D1" s="643"/>
    </row>
    <row r="2" spans="1:4" ht="15.75">
      <c r="A2" s="320" t="s">
        <v>412</v>
      </c>
      <c r="B2" s="320"/>
    </row>
    <row r="3" spans="1:4" ht="16.5" thickBot="1">
      <c r="A3" s="304"/>
      <c r="B3" s="305" t="s">
        <v>413</v>
      </c>
    </row>
    <row r="4" spans="1:4" ht="36.75" thickBot="1">
      <c r="A4" s="306" t="s">
        <v>414</v>
      </c>
      <c r="B4" s="312" t="s">
        <v>415</v>
      </c>
      <c r="C4" s="273" t="s">
        <v>3</v>
      </c>
      <c r="D4" s="234" t="s">
        <v>380</v>
      </c>
    </row>
    <row r="5" spans="1:4" ht="15.75" thickBot="1">
      <c r="A5" s="307">
        <v>1</v>
      </c>
      <c r="B5" s="313">
        <v>2</v>
      </c>
      <c r="C5" s="315">
        <v>3</v>
      </c>
      <c r="D5" s="316">
        <v>4</v>
      </c>
    </row>
    <row r="6" spans="1:4" ht="24" customHeight="1">
      <c r="A6" s="308" t="s">
        <v>416</v>
      </c>
      <c r="B6" s="317">
        <v>4160569</v>
      </c>
      <c r="C6" s="199"/>
      <c r="D6" s="208">
        <v>4160569</v>
      </c>
    </row>
    <row r="7" spans="1:4" ht="18" customHeight="1">
      <c r="A7" s="309" t="s">
        <v>417</v>
      </c>
      <c r="B7" s="318">
        <v>3520000</v>
      </c>
      <c r="C7" s="201"/>
      <c r="D7" s="210">
        <v>3520000</v>
      </c>
    </row>
    <row r="8" spans="1:4" ht="18" customHeight="1">
      <c r="A8" s="309" t="s">
        <v>418</v>
      </c>
      <c r="B8" s="318">
        <v>2558290</v>
      </c>
      <c r="C8" s="201"/>
      <c r="D8" s="210">
        <v>2558290</v>
      </c>
    </row>
    <row r="9" spans="1:4" ht="18" customHeight="1">
      <c r="A9" s="309" t="s">
        <v>419</v>
      </c>
      <c r="B9" s="318">
        <v>227700</v>
      </c>
      <c r="C9" s="201"/>
      <c r="D9" s="210">
        <v>227700</v>
      </c>
    </row>
    <row r="10" spans="1:4" ht="24.75" customHeight="1">
      <c r="A10" s="309" t="s">
        <v>420</v>
      </c>
      <c r="B10" s="318">
        <v>3679587</v>
      </c>
      <c r="C10" s="201"/>
      <c r="D10" s="210">
        <v>3679587</v>
      </c>
    </row>
    <row r="11" spans="1:4" ht="18" customHeight="1">
      <c r="A11" s="309" t="s">
        <v>421</v>
      </c>
      <c r="B11" s="318">
        <v>40461500</v>
      </c>
      <c r="C11" s="201"/>
      <c r="D11" s="210">
        <v>40461500</v>
      </c>
    </row>
    <row r="12" spans="1:4" ht="18" customHeight="1">
      <c r="A12" s="309" t="s">
        <v>422</v>
      </c>
      <c r="B12" s="318">
        <v>8957890</v>
      </c>
      <c r="C12" s="209">
        <v>7426092</v>
      </c>
      <c r="D12" s="210">
        <f>SUM(B12:C12)</f>
        <v>16383982</v>
      </c>
    </row>
    <row r="13" spans="1:4" ht="18" customHeight="1">
      <c r="A13" s="309" t="s">
        <v>423</v>
      </c>
      <c r="B13" s="318">
        <v>1716160</v>
      </c>
      <c r="C13" s="201"/>
      <c r="D13" s="210">
        <v>1716160</v>
      </c>
    </row>
    <row r="14" spans="1:4" ht="22.5" customHeight="1">
      <c r="A14" s="309" t="s">
        <v>424</v>
      </c>
      <c r="B14" s="318"/>
      <c r="C14" s="201"/>
      <c r="D14" s="210"/>
    </row>
    <row r="15" spans="1:4" ht="18" customHeight="1">
      <c r="A15" s="309" t="s">
        <v>425</v>
      </c>
      <c r="B15" s="318">
        <v>19114039</v>
      </c>
      <c r="C15" s="201">
        <v>971591</v>
      </c>
      <c r="D15" s="210">
        <f>SUM(B15:C15)</f>
        <v>20085630</v>
      </c>
    </row>
    <row r="16" spans="1:4" ht="24.75" customHeight="1" thickBot="1">
      <c r="A16" s="310" t="s">
        <v>426</v>
      </c>
      <c r="B16" s="319">
        <v>1699740</v>
      </c>
      <c r="C16" s="203"/>
      <c r="D16" s="212">
        <v>1699740</v>
      </c>
    </row>
    <row r="17" spans="1:4" ht="15.75" thickBot="1">
      <c r="A17" s="311" t="s">
        <v>366</v>
      </c>
      <c r="B17" s="314">
        <f>SUM(B6:B16)</f>
        <v>86095475</v>
      </c>
      <c r="C17" s="332">
        <f>SUM(C12:C16)</f>
        <v>8397683</v>
      </c>
      <c r="D17" s="187">
        <f>SUM(D6:D16)</f>
        <v>94493158</v>
      </c>
    </row>
  </sheetData>
  <mergeCells count="1">
    <mergeCell ref="B1:D1"/>
  </mergeCells>
  <pageMargins left="0.7" right="0.7" top="0.75" bottom="0.75" header="0.3" footer="0.3"/>
  <pageSetup paperSize="9" scale="9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6"/>
  <sheetViews>
    <sheetView workbookViewId="0">
      <selection activeCell="G6" sqref="G6"/>
    </sheetView>
  </sheetViews>
  <sheetFormatPr defaultRowHeight="15"/>
  <cols>
    <col min="1" max="1" width="6.28515625" customWidth="1"/>
    <col min="2" max="2" width="35.7109375" customWidth="1"/>
    <col min="3" max="3" width="11.28515625" customWidth="1"/>
    <col min="4" max="4" width="12.28515625" customWidth="1"/>
    <col min="5" max="5" width="13.140625" customWidth="1"/>
  </cols>
  <sheetData>
    <row r="1" spans="1:7">
      <c r="B1" s="621" t="s">
        <v>448</v>
      </c>
      <c r="C1" s="621"/>
      <c r="D1" s="621"/>
      <c r="E1" s="621"/>
      <c r="F1" s="190"/>
      <c r="G1" s="190"/>
    </row>
    <row r="2" spans="1:7">
      <c r="A2" s="616" t="s">
        <v>376</v>
      </c>
      <c r="B2" s="616"/>
      <c r="C2" s="616"/>
      <c r="D2" s="616"/>
      <c r="E2" s="616"/>
    </row>
    <row r="3" spans="1:7">
      <c r="A3" s="616" t="s">
        <v>381</v>
      </c>
      <c r="B3" s="616"/>
      <c r="C3" s="616"/>
      <c r="D3" s="616"/>
      <c r="E3" s="616"/>
    </row>
    <row r="4" spans="1:7" ht="15.75">
      <c r="A4" s="622" t="s">
        <v>165</v>
      </c>
      <c r="B4" s="622"/>
      <c r="C4" s="622"/>
      <c r="D4" s="622"/>
      <c r="E4" s="622"/>
    </row>
    <row r="5" spans="1:7" ht="16.5" thickBot="1">
      <c r="A5" s="623" t="s">
        <v>166</v>
      </c>
      <c r="B5" s="623"/>
      <c r="C5" s="12"/>
      <c r="D5" s="13"/>
      <c r="E5" s="12" t="s">
        <v>167</v>
      </c>
    </row>
    <row r="6" spans="1:7" ht="24.75" thickBot="1">
      <c r="A6" s="14" t="s">
        <v>0</v>
      </c>
      <c r="B6" s="15" t="s">
        <v>1</v>
      </c>
      <c r="C6" s="16" t="s">
        <v>2</v>
      </c>
      <c r="D6" s="189" t="s">
        <v>3</v>
      </c>
      <c r="E6" s="188" t="s">
        <v>380</v>
      </c>
    </row>
    <row r="7" spans="1:7" ht="15.75" thickBot="1">
      <c r="A7" s="17">
        <v>1</v>
      </c>
      <c r="B7" s="18">
        <v>2</v>
      </c>
      <c r="C7" s="19">
        <v>3</v>
      </c>
      <c r="D7" s="561">
        <v>4</v>
      </c>
      <c r="E7" s="561">
        <v>5</v>
      </c>
    </row>
    <row r="8" spans="1:7" ht="21.75" customHeight="1" thickBot="1">
      <c r="A8" s="456" t="s">
        <v>5</v>
      </c>
      <c r="B8" s="468" t="s">
        <v>6</v>
      </c>
      <c r="C8" s="513">
        <f>+C9+C10+C11+C12+C13+C14</f>
        <v>106183</v>
      </c>
      <c r="D8" s="495">
        <v>18046</v>
      </c>
      <c r="E8" s="495">
        <f>SUM(C8:D8)</f>
        <v>124229</v>
      </c>
    </row>
    <row r="9" spans="1:7" ht="24.75" customHeight="1">
      <c r="A9" s="459" t="s">
        <v>7</v>
      </c>
      <c r="B9" s="417" t="s">
        <v>8</v>
      </c>
      <c r="C9" s="514">
        <v>14146</v>
      </c>
      <c r="D9" s="491"/>
      <c r="E9" s="491">
        <v>14146</v>
      </c>
    </row>
    <row r="10" spans="1:7" ht="23.25" customHeight="1">
      <c r="A10" s="402" t="s">
        <v>9</v>
      </c>
      <c r="B10" s="419" t="s">
        <v>10</v>
      </c>
      <c r="C10" s="515">
        <v>40462</v>
      </c>
      <c r="D10" s="492"/>
      <c r="E10" s="492">
        <v>40462</v>
      </c>
    </row>
    <row r="11" spans="1:7" ht="22.5" customHeight="1">
      <c r="A11" s="402" t="s">
        <v>11</v>
      </c>
      <c r="B11" s="419" t="s">
        <v>12</v>
      </c>
      <c r="C11" s="515">
        <v>29788</v>
      </c>
      <c r="D11" s="492">
        <v>8398</v>
      </c>
      <c r="E11" s="492">
        <v>38186</v>
      </c>
    </row>
    <row r="12" spans="1:7" ht="21" customHeight="1">
      <c r="A12" s="402" t="s">
        <v>13</v>
      </c>
      <c r="B12" s="419" t="s">
        <v>14</v>
      </c>
      <c r="C12" s="515">
        <v>1700</v>
      </c>
      <c r="D12" s="492"/>
      <c r="E12" s="492">
        <v>1700</v>
      </c>
    </row>
    <row r="13" spans="1:7" ht="15.95" customHeight="1">
      <c r="A13" s="402" t="s">
        <v>15</v>
      </c>
      <c r="B13" s="419" t="s">
        <v>16</v>
      </c>
      <c r="C13" s="515"/>
      <c r="D13" s="492"/>
      <c r="E13" s="492"/>
    </row>
    <row r="14" spans="1:7" ht="15.95" customHeight="1">
      <c r="A14" s="396" t="s">
        <v>17</v>
      </c>
      <c r="B14" s="421" t="s">
        <v>18</v>
      </c>
      <c r="C14" s="517">
        <v>20087</v>
      </c>
      <c r="D14" s="493">
        <v>8963</v>
      </c>
      <c r="E14" s="493">
        <v>29050</v>
      </c>
    </row>
    <row r="15" spans="1:7" ht="15.95" customHeight="1" thickBot="1">
      <c r="A15" s="413" t="s">
        <v>180</v>
      </c>
      <c r="B15" s="549" t="s">
        <v>378</v>
      </c>
      <c r="C15" s="551"/>
      <c r="D15" s="494">
        <v>685</v>
      </c>
      <c r="E15" s="494">
        <v>685</v>
      </c>
    </row>
    <row r="16" spans="1:7" ht="23.25" customHeight="1" thickBot="1">
      <c r="A16" s="456" t="s">
        <v>19</v>
      </c>
      <c r="B16" s="516" t="s">
        <v>20</v>
      </c>
      <c r="C16" s="513">
        <f>+C17+C18+C19+C20+C21</f>
        <v>44821</v>
      </c>
      <c r="D16" s="495">
        <v>131479</v>
      </c>
      <c r="E16" s="495">
        <f>SUM(C16:D16)</f>
        <v>176300</v>
      </c>
    </row>
    <row r="17" spans="1:5" ht="15.95" customHeight="1">
      <c r="A17" s="459" t="s">
        <v>21</v>
      </c>
      <c r="B17" s="417" t="s">
        <v>22</v>
      </c>
      <c r="C17" s="514"/>
      <c r="D17" s="491"/>
      <c r="E17" s="491"/>
    </row>
    <row r="18" spans="1:5" ht="24" customHeight="1">
      <c r="A18" s="402" t="s">
        <v>23</v>
      </c>
      <c r="B18" s="419" t="s">
        <v>24</v>
      </c>
      <c r="C18" s="515"/>
      <c r="D18" s="492"/>
      <c r="E18" s="492"/>
    </row>
    <row r="19" spans="1:5" ht="23.25" customHeight="1">
      <c r="A19" s="402" t="s">
        <v>25</v>
      </c>
      <c r="B19" s="419" t="s">
        <v>26</v>
      </c>
      <c r="C19" s="515"/>
      <c r="D19" s="492"/>
      <c r="E19" s="492"/>
    </row>
    <row r="20" spans="1:5" ht="23.25" customHeight="1">
      <c r="A20" s="402" t="s">
        <v>27</v>
      </c>
      <c r="B20" s="419" t="s">
        <v>28</v>
      </c>
      <c r="C20" s="515"/>
      <c r="D20" s="492"/>
      <c r="E20" s="492"/>
    </row>
    <row r="21" spans="1:5" ht="15.95" customHeight="1">
      <c r="A21" s="402" t="s">
        <v>29</v>
      </c>
      <c r="B21" s="419" t="s">
        <v>30</v>
      </c>
      <c r="C21" s="515">
        <v>44821</v>
      </c>
      <c r="D21" s="492">
        <v>131479</v>
      </c>
      <c r="E21" s="492">
        <f>SUM(C21:D21)</f>
        <v>176300</v>
      </c>
    </row>
    <row r="22" spans="1:5" ht="15.95" customHeight="1" thickBot="1">
      <c r="A22" s="396" t="s">
        <v>31</v>
      </c>
      <c r="B22" s="421" t="s">
        <v>32</v>
      </c>
      <c r="C22" s="517"/>
      <c r="D22" s="493"/>
      <c r="E22" s="493"/>
    </row>
    <row r="23" spans="1:5" ht="15.95" customHeight="1" thickBot="1">
      <c r="A23" s="456" t="s">
        <v>33</v>
      </c>
      <c r="B23" s="468" t="s">
        <v>34</v>
      </c>
      <c r="C23" s="513">
        <f>+C24+C25+C26+C27+C28</f>
        <v>0</v>
      </c>
      <c r="D23" s="495">
        <v>33645</v>
      </c>
      <c r="E23" s="495">
        <v>33645</v>
      </c>
    </row>
    <row r="24" spans="1:5" ht="15.95" customHeight="1">
      <c r="A24" s="459" t="s">
        <v>35</v>
      </c>
      <c r="B24" s="417" t="s">
        <v>36</v>
      </c>
      <c r="C24" s="514"/>
      <c r="D24" s="491">
        <v>13465</v>
      </c>
      <c r="E24" s="491">
        <v>13465</v>
      </c>
    </row>
    <row r="25" spans="1:5" ht="24.75" customHeight="1">
      <c r="A25" s="402" t="s">
        <v>37</v>
      </c>
      <c r="B25" s="419" t="s">
        <v>38</v>
      </c>
      <c r="C25" s="515"/>
      <c r="D25" s="492"/>
      <c r="E25" s="492"/>
    </row>
    <row r="26" spans="1:5" ht="22.5" customHeight="1">
      <c r="A26" s="402" t="s">
        <v>39</v>
      </c>
      <c r="B26" s="419" t="s">
        <v>40</v>
      </c>
      <c r="C26" s="515"/>
      <c r="D26" s="492"/>
      <c r="E26" s="492"/>
    </row>
    <row r="27" spans="1:5" ht="21.75" customHeight="1">
      <c r="A27" s="402" t="s">
        <v>41</v>
      </c>
      <c r="B27" s="419" t="s">
        <v>42</v>
      </c>
      <c r="C27" s="515"/>
      <c r="D27" s="492"/>
      <c r="E27" s="492"/>
    </row>
    <row r="28" spans="1:5" ht="15.95" customHeight="1">
      <c r="A28" s="402" t="s">
        <v>43</v>
      </c>
      <c r="B28" s="419" t="s">
        <v>44</v>
      </c>
      <c r="C28" s="515"/>
      <c r="D28" s="492">
        <v>20180</v>
      </c>
      <c r="E28" s="492">
        <v>20180</v>
      </c>
    </row>
    <row r="29" spans="1:5" ht="15.95" customHeight="1" thickBot="1">
      <c r="A29" s="396" t="s">
        <v>45</v>
      </c>
      <c r="B29" s="421" t="s">
        <v>46</v>
      </c>
      <c r="C29" s="517"/>
      <c r="D29" s="493">
        <v>6525</v>
      </c>
      <c r="E29" s="493">
        <v>6525</v>
      </c>
    </row>
    <row r="30" spans="1:5" ht="15.95" customHeight="1" thickBot="1">
      <c r="A30" s="456" t="s">
        <v>47</v>
      </c>
      <c r="B30" s="468" t="s">
        <v>48</v>
      </c>
      <c r="C30" s="513">
        <f>+C31+C34+C35+C36</f>
        <v>5405</v>
      </c>
      <c r="D30" s="495">
        <v>1857</v>
      </c>
      <c r="E30" s="495">
        <f>SUM(C30:D30)</f>
        <v>7262</v>
      </c>
    </row>
    <row r="31" spans="1:5" ht="15.95" customHeight="1">
      <c r="A31" s="459" t="s">
        <v>49</v>
      </c>
      <c r="B31" s="417" t="s">
        <v>50</v>
      </c>
      <c r="C31" s="518">
        <f>+C32+C33</f>
        <v>3555</v>
      </c>
      <c r="D31" s="491">
        <v>1857</v>
      </c>
      <c r="E31" s="491">
        <v>5412</v>
      </c>
    </row>
    <row r="32" spans="1:5" ht="15.95" customHeight="1">
      <c r="A32" s="402" t="s">
        <v>51</v>
      </c>
      <c r="B32" s="419" t="s">
        <v>52</v>
      </c>
      <c r="C32" s="515">
        <v>2000</v>
      </c>
      <c r="D32" s="492"/>
      <c r="E32" s="492">
        <v>2000</v>
      </c>
    </row>
    <row r="33" spans="1:5" ht="15.95" customHeight="1">
      <c r="A33" s="402" t="s">
        <v>53</v>
      </c>
      <c r="B33" s="419" t="s">
        <v>54</v>
      </c>
      <c r="C33" s="515">
        <v>1555</v>
      </c>
      <c r="D33" s="492">
        <v>1857</v>
      </c>
      <c r="E33" s="492">
        <f>SUM(C33:D33)</f>
        <v>3412</v>
      </c>
    </row>
    <row r="34" spans="1:5" ht="15.95" customHeight="1">
      <c r="A34" s="402" t="s">
        <v>55</v>
      </c>
      <c r="B34" s="419" t="s">
        <v>56</v>
      </c>
      <c r="C34" s="515">
        <v>1600</v>
      </c>
      <c r="D34" s="492"/>
      <c r="E34" s="492">
        <v>1600</v>
      </c>
    </row>
    <row r="35" spans="1:5" ht="15.95" customHeight="1">
      <c r="A35" s="402" t="s">
        <v>57</v>
      </c>
      <c r="B35" s="419" t="s">
        <v>58</v>
      </c>
      <c r="C35" s="515"/>
      <c r="D35" s="492"/>
      <c r="E35" s="492"/>
    </row>
    <row r="36" spans="1:5" ht="15.95" customHeight="1" thickBot="1">
      <c r="A36" s="396" t="s">
        <v>59</v>
      </c>
      <c r="B36" s="421" t="s">
        <v>60</v>
      </c>
      <c r="C36" s="517">
        <v>250</v>
      </c>
      <c r="D36" s="493"/>
      <c r="E36" s="493">
        <v>250</v>
      </c>
    </row>
    <row r="37" spans="1:5" ht="15.95" customHeight="1" thickBot="1">
      <c r="A37" s="456" t="s">
        <v>61</v>
      </c>
      <c r="B37" s="468" t="s">
        <v>62</v>
      </c>
      <c r="C37" s="513">
        <f>SUM(C38:C49)</f>
        <v>11573</v>
      </c>
      <c r="D37" s="496"/>
      <c r="E37" s="495">
        <v>11573</v>
      </c>
    </row>
    <row r="38" spans="1:5" ht="15.95" customHeight="1">
      <c r="A38" s="459" t="s">
        <v>63</v>
      </c>
      <c r="B38" s="417" t="s">
        <v>64</v>
      </c>
      <c r="C38" s="514">
        <v>4700</v>
      </c>
      <c r="D38" s="491"/>
      <c r="E38" s="491">
        <v>4700</v>
      </c>
    </row>
    <row r="39" spans="1:5" ht="15.95" customHeight="1">
      <c r="A39" s="402" t="s">
        <v>65</v>
      </c>
      <c r="B39" s="419" t="s">
        <v>66</v>
      </c>
      <c r="C39" s="515">
        <v>1060</v>
      </c>
      <c r="D39" s="492"/>
      <c r="E39" s="492">
        <v>1060</v>
      </c>
    </row>
    <row r="40" spans="1:5" ht="15.95" customHeight="1" thickBot="1">
      <c r="A40" s="396" t="s">
        <v>67</v>
      </c>
      <c r="B40" s="421" t="s">
        <v>68</v>
      </c>
      <c r="C40" s="517"/>
      <c r="D40" s="493"/>
      <c r="E40" s="493"/>
    </row>
    <row r="41" spans="1:5" ht="15.95" customHeight="1">
      <c r="A41" s="594"/>
      <c r="B41" s="595"/>
      <c r="C41" s="596"/>
      <c r="D41" s="497"/>
      <c r="E41" s="497"/>
    </row>
    <row r="42" spans="1:5" ht="15.95" customHeight="1" thickBot="1">
      <c r="A42" s="597"/>
      <c r="B42" s="598"/>
      <c r="C42" s="599"/>
      <c r="D42" s="499"/>
      <c r="E42" s="499"/>
    </row>
    <row r="43" spans="1:5" ht="14.25" customHeight="1">
      <c r="A43" s="459" t="s">
        <v>69</v>
      </c>
      <c r="B43" s="417" t="s">
        <v>70</v>
      </c>
      <c r="C43" s="514"/>
      <c r="D43" s="491"/>
      <c r="E43" s="491"/>
    </row>
    <row r="44" spans="1:5" ht="13.5" customHeight="1">
      <c r="A44" s="402" t="s">
        <v>71</v>
      </c>
      <c r="B44" s="419" t="s">
        <v>72</v>
      </c>
      <c r="C44" s="515">
        <v>3536</v>
      </c>
      <c r="D44" s="492"/>
      <c r="E44" s="492">
        <v>3536</v>
      </c>
    </row>
    <row r="45" spans="1:5" ht="15.95" customHeight="1">
      <c r="A45" s="402" t="s">
        <v>73</v>
      </c>
      <c r="B45" s="419" t="s">
        <v>74</v>
      </c>
      <c r="C45" s="515">
        <v>2277</v>
      </c>
      <c r="D45" s="492"/>
      <c r="E45" s="492">
        <v>2277</v>
      </c>
    </row>
    <row r="46" spans="1:5" ht="12.75" customHeight="1">
      <c r="A46" s="402" t="s">
        <v>75</v>
      </c>
      <c r="B46" s="419" t="s">
        <v>76</v>
      </c>
      <c r="C46" s="515"/>
      <c r="D46" s="492"/>
      <c r="E46" s="492"/>
    </row>
    <row r="47" spans="1:5" ht="12" customHeight="1">
      <c r="A47" s="402" t="s">
        <v>77</v>
      </c>
      <c r="B47" s="419" t="s">
        <v>78</v>
      </c>
      <c r="C47" s="515"/>
      <c r="D47" s="492"/>
      <c r="E47" s="492"/>
    </row>
    <row r="48" spans="1:5" ht="12.75" customHeight="1">
      <c r="A48" s="402" t="s">
        <v>79</v>
      </c>
      <c r="B48" s="419" t="s">
        <v>80</v>
      </c>
      <c r="C48" s="515"/>
      <c r="D48" s="492"/>
      <c r="E48" s="492"/>
    </row>
    <row r="49" spans="1:5" ht="12" customHeight="1" thickBot="1">
      <c r="A49" s="396" t="s">
        <v>81</v>
      </c>
      <c r="B49" s="421" t="s">
        <v>82</v>
      </c>
      <c r="C49" s="517"/>
      <c r="D49" s="493"/>
      <c r="E49" s="493"/>
    </row>
    <row r="50" spans="1:5" ht="15.95" customHeight="1" thickBot="1">
      <c r="A50" s="456" t="s">
        <v>83</v>
      </c>
      <c r="B50" s="468" t="s">
        <v>84</v>
      </c>
      <c r="C50" s="513">
        <f>SUM(C51:C55)</f>
        <v>1000</v>
      </c>
      <c r="D50" s="495">
        <v>4654</v>
      </c>
      <c r="E50" s="495">
        <f>SUM(C50:D50)</f>
        <v>5654</v>
      </c>
    </row>
    <row r="51" spans="1:5" ht="12" customHeight="1">
      <c r="A51" s="459" t="s">
        <v>85</v>
      </c>
      <c r="B51" s="417" t="s">
        <v>86</v>
      </c>
      <c r="C51" s="514"/>
      <c r="D51" s="491"/>
      <c r="E51" s="491"/>
    </row>
    <row r="52" spans="1:5" ht="12.75" customHeight="1">
      <c r="A52" s="402" t="s">
        <v>87</v>
      </c>
      <c r="B52" s="419" t="s">
        <v>88</v>
      </c>
      <c r="C52" s="515">
        <v>1000</v>
      </c>
      <c r="D52" s="492"/>
      <c r="E52" s="492">
        <v>1000</v>
      </c>
    </row>
    <row r="53" spans="1:5" ht="15.95" customHeight="1">
      <c r="A53" s="402" t="s">
        <v>89</v>
      </c>
      <c r="B53" s="419" t="s">
        <v>90</v>
      </c>
      <c r="C53" s="515"/>
      <c r="D53" s="492">
        <v>1854</v>
      </c>
      <c r="E53" s="492">
        <v>1854</v>
      </c>
    </row>
    <row r="54" spans="1:5" ht="15.95" customHeight="1">
      <c r="A54" s="402" t="s">
        <v>91</v>
      </c>
      <c r="B54" s="419" t="s">
        <v>92</v>
      </c>
      <c r="C54" s="515"/>
      <c r="D54" s="492"/>
      <c r="E54" s="492"/>
    </row>
    <row r="55" spans="1:5" ht="20.25" customHeight="1">
      <c r="A55" s="396" t="s">
        <v>93</v>
      </c>
      <c r="B55" s="421" t="s">
        <v>94</v>
      </c>
      <c r="C55" s="517"/>
      <c r="D55" s="493"/>
      <c r="E55" s="493"/>
    </row>
    <row r="56" spans="1:5" ht="15.95" customHeight="1" thickBot="1">
      <c r="A56" s="413" t="s">
        <v>431</v>
      </c>
      <c r="B56" s="549" t="s">
        <v>430</v>
      </c>
      <c r="C56" s="551"/>
      <c r="D56" s="494">
        <v>2800</v>
      </c>
      <c r="E56" s="494">
        <v>2800</v>
      </c>
    </row>
    <row r="57" spans="1:5" ht="24.75" customHeight="1" thickBot="1">
      <c r="A57" s="456" t="s">
        <v>95</v>
      </c>
      <c r="B57" s="468" t="s">
        <v>96</v>
      </c>
      <c r="C57" s="513">
        <f>SUM(C58:C60)</f>
        <v>0</v>
      </c>
      <c r="D57" s="496"/>
      <c r="E57" s="496"/>
    </row>
    <row r="58" spans="1:5" ht="23.25" customHeight="1">
      <c r="A58" s="459" t="s">
        <v>97</v>
      </c>
      <c r="B58" s="417" t="s">
        <v>98</v>
      </c>
      <c r="C58" s="514"/>
      <c r="D58" s="491"/>
      <c r="E58" s="491"/>
    </row>
    <row r="59" spans="1:5" ht="23.25" customHeight="1">
      <c r="A59" s="402" t="s">
        <v>99</v>
      </c>
      <c r="B59" s="419" t="s">
        <v>100</v>
      </c>
      <c r="C59" s="515"/>
      <c r="D59" s="492"/>
      <c r="E59" s="492"/>
    </row>
    <row r="60" spans="1:5" ht="15.95" customHeight="1">
      <c r="A60" s="402" t="s">
        <v>101</v>
      </c>
      <c r="B60" s="419" t="s">
        <v>102</v>
      </c>
      <c r="C60" s="515"/>
      <c r="D60" s="492"/>
      <c r="E60" s="492"/>
    </row>
    <row r="61" spans="1:5" ht="15.95" customHeight="1" thickBot="1">
      <c r="A61" s="396" t="s">
        <v>103</v>
      </c>
      <c r="B61" s="421" t="s">
        <v>104</v>
      </c>
      <c r="C61" s="517"/>
      <c r="D61" s="493"/>
      <c r="E61" s="493"/>
    </row>
    <row r="62" spans="1:5" ht="21" customHeight="1" thickBot="1">
      <c r="A62" s="456" t="s">
        <v>105</v>
      </c>
      <c r="B62" s="516" t="s">
        <v>106</v>
      </c>
      <c r="C62" s="513">
        <f>SUM(C63:C65)</f>
        <v>0</v>
      </c>
      <c r="D62" s="496"/>
      <c r="E62" s="496"/>
    </row>
    <row r="63" spans="1:5" ht="21.75" customHeight="1">
      <c r="A63" s="459" t="s">
        <v>107</v>
      </c>
      <c r="B63" s="417" t="s">
        <v>108</v>
      </c>
      <c r="C63" s="514"/>
      <c r="D63" s="491"/>
      <c r="E63" s="491"/>
    </row>
    <row r="64" spans="1:5" ht="22.5" customHeight="1">
      <c r="A64" s="402" t="s">
        <v>109</v>
      </c>
      <c r="B64" s="419" t="s">
        <v>110</v>
      </c>
      <c r="C64" s="515"/>
      <c r="D64" s="492"/>
      <c r="E64" s="492"/>
    </row>
    <row r="65" spans="1:5" ht="15.95" customHeight="1">
      <c r="A65" s="402" t="s">
        <v>111</v>
      </c>
      <c r="B65" s="419" t="s">
        <v>112</v>
      </c>
      <c r="C65" s="515"/>
      <c r="D65" s="492"/>
      <c r="E65" s="492"/>
    </row>
    <row r="66" spans="1:5" ht="15.95" customHeight="1" thickBot="1">
      <c r="A66" s="396" t="s">
        <v>113</v>
      </c>
      <c r="B66" s="421" t="s">
        <v>114</v>
      </c>
      <c r="C66" s="515"/>
      <c r="D66" s="493"/>
      <c r="E66" s="493"/>
    </row>
    <row r="67" spans="1:5" ht="15.95" customHeight="1" thickBot="1">
      <c r="A67" s="456" t="s">
        <v>115</v>
      </c>
      <c r="B67" s="468" t="s">
        <v>116</v>
      </c>
      <c r="C67" s="513">
        <f>+C8+C16+C23+C30+C37+C50+C57+C62</f>
        <v>168982</v>
      </c>
      <c r="D67" s="495">
        <v>189681</v>
      </c>
      <c r="E67" s="495">
        <f>SUM(C67:D67)</f>
        <v>358663</v>
      </c>
    </row>
    <row r="68" spans="1:5" ht="23.25" customHeight="1" thickBot="1">
      <c r="A68" s="422" t="s">
        <v>117</v>
      </c>
      <c r="B68" s="516" t="s">
        <v>118</v>
      </c>
      <c r="C68" s="513">
        <f>SUM(C69:C71)</f>
        <v>0</v>
      </c>
      <c r="D68" s="496"/>
      <c r="E68" s="496"/>
    </row>
    <row r="69" spans="1:5" ht="15.95" customHeight="1">
      <c r="A69" s="459" t="s">
        <v>119</v>
      </c>
      <c r="B69" s="417" t="s">
        <v>120</v>
      </c>
      <c r="C69" s="515"/>
      <c r="D69" s="491"/>
      <c r="E69" s="491"/>
    </row>
    <row r="70" spans="1:5" ht="24" customHeight="1">
      <c r="A70" s="402" t="s">
        <v>121</v>
      </c>
      <c r="B70" s="419" t="s">
        <v>122</v>
      </c>
      <c r="C70" s="515"/>
      <c r="D70" s="492"/>
      <c r="E70" s="492"/>
    </row>
    <row r="71" spans="1:5" ht="15.95" customHeight="1" thickBot="1">
      <c r="A71" s="396" t="s">
        <v>123</v>
      </c>
      <c r="B71" s="519" t="s">
        <v>124</v>
      </c>
      <c r="C71" s="515"/>
      <c r="D71" s="493"/>
      <c r="E71" s="493"/>
    </row>
    <row r="72" spans="1:5" ht="15.95" customHeight="1" thickBot="1">
      <c r="A72" s="422" t="s">
        <v>125</v>
      </c>
      <c r="B72" s="516" t="s">
        <v>126</v>
      </c>
      <c r="C72" s="513">
        <f>SUM(C73:C76)</f>
        <v>0</v>
      </c>
      <c r="D72" s="496"/>
      <c r="E72" s="496"/>
    </row>
    <row r="73" spans="1:5" ht="23.25" customHeight="1">
      <c r="A73" s="459" t="s">
        <v>127</v>
      </c>
      <c r="B73" s="417" t="s">
        <v>128</v>
      </c>
      <c r="C73" s="515"/>
      <c r="D73" s="491"/>
      <c r="E73" s="491"/>
    </row>
    <row r="74" spans="1:5" ht="16.5" customHeight="1">
      <c r="A74" s="402" t="s">
        <v>129</v>
      </c>
      <c r="B74" s="419" t="s">
        <v>130</v>
      </c>
      <c r="C74" s="515"/>
      <c r="D74" s="492"/>
      <c r="E74" s="492"/>
    </row>
    <row r="75" spans="1:5" ht="23.25" customHeight="1">
      <c r="A75" s="402" t="s">
        <v>131</v>
      </c>
      <c r="B75" s="419" t="s">
        <v>132</v>
      </c>
      <c r="C75" s="515"/>
      <c r="D75" s="492"/>
      <c r="E75" s="492"/>
    </row>
    <row r="76" spans="1:5" ht="15.95" customHeight="1" thickBot="1">
      <c r="A76" s="396" t="s">
        <v>133</v>
      </c>
      <c r="B76" s="421" t="s">
        <v>134</v>
      </c>
      <c r="C76" s="515"/>
      <c r="D76" s="493"/>
      <c r="E76" s="493"/>
    </row>
    <row r="77" spans="1:5" ht="15.95" customHeight="1" thickBot="1">
      <c r="A77" s="422" t="s">
        <v>135</v>
      </c>
      <c r="B77" s="516" t="s">
        <v>136</v>
      </c>
      <c r="C77" s="513">
        <f>SUM(C78:C79)</f>
        <v>0</v>
      </c>
      <c r="D77" s="496"/>
      <c r="E77" s="496"/>
    </row>
    <row r="78" spans="1:5" ht="15.95" customHeight="1">
      <c r="A78" s="459" t="s">
        <v>137</v>
      </c>
      <c r="B78" s="417" t="s">
        <v>138</v>
      </c>
      <c r="C78" s="515"/>
      <c r="D78" s="491"/>
      <c r="E78" s="491"/>
    </row>
    <row r="79" spans="1:5" ht="15.95" customHeight="1" thickBot="1">
      <c r="A79" s="396" t="s">
        <v>139</v>
      </c>
      <c r="B79" s="421" t="s">
        <v>140</v>
      </c>
      <c r="C79" s="515"/>
      <c r="D79" s="493"/>
      <c r="E79" s="493"/>
    </row>
    <row r="80" spans="1:5" ht="23.25" customHeight="1" thickBot="1">
      <c r="A80" s="422" t="s">
        <v>141</v>
      </c>
      <c r="B80" s="516" t="s">
        <v>142</v>
      </c>
      <c r="C80" s="513">
        <f>SUM(C81:C83)</f>
        <v>0</v>
      </c>
      <c r="D80" s="496"/>
      <c r="E80" s="496"/>
    </row>
    <row r="81" spans="1:5" ht="15.95" customHeight="1">
      <c r="A81" s="459" t="s">
        <v>143</v>
      </c>
      <c r="B81" s="417" t="s">
        <v>144</v>
      </c>
      <c r="C81" s="515"/>
      <c r="D81" s="491"/>
      <c r="E81" s="491"/>
    </row>
    <row r="82" spans="1:5" ht="23.25" customHeight="1">
      <c r="A82" s="402" t="s">
        <v>145</v>
      </c>
      <c r="B82" s="419" t="s">
        <v>146</v>
      </c>
      <c r="C82" s="515"/>
      <c r="D82" s="492"/>
      <c r="E82" s="492"/>
    </row>
    <row r="83" spans="1:5" ht="15.95" customHeight="1" thickBot="1">
      <c r="A83" s="396" t="s">
        <v>147</v>
      </c>
      <c r="B83" s="421" t="s">
        <v>148</v>
      </c>
      <c r="C83" s="517"/>
      <c r="D83" s="493"/>
      <c r="E83" s="493"/>
    </row>
    <row r="84" spans="1:5" ht="15.95" customHeight="1">
      <c r="A84" s="594"/>
      <c r="B84" s="595"/>
      <c r="C84" s="596"/>
      <c r="D84" s="497"/>
      <c r="E84" s="497"/>
    </row>
    <row r="85" spans="1:5" ht="15.95" customHeight="1" thickBot="1">
      <c r="A85" s="597"/>
      <c r="B85" s="598"/>
      <c r="C85" s="599"/>
      <c r="D85" s="499"/>
      <c r="E85" s="499"/>
    </row>
    <row r="86" spans="1:5" ht="22.5" customHeight="1" thickBot="1">
      <c r="A86" s="422" t="s">
        <v>149</v>
      </c>
      <c r="B86" s="516" t="s">
        <v>150</v>
      </c>
      <c r="C86" s="513">
        <f>SUM(C87:C90)</f>
        <v>0</v>
      </c>
      <c r="D86" s="496"/>
      <c r="E86" s="496"/>
    </row>
    <row r="87" spans="1:5" ht="21.75" customHeight="1">
      <c r="A87" s="416" t="s">
        <v>151</v>
      </c>
      <c r="B87" s="417" t="s">
        <v>152</v>
      </c>
      <c r="C87" s="514"/>
      <c r="D87" s="491"/>
      <c r="E87" s="491"/>
    </row>
    <row r="88" spans="1:5" ht="21.75" customHeight="1">
      <c r="A88" s="418" t="s">
        <v>153</v>
      </c>
      <c r="B88" s="419" t="s">
        <v>154</v>
      </c>
      <c r="C88" s="515"/>
      <c r="D88" s="492"/>
      <c r="E88" s="492"/>
    </row>
    <row r="89" spans="1:5" ht="15.95" customHeight="1">
      <c r="A89" s="418" t="s">
        <v>155</v>
      </c>
      <c r="B89" s="419" t="s">
        <v>156</v>
      </c>
      <c r="C89" s="515"/>
      <c r="D89" s="492"/>
      <c r="E89" s="492"/>
    </row>
    <row r="90" spans="1:5" ht="15.95" customHeight="1" thickBot="1">
      <c r="A90" s="420" t="s">
        <v>157</v>
      </c>
      <c r="B90" s="421" t="s">
        <v>158</v>
      </c>
      <c r="C90" s="515"/>
      <c r="D90" s="493"/>
      <c r="E90" s="493"/>
    </row>
    <row r="91" spans="1:5" ht="21.75" customHeight="1" thickBot="1">
      <c r="A91" s="422" t="s">
        <v>159</v>
      </c>
      <c r="B91" s="516" t="s">
        <v>160</v>
      </c>
      <c r="C91" s="520"/>
      <c r="D91" s="496"/>
      <c r="E91" s="496"/>
    </row>
    <row r="92" spans="1:5" ht="15.95" customHeight="1" thickBot="1">
      <c r="A92" s="422" t="s">
        <v>161</v>
      </c>
      <c r="B92" s="423"/>
      <c r="C92" s="513">
        <f>+C68+C72+C77+C80+C86+C91</f>
        <v>0</v>
      </c>
      <c r="D92" s="496"/>
      <c r="E92" s="496"/>
    </row>
    <row r="93" spans="1:5" ht="15.95" customHeight="1" thickBot="1">
      <c r="A93" s="521" t="s">
        <v>163</v>
      </c>
      <c r="B93" s="522" t="s">
        <v>164</v>
      </c>
      <c r="C93" s="513">
        <f>+C67+C92</f>
        <v>168982</v>
      </c>
      <c r="D93" s="552">
        <v>189681</v>
      </c>
      <c r="E93" s="552">
        <f>SUM(C93:D93)</f>
        <v>358663</v>
      </c>
    </row>
    <row r="94" spans="1:5" ht="15.95" customHeight="1">
      <c r="A94" s="424"/>
      <c r="B94" s="424"/>
      <c r="C94" s="538"/>
      <c r="D94" s="505"/>
      <c r="E94" s="505"/>
    </row>
    <row r="95" spans="1:5" ht="15.95" customHeight="1">
      <c r="A95" s="424"/>
      <c r="B95" s="424"/>
      <c r="C95" s="538"/>
      <c r="D95" s="505"/>
      <c r="E95" s="505"/>
    </row>
    <row r="96" spans="1:5" ht="15.95" customHeight="1">
      <c r="A96" s="424"/>
      <c r="B96" s="424"/>
      <c r="C96" s="538"/>
      <c r="D96" s="505"/>
      <c r="E96" s="505"/>
    </row>
    <row r="97" spans="1:5" ht="15.95" customHeight="1">
      <c r="A97" s="424"/>
      <c r="B97" s="424"/>
      <c r="C97" s="538"/>
      <c r="D97" s="505"/>
      <c r="E97" s="505"/>
    </row>
    <row r="98" spans="1:5" ht="15.95" customHeight="1">
      <c r="A98" s="424"/>
      <c r="B98" s="424"/>
      <c r="C98" s="538"/>
      <c r="D98" s="505"/>
      <c r="E98" s="505"/>
    </row>
    <row r="99" spans="1:5" ht="15.95" customHeight="1">
      <c r="A99" s="424"/>
      <c r="B99" s="424"/>
      <c r="C99" s="538"/>
      <c r="D99" s="505"/>
      <c r="E99" s="505"/>
    </row>
    <row r="100" spans="1:5" ht="15.95" customHeight="1">
      <c r="A100" s="424"/>
      <c r="B100" s="424"/>
      <c r="C100" s="538"/>
      <c r="D100" s="505"/>
      <c r="E100" s="505"/>
    </row>
    <row r="101" spans="1:5" ht="15.95" customHeight="1">
      <c r="A101" s="424"/>
      <c r="B101" s="424"/>
      <c r="C101" s="538"/>
      <c r="D101" s="505"/>
      <c r="E101" s="505"/>
    </row>
    <row r="102" spans="1:5" ht="15.95" customHeight="1">
      <c r="A102" s="424"/>
      <c r="B102" s="424"/>
      <c r="C102" s="538"/>
      <c r="D102" s="505"/>
      <c r="E102" s="505"/>
    </row>
    <row r="103" spans="1:5" ht="15.95" customHeight="1">
      <c r="A103" s="424"/>
      <c r="B103" s="424"/>
      <c r="C103" s="538"/>
      <c r="D103" s="505"/>
      <c r="E103" s="505"/>
    </row>
    <row r="104" spans="1:5" ht="15.95" customHeight="1">
      <c r="A104" s="424"/>
      <c r="B104" s="424"/>
      <c r="C104" s="538"/>
      <c r="D104" s="505"/>
      <c r="E104" s="505"/>
    </row>
    <row r="105" spans="1:5" ht="15.95" customHeight="1">
      <c r="A105" s="424"/>
      <c r="B105" s="424"/>
      <c r="C105" s="538"/>
      <c r="D105" s="505"/>
      <c r="E105" s="505"/>
    </row>
    <row r="106" spans="1:5" ht="15.95" customHeight="1">
      <c r="A106" s="424"/>
      <c r="B106" s="424"/>
      <c r="C106" s="538"/>
      <c r="D106" s="505"/>
      <c r="E106" s="505"/>
    </row>
    <row r="107" spans="1:5" ht="15.95" customHeight="1">
      <c r="A107" s="424"/>
      <c r="B107" s="424"/>
      <c r="C107" s="538"/>
      <c r="D107" s="505"/>
      <c r="E107" s="505"/>
    </row>
    <row r="108" spans="1:5" ht="15.95" customHeight="1">
      <c r="A108" s="424"/>
      <c r="B108" s="424"/>
      <c r="C108" s="538"/>
      <c r="D108" s="505"/>
      <c r="E108" s="505"/>
    </row>
    <row r="109" spans="1:5" ht="15.95" customHeight="1">
      <c r="A109" s="424"/>
      <c r="B109" s="424"/>
      <c r="C109" s="538"/>
      <c r="D109" s="505"/>
      <c r="E109" s="505"/>
    </row>
    <row r="110" spans="1:5" ht="15.95" customHeight="1">
      <c r="A110" s="424"/>
      <c r="B110" s="424"/>
      <c r="C110" s="538"/>
      <c r="D110" s="505"/>
      <c r="E110" s="505"/>
    </row>
    <row r="111" spans="1:5" ht="15.95" customHeight="1">
      <c r="A111" s="424"/>
      <c r="B111" s="424"/>
      <c r="C111" s="538"/>
      <c r="D111" s="505"/>
      <c r="E111" s="505"/>
    </row>
    <row r="112" spans="1:5" ht="15.95" customHeight="1">
      <c r="A112" s="424"/>
      <c r="B112" s="424"/>
      <c r="C112" s="538"/>
      <c r="D112" s="505"/>
      <c r="E112" s="505"/>
    </row>
    <row r="113" spans="1:5" ht="15.95" customHeight="1">
      <c r="A113" s="424"/>
      <c r="B113" s="424"/>
      <c r="C113" s="538"/>
      <c r="D113" s="505"/>
      <c r="E113" s="505"/>
    </row>
    <row r="114" spans="1:5" ht="15.95" customHeight="1">
      <c r="A114" s="424"/>
      <c r="B114" s="424"/>
      <c r="C114" s="538"/>
      <c r="D114" s="505"/>
      <c r="E114" s="505"/>
    </row>
    <row r="115" spans="1:5" ht="15.95" customHeight="1">
      <c r="A115" s="424"/>
      <c r="B115" s="424"/>
      <c r="C115" s="538"/>
      <c r="D115" s="505"/>
      <c r="E115" s="505"/>
    </row>
    <row r="116" spans="1:5" ht="15.95" customHeight="1">
      <c r="A116" s="424"/>
      <c r="B116" s="424"/>
      <c r="C116" s="538"/>
      <c r="D116" s="505"/>
      <c r="E116" s="505"/>
    </row>
    <row r="117" spans="1:5" ht="15.95" customHeight="1">
      <c r="A117" s="424"/>
      <c r="B117" s="424"/>
      <c r="C117" s="538"/>
      <c r="D117" s="505"/>
      <c r="E117" s="505"/>
    </row>
    <row r="118" spans="1:5" ht="15.95" customHeight="1">
      <c r="A118" s="424"/>
      <c r="B118" s="424"/>
      <c r="C118" s="538"/>
      <c r="D118" s="505"/>
      <c r="E118" s="505"/>
    </row>
    <row r="119" spans="1:5" ht="15.95" customHeight="1">
      <c r="A119" s="424"/>
      <c r="B119" s="424"/>
      <c r="C119" s="538"/>
      <c r="D119" s="505"/>
      <c r="E119" s="505"/>
    </row>
    <row r="120" spans="1:5" ht="15.95" customHeight="1">
      <c r="A120" s="424"/>
      <c r="B120" s="424"/>
      <c r="C120" s="538"/>
      <c r="D120" s="505"/>
      <c r="E120" s="505"/>
    </row>
    <row r="121" spans="1:5" ht="15.95" customHeight="1">
      <c r="A121" s="424"/>
      <c r="B121" s="424"/>
      <c r="C121" s="538"/>
      <c r="D121" s="505"/>
      <c r="E121" s="505"/>
    </row>
    <row r="122" spans="1:5" ht="15.95" customHeight="1">
      <c r="A122" s="424"/>
      <c r="B122" s="424"/>
      <c r="C122" s="538"/>
      <c r="D122" s="505"/>
      <c r="E122" s="505"/>
    </row>
    <row r="123" spans="1:5" ht="15.95" customHeight="1">
      <c r="A123" s="424"/>
      <c r="B123" s="424"/>
      <c r="C123" s="538"/>
      <c r="D123" s="505"/>
      <c r="E123" s="505"/>
    </row>
    <row r="124" spans="1:5" ht="15.95" customHeight="1">
      <c r="A124" s="424"/>
      <c r="B124" s="424"/>
      <c r="C124" s="538"/>
      <c r="D124" s="505"/>
      <c r="E124" s="505"/>
    </row>
    <row r="125" spans="1:5" ht="15.95" customHeight="1">
      <c r="A125" s="424"/>
      <c r="B125" s="424"/>
      <c r="C125" s="538"/>
      <c r="D125" s="505"/>
      <c r="E125" s="505"/>
    </row>
    <row r="126" spans="1:5" ht="15.95" customHeight="1">
      <c r="A126" s="424"/>
      <c r="B126" s="424"/>
      <c r="C126" s="538"/>
      <c r="D126" s="505"/>
      <c r="E126" s="505"/>
    </row>
    <row r="127" spans="1:5" ht="15.95" customHeight="1">
      <c r="A127" s="424"/>
      <c r="B127" s="424"/>
      <c r="C127" s="538"/>
      <c r="D127" s="505"/>
      <c r="E127" s="505"/>
    </row>
    <row r="128" spans="1:5" ht="15.95" customHeight="1">
      <c r="A128" s="424"/>
      <c r="B128" s="424"/>
      <c r="C128" s="538"/>
      <c r="D128" s="505"/>
      <c r="E128" s="505"/>
    </row>
    <row r="129" spans="1:5" ht="24" customHeight="1">
      <c r="A129" s="536"/>
      <c r="B129" s="537"/>
      <c r="C129" s="538"/>
      <c r="D129" s="509"/>
      <c r="E129" s="509"/>
    </row>
    <row r="130" spans="1:5" ht="19.5" customHeight="1">
      <c r="A130" s="624" t="s">
        <v>168</v>
      </c>
      <c r="B130" s="624"/>
      <c r="C130" s="624"/>
      <c r="D130" s="509"/>
      <c r="E130" s="509"/>
    </row>
    <row r="131" spans="1:5" ht="14.25" customHeight="1" thickBot="1">
      <c r="A131" s="617" t="s">
        <v>169</v>
      </c>
      <c r="B131" s="617"/>
      <c r="C131" s="507"/>
      <c r="D131" s="539"/>
      <c r="E131" s="507" t="s">
        <v>167</v>
      </c>
    </row>
    <row r="132" spans="1:5" ht="24" customHeight="1" thickBot="1">
      <c r="A132" s="429" t="s">
        <v>0</v>
      </c>
      <c r="B132" s="430" t="s">
        <v>170</v>
      </c>
      <c r="C132" s="523" t="s">
        <v>171</v>
      </c>
      <c r="D132" s="557" t="s">
        <v>3</v>
      </c>
      <c r="E132" s="558" t="s">
        <v>380</v>
      </c>
    </row>
    <row r="133" spans="1:5" ht="24" customHeight="1" thickBot="1">
      <c r="A133" s="429">
        <v>1</v>
      </c>
      <c r="B133" s="430">
        <v>2</v>
      </c>
      <c r="C133" s="523">
        <v>3</v>
      </c>
      <c r="D133" s="560">
        <v>4</v>
      </c>
      <c r="E133" s="560">
        <v>5</v>
      </c>
    </row>
    <row r="134" spans="1:5" ht="24" customHeight="1" thickBot="1">
      <c r="A134" s="432" t="s">
        <v>5</v>
      </c>
      <c r="B134" s="433" t="s">
        <v>443</v>
      </c>
      <c r="C134" s="525">
        <f>SUM(C135:C139)</f>
        <v>167732</v>
      </c>
      <c r="D134" s="495">
        <v>149182</v>
      </c>
      <c r="E134" s="556">
        <f>SUM(C134:D134)</f>
        <v>316914</v>
      </c>
    </row>
    <row r="135" spans="1:5" ht="15.95" customHeight="1">
      <c r="A135" s="437" t="s">
        <v>7</v>
      </c>
      <c r="B135" s="438" t="s">
        <v>173</v>
      </c>
      <c r="C135" s="526">
        <v>86191</v>
      </c>
      <c r="D135" s="491">
        <v>108362</v>
      </c>
      <c r="E135" s="554">
        <f>SUM(C135:D135)</f>
        <v>194553</v>
      </c>
    </row>
    <row r="136" spans="1:5" ht="23.25" customHeight="1">
      <c r="A136" s="402" t="s">
        <v>9</v>
      </c>
      <c r="B136" s="442" t="s">
        <v>174</v>
      </c>
      <c r="C136" s="515">
        <v>19028</v>
      </c>
      <c r="D136" s="492">
        <v>13828</v>
      </c>
      <c r="E136" s="559">
        <f>SUM(C136:D136)</f>
        <v>32856</v>
      </c>
    </row>
    <row r="137" spans="1:5" ht="15.95" customHeight="1">
      <c r="A137" s="402" t="s">
        <v>11</v>
      </c>
      <c r="B137" s="442" t="s">
        <v>175</v>
      </c>
      <c r="C137" s="517">
        <v>45595</v>
      </c>
      <c r="D137" s="492">
        <v>18909</v>
      </c>
      <c r="E137" s="559">
        <f>SUM(C137:D137)</f>
        <v>64504</v>
      </c>
    </row>
    <row r="138" spans="1:5" ht="15.95" customHeight="1">
      <c r="A138" s="402" t="s">
        <v>13</v>
      </c>
      <c r="B138" s="446" t="s">
        <v>176</v>
      </c>
      <c r="C138" s="517">
        <v>16918</v>
      </c>
      <c r="D138" s="492">
        <v>8083</v>
      </c>
      <c r="E138" s="559">
        <f>SUM(C138:D138)</f>
        <v>25001</v>
      </c>
    </row>
    <row r="139" spans="1:5" ht="15.95" customHeight="1">
      <c r="A139" s="402" t="s">
        <v>177</v>
      </c>
      <c r="B139" s="447" t="s">
        <v>178</v>
      </c>
      <c r="C139" s="517"/>
      <c r="D139" s="524"/>
      <c r="E139" s="524"/>
    </row>
    <row r="140" spans="1:5" ht="15.95" customHeight="1">
      <c r="A140" s="402" t="s">
        <v>17</v>
      </c>
      <c r="B140" s="442" t="s">
        <v>179</v>
      </c>
      <c r="C140" s="517"/>
      <c r="D140" s="524"/>
      <c r="E140" s="524"/>
    </row>
    <row r="141" spans="1:5" ht="15.95" customHeight="1">
      <c r="A141" s="402" t="s">
        <v>180</v>
      </c>
      <c r="B141" s="527" t="s">
        <v>181</v>
      </c>
      <c r="C141" s="528"/>
      <c r="D141" s="524"/>
      <c r="E141" s="524"/>
    </row>
    <row r="142" spans="1:5" ht="20.25" customHeight="1">
      <c r="A142" s="402" t="s">
        <v>182</v>
      </c>
      <c r="B142" s="449" t="s">
        <v>183</v>
      </c>
      <c r="C142" s="528"/>
      <c r="D142" s="524"/>
      <c r="E142" s="524"/>
    </row>
    <row r="143" spans="1:5" ht="21.75" customHeight="1">
      <c r="A143" s="402" t="s">
        <v>184</v>
      </c>
      <c r="B143" s="449" t="s">
        <v>185</v>
      </c>
      <c r="C143" s="528"/>
      <c r="D143" s="524"/>
      <c r="E143" s="524"/>
    </row>
    <row r="144" spans="1:5" ht="15.95" customHeight="1">
      <c r="A144" s="402" t="s">
        <v>186</v>
      </c>
      <c r="B144" s="448" t="s">
        <v>187</v>
      </c>
      <c r="C144" s="528"/>
      <c r="D144" s="524"/>
      <c r="E144" s="524"/>
    </row>
    <row r="145" spans="1:5" ht="15.95" customHeight="1">
      <c r="A145" s="402" t="s">
        <v>188</v>
      </c>
      <c r="B145" s="527" t="s">
        <v>189</v>
      </c>
      <c r="C145" s="528"/>
      <c r="D145" s="524"/>
      <c r="E145" s="524"/>
    </row>
    <row r="146" spans="1:5" ht="24" customHeight="1">
      <c r="A146" s="402" t="s">
        <v>190</v>
      </c>
      <c r="B146" s="449" t="s">
        <v>191</v>
      </c>
      <c r="C146" s="528"/>
      <c r="D146" s="524"/>
      <c r="E146" s="524"/>
    </row>
    <row r="147" spans="1:5" ht="15.95" customHeight="1">
      <c r="A147" s="450" t="s">
        <v>192</v>
      </c>
      <c r="B147" s="451" t="s">
        <v>193</v>
      </c>
      <c r="C147" s="528"/>
      <c r="D147" s="524"/>
      <c r="E147" s="524"/>
    </row>
    <row r="148" spans="1:5" ht="15.95" customHeight="1">
      <c r="A148" s="402" t="s">
        <v>194</v>
      </c>
      <c r="B148" s="451" t="s">
        <v>195</v>
      </c>
      <c r="C148" s="528"/>
      <c r="D148" s="524"/>
      <c r="E148" s="524"/>
    </row>
    <row r="149" spans="1:5" ht="23.25" customHeight="1" thickBot="1">
      <c r="A149" s="413" t="s">
        <v>196</v>
      </c>
      <c r="B149" s="451" t="s">
        <v>197</v>
      </c>
      <c r="C149" s="528"/>
      <c r="D149" s="535"/>
      <c r="E149" s="535"/>
    </row>
    <row r="150" spans="1:5" ht="24" customHeight="1" thickBot="1">
      <c r="A150" s="456" t="s">
        <v>19</v>
      </c>
      <c r="B150" s="457" t="s">
        <v>444</v>
      </c>
      <c r="C150" s="513">
        <f>+C151+C153+C155</f>
        <v>500</v>
      </c>
      <c r="D150" s="495">
        <v>40499</v>
      </c>
      <c r="E150" s="556">
        <f>SUM(C150:D150)</f>
        <v>40999</v>
      </c>
    </row>
    <row r="151" spans="1:5" ht="15.95" customHeight="1">
      <c r="A151" s="459" t="s">
        <v>21</v>
      </c>
      <c r="B151" s="471" t="s">
        <v>199</v>
      </c>
      <c r="C151" s="514">
        <v>500</v>
      </c>
      <c r="D151" s="491">
        <v>40499</v>
      </c>
      <c r="E151" s="554">
        <f>SUM(C151:D151)</f>
        <v>40999</v>
      </c>
    </row>
    <row r="152" spans="1:5" ht="15.95" customHeight="1">
      <c r="A152" s="459" t="s">
        <v>23</v>
      </c>
      <c r="B152" s="461" t="s">
        <v>200</v>
      </c>
      <c r="C152" s="514"/>
      <c r="D152" s="492">
        <v>2600</v>
      </c>
      <c r="E152" s="492">
        <v>2600</v>
      </c>
    </row>
    <row r="153" spans="1:5" ht="15.95" customHeight="1">
      <c r="A153" s="459" t="s">
        <v>25</v>
      </c>
      <c r="B153" s="461" t="s">
        <v>201</v>
      </c>
      <c r="C153" s="515"/>
      <c r="D153" s="524"/>
      <c r="E153" s="524"/>
    </row>
    <row r="154" spans="1:5" ht="15.95" customHeight="1">
      <c r="A154" s="459" t="s">
        <v>27</v>
      </c>
      <c r="B154" s="461" t="s">
        <v>202</v>
      </c>
      <c r="C154" s="530"/>
      <c r="D154" s="524"/>
      <c r="E154" s="524"/>
    </row>
    <row r="155" spans="1:5" ht="15.95" customHeight="1">
      <c r="A155" s="459" t="s">
        <v>29</v>
      </c>
      <c r="B155" s="463" t="s">
        <v>203</v>
      </c>
      <c r="C155" s="530"/>
      <c r="D155" s="524"/>
      <c r="E155" s="524"/>
    </row>
    <row r="156" spans="1:5" ht="23.25" customHeight="1">
      <c r="A156" s="459" t="s">
        <v>31</v>
      </c>
      <c r="B156" s="464" t="s">
        <v>204</v>
      </c>
      <c r="C156" s="530"/>
      <c r="D156" s="524"/>
      <c r="E156" s="524"/>
    </row>
    <row r="157" spans="1:5" ht="20.25" customHeight="1">
      <c r="A157" s="459" t="s">
        <v>205</v>
      </c>
      <c r="B157" s="465" t="s">
        <v>206</v>
      </c>
      <c r="C157" s="530"/>
      <c r="D157" s="524"/>
      <c r="E157" s="524"/>
    </row>
    <row r="158" spans="1:5" ht="20.25" customHeight="1">
      <c r="A158" s="459" t="s">
        <v>207</v>
      </c>
      <c r="B158" s="466" t="s">
        <v>185</v>
      </c>
      <c r="C158" s="530"/>
      <c r="D158" s="524"/>
      <c r="E158" s="524"/>
    </row>
    <row r="159" spans="1:5" ht="20.25" customHeight="1">
      <c r="A159" s="459" t="s">
        <v>208</v>
      </c>
      <c r="B159" s="466" t="s">
        <v>209</v>
      </c>
      <c r="C159" s="530"/>
      <c r="D159" s="524"/>
      <c r="E159" s="524"/>
    </row>
    <row r="160" spans="1:5" ht="21" customHeight="1">
      <c r="A160" s="459" t="s">
        <v>210</v>
      </c>
      <c r="B160" s="466" t="s">
        <v>211</v>
      </c>
      <c r="C160" s="530"/>
      <c r="D160" s="524"/>
      <c r="E160" s="524"/>
    </row>
    <row r="161" spans="1:5" ht="21.75" customHeight="1">
      <c r="A161" s="459" t="s">
        <v>212</v>
      </c>
      <c r="B161" s="466" t="s">
        <v>191</v>
      </c>
      <c r="C161" s="530"/>
      <c r="D161" s="524"/>
      <c r="E161" s="524"/>
    </row>
    <row r="162" spans="1:5" ht="15.95" customHeight="1">
      <c r="A162" s="459" t="s">
        <v>213</v>
      </c>
      <c r="B162" s="466" t="s">
        <v>214</v>
      </c>
      <c r="C162" s="530"/>
      <c r="D162" s="524"/>
      <c r="E162" s="524"/>
    </row>
    <row r="163" spans="1:5" ht="22.5" customHeight="1" thickBot="1">
      <c r="A163" s="450" t="s">
        <v>215</v>
      </c>
      <c r="B163" s="555" t="s">
        <v>216</v>
      </c>
      <c r="C163" s="531"/>
      <c r="D163" s="535"/>
      <c r="E163" s="535"/>
    </row>
    <row r="164" spans="1:5" ht="15.95" customHeight="1" thickBot="1">
      <c r="A164" s="456" t="s">
        <v>33</v>
      </c>
      <c r="B164" s="468" t="s">
        <v>217</v>
      </c>
      <c r="C164" s="513">
        <f>+C165+C166</f>
        <v>750</v>
      </c>
      <c r="D164" s="533"/>
      <c r="E164" s="553">
        <v>750</v>
      </c>
    </row>
    <row r="165" spans="1:5" ht="15.95" customHeight="1">
      <c r="A165" s="459" t="s">
        <v>35</v>
      </c>
      <c r="B165" s="471" t="s">
        <v>218</v>
      </c>
      <c r="C165" s="514">
        <v>250</v>
      </c>
      <c r="D165" s="534"/>
      <c r="E165" s="534">
        <v>250</v>
      </c>
    </row>
    <row r="166" spans="1:5" ht="15.95" customHeight="1" thickBot="1">
      <c r="A166" s="396" t="s">
        <v>37</v>
      </c>
      <c r="B166" s="461" t="s">
        <v>219</v>
      </c>
      <c r="C166" s="517">
        <v>500</v>
      </c>
      <c r="D166" s="535"/>
      <c r="E166" s="535">
        <v>500</v>
      </c>
    </row>
    <row r="167" spans="1:5" ht="21.75" customHeight="1" thickBot="1">
      <c r="A167" s="456" t="s">
        <v>220</v>
      </c>
      <c r="B167" s="468" t="s">
        <v>221</v>
      </c>
      <c r="C167" s="513">
        <f>+C134+C150+C164</f>
        <v>168982</v>
      </c>
      <c r="D167" s="495">
        <v>189681</v>
      </c>
      <c r="E167" s="495">
        <f>SUM(C167:D167)</f>
        <v>358663</v>
      </c>
    </row>
    <row r="168" spans="1:5" ht="21.75" customHeight="1">
      <c r="A168" s="476"/>
      <c r="B168" s="476"/>
      <c r="C168" s="477"/>
      <c r="D168" s="600"/>
      <c r="E168" s="600"/>
    </row>
    <row r="169" spans="1:5" ht="21.75" customHeight="1">
      <c r="A169" s="601"/>
      <c r="B169" s="601"/>
      <c r="C169" s="538"/>
      <c r="D169" s="505"/>
      <c r="E169" s="505"/>
    </row>
    <row r="170" spans="1:5" ht="21.75" customHeight="1" thickBot="1">
      <c r="A170" s="479"/>
      <c r="B170" s="479"/>
      <c r="C170" s="480"/>
      <c r="D170" s="602"/>
      <c r="E170" s="602"/>
    </row>
    <row r="171" spans="1:5" ht="24" customHeight="1" thickBot="1">
      <c r="A171" s="456" t="s">
        <v>61</v>
      </c>
      <c r="B171" s="468" t="s">
        <v>222</v>
      </c>
      <c r="C171" s="513">
        <f>+C172+C173+C174</f>
        <v>0</v>
      </c>
      <c r="D171" s="533"/>
      <c r="E171" s="533"/>
    </row>
    <row r="172" spans="1:5" ht="15.95" customHeight="1">
      <c r="A172" s="459" t="s">
        <v>63</v>
      </c>
      <c r="B172" s="471" t="s">
        <v>223</v>
      </c>
      <c r="C172" s="530"/>
      <c r="D172" s="534"/>
      <c r="E172" s="534"/>
    </row>
    <row r="173" spans="1:5" ht="15.95" customHeight="1">
      <c r="A173" s="459" t="s">
        <v>65</v>
      </c>
      <c r="B173" s="471" t="s">
        <v>224</v>
      </c>
      <c r="C173" s="530"/>
      <c r="D173" s="524"/>
      <c r="E173" s="524"/>
    </row>
    <row r="174" spans="1:5" ht="15.95" customHeight="1" thickBot="1">
      <c r="A174" s="450" t="s">
        <v>67</v>
      </c>
      <c r="B174" s="484" t="s">
        <v>225</v>
      </c>
      <c r="C174" s="531"/>
      <c r="D174" s="535"/>
      <c r="E174" s="535"/>
    </row>
    <row r="175" spans="1:5" ht="22.5" customHeight="1" thickBot="1">
      <c r="A175" s="456" t="s">
        <v>83</v>
      </c>
      <c r="B175" s="468" t="s">
        <v>226</v>
      </c>
      <c r="C175" s="513">
        <f>+C176+C177+C178+C179</f>
        <v>0</v>
      </c>
      <c r="D175" s="533"/>
      <c r="E175" s="533"/>
    </row>
    <row r="176" spans="1:5" ht="15.95" customHeight="1">
      <c r="A176" s="459" t="s">
        <v>85</v>
      </c>
      <c r="B176" s="471" t="s">
        <v>227</v>
      </c>
      <c r="C176" s="547"/>
      <c r="D176" s="534"/>
      <c r="E176" s="534"/>
    </row>
    <row r="177" spans="1:5" ht="15.95" customHeight="1">
      <c r="A177" s="459" t="s">
        <v>87</v>
      </c>
      <c r="B177" s="471" t="s">
        <v>228</v>
      </c>
      <c r="C177" s="530"/>
      <c r="D177" s="524"/>
      <c r="E177" s="524"/>
    </row>
    <row r="178" spans="1:5" ht="15.95" customHeight="1">
      <c r="A178" s="459" t="s">
        <v>89</v>
      </c>
      <c r="B178" s="471" t="s">
        <v>229</v>
      </c>
      <c r="C178" s="530"/>
      <c r="D178" s="524"/>
      <c r="E178" s="524"/>
    </row>
    <row r="179" spans="1:5" ht="15.95" customHeight="1" thickBot="1">
      <c r="A179" s="450" t="s">
        <v>91</v>
      </c>
      <c r="B179" s="484" t="s">
        <v>230</v>
      </c>
      <c r="C179" s="530"/>
      <c r="D179" s="535"/>
      <c r="E179" s="535"/>
    </row>
    <row r="180" spans="1:5" ht="22.5" customHeight="1" thickBot="1">
      <c r="A180" s="456" t="s">
        <v>231</v>
      </c>
      <c r="B180" s="468" t="s">
        <v>232</v>
      </c>
      <c r="C180" s="513">
        <f>+C181+C182+C183+C184</f>
        <v>0</v>
      </c>
      <c r="D180" s="533"/>
      <c r="E180" s="533"/>
    </row>
    <row r="181" spans="1:5" ht="15.95" customHeight="1">
      <c r="A181" s="459" t="s">
        <v>97</v>
      </c>
      <c r="B181" s="471" t="s">
        <v>233</v>
      </c>
      <c r="C181" s="530"/>
      <c r="D181" s="534"/>
      <c r="E181" s="534"/>
    </row>
    <row r="182" spans="1:5" ht="15.95" customHeight="1">
      <c r="A182" s="459" t="s">
        <v>99</v>
      </c>
      <c r="B182" s="471" t="s">
        <v>234</v>
      </c>
      <c r="C182" s="530"/>
      <c r="D182" s="524"/>
      <c r="E182" s="524"/>
    </row>
    <row r="183" spans="1:5" ht="15.95" customHeight="1">
      <c r="A183" s="459" t="s">
        <v>101</v>
      </c>
      <c r="B183" s="471" t="s">
        <v>235</v>
      </c>
      <c r="C183" s="530"/>
      <c r="D183" s="524"/>
      <c r="E183" s="524"/>
    </row>
    <row r="184" spans="1:5" ht="15.95" customHeight="1" thickBot="1">
      <c r="A184" s="450" t="s">
        <v>103</v>
      </c>
      <c r="B184" s="484" t="s">
        <v>236</v>
      </c>
      <c r="C184" s="530"/>
      <c r="D184" s="535"/>
      <c r="E184" s="535"/>
    </row>
    <row r="185" spans="1:5" ht="15.95" customHeight="1" thickBot="1">
      <c r="A185" s="456" t="s">
        <v>105</v>
      </c>
      <c r="B185" s="468" t="s">
        <v>237</v>
      </c>
      <c r="C185" s="532">
        <f>+C186+C187+C188+C189</f>
        <v>0</v>
      </c>
      <c r="D185" s="533"/>
      <c r="E185" s="533"/>
    </row>
    <row r="186" spans="1:5" ht="15.95" customHeight="1">
      <c r="A186" s="459" t="s">
        <v>107</v>
      </c>
      <c r="B186" s="471" t="s">
        <v>238</v>
      </c>
      <c r="C186" s="530"/>
      <c r="D186" s="534"/>
      <c r="E186" s="534"/>
    </row>
    <row r="187" spans="1:5" ht="15.95" customHeight="1">
      <c r="A187" s="459" t="s">
        <v>109</v>
      </c>
      <c r="B187" s="471" t="s">
        <v>239</v>
      </c>
      <c r="C187" s="530"/>
      <c r="D187" s="524"/>
      <c r="E187" s="524"/>
    </row>
    <row r="188" spans="1:5" ht="15.95" customHeight="1">
      <c r="A188" s="459" t="s">
        <v>111</v>
      </c>
      <c r="B188" s="471" t="s">
        <v>240</v>
      </c>
      <c r="C188" s="530"/>
      <c r="D188" s="524"/>
      <c r="E188" s="524"/>
    </row>
    <row r="189" spans="1:5" ht="15.95" customHeight="1" thickBot="1">
      <c r="A189" s="459" t="s">
        <v>113</v>
      </c>
      <c r="B189" s="471" t="s">
        <v>241</v>
      </c>
      <c r="C189" s="530"/>
      <c r="D189" s="535"/>
      <c r="E189" s="535"/>
    </row>
    <row r="190" spans="1:5" ht="23.25" customHeight="1" thickBot="1">
      <c r="A190" s="456" t="s">
        <v>115</v>
      </c>
      <c r="B190" s="468" t="s">
        <v>242</v>
      </c>
      <c r="C190" s="540">
        <f>+C171+C175+C180+C185</f>
        <v>0</v>
      </c>
      <c r="D190" s="533"/>
      <c r="E190" s="533"/>
    </row>
    <row r="191" spans="1:5" ht="15.95" customHeight="1" thickBot="1">
      <c r="A191" s="488" t="s">
        <v>243</v>
      </c>
      <c r="B191" s="508" t="s">
        <v>244</v>
      </c>
      <c r="C191" s="540">
        <f>+C167+C190</f>
        <v>168982</v>
      </c>
      <c r="D191" s="495">
        <v>189681</v>
      </c>
      <c r="E191" s="495">
        <f>SUM(C191:D191)</f>
        <v>358663</v>
      </c>
    </row>
    <row r="192" spans="1:5" ht="15.95" customHeight="1">
      <c r="A192" s="509"/>
      <c r="B192" s="509"/>
      <c r="C192" s="510"/>
      <c r="D192" s="509"/>
      <c r="E192" s="509"/>
    </row>
    <row r="193" spans="1:5" ht="15.95" customHeight="1">
      <c r="A193" s="511" t="s">
        <v>245</v>
      </c>
      <c r="B193" s="511"/>
      <c r="C193" s="511"/>
      <c r="D193" s="509"/>
      <c r="E193" s="509"/>
    </row>
    <row r="194" spans="1:5" ht="15.95" customHeight="1" thickBot="1">
      <c r="A194" s="618" t="s">
        <v>246</v>
      </c>
      <c r="B194" s="618"/>
      <c r="C194" s="512"/>
      <c r="D194" s="509"/>
      <c r="E194" s="512" t="s">
        <v>167</v>
      </c>
    </row>
    <row r="195" spans="1:5" ht="21" customHeight="1" thickBot="1">
      <c r="A195" s="456">
        <v>1</v>
      </c>
      <c r="B195" s="457" t="s">
        <v>247</v>
      </c>
      <c r="C195" s="458">
        <f>+C67-C167</f>
        <v>0</v>
      </c>
      <c r="D195" s="541"/>
      <c r="E195" s="541"/>
    </row>
    <row r="196" spans="1:5" ht="22.5" customHeight="1" thickBot="1">
      <c r="A196" s="456" t="s">
        <v>19</v>
      </c>
      <c r="B196" s="457" t="s">
        <v>248</v>
      </c>
      <c r="C196" s="458">
        <f>+C92-C190</f>
        <v>0</v>
      </c>
      <c r="D196" s="541"/>
      <c r="E196" s="541"/>
    </row>
  </sheetData>
  <mergeCells count="8">
    <mergeCell ref="B1:E1"/>
    <mergeCell ref="A2:E2"/>
    <mergeCell ref="A3:E3"/>
    <mergeCell ref="A194:B194"/>
    <mergeCell ref="A4:E4"/>
    <mergeCell ref="A5:B5"/>
    <mergeCell ref="A130:C130"/>
    <mergeCell ref="A131:B13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5"/>
  <sheetViews>
    <sheetView workbookViewId="0">
      <selection activeCell="B1" sqref="B1:E1"/>
    </sheetView>
  </sheetViews>
  <sheetFormatPr defaultRowHeight="15"/>
  <cols>
    <col min="1" max="1" width="6" customWidth="1"/>
    <col min="2" max="2" width="41.85546875" customWidth="1"/>
    <col min="3" max="4" width="11.140625" customWidth="1"/>
    <col min="5" max="5" width="13" customWidth="1"/>
  </cols>
  <sheetData>
    <row r="1" spans="1:6">
      <c r="B1" s="621" t="s">
        <v>449</v>
      </c>
      <c r="C1" s="621"/>
      <c r="D1" s="621"/>
      <c r="E1" s="621"/>
      <c r="F1" s="191"/>
    </row>
    <row r="2" spans="1:6">
      <c r="A2" s="625" t="s">
        <v>376</v>
      </c>
      <c r="B2" s="625"/>
      <c r="C2" s="625"/>
      <c r="D2" s="625"/>
      <c r="E2" s="625"/>
    </row>
    <row r="3" spans="1:6">
      <c r="A3" s="625" t="s">
        <v>383</v>
      </c>
      <c r="B3" s="625"/>
      <c r="C3" s="625"/>
      <c r="D3" s="625"/>
      <c r="E3" s="625"/>
    </row>
    <row r="4" spans="1:6">
      <c r="A4" s="626" t="s">
        <v>384</v>
      </c>
      <c r="B4" s="626"/>
      <c r="C4" s="626"/>
      <c r="D4" s="626"/>
      <c r="E4" s="626"/>
    </row>
    <row r="5" spans="1:6" ht="16.5" thickBot="1">
      <c r="A5" s="627"/>
      <c r="B5" s="627"/>
      <c r="C5" s="193"/>
      <c r="E5" s="12" t="s">
        <v>167</v>
      </c>
    </row>
    <row r="6" spans="1:6" ht="24.75" thickBot="1">
      <c r="A6" s="14" t="s">
        <v>0</v>
      </c>
      <c r="B6" s="15" t="s">
        <v>1</v>
      </c>
      <c r="C6" s="15" t="s">
        <v>2</v>
      </c>
      <c r="D6" s="194" t="s">
        <v>3</v>
      </c>
      <c r="E6" s="195" t="s">
        <v>380</v>
      </c>
    </row>
    <row r="7" spans="1:6" ht="12.75" customHeight="1" thickBot="1">
      <c r="A7" s="17">
        <v>1</v>
      </c>
      <c r="B7" s="18">
        <v>2</v>
      </c>
      <c r="C7" s="29">
        <v>3</v>
      </c>
      <c r="D7" s="215">
        <v>4</v>
      </c>
      <c r="E7" s="216">
        <v>5</v>
      </c>
    </row>
    <row r="8" spans="1:6" ht="20.25" customHeight="1" thickBot="1">
      <c r="A8" s="456" t="s">
        <v>5</v>
      </c>
      <c r="B8" s="468" t="s">
        <v>6</v>
      </c>
      <c r="C8" s="542">
        <f>+C9+C10+C11+C12+C13+C14</f>
        <v>0</v>
      </c>
      <c r="D8" s="370"/>
      <c r="E8" s="470"/>
    </row>
    <row r="9" spans="1:6" ht="15.75" customHeight="1">
      <c r="A9" s="459" t="s">
        <v>7</v>
      </c>
      <c r="B9" s="417" t="s">
        <v>8</v>
      </c>
      <c r="C9" s="514"/>
      <c r="D9" s="368"/>
      <c r="E9" s="441"/>
    </row>
    <row r="10" spans="1:6" ht="21.75" customHeight="1">
      <c r="A10" s="402" t="s">
        <v>9</v>
      </c>
      <c r="B10" s="419" t="s">
        <v>10</v>
      </c>
      <c r="C10" s="515"/>
      <c r="D10" s="369"/>
      <c r="E10" s="377"/>
    </row>
    <row r="11" spans="1:6" ht="20.25" customHeight="1">
      <c r="A11" s="402" t="s">
        <v>11</v>
      </c>
      <c r="B11" s="419" t="s">
        <v>12</v>
      </c>
      <c r="C11" s="515"/>
      <c r="D11" s="369"/>
      <c r="E11" s="377"/>
    </row>
    <row r="12" spans="1:6" ht="12.75" customHeight="1">
      <c r="A12" s="402" t="s">
        <v>13</v>
      </c>
      <c r="B12" s="419" t="s">
        <v>14</v>
      </c>
      <c r="C12" s="515"/>
      <c r="D12" s="369"/>
      <c r="E12" s="377"/>
    </row>
    <row r="13" spans="1:6" ht="14.25" customHeight="1">
      <c r="A13" s="402" t="s">
        <v>15</v>
      </c>
      <c r="B13" s="419" t="s">
        <v>16</v>
      </c>
      <c r="C13" s="515"/>
      <c r="D13" s="369"/>
      <c r="E13" s="377"/>
    </row>
    <row r="14" spans="1:6" ht="17.25" customHeight="1" thickBot="1">
      <c r="A14" s="396" t="s">
        <v>17</v>
      </c>
      <c r="B14" s="421" t="s">
        <v>18</v>
      </c>
      <c r="C14" s="515"/>
      <c r="D14" s="543"/>
      <c r="E14" s="455"/>
    </row>
    <row r="15" spans="1:6" ht="23.25" customHeight="1" thickBot="1">
      <c r="A15" s="456" t="s">
        <v>19</v>
      </c>
      <c r="B15" s="516" t="s">
        <v>20</v>
      </c>
      <c r="C15" s="513">
        <f>+C16+C17+C18+C19+C20</f>
        <v>6245</v>
      </c>
      <c r="D15" s="370"/>
      <c r="E15" s="436">
        <v>6245</v>
      </c>
    </row>
    <row r="16" spans="1:6" ht="15" customHeight="1">
      <c r="A16" s="459" t="s">
        <v>21</v>
      </c>
      <c r="B16" s="417" t="s">
        <v>22</v>
      </c>
      <c r="C16" s="514"/>
      <c r="D16" s="368"/>
      <c r="E16" s="441"/>
    </row>
    <row r="17" spans="1:5" ht="21" customHeight="1">
      <c r="A17" s="402" t="s">
        <v>23</v>
      </c>
      <c r="B17" s="419" t="s">
        <v>24</v>
      </c>
      <c r="C17" s="515"/>
      <c r="D17" s="369"/>
      <c r="E17" s="377"/>
    </row>
    <row r="18" spans="1:5" ht="21" customHeight="1">
      <c r="A18" s="402" t="s">
        <v>25</v>
      </c>
      <c r="B18" s="419" t="s">
        <v>26</v>
      </c>
      <c r="C18" s="515"/>
      <c r="D18" s="369"/>
      <c r="E18" s="377"/>
    </row>
    <row r="19" spans="1:5" ht="21.75" customHeight="1">
      <c r="A19" s="402" t="s">
        <v>27</v>
      </c>
      <c r="B19" s="419" t="s">
        <v>28</v>
      </c>
      <c r="C19" s="515"/>
      <c r="D19" s="369"/>
      <c r="E19" s="377"/>
    </row>
    <row r="20" spans="1:5" ht="12.75" customHeight="1">
      <c r="A20" s="402" t="s">
        <v>29</v>
      </c>
      <c r="B20" s="419" t="s">
        <v>30</v>
      </c>
      <c r="C20" s="515">
        <v>6245</v>
      </c>
      <c r="D20" s="369"/>
      <c r="E20" s="377">
        <v>6245</v>
      </c>
    </row>
    <row r="21" spans="1:5" ht="13.5" customHeight="1" thickBot="1">
      <c r="A21" s="396" t="s">
        <v>31</v>
      </c>
      <c r="B21" s="421" t="s">
        <v>32</v>
      </c>
      <c r="C21" s="517"/>
      <c r="D21" s="543"/>
      <c r="E21" s="455"/>
    </row>
    <row r="22" spans="1:5" ht="24.75" customHeight="1" thickBot="1">
      <c r="A22" s="456" t="s">
        <v>33</v>
      </c>
      <c r="B22" s="468" t="s">
        <v>34</v>
      </c>
      <c r="C22" s="513">
        <f>+C23+C24+C25+C26+C27</f>
        <v>0</v>
      </c>
      <c r="D22" s="370"/>
      <c r="E22" s="470"/>
    </row>
    <row r="23" spans="1:5" ht="15" customHeight="1">
      <c r="A23" s="459" t="s">
        <v>35</v>
      </c>
      <c r="B23" s="417" t="s">
        <v>36</v>
      </c>
      <c r="C23" s="514"/>
      <c r="D23" s="368"/>
      <c r="E23" s="441"/>
    </row>
    <row r="24" spans="1:5" ht="21.75" customHeight="1">
      <c r="A24" s="402" t="s">
        <v>37</v>
      </c>
      <c r="B24" s="419" t="s">
        <v>38</v>
      </c>
      <c r="C24" s="515"/>
      <c r="D24" s="369"/>
      <c r="E24" s="377"/>
    </row>
    <row r="25" spans="1:5" ht="21.75" customHeight="1">
      <c r="A25" s="402" t="s">
        <v>39</v>
      </c>
      <c r="B25" s="419" t="s">
        <v>40</v>
      </c>
      <c r="C25" s="515"/>
      <c r="D25" s="369"/>
      <c r="E25" s="377"/>
    </row>
    <row r="26" spans="1:5" ht="21.75" customHeight="1">
      <c r="A26" s="402" t="s">
        <v>41</v>
      </c>
      <c r="B26" s="419" t="s">
        <v>42</v>
      </c>
      <c r="C26" s="515"/>
      <c r="D26" s="369"/>
      <c r="E26" s="377"/>
    </row>
    <row r="27" spans="1:5" ht="14.25" customHeight="1">
      <c r="A27" s="402" t="s">
        <v>43</v>
      </c>
      <c r="B27" s="419" t="s">
        <v>44</v>
      </c>
      <c r="C27" s="515"/>
      <c r="D27" s="369"/>
      <c r="E27" s="377"/>
    </row>
    <row r="28" spans="1:5" ht="13.5" customHeight="1" thickBot="1">
      <c r="A28" s="396" t="s">
        <v>45</v>
      </c>
      <c r="B28" s="421" t="s">
        <v>46</v>
      </c>
      <c r="C28" s="517"/>
      <c r="D28" s="543"/>
      <c r="E28" s="455"/>
    </row>
    <row r="29" spans="1:5" ht="15.75" customHeight="1" thickBot="1">
      <c r="A29" s="456" t="s">
        <v>47</v>
      </c>
      <c r="B29" s="468" t="s">
        <v>48</v>
      </c>
      <c r="C29" s="513">
        <f>+C30+C33+C34+C35</f>
        <v>3445</v>
      </c>
      <c r="D29" s="370"/>
      <c r="E29" s="436">
        <v>3445</v>
      </c>
    </row>
    <row r="30" spans="1:5" ht="13.5" customHeight="1">
      <c r="A30" s="459" t="s">
        <v>49</v>
      </c>
      <c r="B30" s="417" t="s">
        <v>50</v>
      </c>
      <c r="C30" s="518">
        <f>+C31+C32</f>
        <v>3445</v>
      </c>
      <c r="D30" s="368"/>
      <c r="E30" s="441">
        <v>3445</v>
      </c>
    </row>
    <row r="31" spans="1:5" ht="12.75" customHeight="1">
      <c r="A31" s="402" t="s">
        <v>51</v>
      </c>
      <c r="B31" s="419" t="s">
        <v>52</v>
      </c>
      <c r="C31" s="515"/>
      <c r="D31" s="369"/>
      <c r="E31" s="377"/>
    </row>
    <row r="32" spans="1:5" ht="15.95" customHeight="1">
      <c r="A32" s="402" t="s">
        <v>53</v>
      </c>
      <c r="B32" s="419" t="s">
        <v>54</v>
      </c>
      <c r="C32" s="515">
        <v>3445</v>
      </c>
      <c r="D32" s="369"/>
      <c r="E32" s="377">
        <v>3445</v>
      </c>
    </row>
    <row r="33" spans="1:5" ht="12" customHeight="1">
      <c r="A33" s="402" t="s">
        <v>55</v>
      </c>
      <c r="B33" s="419" t="s">
        <v>56</v>
      </c>
      <c r="C33" s="515"/>
      <c r="D33" s="369"/>
      <c r="E33" s="377"/>
    </row>
    <row r="34" spans="1:5" ht="12" customHeight="1">
      <c r="A34" s="402" t="s">
        <v>57</v>
      </c>
      <c r="B34" s="419" t="s">
        <v>58</v>
      </c>
      <c r="C34" s="515"/>
      <c r="D34" s="369"/>
      <c r="E34" s="377"/>
    </row>
    <row r="35" spans="1:5" ht="15.95" customHeight="1" thickBot="1">
      <c r="A35" s="396" t="s">
        <v>59</v>
      </c>
      <c r="B35" s="421" t="s">
        <v>60</v>
      </c>
      <c r="C35" s="517"/>
      <c r="D35" s="543"/>
      <c r="E35" s="455"/>
    </row>
    <row r="36" spans="1:5" ht="15.95" customHeight="1" thickBot="1">
      <c r="A36" s="456" t="s">
        <v>61</v>
      </c>
      <c r="B36" s="468" t="s">
        <v>62</v>
      </c>
      <c r="C36" s="513">
        <f>SUM(C37:C46)</f>
        <v>0</v>
      </c>
      <c r="D36" s="370"/>
      <c r="E36" s="470"/>
    </row>
    <row r="37" spans="1:5" ht="14.1" customHeight="1">
      <c r="A37" s="459" t="s">
        <v>63</v>
      </c>
      <c r="B37" s="417" t="s">
        <v>64</v>
      </c>
      <c r="C37" s="514"/>
      <c r="D37" s="368"/>
      <c r="E37" s="441"/>
    </row>
    <row r="38" spans="1:5" ht="14.1" customHeight="1">
      <c r="A38" s="402" t="s">
        <v>65</v>
      </c>
      <c r="B38" s="419" t="s">
        <v>66</v>
      </c>
      <c r="C38" s="515"/>
      <c r="D38" s="369"/>
      <c r="E38" s="377"/>
    </row>
    <row r="39" spans="1:5" ht="14.1" customHeight="1">
      <c r="A39" s="402" t="s">
        <v>67</v>
      </c>
      <c r="B39" s="419" t="s">
        <v>68</v>
      </c>
      <c r="C39" s="515"/>
      <c r="D39" s="369"/>
      <c r="E39" s="377"/>
    </row>
    <row r="40" spans="1:5" ht="14.1" customHeight="1">
      <c r="A40" s="402" t="s">
        <v>69</v>
      </c>
      <c r="B40" s="419" t="s">
        <v>70</v>
      </c>
      <c r="C40" s="515"/>
      <c r="D40" s="369"/>
      <c r="E40" s="377"/>
    </row>
    <row r="41" spans="1:5" ht="14.1" customHeight="1">
      <c r="A41" s="402" t="s">
        <v>71</v>
      </c>
      <c r="B41" s="419" t="s">
        <v>72</v>
      </c>
      <c r="C41" s="515"/>
      <c r="D41" s="369"/>
      <c r="E41" s="377"/>
    </row>
    <row r="42" spans="1:5" ht="14.1" customHeight="1">
      <c r="A42" s="402" t="s">
        <v>73</v>
      </c>
      <c r="B42" s="419" t="s">
        <v>74</v>
      </c>
      <c r="C42" s="515"/>
      <c r="D42" s="369"/>
      <c r="E42" s="377"/>
    </row>
    <row r="43" spans="1:5" ht="14.1" customHeight="1">
      <c r="A43" s="402" t="s">
        <v>75</v>
      </c>
      <c r="B43" s="419" t="s">
        <v>76</v>
      </c>
      <c r="C43" s="515"/>
      <c r="D43" s="369"/>
      <c r="E43" s="377"/>
    </row>
    <row r="44" spans="1:5" ht="14.1" customHeight="1">
      <c r="A44" s="402" t="s">
        <v>77</v>
      </c>
      <c r="B44" s="419" t="s">
        <v>78</v>
      </c>
      <c r="C44" s="515"/>
      <c r="D44" s="369"/>
      <c r="E44" s="377"/>
    </row>
    <row r="45" spans="1:5" ht="14.1" customHeight="1">
      <c r="A45" s="402" t="s">
        <v>79</v>
      </c>
      <c r="B45" s="419" t="s">
        <v>80</v>
      </c>
      <c r="C45" s="515"/>
      <c r="D45" s="369"/>
      <c r="E45" s="377"/>
    </row>
    <row r="46" spans="1:5" ht="14.1" customHeight="1">
      <c r="A46" s="396" t="s">
        <v>81</v>
      </c>
      <c r="B46" s="421" t="s">
        <v>82</v>
      </c>
      <c r="C46" s="517"/>
      <c r="D46" s="543"/>
      <c r="E46" s="455"/>
    </row>
    <row r="47" spans="1:5" ht="14.1" customHeight="1" thickBot="1">
      <c r="A47" s="603"/>
      <c r="B47" s="604"/>
      <c r="C47" s="605"/>
      <c r="D47" s="606"/>
      <c r="E47" s="606"/>
    </row>
    <row r="48" spans="1:5" ht="15.95" customHeight="1" thickBot="1">
      <c r="A48" s="456" t="s">
        <v>83</v>
      </c>
      <c r="B48" s="468" t="s">
        <v>84</v>
      </c>
      <c r="C48" s="513">
        <f>SUM(C49:C53)</f>
        <v>0</v>
      </c>
      <c r="D48" s="370">
        <v>2200</v>
      </c>
      <c r="E48" s="470">
        <v>2200</v>
      </c>
    </row>
    <row r="49" spans="1:5" ht="15.95" customHeight="1">
      <c r="A49" s="459" t="s">
        <v>85</v>
      </c>
      <c r="B49" s="417" t="s">
        <v>86</v>
      </c>
      <c r="C49" s="514"/>
      <c r="D49" s="368"/>
      <c r="E49" s="441"/>
    </row>
    <row r="50" spans="1:5" ht="15.95" customHeight="1">
      <c r="A50" s="402" t="s">
        <v>87</v>
      </c>
      <c r="B50" s="419" t="s">
        <v>88</v>
      </c>
      <c r="C50" s="515"/>
      <c r="D50" s="369"/>
      <c r="E50" s="377"/>
    </row>
    <row r="51" spans="1:5" ht="15.95" customHeight="1">
      <c r="A51" s="402" t="s">
        <v>89</v>
      </c>
      <c r="B51" s="419" t="s">
        <v>90</v>
      </c>
      <c r="C51" s="515"/>
      <c r="D51" s="369"/>
      <c r="E51" s="377"/>
    </row>
    <row r="52" spans="1:5" ht="15.95" customHeight="1">
      <c r="A52" s="402" t="s">
        <v>91</v>
      </c>
      <c r="B52" s="419" t="s">
        <v>92</v>
      </c>
      <c r="C52" s="515"/>
      <c r="D52" s="369"/>
      <c r="E52" s="377"/>
    </row>
    <row r="53" spans="1:5" ht="15.95" customHeight="1">
      <c r="A53" s="396" t="s">
        <v>93</v>
      </c>
      <c r="B53" s="421" t="s">
        <v>94</v>
      </c>
      <c r="C53" s="517"/>
      <c r="D53" s="543"/>
      <c r="E53" s="455"/>
    </row>
    <row r="54" spans="1:5" ht="15.95" customHeight="1" thickBot="1">
      <c r="A54" s="413" t="s">
        <v>434</v>
      </c>
      <c r="B54" s="549" t="s">
        <v>445</v>
      </c>
      <c r="C54" s="550"/>
      <c r="D54" s="378">
        <v>2200</v>
      </c>
      <c r="E54" s="379">
        <v>2200</v>
      </c>
    </row>
    <row r="55" spans="1:5" ht="22.5" customHeight="1" thickBot="1">
      <c r="A55" s="456" t="s">
        <v>95</v>
      </c>
      <c r="B55" s="468" t="s">
        <v>96</v>
      </c>
      <c r="C55" s="513">
        <f>SUM(C56:C58)</f>
        <v>0</v>
      </c>
      <c r="D55" s="370"/>
      <c r="E55" s="470"/>
    </row>
    <row r="56" spans="1:5" ht="24" customHeight="1">
      <c r="A56" s="459" t="s">
        <v>97</v>
      </c>
      <c r="B56" s="417" t="s">
        <v>98</v>
      </c>
      <c r="C56" s="514"/>
      <c r="D56" s="368"/>
      <c r="E56" s="441"/>
    </row>
    <row r="57" spans="1:5" ht="22.5" customHeight="1">
      <c r="A57" s="402" t="s">
        <v>99</v>
      </c>
      <c r="B57" s="419" t="s">
        <v>100</v>
      </c>
      <c r="C57" s="515"/>
      <c r="D57" s="369"/>
      <c r="E57" s="377"/>
    </row>
    <row r="58" spans="1:5" ht="15.75" customHeight="1">
      <c r="A58" s="402" t="s">
        <v>101</v>
      </c>
      <c r="B58" s="419" t="s">
        <v>102</v>
      </c>
      <c r="C58" s="515"/>
      <c r="D58" s="369"/>
      <c r="E58" s="377"/>
    </row>
    <row r="59" spans="1:5" ht="14.25" customHeight="1" thickBot="1">
      <c r="A59" s="396" t="s">
        <v>103</v>
      </c>
      <c r="B59" s="421" t="s">
        <v>104</v>
      </c>
      <c r="C59" s="517"/>
      <c r="D59" s="543"/>
      <c r="E59" s="455"/>
    </row>
    <row r="60" spans="1:5" ht="22.5" customHeight="1" thickBot="1">
      <c r="A60" s="456" t="s">
        <v>105</v>
      </c>
      <c r="B60" s="516" t="s">
        <v>106</v>
      </c>
      <c r="C60" s="513">
        <f>SUM(C61:C63)</f>
        <v>0</v>
      </c>
      <c r="D60" s="370"/>
      <c r="E60" s="470"/>
    </row>
    <row r="61" spans="1:5" ht="21" customHeight="1">
      <c r="A61" s="459" t="s">
        <v>107</v>
      </c>
      <c r="B61" s="417" t="s">
        <v>108</v>
      </c>
      <c r="C61" s="515"/>
      <c r="D61" s="368"/>
      <c r="E61" s="441"/>
    </row>
    <row r="62" spans="1:5" ht="21" customHeight="1">
      <c r="A62" s="402" t="s">
        <v>109</v>
      </c>
      <c r="B62" s="419" t="s">
        <v>110</v>
      </c>
      <c r="C62" s="515"/>
      <c r="D62" s="369"/>
      <c r="E62" s="377"/>
    </row>
    <row r="63" spans="1:5" ht="15.75" customHeight="1">
      <c r="A63" s="402" t="s">
        <v>111</v>
      </c>
      <c r="B63" s="419" t="s">
        <v>112</v>
      </c>
      <c r="C63" s="515"/>
      <c r="D63" s="369"/>
      <c r="E63" s="377"/>
    </row>
    <row r="64" spans="1:5" ht="15" customHeight="1" thickBot="1">
      <c r="A64" s="396" t="s">
        <v>113</v>
      </c>
      <c r="B64" s="421" t="s">
        <v>114</v>
      </c>
      <c r="C64" s="517"/>
      <c r="D64" s="543"/>
      <c r="E64" s="455"/>
    </row>
    <row r="65" spans="1:5" ht="18" customHeight="1" thickBot="1">
      <c r="A65" s="456" t="s">
        <v>115</v>
      </c>
      <c r="B65" s="468" t="s">
        <v>116</v>
      </c>
      <c r="C65" s="513">
        <f>+C8+C15+C22+C29+C36+C48+C55+C60</f>
        <v>9690</v>
      </c>
      <c r="D65" s="371">
        <v>2200</v>
      </c>
      <c r="E65" s="436">
        <f>SUM(C65:D65)</f>
        <v>11890</v>
      </c>
    </row>
    <row r="66" spans="1:5" ht="24" customHeight="1" thickBot="1">
      <c r="A66" s="422" t="s">
        <v>117</v>
      </c>
      <c r="B66" s="516" t="s">
        <v>118</v>
      </c>
      <c r="C66" s="542">
        <f>SUM(C67:C69)</f>
        <v>0</v>
      </c>
      <c r="D66" s="368"/>
      <c r="E66" s="441"/>
    </row>
    <row r="67" spans="1:5" ht="15.75" customHeight="1">
      <c r="A67" s="459" t="s">
        <v>119</v>
      </c>
      <c r="B67" s="417" t="s">
        <v>120</v>
      </c>
      <c r="C67" s="515"/>
      <c r="D67" s="369"/>
      <c r="E67" s="377"/>
    </row>
    <row r="68" spans="1:5" ht="21" customHeight="1">
      <c r="A68" s="402" t="s">
        <v>121</v>
      </c>
      <c r="B68" s="419" t="s">
        <v>122</v>
      </c>
      <c r="C68" s="515"/>
      <c r="D68" s="369"/>
      <c r="E68" s="377"/>
    </row>
    <row r="69" spans="1:5" ht="13.5" customHeight="1" thickBot="1">
      <c r="A69" s="396" t="s">
        <v>123</v>
      </c>
      <c r="B69" s="519" t="s">
        <v>124</v>
      </c>
      <c r="C69" s="515"/>
      <c r="D69" s="543"/>
      <c r="E69" s="455"/>
    </row>
    <row r="70" spans="1:5" ht="18" customHeight="1" thickBot="1">
      <c r="A70" s="422" t="s">
        <v>125</v>
      </c>
      <c r="B70" s="516" t="s">
        <v>126</v>
      </c>
      <c r="C70" s="513">
        <f>SUM(C71:C74)</f>
        <v>0</v>
      </c>
      <c r="D70" s="370"/>
      <c r="E70" s="470"/>
    </row>
    <row r="71" spans="1:5" ht="21.75" customHeight="1">
      <c r="A71" s="459" t="s">
        <v>127</v>
      </c>
      <c r="B71" s="417" t="s">
        <v>128</v>
      </c>
      <c r="C71" s="515"/>
      <c r="D71" s="368"/>
      <c r="E71" s="441"/>
    </row>
    <row r="72" spans="1:5" ht="18" customHeight="1">
      <c r="A72" s="402" t="s">
        <v>129</v>
      </c>
      <c r="B72" s="419" t="s">
        <v>130</v>
      </c>
      <c r="C72" s="515"/>
      <c r="D72" s="369"/>
      <c r="E72" s="377"/>
    </row>
    <row r="73" spans="1:5" ht="21.75" customHeight="1">
      <c r="A73" s="402" t="s">
        <v>131</v>
      </c>
      <c r="B73" s="419" t="s">
        <v>132</v>
      </c>
      <c r="C73" s="515"/>
      <c r="D73" s="369"/>
      <c r="E73" s="377"/>
    </row>
    <row r="74" spans="1:5" ht="12.75" customHeight="1" thickBot="1">
      <c r="A74" s="396" t="s">
        <v>133</v>
      </c>
      <c r="B74" s="421" t="s">
        <v>134</v>
      </c>
      <c r="C74" s="515"/>
      <c r="D74" s="543"/>
      <c r="E74" s="455"/>
    </row>
    <row r="75" spans="1:5" ht="18" customHeight="1" thickBot="1">
      <c r="A75" s="422" t="s">
        <v>135</v>
      </c>
      <c r="B75" s="516" t="s">
        <v>136</v>
      </c>
      <c r="C75" s="513">
        <f>SUM(C76:C77)</f>
        <v>0</v>
      </c>
      <c r="D75" s="370"/>
      <c r="E75" s="470"/>
    </row>
    <row r="76" spans="1:5" ht="14.25" customHeight="1">
      <c r="A76" s="459" t="s">
        <v>137</v>
      </c>
      <c r="B76" s="417" t="s">
        <v>138</v>
      </c>
      <c r="C76" s="515"/>
      <c r="D76" s="368"/>
      <c r="E76" s="441"/>
    </row>
    <row r="77" spans="1:5" ht="15" customHeight="1" thickBot="1">
      <c r="A77" s="396" t="s">
        <v>139</v>
      </c>
      <c r="B77" s="421" t="s">
        <v>140</v>
      </c>
      <c r="C77" s="517"/>
      <c r="D77" s="543"/>
      <c r="E77" s="455"/>
    </row>
    <row r="78" spans="1:5" ht="18" customHeight="1" thickBot="1">
      <c r="A78" s="422" t="s">
        <v>141</v>
      </c>
      <c r="B78" s="516" t="s">
        <v>142</v>
      </c>
      <c r="C78" s="513">
        <f>SUM(C79:C81)</f>
        <v>0</v>
      </c>
      <c r="D78" s="370"/>
      <c r="E78" s="470"/>
    </row>
    <row r="79" spans="1:5" ht="14.25" customHeight="1">
      <c r="A79" s="459" t="s">
        <v>143</v>
      </c>
      <c r="B79" s="417" t="s">
        <v>144</v>
      </c>
      <c r="C79" s="514"/>
      <c r="D79" s="368"/>
      <c r="E79" s="441"/>
    </row>
    <row r="80" spans="1:5" ht="12.75" customHeight="1">
      <c r="A80" s="402" t="s">
        <v>145</v>
      </c>
      <c r="B80" s="419" t="s">
        <v>146</v>
      </c>
      <c r="C80" s="515"/>
      <c r="D80" s="369"/>
      <c r="E80" s="377"/>
    </row>
    <row r="81" spans="1:5" ht="15" customHeight="1" thickBot="1">
      <c r="A81" s="396" t="s">
        <v>147</v>
      </c>
      <c r="B81" s="421" t="s">
        <v>148</v>
      </c>
      <c r="C81" s="517"/>
      <c r="D81" s="543"/>
      <c r="E81" s="455"/>
    </row>
    <row r="82" spans="1:5" ht="18" customHeight="1" thickBot="1">
      <c r="A82" s="422" t="s">
        <v>149</v>
      </c>
      <c r="B82" s="516" t="s">
        <v>382</v>
      </c>
      <c r="C82" s="513">
        <f>SUM(C83:C85)</f>
        <v>0</v>
      </c>
      <c r="D82" s="370"/>
      <c r="E82" s="470"/>
    </row>
    <row r="83" spans="1:5" ht="22.5" customHeight="1">
      <c r="A83" s="416" t="s">
        <v>151</v>
      </c>
      <c r="B83" s="417" t="s">
        <v>152</v>
      </c>
      <c r="C83" s="514"/>
      <c r="D83" s="368"/>
      <c r="E83" s="441"/>
    </row>
    <row r="84" spans="1:5" ht="20.25" customHeight="1">
      <c r="A84" s="418" t="s">
        <v>153</v>
      </c>
      <c r="B84" s="419" t="s">
        <v>154</v>
      </c>
      <c r="C84" s="515"/>
      <c r="D84" s="369"/>
      <c r="E84" s="377"/>
    </row>
    <row r="85" spans="1:5" ht="18" customHeight="1" thickBot="1">
      <c r="A85" s="418" t="s">
        <v>155</v>
      </c>
      <c r="B85" s="419" t="s">
        <v>156</v>
      </c>
      <c r="C85" s="515"/>
      <c r="D85" s="369"/>
      <c r="E85" s="377"/>
    </row>
    <row r="86" spans="1:5" ht="21" customHeight="1" thickBot="1">
      <c r="A86" s="422" t="s">
        <v>159</v>
      </c>
      <c r="B86" s="516" t="s">
        <v>160</v>
      </c>
      <c r="C86" s="520"/>
      <c r="D86" s="370"/>
      <c r="E86" s="470"/>
    </row>
    <row r="87" spans="1:5" ht="18" customHeight="1" thickBot="1">
      <c r="A87" s="422" t="s">
        <v>161</v>
      </c>
      <c r="B87" s="423" t="s">
        <v>162</v>
      </c>
      <c r="C87" s="513">
        <f>+C66+C70+C75+C78+C82+C86</f>
        <v>0</v>
      </c>
      <c r="D87" s="370"/>
      <c r="E87" s="470"/>
    </row>
    <row r="88" spans="1:5" ht="25.5" customHeight="1" thickBot="1">
      <c r="A88" s="521" t="s">
        <v>163</v>
      </c>
      <c r="B88" s="522" t="s">
        <v>164</v>
      </c>
      <c r="C88" s="513">
        <f>+C65+C87</f>
        <v>9690</v>
      </c>
      <c r="D88" s="371">
        <v>2200</v>
      </c>
      <c r="E88" s="436">
        <f>SUM(C88:D88)</f>
        <v>11890</v>
      </c>
    </row>
    <row r="89" spans="1:5" ht="18" customHeight="1">
      <c r="A89" s="536"/>
      <c r="B89" s="537"/>
      <c r="C89" s="538"/>
      <c r="D89" s="490"/>
      <c r="E89" s="490"/>
    </row>
    <row r="90" spans="1:5" ht="18" customHeight="1">
      <c r="A90" s="624" t="s">
        <v>168</v>
      </c>
      <c r="B90" s="624"/>
      <c r="C90" s="624"/>
      <c r="D90" s="490"/>
      <c r="E90" s="490"/>
    </row>
    <row r="91" spans="1:5" ht="18" customHeight="1" thickBot="1">
      <c r="A91" s="617" t="s">
        <v>169</v>
      </c>
      <c r="B91" s="617"/>
      <c r="C91" s="507" t="s">
        <v>167</v>
      </c>
      <c r="D91" s="490"/>
      <c r="E91" s="490"/>
    </row>
    <row r="92" spans="1:5" ht="24" customHeight="1" thickBot="1">
      <c r="A92" s="429" t="s">
        <v>0</v>
      </c>
      <c r="B92" s="430" t="s">
        <v>170</v>
      </c>
      <c r="C92" s="523" t="s">
        <v>171</v>
      </c>
      <c r="D92" s="544" t="s">
        <v>3</v>
      </c>
      <c r="E92" s="495" t="s">
        <v>380</v>
      </c>
    </row>
    <row r="93" spans="1:5" ht="18" customHeight="1" thickBot="1">
      <c r="A93" s="429">
        <v>1</v>
      </c>
      <c r="B93" s="430">
        <v>2</v>
      </c>
      <c r="C93" s="523">
        <v>3</v>
      </c>
      <c r="D93" s="545">
        <v>4</v>
      </c>
      <c r="E93" s="546">
        <v>5</v>
      </c>
    </row>
    <row r="94" spans="1:5" ht="18" customHeight="1" thickBot="1">
      <c r="A94" s="432" t="s">
        <v>5</v>
      </c>
      <c r="B94" s="433" t="s">
        <v>443</v>
      </c>
      <c r="C94" s="525">
        <f>SUM(C95:C99)</f>
        <v>9690</v>
      </c>
      <c r="D94" s="371">
        <v>2200</v>
      </c>
      <c r="E94" s="436">
        <f>SUM(C94:D94)</f>
        <v>11890</v>
      </c>
    </row>
    <row r="95" spans="1:5" ht="18" customHeight="1">
      <c r="A95" s="437" t="s">
        <v>7</v>
      </c>
      <c r="B95" s="438" t="s">
        <v>173</v>
      </c>
      <c r="C95" s="526">
        <v>4336</v>
      </c>
      <c r="D95" s="368"/>
      <c r="E95" s="441">
        <v>4336</v>
      </c>
    </row>
    <row r="96" spans="1:5" ht="18" customHeight="1">
      <c r="A96" s="402" t="s">
        <v>9</v>
      </c>
      <c r="B96" s="442" t="s">
        <v>174</v>
      </c>
      <c r="C96" s="515">
        <v>1186</v>
      </c>
      <c r="D96" s="369"/>
      <c r="E96" s="377">
        <v>1186</v>
      </c>
    </row>
    <row r="97" spans="1:5" ht="18" customHeight="1">
      <c r="A97" s="402" t="s">
        <v>11</v>
      </c>
      <c r="B97" s="442" t="s">
        <v>175</v>
      </c>
      <c r="C97" s="517">
        <v>1588</v>
      </c>
      <c r="D97" s="369"/>
      <c r="E97" s="377">
        <v>1588</v>
      </c>
    </row>
    <row r="98" spans="1:5" ht="18" customHeight="1">
      <c r="A98" s="402" t="s">
        <v>13</v>
      </c>
      <c r="B98" s="446" t="s">
        <v>176</v>
      </c>
      <c r="C98" s="517"/>
      <c r="D98" s="369"/>
      <c r="E98" s="377"/>
    </row>
    <row r="99" spans="1:5" ht="18" customHeight="1">
      <c r="A99" s="402" t="s">
        <v>177</v>
      </c>
      <c r="B99" s="447" t="s">
        <v>178</v>
      </c>
      <c r="C99" s="517">
        <v>2580</v>
      </c>
      <c r="D99" s="369">
        <v>2200</v>
      </c>
      <c r="E99" s="377">
        <v>4780</v>
      </c>
    </row>
    <row r="100" spans="1:5" ht="18" customHeight="1">
      <c r="A100" s="402" t="s">
        <v>17</v>
      </c>
      <c r="B100" s="442" t="s">
        <v>179</v>
      </c>
      <c r="C100" s="517"/>
      <c r="D100" s="369"/>
      <c r="E100" s="377"/>
    </row>
    <row r="101" spans="1:5" ht="18" customHeight="1">
      <c r="A101" s="402" t="s">
        <v>180</v>
      </c>
      <c r="B101" s="448" t="s">
        <v>181</v>
      </c>
      <c r="C101" s="528"/>
      <c r="D101" s="369"/>
      <c r="E101" s="377"/>
    </row>
    <row r="102" spans="1:5" ht="19.5" customHeight="1">
      <c r="A102" s="402" t="s">
        <v>182</v>
      </c>
      <c r="B102" s="449" t="s">
        <v>183</v>
      </c>
      <c r="C102" s="528"/>
      <c r="D102" s="369"/>
      <c r="E102" s="377"/>
    </row>
    <row r="103" spans="1:5" ht="21" customHeight="1">
      <c r="A103" s="402" t="s">
        <v>184</v>
      </c>
      <c r="B103" s="449" t="s">
        <v>185</v>
      </c>
      <c r="C103" s="528"/>
      <c r="D103" s="369"/>
      <c r="E103" s="377"/>
    </row>
    <row r="104" spans="1:5" ht="18" customHeight="1">
      <c r="A104" s="402" t="s">
        <v>186</v>
      </c>
      <c r="B104" s="448" t="s">
        <v>187</v>
      </c>
      <c r="C104" s="528"/>
      <c r="D104" s="369"/>
      <c r="E104" s="377"/>
    </row>
    <row r="105" spans="1:5" ht="18" customHeight="1">
      <c r="A105" s="402" t="s">
        <v>188</v>
      </c>
      <c r="B105" s="448" t="s">
        <v>189</v>
      </c>
      <c r="C105" s="528"/>
      <c r="D105" s="369"/>
      <c r="E105" s="377"/>
    </row>
    <row r="106" spans="1:5" ht="21" customHeight="1">
      <c r="A106" s="402" t="s">
        <v>190</v>
      </c>
      <c r="B106" s="449" t="s">
        <v>191</v>
      </c>
      <c r="C106" s="528"/>
      <c r="D106" s="369"/>
      <c r="E106" s="377"/>
    </row>
    <row r="107" spans="1:5" ht="18" customHeight="1">
      <c r="A107" s="450" t="s">
        <v>192</v>
      </c>
      <c r="B107" s="451" t="s">
        <v>193</v>
      </c>
      <c r="C107" s="528"/>
      <c r="D107" s="369"/>
      <c r="E107" s="377"/>
    </row>
    <row r="108" spans="1:5" ht="18" customHeight="1">
      <c r="A108" s="402" t="s">
        <v>194</v>
      </c>
      <c r="B108" s="451" t="s">
        <v>195</v>
      </c>
      <c r="C108" s="528"/>
      <c r="D108" s="369"/>
      <c r="E108" s="377"/>
    </row>
    <row r="109" spans="1:5" ht="22.5" customHeight="1" thickBot="1">
      <c r="A109" s="413" t="s">
        <v>196</v>
      </c>
      <c r="B109" s="452" t="s">
        <v>197</v>
      </c>
      <c r="C109" s="529"/>
      <c r="D109" s="543"/>
      <c r="E109" s="455"/>
    </row>
    <row r="110" spans="1:5" ht="18" customHeight="1" thickBot="1">
      <c r="A110" s="456" t="s">
        <v>19</v>
      </c>
      <c r="B110" s="457" t="s">
        <v>444</v>
      </c>
      <c r="C110" s="513">
        <f>+C111+C113+C115</f>
        <v>0</v>
      </c>
      <c r="D110" s="370"/>
      <c r="E110" s="470"/>
    </row>
    <row r="111" spans="1:5" ht="15.75" customHeight="1">
      <c r="A111" s="459" t="s">
        <v>21</v>
      </c>
      <c r="B111" s="442" t="s">
        <v>199</v>
      </c>
      <c r="C111" s="514"/>
      <c r="D111" s="368"/>
      <c r="E111" s="441"/>
    </row>
    <row r="112" spans="1:5" ht="15.75" customHeight="1">
      <c r="A112" s="459" t="s">
        <v>23</v>
      </c>
      <c r="B112" s="461" t="s">
        <v>200</v>
      </c>
      <c r="C112" s="514"/>
      <c r="D112" s="369"/>
      <c r="E112" s="377"/>
    </row>
    <row r="113" spans="1:5" ht="15.75" customHeight="1">
      <c r="A113" s="459" t="s">
        <v>25</v>
      </c>
      <c r="B113" s="461" t="s">
        <v>201</v>
      </c>
      <c r="C113" s="515"/>
      <c r="D113" s="369"/>
      <c r="E113" s="377"/>
    </row>
    <row r="114" spans="1:5" ht="18" customHeight="1">
      <c r="A114" s="459" t="s">
        <v>27</v>
      </c>
      <c r="B114" s="461" t="s">
        <v>202</v>
      </c>
      <c r="C114" s="530"/>
      <c r="D114" s="369"/>
      <c r="E114" s="377"/>
    </row>
    <row r="115" spans="1:5" ht="18" customHeight="1">
      <c r="A115" s="459" t="s">
        <v>29</v>
      </c>
      <c r="B115" s="463" t="s">
        <v>203</v>
      </c>
      <c r="C115" s="530"/>
      <c r="D115" s="369"/>
      <c r="E115" s="377"/>
    </row>
    <row r="116" spans="1:5" ht="22.5" customHeight="1">
      <c r="A116" s="459" t="s">
        <v>31</v>
      </c>
      <c r="B116" s="464" t="s">
        <v>204</v>
      </c>
      <c r="C116" s="530"/>
      <c r="D116" s="369"/>
      <c r="E116" s="377"/>
    </row>
    <row r="117" spans="1:5" ht="21" customHeight="1">
      <c r="A117" s="459" t="s">
        <v>205</v>
      </c>
      <c r="B117" s="465" t="s">
        <v>206</v>
      </c>
      <c r="C117" s="530"/>
      <c r="D117" s="369"/>
      <c r="E117" s="377"/>
    </row>
    <row r="118" spans="1:5" ht="20.25" customHeight="1">
      <c r="A118" s="459" t="s">
        <v>207</v>
      </c>
      <c r="B118" s="466" t="s">
        <v>185</v>
      </c>
      <c r="C118" s="530"/>
      <c r="D118" s="369"/>
      <c r="E118" s="377"/>
    </row>
    <row r="119" spans="1:5" ht="21" customHeight="1">
      <c r="A119" s="459" t="s">
        <v>208</v>
      </c>
      <c r="B119" s="466" t="s">
        <v>209</v>
      </c>
      <c r="C119" s="530"/>
      <c r="D119" s="369"/>
      <c r="E119" s="377"/>
    </row>
    <row r="120" spans="1:5" ht="20.25" customHeight="1">
      <c r="A120" s="459" t="s">
        <v>210</v>
      </c>
      <c r="B120" s="466" t="s">
        <v>211</v>
      </c>
      <c r="C120" s="530"/>
      <c r="D120" s="369"/>
      <c r="E120" s="377"/>
    </row>
    <row r="121" spans="1:5" ht="21.75" customHeight="1">
      <c r="A121" s="459" t="s">
        <v>212</v>
      </c>
      <c r="B121" s="466" t="s">
        <v>191</v>
      </c>
      <c r="C121" s="530"/>
      <c r="D121" s="369"/>
      <c r="E121" s="377"/>
    </row>
    <row r="122" spans="1:5" ht="18" customHeight="1">
      <c r="A122" s="459" t="s">
        <v>213</v>
      </c>
      <c r="B122" s="466" t="s">
        <v>214</v>
      </c>
      <c r="C122" s="530"/>
      <c r="D122" s="369"/>
      <c r="E122" s="377"/>
    </row>
    <row r="123" spans="1:5" ht="22.5" customHeight="1" thickBot="1">
      <c r="A123" s="450" t="s">
        <v>215</v>
      </c>
      <c r="B123" s="466" t="s">
        <v>216</v>
      </c>
      <c r="C123" s="531"/>
      <c r="D123" s="543"/>
      <c r="E123" s="455"/>
    </row>
    <row r="124" spans="1:5" ht="18" customHeight="1" thickBot="1">
      <c r="A124" s="456" t="s">
        <v>33</v>
      </c>
      <c r="B124" s="468" t="s">
        <v>217</v>
      </c>
      <c r="C124" s="513">
        <f>+C125+C126</f>
        <v>0</v>
      </c>
      <c r="D124" s="370"/>
      <c r="E124" s="470"/>
    </row>
    <row r="125" spans="1:5" ht="16.5" customHeight="1">
      <c r="A125" s="459" t="s">
        <v>35</v>
      </c>
      <c r="B125" s="471" t="s">
        <v>218</v>
      </c>
      <c r="C125" s="514"/>
      <c r="D125" s="368"/>
      <c r="E125" s="441"/>
    </row>
    <row r="126" spans="1:5" ht="16.5" customHeight="1" thickBot="1">
      <c r="A126" s="396" t="s">
        <v>37</v>
      </c>
      <c r="B126" s="461" t="s">
        <v>219</v>
      </c>
      <c r="C126" s="517"/>
      <c r="D126" s="543"/>
      <c r="E126" s="455"/>
    </row>
    <row r="127" spans="1:5" ht="18" customHeight="1" thickBot="1">
      <c r="A127" s="456" t="s">
        <v>220</v>
      </c>
      <c r="B127" s="468" t="s">
        <v>221</v>
      </c>
      <c r="C127" s="513">
        <f>+C94+C110+C124</f>
        <v>9690</v>
      </c>
      <c r="D127" s="371">
        <v>2200</v>
      </c>
      <c r="E127" s="436">
        <f>SUM(C127:D127)</f>
        <v>11890</v>
      </c>
    </row>
    <row r="128" spans="1:5" ht="18" customHeight="1">
      <c r="A128" s="476"/>
      <c r="B128" s="476"/>
      <c r="C128" s="477"/>
      <c r="D128" s="478"/>
      <c r="E128" s="478"/>
    </row>
    <row r="129" spans="1:5" ht="18" customHeight="1" thickBot="1">
      <c r="A129" s="479"/>
      <c r="B129" s="479"/>
      <c r="C129" s="480"/>
      <c r="D129" s="481"/>
      <c r="E129" s="481"/>
    </row>
    <row r="130" spans="1:5" ht="18" customHeight="1" thickBot="1">
      <c r="A130" s="456" t="s">
        <v>61</v>
      </c>
      <c r="B130" s="468" t="s">
        <v>222</v>
      </c>
      <c r="C130" s="542">
        <f>+C131+C132+C133</f>
        <v>0</v>
      </c>
      <c r="D130" s="370"/>
      <c r="E130" s="470"/>
    </row>
    <row r="131" spans="1:5" ht="18" customHeight="1">
      <c r="A131" s="459" t="s">
        <v>63</v>
      </c>
      <c r="B131" s="471" t="s">
        <v>223</v>
      </c>
      <c r="C131" s="530"/>
      <c r="D131" s="368"/>
      <c r="E131" s="441"/>
    </row>
    <row r="132" spans="1:5" ht="18" customHeight="1">
      <c r="A132" s="459" t="s">
        <v>65</v>
      </c>
      <c r="B132" s="471" t="s">
        <v>224</v>
      </c>
      <c r="C132" s="530"/>
      <c r="D132" s="369"/>
      <c r="E132" s="377"/>
    </row>
    <row r="133" spans="1:5" ht="18" customHeight="1" thickBot="1">
      <c r="A133" s="450" t="s">
        <v>67</v>
      </c>
      <c r="B133" s="484" t="s">
        <v>225</v>
      </c>
      <c r="C133" s="531"/>
      <c r="D133" s="543"/>
      <c r="E133" s="455"/>
    </row>
    <row r="134" spans="1:5" ht="18" customHeight="1" thickBot="1">
      <c r="A134" s="456" t="s">
        <v>83</v>
      </c>
      <c r="B134" s="468" t="s">
        <v>226</v>
      </c>
      <c r="C134" s="513">
        <f>+C135+C136+C137+C138</f>
        <v>0</v>
      </c>
      <c r="D134" s="370"/>
      <c r="E134" s="470"/>
    </row>
    <row r="135" spans="1:5" ht="18" customHeight="1">
      <c r="A135" s="459" t="s">
        <v>85</v>
      </c>
      <c r="B135" s="471" t="s">
        <v>227</v>
      </c>
      <c r="C135" s="547"/>
      <c r="D135" s="368"/>
      <c r="E135" s="441"/>
    </row>
    <row r="136" spans="1:5" ht="18" customHeight="1">
      <c r="A136" s="459" t="s">
        <v>87</v>
      </c>
      <c r="B136" s="471" t="s">
        <v>228</v>
      </c>
      <c r="C136" s="530"/>
      <c r="D136" s="369"/>
      <c r="E136" s="377"/>
    </row>
    <row r="137" spans="1:5" ht="18" customHeight="1">
      <c r="A137" s="459" t="s">
        <v>89</v>
      </c>
      <c r="B137" s="471" t="s">
        <v>229</v>
      </c>
      <c r="C137" s="530"/>
      <c r="D137" s="369"/>
      <c r="E137" s="377"/>
    </row>
    <row r="138" spans="1:5" ht="18" customHeight="1" thickBot="1">
      <c r="A138" s="450" t="s">
        <v>91</v>
      </c>
      <c r="B138" s="484" t="s">
        <v>230</v>
      </c>
      <c r="C138" s="531"/>
      <c r="D138" s="543"/>
      <c r="E138" s="455"/>
    </row>
    <row r="139" spans="1:5" ht="18" customHeight="1" thickBot="1">
      <c r="A139" s="456" t="s">
        <v>231</v>
      </c>
      <c r="B139" s="468" t="s">
        <v>232</v>
      </c>
      <c r="C139" s="513">
        <f>+C140+C141+C142+C143</f>
        <v>0</v>
      </c>
      <c r="D139" s="370"/>
      <c r="E139" s="470"/>
    </row>
    <row r="140" spans="1:5" ht="18" customHeight="1">
      <c r="A140" s="459" t="s">
        <v>97</v>
      </c>
      <c r="B140" s="471" t="s">
        <v>233</v>
      </c>
      <c r="C140" s="547"/>
      <c r="D140" s="368"/>
      <c r="E140" s="441"/>
    </row>
    <row r="141" spans="1:5" ht="18" customHeight="1">
      <c r="A141" s="459" t="s">
        <v>99</v>
      </c>
      <c r="B141" s="471" t="s">
        <v>234</v>
      </c>
      <c r="C141" s="530"/>
      <c r="D141" s="369"/>
      <c r="E141" s="377"/>
    </row>
    <row r="142" spans="1:5" ht="18" customHeight="1">
      <c r="A142" s="459" t="s">
        <v>101</v>
      </c>
      <c r="B142" s="471" t="s">
        <v>235</v>
      </c>
      <c r="C142" s="530"/>
      <c r="D142" s="369"/>
      <c r="E142" s="377"/>
    </row>
    <row r="143" spans="1:5" ht="18" customHeight="1" thickBot="1">
      <c r="A143" s="450" t="s">
        <v>103</v>
      </c>
      <c r="B143" s="484" t="s">
        <v>236</v>
      </c>
      <c r="C143" s="530"/>
      <c r="D143" s="543"/>
      <c r="E143" s="455"/>
    </row>
    <row r="144" spans="1:5" ht="18" customHeight="1" thickBot="1">
      <c r="A144" s="456" t="s">
        <v>105</v>
      </c>
      <c r="B144" s="468" t="s">
        <v>237</v>
      </c>
      <c r="C144" s="532">
        <f>+C145+C146+C147+C148</f>
        <v>0</v>
      </c>
      <c r="D144" s="370"/>
      <c r="E144" s="470"/>
    </row>
    <row r="145" spans="1:5" ht="18" customHeight="1">
      <c r="A145" s="459" t="s">
        <v>107</v>
      </c>
      <c r="B145" s="471" t="s">
        <v>238</v>
      </c>
      <c r="C145" s="530"/>
      <c r="D145" s="368"/>
      <c r="E145" s="441"/>
    </row>
    <row r="146" spans="1:5" ht="18" customHeight="1">
      <c r="A146" s="459" t="s">
        <v>109</v>
      </c>
      <c r="B146" s="471" t="s">
        <v>239</v>
      </c>
      <c r="C146" s="530"/>
      <c r="D146" s="369"/>
      <c r="E146" s="377"/>
    </row>
    <row r="147" spans="1:5" ht="18" customHeight="1">
      <c r="A147" s="459" t="s">
        <v>111</v>
      </c>
      <c r="B147" s="471" t="s">
        <v>240</v>
      </c>
      <c r="C147" s="530"/>
      <c r="D147" s="369"/>
      <c r="E147" s="377"/>
    </row>
    <row r="148" spans="1:5" ht="18" customHeight="1" thickBot="1">
      <c r="A148" s="459" t="s">
        <v>113</v>
      </c>
      <c r="B148" s="471" t="s">
        <v>241</v>
      </c>
      <c r="C148" s="530"/>
      <c r="D148" s="543"/>
      <c r="E148" s="455"/>
    </row>
    <row r="149" spans="1:5" ht="18" customHeight="1" thickBot="1">
      <c r="A149" s="456" t="s">
        <v>115</v>
      </c>
      <c r="B149" s="468" t="s">
        <v>242</v>
      </c>
      <c r="C149" s="540">
        <f>+C130+C134+C139+C144</f>
        <v>0</v>
      </c>
      <c r="D149" s="370"/>
      <c r="E149" s="470"/>
    </row>
    <row r="150" spans="1:5" ht="18" customHeight="1" thickBot="1">
      <c r="A150" s="488" t="s">
        <v>243</v>
      </c>
      <c r="B150" s="508" t="s">
        <v>244</v>
      </c>
      <c r="C150" s="540">
        <f>+C127+C149</f>
        <v>9690</v>
      </c>
      <c r="D150" s="371">
        <v>2200</v>
      </c>
      <c r="E150" s="436">
        <f>SUM(C150:D150)</f>
        <v>11890</v>
      </c>
    </row>
    <row r="151" spans="1:5" ht="18" customHeight="1">
      <c r="A151" s="509"/>
      <c r="B151" s="509"/>
      <c r="C151" s="510"/>
      <c r="D151" s="490"/>
      <c r="E151" s="490"/>
    </row>
    <row r="152" spans="1:5" ht="18" customHeight="1">
      <c r="A152" s="628" t="s">
        <v>245</v>
      </c>
      <c r="B152" s="628"/>
      <c r="C152" s="628"/>
      <c r="D152" s="490"/>
      <c r="E152" s="490"/>
    </row>
    <row r="153" spans="1:5" ht="18" customHeight="1" thickBot="1">
      <c r="A153" s="618" t="s">
        <v>246</v>
      </c>
      <c r="B153" s="618"/>
      <c r="C153" s="512"/>
      <c r="D153" s="490"/>
      <c r="E153" s="512" t="s">
        <v>167</v>
      </c>
    </row>
    <row r="154" spans="1:5" ht="21.75" customHeight="1" thickBot="1">
      <c r="A154" s="456">
        <v>1</v>
      </c>
      <c r="B154" s="457" t="s">
        <v>247</v>
      </c>
      <c r="C154" s="458">
        <f>+C65-C127</f>
        <v>0</v>
      </c>
      <c r="D154" s="548"/>
      <c r="E154" s="548"/>
    </row>
    <row r="155" spans="1:5" ht="24" customHeight="1" thickBot="1">
      <c r="A155" s="456" t="s">
        <v>19</v>
      </c>
      <c r="B155" s="457" t="s">
        <v>248</v>
      </c>
      <c r="C155" s="458">
        <f>+C87-C149</f>
        <v>0</v>
      </c>
      <c r="D155" s="548"/>
      <c r="E155" s="548"/>
    </row>
  </sheetData>
  <mergeCells count="9">
    <mergeCell ref="B1:E1"/>
    <mergeCell ref="A2:E2"/>
    <mergeCell ref="A3:E3"/>
    <mergeCell ref="A4:E4"/>
    <mergeCell ref="A153:B153"/>
    <mergeCell ref="A5:B5"/>
    <mergeCell ref="A90:C90"/>
    <mergeCell ref="A91:B91"/>
    <mergeCell ref="A152:C15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K8" sqref="K8"/>
    </sheetView>
  </sheetViews>
  <sheetFormatPr defaultRowHeight="15"/>
  <cols>
    <col min="1" max="1" width="4.7109375" customWidth="1"/>
    <col min="2" max="2" width="32.7109375" customWidth="1"/>
    <col min="3" max="5" width="12.140625" customWidth="1"/>
    <col min="6" max="6" width="29.28515625" customWidth="1"/>
    <col min="7" max="7" width="12.140625" customWidth="1"/>
    <col min="8" max="8" width="11.42578125" customWidth="1"/>
    <col min="9" max="9" width="12.140625" customWidth="1"/>
  </cols>
  <sheetData>
    <row r="1" spans="1:9" ht="15" customHeight="1">
      <c r="A1" s="41"/>
      <c r="B1" s="42"/>
      <c r="C1" s="42"/>
      <c r="D1" s="42"/>
      <c r="E1" s="42"/>
      <c r="F1" s="631" t="s">
        <v>450</v>
      </c>
      <c r="G1" s="631"/>
      <c r="H1" s="631"/>
      <c r="I1" s="631"/>
    </row>
    <row r="2" spans="1:9" ht="31.5">
      <c r="A2" s="41"/>
      <c r="B2" s="43" t="s">
        <v>249</v>
      </c>
      <c r="C2" s="43"/>
      <c r="D2" s="43"/>
      <c r="E2" s="43"/>
      <c r="F2" s="44"/>
      <c r="G2" s="44"/>
    </row>
    <row r="3" spans="1:9" ht="15.75" thickBot="1">
      <c r="A3" s="41"/>
      <c r="B3" s="42"/>
      <c r="C3" s="42"/>
      <c r="D3" s="42"/>
      <c r="E3" s="42"/>
      <c r="F3" s="41"/>
      <c r="G3" s="41"/>
    </row>
    <row r="4" spans="1:9" ht="15.75" thickBot="1">
      <c r="A4" s="629" t="s">
        <v>0</v>
      </c>
      <c r="B4" s="45" t="s">
        <v>250</v>
      </c>
      <c r="C4" s="46"/>
      <c r="D4" s="46"/>
      <c r="E4" s="46"/>
      <c r="F4" s="45" t="s">
        <v>251</v>
      </c>
      <c r="G4" s="47"/>
      <c r="H4" s="196"/>
      <c r="I4" s="183"/>
    </row>
    <row r="5" spans="1:9" ht="24.75" thickBot="1">
      <c r="A5" s="630"/>
      <c r="B5" s="48" t="s">
        <v>252</v>
      </c>
      <c r="C5" s="16" t="s">
        <v>2</v>
      </c>
      <c r="D5" s="15" t="s">
        <v>3</v>
      </c>
      <c r="E5" s="27" t="s">
        <v>380</v>
      </c>
      <c r="F5" s="48" t="s">
        <v>252</v>
      </c>
      <c r="G5" s="15" t="s">
        <v>2</v>
      </c>
      <c r="H5" s="15" t="s">
        <v>3</v>
      </c>
      <c r="I5" s="27" t="s">
        <v>380</v>
      </c>
    </row>
    <row r="6" spans="1:9" ht="15.75" thickBot="1">
      <c r="A6" s="49">
        <v>1</v>
      </c>
      <c r="B6" s="50">
        <v>2</v>
      </c>
      <c r="C6" s="217">
        <v>3</v>
      </c>
      <c r="D6" s="52">
        <v>4</v>
      </c>
      <c r="E6" s="84">
        <v>5</v>
      </c>
      <c r="F6" s="50">
        <v>6</v>
      </c>
      <c r="G6" s="52">
        <v>7</v>
      </c>
      <c r="H6" s="337">
        <v>8</v>
      </c>
      <c r="I6" s="338">
        <v>9</v>
      </c>
    </row>
    <row r="7" spans="1:9" ht="22.5" customHeight="1">
      <c r="A7" s="607" t="s">
        <v>5</v>
      </c>
      <c r="B7" s="54" t="s">
        <v>253</v>
      </c>
      <c r="C7" s="218">
        <v>1000</v>
      </c>
      <c r="D7" s="55">
        <v>1854</v>
      </c>
      <c r="E7" s="85">
        <f>SUM(C7:D7)</f>
        <v>2854</v>
      </c>
      <c r="F7" s="54" t="s">
        <v>199</v>
      </c>
      <c r="G7" s="56">
        <v>500</v>
      </c>
      <c r="H7" s="207">
        <v>40499</v>
      </c>
      <c r="I7" s="208">
        <f>SUM(G7:H7)</f>
        <v>40999</v>
      </c>
    </row>
    <row r="8" spans="1:9" ht="24.95" customHeight="1">
      <c r="A8" s="608" t="s">
        <v>19</v>
      </c>
      <c r="B8" s="58" t="s">
        <v>254</v>
      </c>
      <c r="C8" s="61"/>
      <c r="D8" s="59"/>
      <c r="E8" s="86"/>
      <c r="F8" s="58" t="s">
        <v>201</v>
      </c>
      <c r="G8" s="60"/>
      <c r="H8" s="209"/>
      <c r="I8" s="210"/>
    </row>
    <row r="9" spans="1:9" ht="15" customHeight="1">
      <c r="A9" s="608" t="s">
        <v>33</v>
      </c>
      <c r="B9" s="58" t="s">
        <v>255</v>
      </c>
      <c r="C9" s="61"/>
      <c r="D9" s="59">
        <v>13465</v>
      </c>
      <c r="E9" s="86">
        <v>13465</v>
      </c>
      <c r="F9" s="62"/>
      <c r="G9" s="63"/>
      <c r="H9" s="209"/>
      <c r="I9" s="210"/>
    </row>
    <row r="10" spans="1:9" ht="17.25" customHeight="1">
      <c r="A10" s="608" t="s">
        <v>220</v>
      </c>
      <c r="B10" s="58" t="s">
        <v>256</v>
      </c>
      <c r="C10" s="61"/>
      <c r="D10" s="59">
        <v>20180</v>
      </c>
      <c r="E10" s="86">
        <v>20180</v>
      </c>
      <c r="F10" s="64"/>
      <c r="G10" s="65"/>
      <c r="H10" s="209"/>
      <c r="I10" s="210"/>
    </row>
    <row r="11" spans="1:9" ht="17.25" customHeight="1" thickBot="1">
      <c r="A11" s="609" t="s">
        <v>61</v>
      </c>
      <c r="B11" s="66" t="s">
        <v>258</v>
      </c>
      <c r="C11" s="67"/>
      <c r="D11" s="88">
        <v>5000</v>
      </c>
      <c r="E11" s="89">
        <v>5000</v>
      </c>
      <c r="F11" s="66" t="s">
        <v>259</v>
      </c>
      <c r="G11" s="68">
        <v>500</v>
      </c>
      <c r="H11" s="211"/>
      <c r="I11" s="212">
        <v>500</v>
      </c>
    </row>
    <row r="12" spans="1:9" ht="20.25" customHeight="1" thickBot="1">
      <c r="A12" s="610" t="s">
        <v>83</v>
      </c>
      <c r="B12" s="70" t="s">
        <v>261</v>
      </c>
      <c r="C12" s="74">
        <v>1000</v>
      </c>
      <c r="D12" s="71">
        <f>SUM(D7:D11)</f>
        <v>40499</v>
      </c>
      <c r="E12" s="90">
        <f>SUM(E7:E11)</f>
        <v>41499</v>
      </c>
      <c r="F12" s="70" t="s">
        <v>262</v>
      </c>
      <c r="G12" s="71">
        <v>1000</v>
      </c>
      <c r="H12" s="332">
        <v>40499</v>
      </c>
      <c r="I12" s="187">
        <v>41499</v>
      </c>
    </row>
    <row r="13" spans="1:9" ht="24.95" customHeight="1" thickBot="1">
      <c r="A13" s="610" t="s">
        <v>231</v>
      </c>
      <c r="B13" s="70" t="s">
        <v>263</v>
      </c>
      <c r="C13" s="74"/>
      <c r="D13" s="71"/>
      <c r="E13" s="90"/>
      <c r="F13" s="70" t="s">
        <v>264</v>
      </c>
      <c r="G13" s="72"/>
      <c r="H13" s="332"/>
      <c r="I13" s="187"/>
    </row>
    <row r="14" spans="1:9" ht="24.95" customHeight="1" thickBot="1">
      <c r="A14" s="610" t="s">
        <v>105</v>
      </c>
      <c r="B14" s="73" t="s">
        <v>265</v>
      </c>
      <c r="C14" s="74">
        <v>1000</v>
      </c>
      <c r="D14" s="71">
        <v>40499</v>
      </c>
      <c r="E14" s="90">
        <v>41499</v>
      </c>
      <c r="F14" s="73" t="s">
        <v>266</v>
      </c>
      <c r="G14" s="75">
        <v>1000</v>
      </c>
      <c r="H14" s="332">
        <v>40499</v>
      </c>
      <c r="I14" s="187">
        <v>41499</v>
      </c>
    </row>
    <row r="15" spans="1:9" ht="19.5" customHeight="1" thickBot="1">
      <c r="A15" s="610" t="s">
        <v>115</v>
      </c>
      <c r="B15" s="70" t="s">
        <v>267</v>
      </c>
      <c r="C15" s="76"/>
      <c r="D15" s="219"/>
      <c r="E15" s="148"/>
      <c r="F15" s="70" t="s">
        <v>268</v>
      </c>
      <c r="G15" s="72"/>
      <c r="H15" s="332"/>
      <c r="I15" s="187"/>
    </row>
    <row r="16" spans="1:9" ht="18" customHeight="1" thickBot="1">
      <c r="A16" s="610" t="s">
        <v>243</v>
      </c>
      <c r="B16" s="77" t="s">
        <v>269</v>
      </c>
      <c r="C16" s="339">
        <v>1000</v>
      </c>
      <c r="D16" s="71">
        <v>40499</v>
      </c>
      <c r="E16" s="90">
        <v>41499</v>
      </c>
      <c r="F16" s="77" t="s">
        <v>270</v>
      </c>
      <c r="G16" s="78">
        <v>1000</v>
      </c>
      <c r="H16" s="332">
        <v>40499</v>
      </c>
      <c r="I16" s="187">
        <v>41499</v>
      </c>
    </row>
    <row r="17" spans="1:9" ht="18" customHeight="1" thickBot="1">
      <c r="A17" s="610" t="s">
        <v>286</v>
      </c>
      <c r="B17" s="77" t="s">
        <v>271</v>
      </c>
      <c r="C17" s="79"/>
      <c r="D17" s="220"/>
      <c r="E17" s="221"/>
      <c r="F17" s="77" t="s">
        <v>272</v>
      </c>
      <c r="G17" s="78"/>
      <c r="H17" s="205"/>
      <c r="I17" s="206"/>
    </row>
    <row r="18" spans="1:9" ht="15.75" thickBot="1">
      <c r="A18" s="610" t="s">
        <v>257</v>
      </c>
      <c r="B18" s="77" t="s">
        <v>273</v>
      </c>
      <c r="C18" s="79"/>
      <c r="D18" s="220"/>
      <c r="E18" s="221"/>
      <c r="F18" s="77" t="s">
        <v>274</v>
      </c>
      <c r="G18" s="78"/>
      <c r="H18" s="198"/>
      <c r="I18" s="197"/>
    </row>
  </sheetData>
  <mergeCells count="2">
    <mergeCell ref="A4:A5"/>
    <mergeCell ref="F1:I1"/>
  </mergeCells>
  <pageMargins left="0.7" right="0.7" top="0.75" bottom="0.75" header="0.3" footer="0.3"/>
  <pageSetup paperSize="9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L8" sqref="L8"/>
    </sheetView>
  </sheetViews>
  <sheetFormatPr defaultRowHeight="15"/>
  <cols>
    <col min="1" max="1" width="6" customWidth="1"/>
    <col min="2" max="2" width="29.140625" customWidth="1"/>
    <col min="3" max="5" width="10.7109375" customWidth="1"/>
    <col min="6" max="6" width="20.7109375" customWidth="1"/>
    <col min="7" max="7" width="11" customWidth="1"/>
    <col min="8" max="8" width="11.42578125" customWidth="1"/>
    <col min="9" max="9" width="11.5703125" customWidth="1"/>
  </cols>
  <sheetData>
    <row r="1" spans="1:9" ht="15" customHeight="1">
      <c r="A1" s="634" t="s">
        <v>275</v>
      </c>
      <c r="B1" s="634"/>
      <c r="C1" s="634"/>
      <c r="D1" s="634"/>
      <c r="E1" s="634"/>
      <c r="F1" s="634"/>
      <c r="G1" s="634"/>
      <c r="H1" s="634"/>
      <c r="I1" s="634"/>
    </row>
    <row r="2" spans="1:9" ht="15.75">
      <c r="A2" s="41"/>
      <c r="B2" s="81"/>
      <c r="C2" s="80"/>
      <c r="D2" s="80"/>
      <c r="E2" s="80"/>
      <c r="F2" s="80" t="s">
        <v>451</v>
      </c>
      <c r="G2" s="80"/>
    </row>
    <row r="3" spans="1:9" ht="15.75" thickBot="1">
      <c r="A3" s="41"/>
      <c r="B3" s="42"/>
      <c r="C3" s="41"/>
      <c r="D3" s="41"/>
      <c r="E3" s="41"/>
      <c r="F3" s="41"/>
      <c r="G3" s="82"/>
      <c r="I3" s="82" t="s">
        <v>276</v>
      </c>
    </row>
    <row r="4" spans="1:9" ht="15.75" thickBot="1">
      <c r="A4" s="632" t="s">
        <v>0</v>
      </c>
      <c r="B4" s="226" t="s">
        <v>250</v>
      </c>
      <c r="C4" s="227"/>
      <c r="D4" s="227"/>
      <c r="E4" s="228"/>
      <c r="F4" s="226" t="s">
        <v>251</v>
      </c>
      <c r="G4" s="227"/>
      <c r="H4" s="229"/>
      <c r="I4" s="224"/>
    </row>
    <row r="5" spans="1:9" ht="24.75" thickBot="1">
      <c r="A5" s="633"/>
      <c r="B5" s="48" t="s">
        <v>252</v>
      </c>
      <c r="C5" s="83" t="s">
        <v>2</v>
      </c>
      <c r="D5" s="15" t="s">
        <v>3</v>
      </c>
      <c r="E5" s="27" t="s">
        <v>380</v>
      </c>
      <c r="F5" s="48" t="s">
        <v>252</v>
      </c>
      <c r="G5" s="222" t="s">
        <v>2</v>
      </c>
      <c r="H5" s="15" t="s">
        <v>3</v>
      </c>
      <c r="I5" s="225" t="s">
        <v>380</v>
      </c>
    </row>
    <row r="6" spans="1:9" ht="15.75" thickBot="1">
      <c r="A6" s="49">
        <v>1</v>
      </c>
      <c r="B6" s="50">
        <v>2</v>
      </c>
      <c r="C6" s="52" t="s">
        <v>33</v>
      </c>
      <c r="D6" s="51">
        <v>4</v>
      </c>
      <c r="E6" s="51">
        <v>5</v>
      </c>
      <c r="F6" s="50">
        <v>1</v>
      </c>
      <c r="G6" s="223">
        <v>2</v>
      </c>
      <c r="H6" s="337">
        <v>3</v>
      </c>
      <c r="I6" s="564">
        <v>4</v>
      </c>
    </row>
    <row r="7" spans="1:9" ht="21" customHeight="1">
      <c r="A7" s="53" t="s">
        <v>5</v>
      </c>
      <c r="B7" s="565" t="s">
        <v>277</v>
      </c>
      <c r="C7" s="566">
        <v>106183</v>
      </c>
      <c r="D7" s="567">
        <v>18046</v>
      </c>
      <c r="E7" s="567">
        <v>124229</v>
      </c>
      <c r="F7" s="565" t="s">
        <v>278</v>
      </c>
      <c r="G7" s="568">
        <v>90527</v>
      </c>
      <c r="H7" s="368">
        <v>108362</v>
      </c>
      <c r="I7" s="589">
        <f>SUM(G7:H7)</f>
        <v>198889</v>
      </c>
    </row>
    <row r="8" spans="1:9" ht="21" customHeight="1">
      <c r="A8" s="57" t="s">
        <v>19</v>
      </c>
      <c r="B8" s="569" t="s">
        <v>279</v>
      </c>
      <c r="C8" s="570">
        <v>51066</v>
      </c>
      <c r="D8" s="571">
        <v>131479</v>
      </c>
      <c r="E8" s="571">
        <v>182545</v>
      </c>
      <c r="F8" s="569" t="s">
        <v>174</v>
      </c>
      <c r="G8" s="572">
        <v>20214</v>
      </c>
      <c r="H8" s="369">
        <v>13828</v>
      </c>
      <c r="I8" s="590">
        <f>SUM(G8:H8)</f>
        <v>34042</v>
      </c>
    </row>
    <row r="9" spans="1:9" ht="15.75" customHeight="1">
      <c r="A9" s="57" t="s">
        <v>33</v>
      </c>
      <c r="B9" s="569" t="s">
        <v>280</v>
      </c>
      <c r="C9" s="570"/>
      <c r="D9" s="571"/>
      <c r="E9" s="571"/>
      <c r="F9" s="569" t="s">
        <v>281</v>
      </c>
      <c r="G9" s="572">
        <v>47183</v>
      </c>
      <c r="H9" s="369">
        <v>18909</v>
      </c>
      <c r="I9" s="590">
        <f>SUM(G9:H9)</f>
        <v>66092</v>
      </c>
    </row>
    <row r="10" spans="1:9" ht="15.75" customHeight="1">
      <c r="A10" s="57" t="s">
        <v>220</v>
      </c>
      <c r="B10" s="569" t="s">
        <v>282</v>
      </c>
      <c r="C10" s="570">
        <v>8850</v>
      </c>
      <c r="D10" s="571">
        <v>1857</v>
      </c>
      <c r="E10" s="571">
        <v>10707</v>
      </c>
      <c r="F10" s="569" t="s">
        <v>176</v>
      </c>
      <c r="G10" s="572">
        <v>16918</v>
      </c>
      <c r="H10" s="369">
        <v>8083</v>
      </c>
      <c r="I10" s="590">
        <f>SUM(G10:H10)</f>
        <v>25001</v>
      </c>
    </row>
    <row r="11" spans="1:9" ht="21" customHeight="1">
      <c r="A11" s="57" t="s">
        <v>61</v>
      </c>
      <c r="B11" s="573" t="s">
        <v>283</v>
      </c>
      <c r="C11" s="570"/>
      <c r="D11" s="571"/>
      <c r="E11" s="571"/>
      <c r="F11" s="569" t="s">
        <v>178</v>
      </c>
      <c r="G11" s="572">
        <v>2580</v>
      </c>
      <c r="H11" s="369">
        <v>2200</v>
      </c>
      <c r="I11" s="590">
        <f>SUM(G11:H11)</f>
        <v>4780</v>
      </c>
    </row>
    <row r="12" spans="1:9" ht="15.75" customHeight="1">
      <c r="A12" s="57" t="s">
        <v>83</v>
      </c>
      <c r="B12" s="569" t="s">
        <v>284</v>
      </c>
      <c r="C12" s="570"/>
      <c r="D12" s="570"/>
      <c r="E12" s="574"/>
      <c r="F12" s="569" t="s">
        <v>285</v>
      </c>
      <c r="G12" s="572">
        <v>250</v>
      </c>
      <c r="H12" s="369"/>
      <c r="I12" s="590">
        <v>250</v>
      </c>
    </row>
    <row r="13" spans="1:9" ht="14.25" customHeight="1" thickBot="1">
      <c r="A13" s="57" t="s">
        <v>231</v>
      </c>
      <c r="B13" s="569" t="s">
        <v>82</v>
      </c>
      <c r="C13" s="570">
        <v>11573</v>
      </c>
      <c r="D13" s="571"/>
      <c r="E13" s="571">
        <v>11573</v>
      </c>
      <c r="F13" s="575"/>
      <c r="G13" s="572"/>
      <c r="H13" s="543"/>
      <c r="I13" s="591"/>
    </row>
    <row r="14" spans="1:9" ht="21" customHeight="1" thickBot="1">
      <c r="A14" s="69" t="s">
        <v>260</v>
      </c>
      <c r="B14" s="576" t="s">
        <v>385</v>
      </c>
      <c r="C14" s="577">
        <f>SUM(C7:C13)</f>
        <v>177672</v>
      </c>
      <c r="D14" s="578">
        <f>SUM(D7:D13)</f>
        <v>151382</v>
      </c>
      <c r="E14" s="578">
        <f>SUM(E7:E13)</f>
        <v>329054</v>
      </c>
      <c r="F14" s="576" t="s">
        <v>386</v>
      </c>
      <c r="G14" s="579">
        <f>SUM(G7:G13)</f>
        <v>177672</v>
      </c>
      <c r="H14" s="371">
        <v>151382</v>
      </c>
      <c r="I14" s="593">
        <f>SUM(I7:I13)</f>
        <v>329054</v>
      </c>
    </row>
    <row r="15" spans="1:9" ht="21" customHeight="1">
      <c r="A15" s="91" t="s">
        <v>287</v>
      </c>
      <c r="B15" s="580" t="s">
        <v>288</v>
      </c>
      <c r="C15" s="581"/>
      <c r="D15" s="582"/>
      <c r="E15" s="582"/>
      <c r="F15" s="569" t="s">
        <v>289</v>
      </c>
      <c r="G15" s="583"/>
      <c r="H15" s="368"/>
      <c r="I15" s="589"/>
    </row>
    <row r="16" spans="1:9" ht="21" customHeight="1">
      <c r="A16" s="92" t="s">
        <v>290</v>
      </c>
      <c r="B16" s="569" t="s">
        <v>291</v>
      </c>
      <c r="C16" s="570"/>
      <c r="D16" s="571"/>
      <c r="E16" s="571"/>
      <c r="F16" s="569" t="s">
        <v>292</v>
      </c>
      <c r="G16" s="572"/>
      <c r="H16" s="369"/>
      <c r="I16" s="590"/>
    </row>
    <row r="17" spans="1:9" ht="21" customHeight="1">
      <c r="A17" s="92" t="s">
        <v>293</v>
      </c>
      <c r="B17" s="569" t="s">
        <v>294</v>
      </c>
      <c r="C17" s="570"/>
      <c r="D17" s="571"/>
      <c r="E17" s="571"/>
      <c r="F17" s="569" t="s">
        <v>295</v>
      </c>
      <c r="G17" s="572"/>
      <c r="H17" s="369"/>
      <c r="I17" s="590"/>
    </row>
    <row r="18" spans="1:9" ht="21" customHeight="1">
      <c r="A18" s="92" t="s">
        <v>296</v>
      </c>
      <c r="B18" s="569" t="s">
        <v>297</v>
      </c>
      <c r="C18" s="570"/>
      <c r="D18" s="571"/>
      <c r="E18" s="571"/>
      <c r="F18" s="569" t="s">
        <v>298</v>
      </c>
      <c r="G18" s="572"/>
      <c r="H18" s="369"/>
      <c r="I18" s="590"/>
    </row>
    <row r="19" spans="1:9" ht="21" customHeight="1">
      <c r="A19" s="92" t="s">
        <v>299</v>
      </c>
      <c r="B19" s="569" t="s">
        <v>300</v>
      </c>
      <c r="C19" s="570"/>
      <c r="D19" s="584"/>
      <c r="E19" s="584"/>
      <c r="F19" s="580" t="s">
        <v>301</v>
      </c>
      <c r="G19" s="572"/>
      <c r="H19" s="369"/>
      <c r="I19" s="590"/>
    </row>
    <row r="20" spans="1:9" ht="21" customHeight="1">
      <c r="A20" s="92" t="s">
        <v>302</v>
      </c>
      <c r="B20" s="569" t="s">
        <v>303</v>
      </c>
      <c r="C20" s="585"/>
      <c r="D20" s="586"/>
      <c r="E20" s="586"/>
      <c r="F20" s="569" t="s">
        <v>304</v>
      </c>
      <c r="G20" s="572"/>
      <c r="H20" s="369"/>
      <c r="I20" s="590"/>
    </row>
    <row r="21" spans="1:9" ht="21" customHeight="1">
      <c r="A21" s="91" t="s">
        <v>305</v>
      </c>
      <c r="B21" s="580" t="s">
        <v>306</v>
      </c>
      <c r="C21" s="587"/>
      <c r="D21" s="584"/>
      <c r="E21" s="584"/>
      <c r="F21" s="565" t="s">
        <v>307</v>
      </c>
      <c r="G21" s="583"/>
      <c r="H21" s="369"/>
      <c r="I21" s="590"/>
    </row>
    <row r="22" spans="1:9" ht="21" customHeight="1" thickBot="1">
      <c r="A22" s="92" t="s">
        <v>308</v>
      </c>
      <c r="B22" s="569" t="s">
        <v>309</v>
      </c>
      <c r="C22" s="570"/>
      <c r="D22" s="571"/>
      <c r="E22" s="571"/>
      <c r="F22" s="575"/>
      <c r="G22" s="572"/>
      <c r="H22" s="543"/>
      <c r="I22" s="591"/>
    </row>
    <row r="23" spans="1:9" ht="21" customHeight="1" thickBot="1">
      <c r="A23" s="69" t="s">
        <v>310</v>
      </c>
      <c r="B23" s="576" t="s">
        <v>311</v>
      </c>
      <c r="C23" s="579"/>
      <c r="D23" s="577"/>
      <c r="E23" s="578"/>
      <c r="F23" s="576" t="s">
        <v>312</v>
      </c>
      <c r="G23" s="579"/>
      <c r="H23" s="370"/>
      <c r="I23" s="592"/>
    </row>
    <row r="24" spans="1:9" ht="21" customHeight="1" thickBot="1">
      <c r="A24" s="69" t="s">
        <v>313</v>
      </c>
      <c r="B24" s="576" t="s">
        <v>314</v>
      </c>
      <c r="C24" s="588">
        <v>177672</v>
      </c>
      <c r="D24" s="577">
        <v>151382</v>
      </c>
      <c r="E24" s="588">
        <f>SUM(C24:D24)</f>
        <v>329054</v>
      </c>
      <c r="F24" s="576" t="s">
        <v>315</v>
      </c>
      <c r="G24" s="588">
        <v>177672</v>
      </c>
      <c r="H24" s="371">
        <v>151382</v>
      </c>
      <c r="I24" s="593">
        <v>329054</v>
      </c>
    </row>
    <row r="25" spans="1:9" ht="21" customHeight="1" thickBot="1">
      <c r="A25" s="69" t="s">
        <v>316</v>
      </c>
      <c r="B25" s="576" t="s">
        <v>271</v>
      </c>
      <c r="C25" s="588"/>
      <c r="D25" s="577"/>
      <c r="E25" s="588"/>
      <c r="F25" s="576" t="s">
        <v>272</v>
      </c>
      <c r="G25" s="588"/>
      <c r="H25" s="370"/>
      <c r="I25" s="592"/>
    </row>
    <row r="26" spans="1:9" ht="21" customHeight="1" thickBot="1">
      <c r="A26" s="69" t="s">
        <v>317</v>
      </c>
      <c r="B26" s="576" t="s">
        <v>273</v>
      </c>
      <c r="C26" s="588" t="str">
        <f>IF(C14+C15-G24&lt;0,G24-(C14+C15),"-")</f>
        <v>-</v>
      </c>
      <c r="D26" s="577"/>
      <c r="E26" s="588"/>
      <c r="F26" s="576" t="s">
        <v>274</v>
      </c>
      <c r="G26" s="588" t="str">
        <f>IF(C14+C15-G24&gt;0,C14+C15-G24,"-")</f>
        <v>-</v>
      </c>
      <c r="H26" s="370"/>
      <c r="I26" s="592"/>
    </row>
  </sheetData>
  <mergeCells count="2">
    <mergeCell ref="A4:A5"/>
    <mergeCell ref="A1:I1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B1" sqref="B1"/>
    </sheetView>
  </sheetViews>
  <sheetFormatPr defaultRowHeight="15"/>
  <cols>
    <col min="1" max="1" width="29.5703125" customWidth="1"/>
    <col min="2" max="2" width="12.28515625" customWidth="1"/>
    <col min="3" max="3" width="11.28515625" customWidth="1"/>
    <col min="4" max="4" width="13.28515625" customWidth="1"/>
    <col min="5" max="5" width="14.140625" customWidth="1"/>
    <col min="6" max="6" width="13.5703125" customWidth="1"/>
  </cols>
  <sheetData>
    <row r="1" spans="1:6">
      <c r="B1" s="180" t="s">
        <v>452</v>
      </c>
      <c r="C1" s="180"/>
      <c r="D1" s="180"/>
    </row>
    <row r="2" spans="1:6">
      <c r="B2" s="180"/>
      <c r="C2" s="180"/>
      <c r="D2" s="180"/>
    </row>
    <row r="3" spans="1:6">
      <c r="A3" s="616" t="s">
        <v>376</v>
      </c>
      <c r="B3" s="616"/>
      <c r="C3" s="616"/>
      <c r="D3" s="616"/>
      <c r="E3" s="616"/>
      <c r="F3" s="616"/>
    </row>
    <row r="4" spans="1:6" ht="15.75" customHeight="1">
      <c r="A4" s="635" t="s">
        <v>318</v>
      </c>
      <c r="B4" s="635"/>
      <c r="C4" s="635"/>
      <c r="D4" s="635"/>
      <c r="E4" s="635"/>
      <c r="F4" s="635"/>
    </row>
    <row r="5" spans="1:6" ht="15.75" thickBot="1">
      <c r="A5" s="42"/>
      <c r="B5" s="41"/>
      <c r="C5" s="41"/>
      <c r="D5" s="41"/>
    </row>
    <row r="6" spans="1:6" ht="48.75" thickBot="1">
      <c r="A6" s="48" t="s">
        <v>319</v>
      </c>
      <c r="B6" s="83" t="s">
        <v>320</v>
      </c>
      <c r="C6" s="83" t="s">
        <v>321</v>
      </c>
      <c r="D6" s="83" t="s">
        <v>2</v>
      </c>
      <c r="E6" s="611" t="s">
        <v>3</v>
      </c>
      <c r="F6" s="230" t="s">
        <v>380</v>
      </c>
    </row>
    <row r="7" spans="1:6" ht="15.75" thickBot="1">
      <c r="A7" s="93">
        <v>1</v>
      </c>
      <c r="B7" s="94">
        <v>2</v>
      </c>
      <c r="C7" s="94">
        <v>3</v>
      </c>
      <c r="D7" s="94">
        <v>4</v>
      </c>
      <c r="E7" s="196"/>
      <c r="F7" s="183"/>
    </row>
    <row r="8" spans="1:6">
      <c r="A8" s="87" t="s">
        <v>322</v>
      </c>
      <c r="B8" s="365">
        <v>500</v>
      </c>
      <c r="C8" s="366">
        <v>2015</v>
      </c>
      <c r="D8" s="365">
        <v>500</v>
      </c>
      <c r="E8" s="367">
        <v>1300</v>
      </c>
      <c r="F8" s="367">
        <v>1800</v>
      </c>
    </row>
    <row r="9" spans="1:6">
      <c r="A9" s="87" t="s">
        <v>436</v>
      </c>
      <c r="B9" s="365">
        <v>98</v>
      </c>
      <c r="C9" s="366"/>
      <c r="D9" s="365"/>
      <c r="E9" s="368">
        <v>98</v>
      </c>
      <c r="F9" s="368">
        <v>98</v>
      </c>
    </row>
    <row r="10" spans="1:6">
      <c r="A10" s="87" t="s">
        <v>437</v>
      </c>
      <c r="B10" s="365">
        <v>83</v>
      </c>
      <c r="C10" s="366"/>
      <c r="D10" s="365"/>
      <c r="E10" s="368">
        <v>83</v>
      </c>
      <c r="F10" s="368">
        <v>83</v>
      </c>
    </row>
    <row r="11" spans="1:6">
      <c r="A11" s="87" t="s">
        <v>438</v>
      </c>
      <c r="B11" s="365">
        <v>320</v>
      </c>
      <c r="C11" s="366"/>
      <c r="D11" s="365"/>
      <c r="E11" s="368">
        <v>320</v>
      </c>
      <c r="F11" s="368">
        <v>320</v>
      </c>
    </row>
    <row r="12" spans="1:6">
      <c r="A12" s="87" t="s">
        <v>439</v>
      </c>
      <c r="B12" s="365">
        <v>10000</v>
      </c>
      <c r="C12" s="366"/>
      <c r="D12" s="365"/>
      <c r="E12" s="368">
        <v>10000</v>
      </c>
      <c r="F12" s="368">
        <v>10000</v>
      </c>
    </row>
    <row r="13" spans="1:6">
      <c r="A13" s="87" t="s">
        <v>440</v>
      </c>
      <c r="B13" s="365">
        <v>14173</v>
      </c>
      <c r="C13" s="366"/>
      <c r="D13" s="365"/>
      <c r="E13" s="368">
        <v>14173</v>
      </c>
      <c r="F13" s="368">
        <v>14173</v>
      </c>
    </row>
    <row r="14" spans="1:6">
      <c r="A14" s="87" t="s">
        <v>441</v>
      </c>
      <c r="B14" s="365">
        <v>12700</v>
      </c>
      <c r="C14" s="366"/>
      <c r="D14" s="365"/>
      <c r="E14" s="368">
        <v>12700</v>
      </c>
      <c r="F14" s="368">
        <v>12700</v>
      </c>
    </row>
    <row r="15" spans="1:6">
      <c r="A15" s="87" t="s">
        <v>442</v>
      </c>
      <c r="B15" s="365">
        <v>1825</v>
      </c>
      <c r="C15" s="366"/>
      <c r="D15" s="365"/>
      <c r="E15" s="368">
        <v>1825</v>
      </c>
      <c r="F15" s="368">
        <v>1825</v>
      </c>
    </row>
    <row r="16" spans="1:6">
      <c r="A16" s="87"/>
      <c r="B16" s="365"/>
      <c r="C16" s="366"/>
      <c r="D16" s="365"/>
      <c r="E16" s="369"/>
      <c r="F16" s="369"/>
    </row>
    <row r="17" spans="1:6" ht="15.75" thickBot="1">
      <c r="A17" s="87"/>
      <c r="B17" s="95"/>
      <c r="C17" s="96"/>
      <c r="D17" s="95"/>
      <c r="E17" s="340"/>
      <c r="F17" s="340"/>
    </row>
    <row r="18" spans="1:6" ht="15.75" thickBot="1">
      <c r="A18" s="97" t="s">
        <v>323</v>
      </c>
      <c r="B18" s="98">
        <f>SUM(B8:B17)</f>
        <v>39699</v>
      </c>
      <c r="C18" s="99"/>
      <c r="D18" s="98">
        <f>SUM(D8:D17)</f>
        <v>500</v>
      </c>
      <c r="E18" s="371">
        <f>SUM(E8:E17)</f>
        <v>40499</v>
      </c>
      <c r="F18" s="371">
        <f>SUM(F8:F17)</f>
        <v>40999</v>
      </c>
    </row>
  </sheetData>
  <mergeCells count="2">
    <mergeCell ref="A4:F4"/>
    <mergeCell ref="A3:F3"/>
  </mergeCells>
  <pageMargins left="0.7" right="0.7" top="0.75" bottom="0.75" header="0.3" footer="0.3"/>
  <pageSetup paperSize="9" scale="13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E14"/>
  <sheetViews>
    <sheetView workbookViewId="0">
      <selection activeCell="I10" sqref="I10"/>
    </sheetView>
  </sheetViews>
  <sheetFormatPr defaultRowHeight="15"/>
  <cols>
    <col min="1" max="1" width="5" customWidth="1"/>
    <col min="2" max="2" width="32.85546875" customWidth="1"/>
    <col min="3" max="3" width="11" customWidth="1"/>
    <col min="4" max="4" width="10.7109375" customWidth="1"/>
    <col min="5" max="5" width="12.42578125" customWidth="1"/>
  </cols>
  <sheetData>
    <row r="2" spans="1:5">
      <c r="A2" s="100"/>
      <c r="B2" s="235" t="s">
        <v>453</v>
      </c>
      <c r="C2" s="235"/>
      <c r="D2" s="180"/>
      <c r="E2" s="180"/>
    </row>
    <row r="3" spans="1:5">
      <c r="A3" s="100"/>
      <c r="B3" s="100"/>
      <c r="C3" s="100"/>
    </row>
    <row r="4" spans="1:5" ht="36" customHeight="1">
      <c r="A4" s="638" t="s">
        <v>324</v>
      </c>
      <c r="B4" s="638"/>
      <c r="C4" s="638"/>
      <c r="D4" s="638"/>
      <c r="E4" s="638"/>
    </row>
    <row r="5" spans="1:5" ht="15.75" thickBot="1">
      <c r="A5" s="101"/>
      <c r="B5" s="101"/>
      <c r="C5" s="102" t="s">
        <v>325</v>
      </c>
    </row>
    <row r="6" spans="1:5" ht="21.75" thickBot="1">
      <c r="A6" s="103" t="s">
        <v>326</v>
      </c>
      <c r="B6" s="104" t="s">
        <v>327</v>
      </c>
      <c r="C6" s="232" t="s">
        <v>2</v>
      </c>
      <c r="D6" s="233" t="s">
        <v>3</v>
      </c>
      <c r="E6" s="234" t="s">
        <v>387</v>
      </c>
    </row>
    <row r="7" spans="1:5" ht="15.75" thickBot="1">
      <c r="A7" s="105">
        <v>1</v>
      </c>
      <c r="B7" s="106">
        <v>2</v>
      </c>
      <c r="C7" s="231">
        <v>3</v>
      </c>
      <c r="D7" s="196"/>
      <c r="E7" s="183"/>
    </row>
    <row r="8" spans="1:5">
      <c r="A8" s="107" t="s">
        <v>5</v>
      </c>
      <c r="B8" s="108" t="s">
        <v>328</v>
      </c>
      <c r="C8" s="372">
        <v>7000</v>
      </c>
      <c r="D8" s="367">
        <v>1857</v>
      </c>
      <c r="E8" s="376">
        <v>8857</v>
      </c>
    </row>
    <row r="9" spans="1:5" ht="24.95" customHeight="1">
      <c r="A9" s="109" t="s">
        <v>19</v>
      </c>
      <c r="B9" s="110" t="s">
        <v>329</v>
      </c>
      <c r="C9" s="373"/>
      <c r="D9" s="369"/>
      <c r="E9" s="377"/>
    </row>
    <row r="10" spans="1:5" ht="24.95" customHeight="1">
      <c r="A10" s="109" t="s">
        <v>33</v>
      </c>
      <c r="B10" s="111" t="s">
        <v>330</v>
      </c>
      <c r="C10" s="373"/>
      <c r="D10" s="369"/>
      <c r="E10" s="377"/>
    </row>
    <row r="11" spans="1:5" ht="24.95" customHeight="1">
      <c r="A11" s="109" t="s">
        <v>220</v>
      </c>
      <c r="B11" s="111" t="s">
        <v>331</v>
      </c>
      <c r="C11" s="373"/>
      <c r="D11" s="369"/>
      <c r="E11" s="377"/>
    </row>
    <row r="12" spans="1:5" ht="24.95" customHeight="1">
      <c r="A12" s="112" t="s">
        <v>61</v>
      </c>
      <c r="B12" s="111" t="s">
        <v>332</v>
      </c>
      <c r="C12" s="374">
        <v>250</v>
      </c>
      <c r="D12" s="369"/>
      <c r="E12" s="377">
        <v>250</v>
      </c>
    </row>
    <row r="13" spans="1:5" ht="24.95" customHeight="1" thickBot="1">
      <c r="A13" s="109" t="s">
        <v>83</v>
      </c>
      <c r="B13" s="113" t="s">
        <v>333</v>
      </c>
      <c r="C13" s="373"/>
      <c r="D13" s="378"/>
      <c r="E13" s="379"/>
    </row>
    <row r="14" spans="1:5" ht="15.75" thickBot="1">
      <c r="A14" s="636" t="s">
        <v>334</v>
      </c>
      <c r="B14" s="637"/>
      <c r="C14" s="375">
        <f>SUM(C8:C13)</f>
        <v>7250</v>
      </c>
      <c r="D14" s="380">
        <v>1857</v>
      </c>
      <c r="E14" s="381">
        <v>8857</v>
      </c>
    </row>
  </sheetData>
  <mergeCells count="2">
    <mergeCell ref="A14:B14"/>
    <mergeCell ref="A4:E4"/>
  </mergeCells>
  <pageMargins left="0.7" right="0.7" top="0.75" bottom="0.75" header="0.3" footer="0.3"/>
  <pageSetup paperSize="9" scale="11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61"/>
  <sheetViews>
    <sheetView workbookViewId="0">
      <selection activeCell="G11" sqref="G11"/>
    </sheetView>
  </sheetViews>
  <sheetFormatPr defaultRowHeight="15"/>
  <cols>
    <col min="1" max="1" width="15.5703125" customWidth="1"/>
    <col min="2" max="2" width="39" style="192" customWidth="1"/>
    <col min="3" max="3" width="12.42578125" customWidth="1"/>
    <col min="4" max="4" width="12.28515625" customWidth="1"/>
    <col min="5" max="5" width="13" customWidth="1"/>
  </cols>
  <sheetData>
    <row r="1" spans="1:5">
      <c r="B1" s="245" t="s">
        <v>454</v>
      </c>
      <c r="C1" s="242"/>
      <c r="D1" s="243"/>
      <c r="E1" s="243"/>
    </row>
    <row r="2" spans="1:5">
      <c r="A2" s="616" t="s">
        <v>376</v>
      </c>
      <c r="B2" s="616"/>
      <c r="C2" s="616"/>
      <c r="D2" s="616"/>
      <c r="E2" s="616"/>
    </row>
    <row r="3" spans="1:5" ht="15.75" thickBot="1">
      <c r="A3" s="616" t="s">
        <v>388</v>
      </c>
      <c r="B3" s="616"/>
      <c r="C3" s="616"/>
      <c r="D3" s="616"/>
      <c r="E3" s="616"/>
    </row>
    <row r="4" spans="1:5">
      <c r="A4" s="114" t="s">
        <v>252</v>
      </c>
      <c r="B4" s="115" t="s">
        <v>335</v>
      </c>
      <c r="C4" s="116" t="s">
        <v>336</v>
      </c>
      <c r="D4" s="240"/>
      <c r="E4" s="240"/>
    </row>
    <row r="5" spans="1:5" ht="15.75" thickBot="1">
      <c r="A5" s="117" t="s">
        <v>337</v>
      </c>
      <c r="B5" s="118" t="s">
        <v>338</v>
      </c>
      <c r="C5" s="119">
        <v>1</v>
      </c>
      <c r="D5" s="241"/>
      <c r="E5" s="241"/>
    </row>
    <row r="6" spans="1:5" ht="15.75" thickBot="1">
      <c r="A6" s="120"/>
      <c r="B6" s="246"/>
      <c r="C6" s="121" t="s">
        <v>325</v>
      </c>
    </row>
    <row r="7" spans="1:5" ht="24.95" customHeight="1" thickBot="1">
      <c r="A7" s="122" t="s">
        <v>339</v>
      </c>
      <c r="B7" s="123" t="s">
        <v>340</v>
      </c>
      <c r="C7" s="236" t="s">
        <v>341</v>
      </c>
      <c r="D7" s="273" t="s">
        <v>3</v>
      </c>
      <c r="E7" s="234" t="s">
        <v>380</v>
      </c>
    </row>
    <row r="8" spans="1:5" ht="13.5" customHeight="1" thickBot="1">
      <c r="A8" s="124">
        <v>1</v>
      </c>
      <c r="B8" s="125">
        <v>2</v>
      </c>
      <c r="C8" s="237">
        <v>3</v>
      </c>
      <c r="D8" s="213">
        <v>4</v>
      </c>
      <c r="E8" s="214">
        <v>5</v>
      </c>
    </row>
    <row r="9" spans="1:5" ht="15.75" thickBot="1">
      <c r="A9" s="126"/>
      <c r="B9" s="127" t="s">
        <v>250</v>
      </c>
      <c r="C9" s="238"/>
      <c r="D9" s="196"/>
      <c r="E9" s="183"/>
    </row>
    <row r="10" spans="1:5" ht="24.95" customHeight="1" thickBot="1">
      <c r="A10" s="28" t="s">
        <v>5</v>
      </c>
      <c r="B10" s="249" t="s">
        <v>6</v>
      </c>
      <c r="C10" s="20">
        <v>106183</v>
      </c>
      <c r="D10" s="330">
        <v>18046</v>
      </c>
      <c r="E10" s="331">
        <v>124229</v>
      </c>
    </row>
    <row r="11" spans="1:5" ht="23.25" customHeight="1">
      <c r="A11" s="128" t="s">
        <v>7</v>
      </c>
      <c r="B11" s="250" t="s">
        <v>8</v>
      </c>
      <c r="C11" s="21">
        <v>14146</v>
      </c>
      <c r="D11" s="209"/>
      <c r="E11" s="210">
        <v>14146</v>
      </c>
    </row>
    <row r="12" spans="1:5" ht="22.5" customHeight="1">
      <c r="A12" s="129" t="s">
        <v>9</v>
      </c>
      <c r="B12" s="251" t="s">
        <v>10</v>
      </c>
      <c r="C12" s="22">
        <v>40462</v>
      </c>
      <c r="D12" s="209"/>
      <c r="E12" s="210">
        <v>40462</v>
      </c>
    </row>
    <row r="13" spans="1:5" ht="23.25" customHeight="1">
      <c r="A13" s="129" t="s">
        <v>11</v>
      </c>
      <c r="B13" s="251" t="s">
        <v>12</v>
      </c>
      <c r="C13" s="22">
        <v>29788</v>
      </c>
      <c r="D13" s="209">
        <v>8398</v>
      </c>
      <c r="E13" s="210">
        <v>38186</v>
      </c>
    </row>
    <row r="14" spans="1:5" ht="15" customHeight="1">
      <c r="A14" s="129" t="s">
        <v>13</v>
      </c>
      <c r="B14" s="251" t="s">
        <v>14</v>
      </c>
      <c r="C14" s="22">
        <v>1700</v>
      </c>
      <c r="D14" s="209"/>
      <c r="E14" s="210">
        <v>1700</v>
      </c>
    </row>
    <row r="15" spans="1:5" ht="15" customHeight="1">
      <c r="A15" s="129" t="s">
        <v>15</v>
      </c>
      <c r="B15" s="251" t="s">
        <v>16</v>
      </c>
      <c r="C15" s="274"/>
      <c r="D15" s="209"/>
      <c r="E15" s="210"/>
    </row>
    <row r="16" spans="1:5" ht="15" customHeight="1">
      <c r="A16" s="128" t="s">
        <v>17</v>
      </c>
      <c r="B16" s="251" t="s">
        <v>428</v>
      </c>
      <c r="C16" s="329">
        <v>20118</v>
      </c>
      <c r="D16" s="211">
        <v>8963</v>
      </c>
      <c r="E16" s="212">
        <v>29050</v>
      </c>
    </row>
    <row r="17" spans="1:5" ht="15" customHeight="1" thickBot="1">
      <c r="A17" s="128" t="s">
        <v>180</v>
      </c>
      <c r="B17" s="252" t="s">
        <v>429</v>
      </c>
      <c r="C17" s="275"/>
      <c r="D17" s="211">
        <v>685</v>
      </c>
      <c r="E17" s="212">
        <v>685</v>
      </c>
    </row>
    <row r="18" spans="1:5" ht="21.75" customHeight="1" thickBot="1">
      <c r="A18" s="28" t="s">
        <v>19</v>
      </c>
      <c r="B18" s="253" t="s">
        <v>20</v>
      </c>
      <c r="C18" s="20">
        <f>+C19+C20+C21+C22+C23</f>
        <v>51066</v>
      </c>
      <c r="D18" s="332">
        <v>131479</v>
      </c>
      <c r="E18" s="187">
        <v>182545</v>
      </c>
    </row>
    <row r="19" spans="1:5" ht="15" customHeight="1">
      <c r="A19" s="128" t="s">
        <v>21</v>
      </c>
      <c r="B19" s="250" t="s">
        <v>22</v>
      </c>
      <c r="C19" s="21"/>
      <c r="D19" s="207"/>
      <c r="E19" s="208"/>
    </row>
    <row r="20" spans="1:5" ht="22.5" customHeight="1">
      <c r="A20" s="129" t="s">
        <v>23</v>
      </c>
      <c r="B20" s="251" t="s">
        <v>24</v>
      </c>
      <c r="C20" s="22"/>
      <c r="D20" s="209"/>
      <c r="E20" s="210"/>
    </row>
    <row r="21" spans="1:5" ht="22.5" customHeight="1">
      <c r="A21" s="129" t="s">
        <v>25</v>
      </c>
      <c r="B21" s="251" t="s">
        <v>26</v>
      </c>
      <c r="C21" s="22"/>
      <c r="D21" s="209"/>
      <c r="E21" s="210"/>
    </row>
    <row r="22" spans="1:5" ht="21.75" customHeight="1">
      <c r="A22" s="129" t="s">
        <v>27</v>
      </c>
      <c r="B22" s="251" t="s">
        <v>28</v>
      </c>
      <c r="C22" s="22"/>
      <c r="D22" s="209"/>
      <c r="E22" s="210"/>
    </row>
    <row r="23" spans="1:5" ht="15" customHeight="1">
      <c r="A23" s="129" t="s">
        <v>29</v>
      </c>
      <c r="B23" s="251" t="s">
        <v>30</v>
      </c>
      <c r="C23" s="22">
        <v>51066</v>
      </c>
      <c r="D23" s="209">
        <v>131479</v>
      </c>
      <c r="E23" s="210">
        <v>182545</v>
      </c>
    </row>
    <row r="24" spans="1:5" ht="15" customHeight="1" thickBot="1">
      <c r="A24" s="131" t="s">
        <v>31</v>
      </c>
      <c r="B24" s="254" t="s">
        <v>32</v>
      </c>
      <c r="C24" s="23"/>
      <c r="D24" s="211"/>
      <c r="E24" s="212"/>
    </row>
    <row r="25" spans="1:5" ht="22.5" customHeight="1" thickBot="1">
      <c r="A25" s="28" t="s">
        <v>33</v>
      </c>
      <c r="B25" s="249" t="s">
        <v>34</v>
      </c>
      <c r="C25" s="20">
        <f>+C26+C27+C28+C29+C30</f>
        <v>0</v>
      </c>
      <c r="D25" s="332">
        <v>33645</v>
      </c>
      <c r="E25" s="187">
        <v>33645</v>
      </c>
    </row>
    <row r="26" spans="1:5" ht="15" customHeight="1">
      <c r="A26" s="128" t="s">
        <v>35</v>
      </c>
      <c r="B26" s="250" t="s">
        <v>36</v>
      </c>
      <c r="C26" s="21"/>
      <c r="D26" s="207">
        <v>13465</v>
      </c>
      <c r="E26" s="208">
        <v>13465</v>
      </c>
    </row>
    <row r="27" spans="1:5" ht="15.75" customHeight="1">
      <c r="A27" s="129" t="s">
        <v>37</v>
      </c>
      <c r="B27" s="344" t="s">
        <v>38</v>
      </c>
      <c r="C27" s="22"/>
      <c r="D27" s="209"/>
      <c r="E27" s="210"/>
    </row>
    <row r="28" spans="1:5" ht="20.25" customHeight="1">
      <c r="A28" s="129" t="s">
        <v>39</v>
      </c>
      <c r="B28" s="344" t="s">
        <v>40</v>
      </c>
      <c r="C28" s="22"/>
      <c r="D28" s="209"/>
      <c r="E28" s="210"/>
    </row>
    <row r="29" spans="1:5" ht="17.25" customHeight="1">
      <c r="A29" s="129" t="s">
        <v>41</v>
      </c>
      <c r="B29" s="344" t="s">
        <v>42</v>
      </c>
      <c r="C29" s="22"/>
      <c r="D29" s="209"/>
      <c r="E29" s="210"/>
    </row>
    <row r="30" spans="1:5" ht="15" customHeight="1">
      <c r="A30" s="129" t="s">
        <v>43</v>
      </c>
      <c r="B30" s="251" t="s">
        <v>44</v>
      </c>
      <c r="C30" s="22"/>
      <c r="D30" s="209">
        <v>20180</v>
      </c>
      <c r="E30" s="210">
        <v>20180</v>
      </c>
    </row>
    <row r="31" spans="1:5" ht="15" customHeight="1" thickBot="1">
      <c r="A31" s="131" t="s">
        <v>45</v>
      </c>
      <c r="B31" s="254" t="s">
        <v>46</v>
      </c>
      <c r="C31" s="23"/>
      <c r="D31" s="211">
        <v>6525</v>
      </c>
      <c r="E31" s="212">
        <v>6525</v>
      </c>
    </row>
    <row r="32" spans="1:5" ht="15" customHeight="1" thickBot="1">
      <c r="A32" s="28" t="s">
        <v>47</v>
      </c>
      <c r="B32" s="249" t="s">
        <v>48</v>
      </c>
      <c r="C32" s="11">
        <f>+C33+C36+C37+C38</f>
        <v>8850</v>
      </c>
      <c r="D32" s="332">
        <v>1857</v>
      </c>
      <c r="E32" s="187">
        <v>10707</v>
      </c>
    </row>
    <row r="33" spans="1:5" ht="15" customHeight="1">
      <c r="A33" s="128" t="s">
        <v>49</v>
      </c>
      <c r="B33" s="250" t="s">
        <v>50</v>
      </c>
      <c r="C33" s="24">
        <f>+C34+C35</f>
        <v>7000</v>
      </c>
      <c r="D33" s="207">
        <v>1857</v>
      </c>
      <c r="E33" s="208">
        <v>8857</v>
      </c>
    </row>
    <row r="34" spans="1:5" ht="13.5" customHeight="1">
      <c r="A34" s="129" t="s">
        <v>51</v>
      </c>
      <c r="B34" s="251" t="s">
        <v>52</v>
      </c>
      <c r="C34" s="22">
        <v>2000</v>
      </c>
      <c r="D34" s="209"/>
      <c r="E34" s="210">
        <v>2000</v>
      </c>
    </row>
    <row r="35" spans="1:5" ht="15" customHeight="1">
      <c r="A35" s="129" t="s">
        <v>53</v>
      </c>
      <c r="B35" s="251" t="s">
        <v>54</v>
      </c>
      <c r="C35" s="22">
        <v>5000</v>
      </c>
      <c r="D35" s="209">
        <v>1857</v>
      </c>
      <c r="E35" s="210">
        <v>6857</v>
      </c>
    </row>
    <row r="36" spans="1:5" ht="15" customHeight="1">
      <c r="A36" s="129" t="s">
        <v>55</v>
      </c>
      <c r="B36" s="251" t="s">
        <v>56</v>
      </c>
      <c r="C36" s="22">
        <v>1600</v>
      </c>
      <c r="D36" s="209"/>
      <c r="E36" s="210">
        <v>1600</v>
      </c>
    </row>
    <row r="37" spans="1:5" ht="15" customHeight="1">
      <c r="A37" s="129" t="s">
        <v>57</v>
      </c>
      <c r="B37" s="251" t="s">
        <v>58</v>
      </c>
      <c r="C37" s="22"/>
      <c r="D37" s="209"/>
      <c r="E37" s="210"/>
    </row>
    <row r="38" spans="1:5" ht="15" customHeight="1" thickBot="1">
      <c r="A38" s="131" t="s">
        <v>59</v>
      </c>
      <c r="B38" s="254" t="s">
        <v>60</v>
      </c>
      <c r="C38" s="23">
        <v>250</v>
      </c>
      <c r="D38" s="211"/>
      <c r="E38" s="212">
        <v>250</v>
      </c>
    </row>
    <row r="39" spans="1:5" ht="15" customHeight="1" thickBot="1">
      <c r="A39" s="28" t="s">
        <v>61</v>
      </c>
      <c r="B39" s="249" t="s">
        <v>62</v>
      </c>
      <c r="C39" s="20">
        <f>SUM(C40:C49)</f>
        <v>11573</v>
      </c>
      <c r="D39" s="205"/>
      <c r="E39" s="187">
        <v>11573</v>
      </c>
    </row>
    <row r="40" spans="1:5" ht="15" customHeight="1">
      <c r="A40" s="128" t="s">
        <v>63</v>
      </c>
      <c r="B40" s="250" t="s">
        <v>64</v>
      </c>
      <c r="C40" s="21">
        <v>4700</v>
      </c>
      <c r="D40" s="207"/>
      <c r="E40" s="208">
        <v>4700</v>
      </c>
    </row>
    <row r="41" spans="1:5" ht="15" customHeight="1">
      <c r="A41" s="129" t="s">
        <v>65</v>
      </c>
      <c r="B41" s="251" t="s">
        <v>66</v>
      </c>
      <c r="C41" s="22">
        <v>1060</v>
      </c>
      <c r="D41" s="209"/>
      <c r="E41" s="210">
        <v>1060</v>
      </c>
    </row>
    <row r="42" spans="1:5" ht="15" customHeight="1">
      <c r="A42" s="129" t="s">
        <v>67</v>
      </c>
      <c r="B42" s="251" t="s">
        <v>68</v>
      </c>
      <c r="C42" s="22"/>
      <c r="D42" s="209"/>
      <c r="E42" s="210"/>
    </row>
    <row r="43" spans="1:5" ht="15" customHeight="1">
      <c r="A43" s="129" t="s">
        <v>69</v>
      </c>
      <c r="B43" s="251" t="s">
        <v>70</v>
      </c>
      <c r="C43" s="22"/>
      <c r="D43" s="209"/>
      <c r="E43" s="210"/>
    </row>
    <row r="44" spans="1:5" ht="15" customHeight="1">
      <c r="A44" s="129" t="s">
        <v>71</v>
      </c>
      <c r="B44" s="251" t="s">
        <v>72</v>
      </c>
      <c r="C44" s="22">
        <v>3536</v>
      </c>
      <c r="D44" s="209"/>
      <c r="E44" s="210">
        <v>3536</v>
      </c>
    </row>
    <row r="45" spans="1:5" ht="15" customHeight="1">
      <c r="A45" s="129" t="s">
        <v>73</v>
      </c>
      <c r="B45" s="251" t="s">
        <v>74</v>
      </c>
      <c r="C45" s="22">
        <v>2277</v>
      </c>
      <c r="D45" s="209"/>
      <c r="E45" s="210">
        <v>2277</v>
      </c>
    </row>
    <row r="46" spans="1:5" ht="15" customHeight="1">
      <c r="A46" s="129" t="s">
        <v>75</v>
      </c>
      <c r="B46" s="251" t="s">
        <v>76</v>
      </c>
      <c r="C46" s="22"/>
      <c r="D46" s="209"/>
      <c r="E46" s="210"/>
    </row>
    <row r="47" spans="1:5" ht="15" customHeight="1">
      <c r="A47" s="129" t="s">
        <v>77</v>
      </c>
      <c r="B47" s="251" t="s">
        <v>78</v>
      </c>
      <c r="C47" s="22"/>
      <c r="D47" s="209"/>
      <c r="E47" s="210"/>
    </row>
    <row r="48" spans="1:5" ht="15" customHeight="1">
      <c r="A48" s="129" t="s">
        <v>79</v>
      </c>
      <c r="B48" s="251" t="s">
        <v>80</v>
      </c>
      <c r="C48" s="9"/>
      <c r="D48" s="209"/>
      <c r="E48" s="210"/>
    </row>
    <row r="49" spans="1:5" ht="15" customHeight="1" thickBot="1">
      <c r="A49" s="131" t="s">
        <v>81</v>
      </c>
      <c r="B49" s="254" t="s">
        <v>82</v>
      </c>
      <c r="C49" s="25"/>
      <c r="D49" s="211"/>
      <c r="E49" s="212"/>
    </row>
    <row r="50" spans="1:5" ht="15" customHeight="1">
      <c r="A50" s="346"/>
      <c r="B50" s="347"/>
      <c r="C50" s="348"/>
      <c r="D50" s="322"/>
      <c r="E50" s="322"/>
    </row>
    <row r="51" spans="1:5" ht="15" customHeight="1">
      <c r="A51" s="349"/>
      <c r="B51" s="350"/>
      <c r="C51" s="351"/>
      <c r="D51" s="352"/>
      <c r="E51" s="352"/>
    </row>
    <row r="52" spans="1:5" ht="15" customHeight="1" thickBot="1">
      <c r="A52" s="353"/>
      <c r="B52" s="354"/>
      <c r="C52" s="355"/>
      <c r="D52" s="356"/>
      <c r="E52" s="356"/>
    </row>
    <row r="53" spans="1:5" ht="15" customHeight="1" thickBot="1">
      <c r="A53" s="28" t="s">
        <v>83</v>
      </c>
      <c r="B53" s="249" t="s">
        <v>84</v>
      </c>
      <c r="C53" s="20">
        <f>SUM(C54:C58)</f>
        <v>1000</v>
      </c>
      <c r="D53" s="332">
        <v>6854</v>
      </c>
      <c r="E53" s="187">
        <v>7854</v>
      </c>
    </row>
    <row r="54" spans="1:5" ht="15" customHeight="1">
      <c r="A54" s="128" t="s">
        <v>85</v>
      </c>
      <c r="B54" s="250" t="s">
        <v>86</v>
      </c>
      <c r="C54" s="26"/>
      <c r="D54" s="207"/>
      <c r="E54" s="208"/>
    </row>
    <row r="55" spans="1:5" ht="15" customHeight="1">
      <c r="A55" s="129" t="s">
        <v>87</v>
      </c>
      <c r="B55" s="251" t="s">
        <v>88</v>
      </c>
      <c r="C55" s="9">
        <v>1000</v>
      </c>
      <c r="D55" s="209"/>
      <c r="E55" s="210">
        <v>1000</v>
      </c>
    </row>
    <row r="56" spans="1:5" ht="15" customHeight="1">
      <c r="A56" s="129" t="s">
        <v>89</v>
      </c>
      <c r="B56" s="251" t="s">
        <v>90</v>
      </c>
      <c r="C56" s="9"/>
      <c r="D56" s="209">
        <v>1854</v>
      </c>
      <c r="E56" s="210">
        <v>1854</v>
      </c>
    </row>
    <row r="57" spans="1:5" ht="15" customHeight="1">
      <c r="A57" s="129" t="s">
        <v>91</v>
      </c>
      <c r="B57" s="251" t="s">
        <v>92</v>
      </c>
      <c r="C57" s="9"/>
      <c r="D57" s="209"/>
      <c r="E57" s="210"/>
    </row>
    <row r="58" spans="1:5" ht="15" customHeight="1">
      <c r="A58" s="131" t="s">
        <v>93</v>
      </c>
      <c r="B58" s="254" t="s">
        <v>94</v>
      </c>
      <c r="C58" s="25"/>
      <c r="D58" s="211"/>
      <c r="E58" s="212"/>
    </row>
    <row r="59" spans="1:5" ht="15" customHeight="1" thickBot="1">
      <c r="A59" s="142" t="s">
        <v>434</v>
      </c>
      <c r="B59" s="341" t="s">
        <v>430</v>
      </c>
      <c r="C59" s="342"/>
      <c r="D59" s="343">
        <v>5000</v>
      </c>
      <c r="E59" s="328">
        <v>5000</v>
      </c>
    </row>
    <row r="60" spans="1:5" ht="18.75" customHeight="1" thickBot="1">
      <c r="A60" s="28" t="s">
        <v>95</v>
      </c>
      <c r="B60" s="249" t="s">
        <v>96</v>
      </c>
      <c r="C60" s="20">
        <f>SUM(C61:C63)</f>
        <v>0</v>
      </c>
      <c r="D60" s="205"/>
      <c r="E60" s="206"/>
    </row>
    <row r="61" spans="1:5" ht="22.5" customHeight="1">
      <c r="A61" s="128" t="s">
        <v>97</v>
      </c>
      <c r="B61" s="250" t="s">
        <v>98</v>
      </c>
      <c r="C61" s="21"/>
      <c r="D61" s="207"/>
      <c r="E61" s="208"/>
    </row>
    <row r="62" spans="1:5" ht="22.5" customHeight="1">
      <c r="A62" s="129" t="s">
        <v>99</v>
      </c>
      <c r="B62" s="251" t="s">
        <v>100</v>
      </c>
      <c r="C62" s="22"/>
      <c r="D62" s="209"/>
      <c r="E62" s="210"/>
    </row>
    <row r="63" spans="1:5" ht="15" customHeight="1">
      <c r="A63" s="129" t="s">
        <v>101</v>
      </c>
      <c r="B63" s="251" t="s">
        <v>102</v>
      </c>
      <c r="C63" s="22"/>
      <c r="D63" s="209"/>
      <c r="E63" s="210"/>
    </row>
    <row r="64" spans="1:5" ht="15" customHeight="1" thickBot="1">
      <c r="A64" s="131" t="s">
        <v>103</v>
      </c>
      <c r="B64" s="254" t="s">
        <v>104</v>
      </c>
      <c r="C64" s="23"/>
      <c r="D64" s="211"/>
      <c r="E64" s="212"/>
    </row>
    <row r="65" spans="1:5" ht="21.75" customHeight="1" thickBot="1">
      <c r="A65" s="28" t="s">
        <v>105</v>
      </c>
      <c r="B65" s="253" t="s">
        <v>106</v>
      </c>
      <c r="C65" s="20">
        <f>SUM(C66:C68)</f>
        <v>0</v>
      </c>
      <c r="D65" s="205"/>
      <c r="E65" s="206"/>
    </row>
    <row r="66" spans="1:5" ht="15" customHeight="1">
      <c r="A66" s="128" t="s">
        <v>107</v>
      </c>
      <c r="B66" s="250" t="s">
        <v>108</v>
      </c>
      <c r="C66" s="9"/>
      <c r="D66" s="207"/>
      <c r="E66" s="208"/>
    </row>
    <row r="67" spans="1:5" ht="15" customHeight="1">
      <c r="A67" s="129" t="s">
        <v>109</v>
      </c>
      <c r="B67" s="251" t="s">
        <v>110</v>
      </c>
      <c r="C67" s="9"/>
      <c r="D67" s="209"/>
      <c r="E67" s="210"/>
    </row>
    <row r="68" spans="1:5" ht="15" customHeight="1">
      <c r="A68" s="129" t="s">
        <v>111</v>
      </c>
      <c r="B68" s="251" t="s">
        <v>112</v>
      </c>
      <c r="C68" s="9"/>
      <c r="D68" s="209"/>
      <c r="E68" s="210"/>
    </row>
    <row r="69" spans="1:5" ht="15" customHeight="1" thickBot="1">
      <c r="A69" s="131" t="s">
        <v>113</v>
      </c>
      <c r="B69" s="254" t="s">
        <v>114</v>
      </c>
      <c r="C69" s="9"/>
      <c r="D69" s="211"/>
      <c r="E69" s="212"/>
    </row>
    <row r="70" spans="1:5" ht="15" customHeight="1" thickBot="1">
      <c r="A70" s="28" t="s">
        <v>115</v>
      </c>
      <c r="B70" s="249" t="s">
        <v>116</v>
      </c>
      <c r="C70" s="11">
        <f>+C10+C18+C25+C32+C39+C53+C60+C65</f>
        <v>178672</v>
      </c>
      <c r="D70" s="332">
        <v>191881</v>
      </c>
      <c r="E70" s="187">
        <v>370553</v>
      </c>
    </row>
    <row r="71" spans="1:5" ht="24" customHeight="1" thickBot="1">
      <c r="A71" s="132" t="s">
        <v>342</v>
      </c>
      <c r="B71" s="253" t="s">
        <v>118</v>
      </c>
      <c r="C71" s="20">
        <f>SUM(C72:C74)</f>
        <v>0</v>
      </c>
      <c r="D71" s="205"/>
      <c r="E71" s="206"/>
    </row>
    <row r="72" spans="1:5" ht="15" customHeight="1">
      <c r="A72" s="128" t="s">
        <v>119</v>
      </c>
      <c r="B72" s="250" t="s">
        <v>120</v>
      </c>
      <c r="C72" s="9"/>
      <c r="D72" s="207"/>
      <c r="E72" s="208"/>
    </row>
    <row r="73" spans="1:5" ht="15" customHeight="1">
      <c r="A73" s="129" t="s">
        <v>121</v>
      </c>
      <c r="B73" s="251" t="s">
        <v>122</v>
      </c>
      <c r="C73" s="9"/>
      <c r="D73" s="209"/>
      <c r="E73" s="210"/>
    </row>
    <row r="74" spans="1:5" ht="15" customHeight="1" thickBot="1">
      <c r="A74" s="131" t="s">
        <v>123</v>
      </c>
      <c r="B74" s="254" t="s">
        <v>124</v>
      </c>
      <c r="C74" s="9"/>
      <c r="D74" s="211"/>
      <c r="E74" s="212"/>
    </row>
    <row r="75" spans="1:5" ht="15" customHeight="1" thickBot="1">
      <c r="A75" s="132" t="s">
        <v>125</v>
      </c>
      <c r="B75" s="253" t="s">
        <v>126</v>
      </c>
      <c r="C75" s="20">
        <f>SUM(C76:C79)</f>
        <v>0</v>
      </c>
      <c r="D75" s="205"/>
      <c r="E75" s="206"/>
    </row>
    <row r="76" spans="1:5" ht="15" customHeight="1">
      <c r="A76" s="128" t="s">
        <v>127</v>
      </c>
      <c r="B76" s="250" t="s">
        <v>128</v>
      </c>
      <c r="C76" s="9"/>
      <c r="D76" s="207"/>
      <c r="E76" s="208"/>
    </row>
    <row r="77" spans="1:5" ht="15" customHeight="1">
      <c r="A77" s="129" t="s">
        <v>129</v>
      </c>
      <c r="B77" s="251" t="s">
        <v>130</v>
      </c>
      <c r="C77" s="9"/>
      <c r="D77" s="209"/>
      <c r="E77" s="210"/>
    </row>
    <row r="78" spans="1:5" ht="15" customHeight="1">
      <c r="A78" s="129" t="s">
        <v>131</v>
      </c>
      <c r="B78" s="251" t="s">
        <v>132</v>
      </c>
      <c r="C78" s="9"/>
      <c r="D78" s="209"/>
      <c r="E78" s="210"/>
    </row>
    <row r="79" spans="1:5" ht="15" customHeight="1" thickBot="1">
      <c r="A79" s="131" t="s">
        <v>133</v>
      </c>
      <c r="B79" s="254" t="s">
        <v>134</v>
      </c>
      <c r="C79" s="9"/>
      <c r="D79" s="211"/>
      <c r="E79" s="212"/>
    </row>
    <row r="80" spans="1:5" ht="15" customHeight="1" thickBot="1">
      <c r="A80" s="132" t="s">
        <v>135</v>
      </c>
      <c r="B80" s="253" t="s">
        <v>136</v>
      </c>
      <c r="C80" s="20">
        <f>SUM(C81:C82)</f>
        <v>0</v>
      </c>
      <c r="D80" s="205"/>
      <c r="E80" s="206"/>
    </row>
    <row r="81" spans="1:5" ht="15" customHeight="1">
      <c r="A81" s="128" t="s">
        <v>137</v>
      </c>
      <c r="B81" s="250" t="s">
        <v>138</v>
      </c>
      <c r="C81" s="9"/>
      <c r="D81" s="207"/>
      <c r="E81" s="208"/>
    </row>
    <row r="82" spans="1:5" ht="15" customHeight="1" thickBot="1">
      <c r="A82" s="131" t="s">
        <v>139</v>
      </c>
      <c r="B82" s="254" t="s">
        <v>140</v>
      </c>
      <c r="C82" s="25"/>
      <c r="D82" s="211"/>
      <c r="E82" s="212"/>
    </row>
    <row r="83" spans="1:5" ht="22.5" customHeight="1" thickBot="1">
      <c r="A83" s="132" t="s">
        <v>141</v>
      </c>
      <c r="B83" s="253" t="s">
        <v>142</v>
      </c>
      <c r="C83" s="20">
        <f>SUM(C84:C86)</f>
        <v>0</v>
      </c>
      <c r="D83" s="205"/>
      <c r="E83" s="206"/>
    </row>
    <row r="84" spans="1:5" ht="15" customHeight="1">
      <c r="A84" s="128" t="s">
        <v>143</v>
      </c>
      <c r="B84" s="250" t="s">
        <v>144</v>
      </c>
      <c r="C84" s="26"/>
      <c r="D84" s="207"/>
      <c r="E84" s="208"/>
    </row>
    <row r="85" spans="1:5" ht="15" customHeight="1">
      <c r="A85" s="129" t="s">
        <v>145</v>
      </c>
      <c r="B85" s="251" t="s">
        <v>146</v>
      </c>
      <c r="C85" s="9"/>
      <c r="D85" s="209"/>
      <c r="E85" s="210"/>
    </row>
    <row r="86" spans="1:5" ht="15" customHeight="1" thickBot="1">
      <c r="A86" s="131" t="s">
        <v>147</v>
      </c>
      <c r="B86" s="254" t="s">
        <v>148</v>
      </c>
      <c r="C86" s="9"/>
      <c r="D86" s="211"/>
      <c r="E86" s="212"/>
    </row>
    <row r="87" spans="1:5" ht="15" customHeight="1" thickBot="1">
      <c r="A87" s="132" t="s">
        <v>149</v>
      </c>
      <c r="B87" s="253" t="s">
        <v>389</v>
      </c>
      <c r="C87" s="20">
        <f>SUM(C88:C89)</f>
        <v>0</v>
      </c>
      <c r="D87" s="205"/>
      <c r="E87" s="206"/>
    </row>
    <row r="88" spans="1:5" ht="22.5" customHeight="1">
      <c r="A88" s="133" t="s">
        <v>151</v>
      </c>
      <c r="B88" s="250" t="s">
        <v>152</v>
      </c>
      <c r="C88" s="9"/>
      <c r="D88" s="207"/>
      <c r="E88" s="208"/>
    </row>
    <row r="89" spans="1:5" ht="22.5" customHeight="1" thickBot="1">
      <c r="A89" s="134" t="s">
        <v>153</v>
      </c>
      <c r="B89" s="251" t="s">
        <v>154</v>
      </c>
      <c r="C89" s="9"/>
      <c r="D89" s="209"/>
      <c r="E89" s="210"/>
    </row>
    <row r="90" spans="1:5" ht="24" customHeight="1" thickBot="1">
      <c r="A90" s="132" t="s">
        <v>159</v>
      </c>
      <c r="B90" s="253" t="s">
        <v>160</v>
      </c>
      <c r="C90" s="10"/>
      <c r="D90" s="205"/>
      <c r="E90" s="206"/>
    </row>
    <row r="91" spans="1:5" ht="24" customHeight="1" thickBot="1">
      <c r="A91" s="132" t="s">
        <v>161</v>
      </c>
      <c r="B91" s="255" t="s">
        <v>162</v>
      </c>
      <c r="C91" s="11">
        <f>+C71+C75+C80+C83+C87+C90</f>
        <v>0</v>
      </c>
      <c r="D91" s="205"/>
      <c r="E91" s="206"/>
    </row>
    <row r="92" spans="1:5" ht="15" customHeight="1" thickBot="1">
      <c r="A92" s="135" t="s">
        <v>163</v>
      </c>
      <c r="B92" s="256" t="s">
        <v>343</v>
      </c>
      <c r="C92" s="11">
        <f>+C70+C91</f>
        <v>178672</v>
      </c>
      <c r="D92" s="332">
        <v>191881</v>
      </c>
      <c r="E92" s="187">
        <v>370553</v>
      </c>
    </row>
    <row r="93" spans="1:5" ht="15" customHeight="1">
      <c r="A93" s="357"/>
      <c r="B93" s="358"/>
      <c r="C93" s="359"/>
      <c r="D93" s="345"/>
      <c r="E93" s="345"/>
    </row>
    <row r="94" spans="1:5" ht="24.95" customHeight="1">
      <c r="A94" s="136"/>
      <c r="B94" s="257"/>
      <c r="C94" s="137"/>
      <c r="D94" s="321"/>
      <c r="E94" s="321"/>
    </row>
    <row r="95" spans="1:5" ht="24.95" customHeight="1">
      <c r="A95" s="136"/>
      <c r="B95" s="257"/>
      <c r="C95" s="137"/>
      <c r="D95" s="321"/>
      <c r="E95" s="321"/>
    </row>
    <row r="96" spans="1:5" ht="24.95" customHeight="1">
      <c r="A96" s="136"/>
      <c r="B96" s="257"/>
      <c r="C96" s="137"/>
      <c r="D96" s="321"/>
      <c r="E96" s="321"/>
    </row>
    <row r="97" spans="1:5" ht="24.95" customHeight="1">
      <c r="A97" s="136"/>
      <c r="B97" s="257"/>
      <c r="C97" s="137"/>
      <c r="D97" s="321"/>
      <c r="E97" s="321"/>
    </row>
    <row r="98" spans="1:5" ht="10.5" customHeight="1" thickBot="1">
      <c r="A98" s="138"/>
      <c r="B98" s="149"/>
      <c r="C98" s="139"/>
      <c r="D98" s="321"/>
      <c r="E98" s="321"/>
    </row>
    <row r="99" spans="1:5" ht="24.95" customHeight="1" thickBot="1">
      <c r="A99" s="140"/>
      <c r="B99" s="258" t="s">
        <v>251</v>
      </c>
      <c r="C99" s="244"/>
      <c r="D99" s="322"/>
      <c r="E99" s="323"/>
    </row>
    <row r="100" spans="1:5" ht="24.95" customHeight="1" thickBot="1">
      <c r="A100" s="17" t="s">
        <v>5</v>
      </c>
      <c r="B100" s="259" t="s">
        <v>172</v>
      </c>
      <c r="C100" s="30">
        <f>SUM(C101:C105)</f>
        <v>136960</v>
      </c>
      <c r="D100" s="186">
        <v>150632</v>
      </c>
      <c r="E100" s="187">
        <f t="shared" ref="E100:E105" si="0">SUM(C100:D100)</f>
        <v>287592</v>
      </c>
    </row>
    <row r="101" spans="1:5" ht="15" customHeight="1">
      <c r="A101" s="141" t="s">
        <v>7</v>
      </c>
      <c r="B101" s="260" t="s">
        <v>173</v>
      </c>
      <c r="C101" s="31">
        <v>62907</v>
      </c>
      <c r="D101" s="325">
        <v>108103</v>
      </c>
      <c r="E101" s="208">
        <f t="shared" si="0"/>
        <v>171010</v>
      </c>
    </row>
    <row r="102" spans="1:5" ht="21.75" customHeight="1">
      <c r="A102" s="129" t="s">
        <v>9</v>
      </c>
      <c r="B102" s="261" t="s">
        <v>174</v>
      </c>
      <c r="C102" s="32">
        <v>12132</v>
      </c>
      <c r="D102" s="326">
        <v>13758</v>
      </c>
      <c r="E102" s="210">
        <f t="shared" si="0"/>
        <v>25890</v>
      </c>
    </row>
    <row r="103" spans="1:5" ht="15" customHeight="1">
      <c r="A103" s="129" t="s">
        <v>11</v>
      </c>
      <c r="B103" s="261" t="s">
        <v>175</v>
      </c>
      <c r="C103" s="33">
        <v>42423</v>
      </c>
      <c r="D103" s="326">
        <v>18488</v>
      </c>
      <c r="E103" s="210">
        <f t="shared" si="0"/>
        <v>60911</v>
      </c>
    </row>
    <row r="104" spans="1:5" ht="15" customHeight="1">
      <c r="A104" s="129" t="s">
        <v>13</v>
      </c>
      <c r="B104" s="262" t="s">
        <v>176</v>
      </c>
      <c r="C104" s="33">
        <v>16918</v>
      </c>
      <c r="D104" s="326">
        <v>8083</v>
      </c>
      <c r="E104" s="210">
        <f t="shared" si="0"/>
        <v>25001</v>
      </c>
    </row>
    <row r="105" spans="1:5" ht="15" customHeight="1">
      <c r="A105" s="129" t="s">
        <v>177</v>
      </c>
      <c r="B105" s="263" t="s">
        <v>178</v>
      </c>
      <c r="C105" s="33">
        <v>2580</v>
      </c>
      <c r="D105" s="326">
        <v>2200</v>
      </c>
      <c r="E105" s="210">
        <f t="shared" si="0"/>
        <v>4780</v>
      </c>
    </row>
    <row r="106" spans="1:5" ht="15" customHeight="1">
      <c r="A106" s="129" t="s">
        <v>17</v>
      </c>
      <c r="B106" s="261" t="s">
        <v>179</v>
      </c>
      <c r="C106" s="33"/>
      <c r="D106" s="326"/>
      <c r="E106" s="210"/>
    </row>
    <row r="107" spans="1:5" ht="15" customHeight="1">
      <c r="A107" s="129" t="s">
        <v>180</v>
      </c>
      <c r="B107" s="264" t="s">
        <v>181</v>
      </c>
      <c r="C107" s="33"/>
      <c r="D107" s="326"/>
      <c r="E107" s="210"/>
    </row>
    <row r="108" spans="1:5" ht="15" customHeight="1">
      <c r="A108" s="129" t="s">
        <v>182</v>
      </c>
      <c r="B108" s="261" t="s">
        <v>183</v>
      </c>
      <c r="C108" s="33"/>
      <c r="D108" s="326"/>
      <c r="E108" s="210"/>
    </row>
    <row r="109" spans="1:5" ht="21.75" customHeight="1">
      <c r="A109" s="129" t="s">
        <v>184</v>
      </c>
      <c r="B109" s="261" t="s">
        <v>185</v>
      </c>
      <c r="C109" s="33"/>
      <c r="D109" s="326"/>
      <c r="E109" s="210"/>
    </row>
    <row r="110" spans="1:5" ht="15" customHeight="1">
      <c r="A110" s="129" t="s">
        <v>186</v>
      </c>
      <c r="B110" s="264" t="s">
        <v>187</v>
      </c>
      <c r="C110" s="33"/>
      <c r="D110" s="326">
        <v>3480</v>
      </c>
      <c r="E110" s="210">
        <f>SUM(D110)</f>
        <v>3480</v>
      </c>
    </row>
    <row r="111" spans="1:5" ht="15" customHeight="1">
      <c r="A111" s="129" t="s">
        <v>188</v>
      </c>
      <c r="B111" s="264" t="s">
        <v>189</v>
      </c>
      <c r="C111" s="33"/>
      <c r="D111" s="326"/>
      <c r="E111" s="210"/>
    </row>
    <row r="112" spans="1:5" ht="21.75" customHeight="1">
      <c r="A112" s="129" t="s">
        <v>190</v>
      </c>
      <c r="B112" s="261" t="s">
        <v>191</v>
      </c>
      <c r="C112" s="33"/>
      <c r="D112" s="326"/>
      <c r="E112" s="210"/>
    </row>
    <row r="113" spans="1:5" ht="15" customHeight="1">
      <c r="A113" s="130" t="s">
        <v>192</v>
      </c>
      <c r="B113" s="265" t="s">
        <v>193</v>
      </c>
      <c r="C113" s="33"/>
      <c r="D113" s="326"/>
      <c r="E113" s="210"/>
    </row>
    <row r="114" spans="1:5" ht="15" customHeight="1">
      <c r="A114" s="129" t="s">
        <v>194</v>
      </c>
      <c r="B114" s="265" t="s">
        <v>195</v>
      </c>
      <c r="C114" s="33"/>
      <c r="D114" s="326"/>
      <c r="E114" s="210"/>
    </row>
    <row r="115" spans="1:5" ht="25.5" customHeight="1" thickBot="1">
      <c r="A115" s="142" t="s">
        <v>196</v>
      </c>
      <c r="B115" s="266" t="s">
        <v>197</v>
      </c>
      <c r="C115" s="34">
        <v>2580</v>
      </c>
      <c r="D115" s="327">
        <v>-1280</v>
      </c>
      <c r="E115" s="212">
        <v>1300</v>
      </c>
    </row>
    <row r="116" spans="1:5" ht="20.25" customHeight="1" thickBot="1">
      <c r="A116" s="28" t="s">
        <v>19</v>
      </c>
      <c r="B116" s="249" t="s">
        <v>198</v>
      </c>
      <c r="C116" s="35">
        <f>+C117+C119+C121</f>
        <v>500</v>
      </c>
      <c r="D116" s="186">
        <v>40318</v>
      </c>
      <c r="E116" s="187">
        <f>SUM(C116:D116)</f>
        <v>40818</v>
      </c>
    </row>
    <row r="117" spans="1:5" ht="15" customHeight="1">
      <c r="A117" s="128" t="s">
        <v>21</v>
      </c>
      <c r="B117" s="261" t="s">
        <v>199</v>
      </c>
      <c r="C117" s="36">
        <v>500</v>
      </c>
      <c r="D117" s="325">
        <v>40318</v>
      </c>
      <c r="E117" s="208">
        <f>SUM(C117:D117)</f>
        <v>40818</v>
      </c>
    </row>
    <row r="118" spans="1:5" ht="15" customHeight="1">
      <c r="A118" s="128" t="s">
        <v>23</v>
      </c>
      <c r="B118" s="265" t="s">
        <v>200</v>
      </c>
      <c r="C118" s="36"/>
      <c r="D118" s="326">
        <v>2600</v>
      </c>
      <c r="E118" s="210">
        <v>2600</v>
      </c>
    </row>
    <row r="119" spans="1:5" ht="15" customHeight="1">
      <c r="A119" s="128" t="s">
        <v>25</v>
      </c>
      <c r="B119" s="265" t="s">
        <v>201</v>
      </c>
      <c r="C119" s="32"/>
      <c r="D119" s="326"/>
      <c r="E119" s="210"/>
    </row>
    <row r="120" spans="1:5" ht="15" customHeight="1">
      <c r="A120" s="128" t="s">
        <v>27</v>
      </c>
      <c r="B120" s="265" t="s">
        <v>202</v>
      </c>
      <c r="C120" s="37"/>
      <c r="D120" s="326"/>
      <c r="E120" s="210"/>
    </row>
    <row r="121" spans="1:5" ht="15" customHeight="1">
      <c r="A121" s="128" t="s">
        <v>29</v>
      </c>
      <c r="B121" s="267" t="s">
        <v>203</v>
      </c>
      <c r="C121" s="37"/>
      <c r="D121" s="326"/>
      <c r="E121" s="210"/>
    </row>
    <row r="122" spans="1:5" ht="22.5" customHeight="1">
      <c r="A122" s="128" t="s">
        <v>31</v>
      </c>
      <c r="B122" s="268" t="s">
        <v>204</v>
      </c>
      <c r="C122" s="37"/>
      <c r="D122" s="326"/>
      <c r="E122" s="210"/>
    </row>
    <row r="123" spans="1:5" ht="15" customHeight="1">
      <c r="A123" s="128" t="s">
        <v>205</v>
      </c>
      <c r="B123" s="269" t="s">
        <v>206</v>
      </c>
      <c r="C123" s="37"/>
      <c r="D123" s="326"/>
      <c r="E123" s="210"/>
    </row>
    <row r="124" spans="1:5" ht="15" customHeight="1">
      <c r="A124" s="128" t="s">
        <v>207</v>
      </c>
      <c r="B124" s="261" t="s">
        <v>185</v>
      </c>
      <c r="C124" s="37"/>
      <c r="D124" s="326"/>
      <c r="E124" s="210"/>
    </row>
    <row r="125" spans="1:5" ht="15" customHeight="1">
      <c r="A125" s="128" t="s">
        <v>208</v>
      </c>
      <c r="B125" s="261" t="s">
        <v>209</v>
      </c>
      <c r="C125" s="37"/>
      <c r="D125" s="326"/>
      <c r="E125" s="210"/>
    </row>
    <row r="126" spans="1:5" ht="22.5" customHeight="1">
      <c r="A126" s="128" t="s">
        <v>210</v>
      </c>
      <c r="B126" s="261" t="s">
        <v>211</v>
      </c>
      <c r="C126" s="37"/>
      <c r="D126" s="326"/>
      <c r="E126" s="210"/>
    </row>
    <row r="127" spans="1:5" ht="22.5" customHeight="1">
      <c r="A127" s="128" t="s">
        <v>212</v>
      </c>
      <c r="B127" s="261" t="s">
        <v>191</v>
      </c>
      <c r="C127" s="37"/>
      <c r="D127" s="326"/>
      <c r="E127" s="210"/>
    </row>
    <row r="128" spans="1:5" ht="15" customHeight="1">
      <c r="A128" s="128" t="s">
        <v>213</v>
      </c>
      <c r="B128" s="261" t="s">
        <v>214</v>
      </c>
      <c r="C128" s="37"/>
      <c r="D128" s="326"/>
      <c r="E128" s="210"/>
    </row>
    <row r="129" spans="1:5" ht="15" customHeight="1" thickBot="1">
      <c r="A129" s="130" t="s">
        <v>215</v>
      </c>
      <c r="B129" s="261" t="s">
        <v>216</v>
      </c>
      <c r="C129" s="38"/>
      <c r="D129" s="327"/>
      <c r="E129" s="212"/>
    </row>
    <row r="130" spans="1:5" ht="15" customHeight="1" thickBot="1">
      <c r="A130" s="28" t="s">
        <v>33</v>
      </c>
      <c r="B130" s="270" t="s">
        <v>217</v>
      </c>
      <c r="C130" s="35">
        <f>+C131+C132</f>
        <v>750</v>
      </c>
      <c r="D130" s="324"/>
      <c r="E130" s="187">
        <v>750</v>
      </c>
    </row>
    <row r="131" spans="1:5" ht="15" customHeight="1">
      <c r="A131" s="128" t="s">
        <v>35</v>
      </c>
      <c r="B131" s="269" t="s">
        <v>218</v>
      </c>
      <c r="C131" s="36">
        <v>250</v>
      </c>
      <c r="D131" s="325"/>
      <c r="E131" s="331">
        <v>250</v>
      </c>
    </row>
    <row r="132" spans="1:5" ht="15" customHeight="1" thickBot="1">
      <c r="A132" s="131" t="s">
        <v>37</v>
      </c>
      <c r="B132" s="265" t="s">
        <v>219</v>
      </c>
      <c r="C132" s="33">
        <v>500</v>
      </c>
      <c r="D132" s="327"/>
      <c r="E132" s="333">
        <v>500</v>
      </c>
    </row>
    <row r="133" spans="1:5" ht="15" customHeight="1" thickBot="1">
      <c r="A133" s="28" t="s">
        <v>220</v>
      </c>
      <c r="B133" s="270" t="s">
        <v>221</v>
      </c>
      <c r="C133" s="35">
        <f>+C100+C116+C130</f>
        <v>138210</v>
      </c>
      <c r="D133" s="186">
        <v>190950</v>
      </c>
      <c r="E133" s="187">
        <f>SUM(C133:D133)</f>
        <v>329160</v>
      </c>
    </row>
    <row r="134" spans="1:5" ht="15" customHeight="1" thickBot="1">
      <c r="A134" s="28" t="s">
        <v>61</v>
      </c>
      <c r="B134" s="270" t="s">
        <v>222</v>
      </c>
      <c r="C134" s="35">
        <f>+C135+C136+C137</f>
        <v>0</v>
      </c>
      <c r="D134" s="324"/>
      <c r="E134" s="206"/>
    </row>
    <row r="135" spans="1:5" ht="15" customHeight="1">
      <c r="A135" s="128" t="s">
        <v>63</v>
      </c>
      <c r="B135" s="269" t="s">
        <v>223</v>
      </c>
      <c r="C135" s="37"/>
      <c r="D135" s="325"/>
      <c r="E135" s="208"/>
    </row>
    <row r="136" spans="1:5" ht="15" customHeight="1">
      <c r="A136" s="128" t="s">
        <v>65</v>
      </c>
      <c r="B136" s="269" t="s">
        <v>224</v>
      </c>
      <c r="C136" s="37"/>
      <c r="D136" s="326"/>
      <c r="E136" s="210"/>
    </row>
    <row r="137" spans="1:5" ht="15" customHeight="1" thickBot="1">
      <c r="A137" s="130" t="s">
        <v>67</v>
      </c>
      <c r="B137" s="271" t="s">
        <v>225</v>
      </c>
      <c r="C137" s="37"/>
      <c r="D137" s="327"/>
      <c r="E137" s="212"/>
    </row>
    <row r="138" spans="1:5" ht="15" customHeight="1" thickBot="1">
      <c r="A138" s="28" t="s">
        <v>83</v>
      </c>
      <c r="B138" s="270" t="s">
        <v>226</v>
      </c>
      <c r="C138" s="35">
        <f>+C139+C140+C141+C142</f>
        <v>0</v>
      </c>
      <c r="D138" s="324"/>
      <c r="E138" s="206"/>
    </row>
    <row r="139" spans="1:5" ht="15" customHeight="1">
      <c r="A139" s="128" t="s">
        <v>85</v>
      </c>
      <c r="B139" s="269" t="s">
        <v>227</v>
      </c>
      <c r="C139" s="37"/>
      <c r="D139" s="325"/>
      <c r="E139" s="208"/>
    </row>
    <row r="140" spans="1:5" ht="15" customHeight="1">
      <c r="A140" s="128" t="s">
        <v>87</v>
      </c>
      <c r="B140" s="269" t="s">
        <v>228</v>
      </c>
      <c r="C140" s="37"/>
      <c r="D140" s="326"/>
      <c r="E140" s="210"/>
    </row>
    <row r="141" spans="1:5" ht="15" customHeight="1">
      <c r="A141" s="128" t="s">
        <v>89</v>
      </c>
      <c r="B141" s="269" t="s">
        <v>229</v>
      </c>
      <c r="C141" s="37"/>
      <c r="D141" s="326"/>
      <c r="E141" s="210"/>
    </row>
    <row r="142" spans="1:5" ht="15" customHeight="1" thickBot="1">
      <c r="A142" s="130" t="s">
        <v>91</v>
      </c>
      <c r="B142" s="271" t="s">
        <v>230</v>
      </c>
      <c r="C142" s="37"/>
      <c r="D142" s="327"/>
      <c r="E142" s="212"/>
    </row>
    <row r="143" spans="1:5" ht="15" customHeight="1" thickBot="1">
      <c r="A143" s="28" t="s">
        <v>231</v>
      </c>
      <c r="B143" s="270" t="s">
        <v>232</v>
      </c>
      <c r="C143" s="8">
        <f>+C144+C145+C146+C147</f>
        <v>40462</v>
      </c>
      <c r="D143" s="186">
        <v>931</v>
      </c>
      <c r="E143" s="187">
        <f>SUM(C143:D143)</f>
        <v>41393</v>
      </c>
    </row>
    <row r="144" spans="1:5" ht="15" customHeight="1">
      <c r="A144" s="128" t="s">
        <v>97</v>
      </c>
      <c r="B144" s="269" t="s">
        <v>233</v>
      </c>
      <c r="C144" s="37"/>
      <c r="D144" s="325"/>
      <c r="E144" s="208"/>
    </row>
    <row r="145" spans="1:5" ht="15" customHeight="1">
      <c r="A145" s="128" t="s">
        <v>99</v>
      </c>
      <c r="B145" s="269" t="s">
        <v>234</v>
      </c>
      <c r="C145" s="37"/>
      <c r="D145" s="326"/>
      <c r="E145" s="210"/>
    </row>
    <row r="146" spans="1:5" ht="15" customHeight="1">
      <c r="A146" s="128" t="s">
        <v>101</v>
      </c>
      <c r="B146" s="269" t="s">
        <v>235</v>
      </c>
      <c r="C146" s="37"/>
      <c r="D146" s="326"/>
      <c r="E146" s="210"/>
    </row>
    <row r="147" spans="1:5" ht="15" customHeight="1" thickBot="1">
      <c r="A147" s="130" t="s">
        <v>103</v>
      </c>
      <c r="B147" s="360" t="s">
        <v>344</v>
      </c>
      <c r="C147" s="38">
        <v>40462</v>
      </c>
      <c r="D147" s="327">
        <v>931</v>
      </c>
      <c r="E147" s="212">
        <f>SUM(C147:D147)</f>
        <v>41393</v>
      </c>
    </row>
    <row r="148" spans="1:5" ht="15" customHeight="1">
      <c r="A148" s="346"/>
      <c r="B148" s="361"/>
      <c r="C148" s="362"/>
      <c r="D148" s="322"/>
      <c r="E148" s="322"/>
    </row>
    <row r="149" spans="1:5" ht="15" customHeight="1" thickBot="1">
      <c r="A149" s="353"/>
      <c r="B149" s="363"/>
      <c r="C149" s="364"/>
      <c r="D149" s="356"/>
      <c r="E149" s="356"/>
    </row>
    <row r="150" spans="1:5" ht="15" customHeight="1" thickBot="1">
      <c r="A150" s="28" t="s">
        <v>105</v>
      </c>
      <c r="B150" s="270" t="s">
        <v>237</v>
      </c>
      <c r="C150" s="39">
        <f>+C151+C152+C153+C154</f>
        <v>0</v>
      </c>
      <c r="D150" s="324"/>
      <c r="E150" s="206"/>
    </row>
    <row r="151" spans="1:5" ht="15" customHeight="1">
      <c r="A151" s="128" t="s">
        <v>107</v>
      </c>
      <c r="B151" s="269" t="s">
        <v>238</v>
      </c>
      <c r="C151" s="37"/>
      <c r="D151" s="325"/>
      <c r="E151" s="208"/>
    </row>
    <row r="152" spans="1:5" ht="15" customHeight="1">
      <c r="A152" s="128" t="s">
        <v>109</v>
      </c>
      <c r="B152" s="269" t="s">
        <v>239</v>
      </c>
      <c r="C152" s="37"/>
      <c r="D152" s="326"/>
      <c r="E152" s="210"/>
    </row>
    <row r="153" spans="1:5" ht="15" customHeight="1">
      <c r="A153" s="128" t="s">
        <v>111</v>
      </c>
      <c r="B153" s="269" t="s">
        <v>240</v>
      </c>
      <c r="C153" s="37"/>
      <c r="D153" s="326"/>
      <c r="E153" s="210"/>
    </row>
    <row r="154" spans="1:5" ht="15" customHeight="1" thickBot="1">
      <c r="A154" s="128" t="s">
        <v>113</v>
      </c>
      <c r="B154" s="269" t="s">
        <v>241</v>
      </c>
      <c r="C154" s="37"/>
      <c r="D154" s="327"/>
      <c r="E154" s="212"/>
    </row>
    <row r="155" spans="1:5" ht="15" customHeight="1" thickBot="1">
      <c r="A155" s="28" t="s">
        <v>115</v>
      </c>
      <c r="B155" s="270" t="s">
        <v>242</v>
      </c>
      <c r="C155" s="40">
        <f>+C134+C138+C143+C150</f>
        <v>40462</v>
      </c>
      <c r="D155" s="186">
        <v>931</v>
      </c>
      <c r="E155" s="187">
        <v>41393</v>
      </c>
    </row>
    <row r="156" spans="1:5" ht="15" customHeight="1" thickBot="1">
      <c r="A156" s="143" t="s">
        <v>243</v>
      </c>
      <c r="B156" s="272" t="s">
        <v>244</v>
      </c>
      <c r="C156" s="40">
        <f>+C133+C155</f>
        <v>178672</v>
      </c>
      <c r="D156" s="186">
        <v>191881</v>
      </c>
      <c r="E156" s="187">
        <f>SUM(C156:D156)</f>
        <v>370553</v>
      </c>
    </row>
    <row r="157" spans="1:5" ht="15.75" thickBot="1">
      <c r="A157" s="144"/>
      <c r="B157" s="247"/>
      <c r="C157" s="145"/>
      <c r="D157" s="321"/>
      <c r="E157" s="321"/>
    </row>
    <row r="158" spans="1:5" ht="15.75" thickBot="1">
      <c r="A158" s="146" t="s">
        <v>345</v>
      </c>
      <c r="B158" s="248"/>
      <c r="C158" s="147">
        <v>47</v>
      </c>
      <c r="D158" s="612">
        <v>80</v>
      </c>
      <c r="E158" s="613">
        <f>SUM(C158:D158)</f>
        <v>127</v>
      </c>
    </row>
    <row r="159" spans="1:5" ht="15.75" thickBot="1">
      <c r="A159" s="146" t="s">
        <v>346</v>
      </c>
      <c r="B159" s="248"/>
      <c r="C159" s="147">
        <v>31</v>
      </c>
      <c r="D159" s="614">
        <v>80</v>
      </c>
      <c r="E159" s="615">
        <v>111</v>
      </c>
    </row>
    <row r="160" spans="1:5">
      <c r="A160" s="144"/>
      <c r="B160" s="247"/>
      <c r="C160" s="145"/>
    </row>
    <row r="161" spans="1:3">
      <c r="A161" s="144"/>
      <c r="B161" s="247"/>
      <c r="C161" s="145"/>
    </row>
  </sheetData>
  <mergeCells count="2">
    <mergeCell ref="A2:E2"/>
    <mergeCell ref="A3:E3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activeCell="I7" sqref="I7"/>
    </sheetView>
  </sheetViews>
  <sheetFormatPr defaultRowHeight="15"/>
  <cols>
    <col min="1" max="1" width="15.5703125" customWidth="1"/>
    <col min="2" max="2" width="44.85546875" style="192" customWidth="1"/>
    <col min="3" max="3" width="12.42578125" customWidth="1"/>
    <col min="4" max="4" width="12.28515625" customWidth="1"/>
    <col min="5" max="5" width="13" customWidth="1"/>
  </cols>
  <sheetData>
    <row r="1" spans="1:5">
      <c r="B1" s="245" t="s">
        <v>455</v>
      </c>
      <c r="C1" s="242"/>
      <c r="D1" s="243"/>
      <c r="E1" s="243"/>
    </row>
    <row r="2" spans="1:5">
      <c r="A2" s="616" t="s">
        <v>376</v>
      </c>
      <c r="B2" s="616"/>
      <c r="C2" s="616"/>
      <c r="D2" s="616"/>
      <c r="E2" s="616"/>
    </row>
    <row r="3" spans="1:5" ht="15.75" thickBot="1">
      <c r="A3" s="616" t="s">
        <v>388</v>
      </c>
      <c r="B3" s="616"/>
      <c r="C3" s="616"/>
      <c r="D3" s="616"/>
      <c r="E3" s="616"/>
    </row>
    <row r="4" spans="1:5">
      <c r="A4" s="114" t="s">
        <v>252</v>
      </c>
      <c r="B4" s="115" t="s">
        <v>435</v>
      </c>
      <c r="C4" s="116" t="s">
        <v>336</v>
      </c>
      <c r="D4" s="240"/>
      <c r="E4" s="240"/>
    </row>
    <row r="5" spans="1:5" ht="15.75" thickBot="1">
      <c r="A5" s="117" t="s">
        <v>337</v>
      </c>
      <c r="B5" s="118" t="s">
        <v>338</v>
      </c>
      <c r="C5" s="119">
        <v>1</v>
      </c>
      <c r="D5" s="241"/>
      <c r="E5" s="241"/>
    </row>
    <row r="6" spans="1:5" ht="15.75" thickBot="1">
      <c r="A6" s="120"/>
      <c r="B6" s="246"/>
      <c r="C6" s="121" t="s">
        <v>325</v>
      </c>
    </row>
    <row r="7" spans="1:5" ht="18" customHeight="1" thickBot="1">
      <c r="A7" s="122" t="s">
        <v>339</v>
      </c>
      <c r="B7" s="123" t="s">
        <v>340</v>
      </c>
      <c r="C7" s="236" t="s">
        <v>341</v>
      </c>
      <c r="D7" s="273" t="s">
        <v>3</v>
      </c>
      <c r="E7" s="234" t="s">
        <v>380</v>
      </c>
    </row>
    <row r="8" spans="1:5" ht="13.5" customHeight="1" thickBot="1">
      <c r="A8" s="124">
        <v>1</v>
      </c>
      <c r="B8" s="125">
        <v>2</v>
      </c>
      <c r="C8" s="237">
        <v>3</v>
      </c>
      <c r="D8" s="213">
        <v>4</v>
      </c>
      <c r="E8" s="214">
        <v>5</v>
      </c>
    </row>
    <row r="9" spans="1:5" ht="15.75" thickBot="1">
      <c r="A9" s="126"/>
      <c r="B9" s="127" t="s">
        <v>250</v>
      </c>
      <c r="C9" s="238"/>
      <c r="D9" s="196"/>
      <c r="E9" s="183"/>
    </row>
    <row r="10" spans="1:5" ht="15" customHeight="1" thickBot="1">
      <c r="A10" s="28" t="s">
        <v>5</v>
      </c>
      <c r="B10" s="249" t="s">
        <v>62</v>
      </c>
      <c r="C10" s="282"/>
      <c r="D10" s="198"/>
      <c r="E10" s="197"/>
    </row>
    <row r="11" spans="1:5" ht="14.1" customHeight="1">
      <c r="A11" s="128" t="s">
        <v>7</v>
      </c>
      <c r="B11" s="250" t="s">
        <v>64</v>
      </c>
      <c r="C11" s="283"/>
      <c r="D11" s="199"/>
      <c r="E11" s="200"/>
    </row>
    <row r="12" spans="1:5" ht="14.1" customHeight="1">
      <c r="A12" s="129" t="s">
        <v>9</v>
      </c>
      <c r="B12" s="251" t="s">
        <v>66</v>
      </c>
      <c r="C12" s="284"/>
      <c r="D12" s="201"/>
      <c r="E12" s="202"/>
    </row>
    <row r="13" spans="1:5" ht="14.1" customHeight="1">
      <c r="A13" s="129" t="s">
        <v>11</v>
      </c>
      <c r="B13" s="251" t="s">
        <v>68</v>
      </c>
      <c r="C13" s="284"/>
      <c r="D13" s="201"/>
      <c r="E13" s="202"/>
    </row>
    <row r="14" spans="1:5" ht="14.1" customHeight="1">
      <c r="A14" s="129" t="s">
        <v>13</v>
      </c>
      <c r="B14" s="251" t="s">
        <v>70</v>
      </c>
      <c r="C14" s="284"/>
      <c r="D14" s="201"/>
      <c r="E14" s="202"/>
    </row>
    <row r="15" spans="1:5" ht="14.1" customHeight="1">
      <c r="A15" s="129" t="s">
        <v>15</v>
      </c>
      <c r="B15" s="251" t="s">
        <v>72</v>
      </c>
      <c r="C15" s="284"/>
      <c r="D15" s="201"/>
      <c r="E15" s="202"/>
    </row>
    <row r="16" spans="1:5" ht="14.1" customHeight="1">
      <c r="A16" s="129" t="s">
        <v>17</v>
      </c>
      <c r="B16" s="251" t="s">
        <v>74</v>
      </c>
      <c r="C16" s="284"/>
      <c r="D16" s="201"/>
      <c r="E16" s="202"/>
    </row>
    <row r="17" spans="1:5" ht="14.1" customHeight="1">
      <c r="A17" s="129" t="s">
        <v>180</v>
      </c>
      <c r="B17" s="251" t="s">
        <v>76</v>
      </c>
      <c r="C17" s="284"/>
      <c r="D17" s="201"/>
      <c r="E17" s="202"/>
    </row>
    <row r="18" spans="1:5" ht="14.1" customHeight="1">
      <c r="A18" s="129" t="s">
        <v>182</v>
      </c>
      <c r="B18" s="251" t="s">
        <v>78</v>
      </c>
      <c r="C18" s="284"/>
      <c r="D18" s="201"/>
      <c r="E18" s="202"/>
    </row>
    <row r="19" spans="1:5" ht="14.1" customHeight="1">
      <c r="A19" s="129" t="s">
        <v>184</v>
      </c>
      <c r="B19" s="251" t="s">
        <v>80</v>
      </c>
      <c r="C19" s="284"/>
      <c r="D19" s="201"/>
      <c r="E19" s="202"/>
    </row>
    <row r="20" spans="1:5" ht="14.1" customHeight="1" thickBot="1">
      <c r="A20" s="131" t="s">
        <v>186</v>
      </c>
      <c r="B20" s="254" t="s">
        <v>82</v>
      </c>
      <c r="C20" s="285"/>
      <c r="D20" s="203"/>
      <c r="E20" s="204"/>
    </row>
    <row r="21" spans="1:5" ht="20.25" customHeight="1" thickBot="1">
      <c r="A21" s="28" t="s">
        <v>391</v>
      </c>
      <c r="B21" s="249" t="s">
        <v>390</v>
      </c>
      <c r="C21" s="282"/>
      <c r="D21" s="198"/>
      <c r="E21" s="197"/>
    </row>
    <row r="22" spans="1:5" ht="13.5" customHeight="1">
      <c r="A22" s="128" t="s">
        <v>21</v>
      </c>
      <c r="B22" s="250" t="s">
        <v>392</v>
      </c>
      <c r="C22" s="283"/>
      <c r="D22" s="199"/>
      <c r="E22" s="200"/>
    </row>
    <row r="23" spans="1:5" ht="12" customHeight="1">
      <c r="A23" s="129" t="s">
        <v>23</v>
      </c>
      <c r="B23" s="251" t="s">
        <v>393</v>
      </c>
      <c r="C23" s="284"/>
      <c r="D23" s="201"/>
      <c r="E23" s="202"/>
    </row>
    <row r="24" spans="1:5" ht="22.5" customHeight="1">
      <c r="A24" s="129" t="s">
        <v>25</v>
      </c>
      <c r="B24" s="251" t="s">
        <v>347</v>
      </c>
      <c r="C24" s="284"/>
      <c r="D24" s="201"/>
      <c r="E24" s="202"/>
    </row>
    <row r="25" spans="1:5" ht="11.25" customHeight="1" thickBot="1">
      <c r="A25" s="131" t="s">
        <v>27</v>
      </c>
      <c r="B25" s="254" t="s">
        <v>394</v>
      </c>
      <c r="C25" s="285"/>
      <c r="D25" s="203"/>
      <c r="E25" s="204"/>
    </row>
    <row r="26" spans="1:5" ht="15.75" customHeight="1" thickBot="1">
      <c r="A26" s="28" t="s">
        <v>33</v>
      </c>
      <c r="B26" s="253" t="s">
        <v>282</v>
      </c>
      <c r="C26" s="282"/>
      <c r="D26" s="198"/>
      <c r="E26" s="197"/>
    </row>
    <row r="27" spans="1:5" ht="14.25" customHeight="1">
      <c r="A27" s="276" t="s">
        <v>220</v>
      </c>
      <c r="B27" s="277" t="s">
        <v>395</v>
      </c>
      <c r="C27" s="286"/>
      <c r="D27" s="290"/>
      <c r="E27" s="291"/>
    </row>
    <row r="28" spans="1:5" ht="15.75" customHeight="1">
      <c r="A28" s="129" t="s">
        <v>49</v>
      </c>
      <c r="B28" s="251" t="s">
        <v>393</v>
      </c>
      <c r="C28" s="284"/>
      <c r="D28" s="201"/>
      <c r="E28" s="202"/>
    </row>
    <row r="29" spans="1:5" ht="24.75" customHeight="1">
      <c r="A29" s="129" t="s">
        <v>55</v>
      </c>
      <c r="B29" s="251" t="s">
        <v>396</v>
      </c>
      <c r="C29" s="284"/>
      <c r="D29" s="201"/>
      <c r="E29" s="202"/>
    </row>
    <row r="30" spans="1:5" ht="15" customHeight="1" thickBot="1">
      <c r="A30" s="131" t="s">
        <v>57</v>
      </c>
      <c r="B30" s="254" t="s">
        <v>397</v>
      </c>
      <c r="C30" s="284"/>
      <c r="D30" s="203"/>
      <c r="E30" s="204"/>
    </row>
    <row r="31" spans="1:5" ht="15" customHeight="1" thickBot="1">
      <c r="A31" s="132" t="s">
        <v>398</v>
      </c>
      <c r="B31" s="253" t="s">
        <v>399</v>
      </c>
      <c r="C31" s="282"/>
      <c r="D31" s="198"/>
      <c r="E31" s="197"/>
    </row>
    <row r="32" spans="1:5" ht="15" customHeight="1">
      <c r="A32" s="128" t="s">
        <v>63</v>
      </c>
      <c r="B32" s="250" t="s">
        <v>86</v>
      </c>
      <c r="C32" s="284"/>
      <c r="D32" s="199"/>
      <c r="E32" s="200"/>
    </row>
    <row r="33" spans="1:5" ht="15" customHeight="1">
      <c r="A33" s="129" t="s">
        <v>65</v>
      </c>
      <c r="B33" s="251" t="s">
        <v>88</v>
      </c>
      <c r="C33" s="284"/>
      <c r="D33" s="201"/>
      <c r="E33" s="202"/>
    </row>
    <row r="34" spans="1:5" ht="15" customHeight="1" thickBot="1">
      <c r="A34" s="131" t="s">
        <v>67</v>
      </c>
      <c r="B34" s="254" t="s">
        <v>400</v>
      </c>
      <c r="C34" s="284"/>
      <c r="D34" s="203"/>
      <c r="E34" s="204"/>
    </row>
    <row r="35" spans="1:5" ht="15" customHeight="1" thickBot="1">
      <c r="A35" s="132" t="s">
        <v>83</v>
      </c>
      <c r="B35" s="253" t="s">
        <v>401</v>
      </c>
      <c r="C35" s="282"/>
      <c r="D35" s="198"/>
      <c r="E35" s="197"/>
    </row>
    <row r="36" spans="1:5" ht="15" customHeight="1">
      <c r="A36" s="278" t="s">
        <v>231</v>
      </c>
      <c r="B36" s="279" t="s">
        <v>348</v>
      </c>
      <c r="C36" s="284"/>
      <c r="D36" s="199"/>
      <c r="E36" s="200"/>
    </row>
    <row r="37" spans="1:5" ht="15" customHeight="1">
      <c r="A37" s="280" t="s">
        <v>105</v>
      </c>
      <c r="B37" s="281" t="s">
        <v>402</v>
      </c>
      <c r="C37" s="284"/>
      <c r="D37" s="201"/>
      <c r="E37" s="202"/>
    </row>
    <row r="38" spans="1:5" ht="15" customHeight="1">
      <c r="A38" s="280" t="s">
        <v>115</v>
      </c>
      <c r="B38" s="281" t="s">
        <v>403</v>
      </c>
      <c r="C38" s="284"/>
      <c r="D38" s="201"/>
      <c r="E38" s="202"/>
    </row>
    <row r="39" spans="1:5" ht="15" customHeight="1">
      <c r="A39" s="129" t="s">
        <v>349</v>
      </c>
      <c r="B39" s="250" t="s">
        <v>404</v>
      </c>
      <c r="C39" s="284"/>
      <c r="D39" s="201"/>
      <c r="E39" s="202"/>
    </row>
    <row r="40" spans="1:5" ht="15" customHeight="1">
      <c r="A40" s="131" t="s">
        <v>350</v>
      </c>
      <c r="B40" s="254" t="s">
        <v>405</v>
      </c>
      <c r="C40" s="284"/>
      <c r="D40" s="203"/>
      <c r="E40" s="204"/>
    </row>
    <row r="41" spans="1:5" ht="22.5" customHeight="1" thickBot="1">
      <c r="A41" s="129" t="s">
        <v>351</v>
      </c>
      <c r="B41" s="254" t="s">
        <v>406</v>
      </c>
      <c r="C41" s="284">
        <v>40462</v>
      </c>
      <c r="D41" s="292">
        <v>931</v>
      </c>
      <c r="E41" s="302">
        <f>SUM(C41:D41)</f>
        <v>41393</v>
      </c>
    </row>
    <row r="42" spans="1:5" ht="15" customHeight="1" thickBot="1">
      <c r="A42" s="135" t="s">
        <v>407</v>
      </c>
      <c r="B42" s="255" t="s">
        <v>408</v>
      </c>
      <c r="C42" s="282">
        <v>40462</v>
      </c>
      <c r="D42" s="300">
        <v>931</v>
      </c>
      <c r="E42" s="187">
        <v>41393</v>
      </c>
    </row>
    <row r="43" spans="1:5" ht="17.25" customHeight="1" thickBot="1">
      <c r="A43" s="140"/>
      <c r="B43" s="258" t="s">
        <v>251</v>
      </c>
      <c r="C43" s="287"/>
      <c r="D43" s="293"/>
      <c r="E43" s="294"/>
    </row>
    <row r="44" spans="1:5" ht="17.25" customHeight="1" thickBot="1">
      <c r="A44" s="17" t="s">
        <v>5</v>
      </c>
      <c r="B44" s="259" t="s">
        <v>172</v>
      </c>
      <c r="C44" s="334">
        <v>40462</v>
      </c>
      <c r="D44" s="335">
        <v>750</v>
      </c>
      <c r="E44" s="336">
        <v>41212</v>
      </c>
    </row>
    <row r="45" spans="1:5" ht="14.1" customHeight="1">
      <c r="A45" s="141" t="s">
        <v>7</v>
      </c>
      <c r="B45" s="260" t="s">
        <v>173</v>
      </c>
      <c r="C45" s="288">
        <v>27620</v>
      </c>
      <c r="D45" s="239">
        <v>259</v>
      </c>
      <c r="E45" s="298">
        <f>SUM(C45:D45)</f>
        <v>27879</v>
      </c>
    </row>
    <row r="46" spans="1:5" ht="14.1" customHeight="1">
      <c r="A46" s="129" t="s">
        <v>9</v>
      </c>
      <c r="B46" s="261" t="s">
        <v>174</v>
      </c>
      <c r="C46" s="284">
        <v>8082</v>
      </c>
      <c r="D46" s="201">
        <v>70</v>
      </c>
      <c r="E46" s="299">
        <f>SUM(C46:D46)</f>
        <v>8152</v>
      </c>
    </row>
    <row r="47" spans="1:5" ht="14.1" customHeight="1">
      <c r="A47" s="129" t="s">
        <v>11</v>
      </c>
      <c r="B47" s="261" t="s">
        <v>175</v>
      </c>
      <c r="C47" s="285">
        <v>4760</v>
      </c>
      <c r="D47" s="201">
        <v>421</v>
      </c>
      <c r="E47" s="299">
        <f>SUM(C47:D47)</f>
        <v>5181</v>
      </c>
    </row>
    <row r="48" spans="1:5" ht="14.1" customHeight="1">
      <c r="A48" s="129" t="s">
        <v>13</v>
      </c>
      <c r="B48" s="262" t="s">
        <v>176</v>
      </c>
      <c r="C48" s="285"/>
      <c r="D48" s="201"/>
      <c r="E48" s="202"/>
    </row>
    <row r="49" spans="1:5" ht="14.1" customHeight="1" thickBot="1">
      <c r="A49" s="129" t="s">
        <v>177</v>
      </c>
      <c r="B49" s="263" t="s">
        <v>178</v>
      </c>
      <c r="C49" s="285"/>
      <c r="D49" s="201"/>
      <c r="E49" s="202"/>
    </row>
    <row r="50" spans="1:5" ht="15" customHeight="1" thickBot="1">
      <c r="A50" s="28" t="s">
        <v>19</v>
      </c>
      <c r="B50" s="249" t="s">
        <v>409</v>
      </c>
      <c r="C50" s="282"/>
      <c r="D50" s="300">
        <v>181</v>
      </c>
      <c r="E50" s="297">
        <v>181</v>
      </c>
    </row>
    <row r="51" spans="1:5" ht="14.1" customHeight="1">
      <c r="A51" s="128" t="s">
        <v>21</v>
      </c>
      <c r="B51" s="261" t="s">
        <v>199</v>
      </c>
      <c r="C51" s="283"/>
      <c r="D51" s="199">
        <v>181</v>
      </c>
      <c r="E51" s="200">
        <v>181</v>
      </c>
    </row>
    <row r="52" spans="1:5" ht="14.1" customHeight="1">
      <c r="A52" s="128" t="s">
        <v>23</v>
      </c>
      <c r="B52" s="265" t="s">
        <v>201</v>
      </c>
      <c r="C52" s="284"/>
      <c r="D52" s="201"/>
      <c r="E52" s="202"/>
    </row>
    <row r="53" spans="1:5" ht="14.1" customHeight="1">
      <c r="A53" s="128" t="s">
        <v>25</v>
      </c>
      <c r="B53" s="267" t="s">
        <v>203</v>
      </c>
      <c r="C53" s="289"/>
      <c r="D53" s="201"/>
      <c r="E53" s="202"/>
    </row>
    <row r="54" spans="1:5" ht="14.1" customHeight="1" thickBot="1">
      <c r="A54" s="128" t="s">
        <v>27</v>
      </c>
      <c r="B54" s="268" t="s">
        <v>410</v>
      </c>
      <c r="C54" s="289"/>
      <c r="D54" s="201"/>
      <c r="E54" s="202"/>
    </row>
    <row r="55" spans="1:5" ht="14.1" customHeight="1" thickBot="1">
      <c r="A55" s="143" t="s">
        <v>33</v>
      </c>
      <c r="B55" s="272" t="s">
        <v>411</v>
      </c>
      <c r="C55" s="295">
        <v>40462</v>
      </c>
      <c r="D55" s="300">
        <v>931</v>
      </c>
      <c r="E55" s="301">
        <f>SUM(C55:D55)</f>
        <v>41393</v>
      </c>
    </row>
    <row r="56" spans="1:5" ht="15.75" thickBot="1">
      <c r="A56" s="146" t="s">
        <v>345</v>
      </c>
      <c r="B56" s="248"/>
      <c r="C56" s="296">
        <v>10</v>
      </c>
      <c r="D56" s="198"/>
      <c r="E56" s="297">
        <v>10</v>
      </c>
    </row>
    <row r="57" spans="1:5" ht="15.75" thickBot="1">
      <c r="A57" s="146" t="s">
        <v>346</v>
      </c>
      <c r="B57" s="248"/>
      <c r="C57" s="296"/>
      <c r="D57" s="198"/>
      <c r="E57" s="197"/>
    </row>
    <row r="58" spans="1:5">
      <c r="A58" s="144"/>
      <c r="B58" s="247"/>
      <c r="C58" s="145"/>
    </row>
    <row r="59" spans="1:5">
      <c r="A59" s="144"/>
      <c r="B59" s="247"/>
      <c r="C59" s="145"/>
    </row>
  </sheetData>
  <mergeCells count="2">
    <mergeCell ref="A2:E2"/>
    <mergeCell ref="A3:E3"/>
  </mergeCells>
  <pageMargins left="0.7" right="0.7" top="0.75" bottom="0.75" header="0.3" footer="0.3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1.sz. melléklet</vt:lpstr>
      <vt:lpstr>2.sz.melléklet</vt:lpstr>
      <vt:lpstr>3.sz. melléklet</vt:lpstr>
      <vt:lpstr>4.sz. melléklet</vt:lpstr>
      <vt:lpstr>5.sz.melléklet</vt:lpstr>
      <vt:lpstr>6. sz.melléklret</vt:lpstr>
      <vt:lpstr>7.sz. melléklet</vt:lpstr>
      <vt:lpstr>8.sz. melléklet</vt:lpstr>
      <vt:lpstr>9.sz. melléklet</vt:lpstr>
      <vt:lpstr>2.sz.tájékoztató</vt:lpstr>
      <vt:lpstr>3.sz. tájékoztató</vt:lpstr>
      <vt:lpstr>Munka12</vt:lpstr>
      <vt:lpstr>Munka13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Könyvelés</dc:creator>
  <cp:lastModifiedBy>xy</cp:lastModifiedBy>
  <cp:lastPrinted>2015-10-06T09:05:12Z</cp:lastPrinted>
  <dcterms:created xsi:type="dcterms:W3CDTF">2015-07-31T08:06:10Z</dcterms:created>
  <dcterms:modified xsi:type="dcterms:W3CDTF">2015-10-30T07:27:29Z</dcterms:modified>
</cp:coreProperties>
</file>