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önkorm.'!$A$1:$F$96</definedName>
    <definedName name="_xlnm.Print_Area" localSheetId="0">'kiadások működés önkormányzat'!$A$1:$F$122</definedName>
  </definedNames>
  <calcPr fullCalcOnLoad="1"/>
</workbook>
</file>

<file path=xl/sharedStrings.xml><?xml version="1.0" encoding="utf-8"?>
<sst xmlns="http://schemas.openxmlformats.org/spreadsheetml/2006/main" count="426" uniqueCount="413">
  <si>
    <t>Sárbogárd Város Önkormányzat 2020.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</si>
  <si>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</si>
  <si>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</si>
  <si>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</si>
  <si>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</si>
  <si>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</si>
  <si>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</si>
  <si>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</si>
  <si>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</si>
  <si>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</si>
  <si>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</si>
  <si>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</si>
  <si>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</si>
  <si>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</si>
  <si>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</si>
  <si>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</si>
  <si>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</si>
  <si>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</si>
  <si>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</si>
  <si>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</si>
  <si>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</si>
  <si>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</si>
  <si>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</si>
  <si>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</si>
  <si>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</si>
  <si>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</si>
  <si>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</si>
  <si>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</si>
  <si>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</si>
  <si>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</si>
  <si>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</si>
  <si>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</si>
  <si>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</si>
  <si>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</si>
  <si>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</si>
  <si>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</si>
  <si>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</si>
  <si>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</si>
  <si>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</si>
  <si>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</si>
  <si>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</si>
  <si>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</si>
  <si>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</si>
  <si>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</si>
  <si>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</si>
  <si>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</si>
  <si>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</si>
  <si>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</si>
  <si>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</si>
  <si>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</si>
  <si>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</si>
  <si>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</si>
  <si>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</si>
  <si>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</si>
  <si>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</si>
  <si>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</si>
  <si>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</si>
  <si>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</si>
  <si>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</si>
  <si>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</si>
  <si>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</si>
  <si>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</si>
  <si>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</si>
  <si>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</si>
  <si>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</si>
  <si>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</si>
  <si>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</si>
  <si>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</si>
  <si>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</si>
  <si>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</si>
  <si>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</si>
  <si>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</si>
  <si>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</si>
  <si>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</si>
  <si>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</si>
  <si>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</si>
  <si>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</si>
  <si>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</si>
  <si>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</si>
  <si>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</si>
  <si>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</si>
  <si>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</si>
  <si>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</si>
  <si>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</si>
  <si>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</si>
  <si>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</si>
  <si>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</si>
  <si>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</si>
  <si>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</si>
  <si>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</si>
  <si>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</si>
  <si>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</si>
  <si>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</si>
  <si>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</si>
  <si>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</si>
  <si>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</si>
  <si>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</si>
  <si>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</si>
  <si>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</si>
  <si>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</si>
  <si>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</si>
  <si>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</si>
  <si>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</si>
  <si>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</si>
  <si>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</si>
  <si>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</si>
  <si>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</si>
  <si>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</si>
  <si>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</si>
  <si>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</si>
  <si>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</si>
  <si>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</si>
  <si>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</si>
  <si>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</si>
  <si>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</si>
  <si>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</si>
  <si>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</si>
  <si>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</si>
  <si>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</si>
  <si>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</si>
  <si>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</si>
  <si>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</si>
  <si>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</si>
  <si>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</si>
  <si>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</si>
  <si>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</si>
  <si>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</si>
  <si>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</si>
  <si>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</si>
  <si>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</si>
  <si>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</si>
  <si>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</si>
  <si>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</si>
  <si>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</si>
  <si>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</si>
  <si>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</si>
  <si>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</si>
  <si>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</si>
  <si>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</si>
  <si>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</si>
  <si>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</si>
  <si>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</si>
  <si>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</si>
  <si>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</si>
  <si>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</si>
  <si>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</si>
  <si>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</si>
  <si>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</si>
  <si>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</si>
  <si>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</si>
  <si>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</si>
  <si>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</si>
  <si>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</si>
  <si>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</si>
  <si>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</si>
  <si>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</si>
  <si>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</si>
  <si>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</si>
  <si>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</si>
  <si>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</si>
  <si>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</si>
  <si>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</si>
  <si>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</si>
  <si>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</si>
  <si>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</si>
  <si>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</si>
  <si>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</si>
  <si>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</si>
  <si>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</si>
  <si>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</si>
  <si>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</si>
  <si>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</si>
  <si>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</si>
  <si>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</si>
  <si>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</si>
  <si>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</si>
  <si>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</si>
  <si>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</si>
  <si>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</si>
  <si>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</si>
  <si>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</si>
  <si>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</si>
  <si>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</si>
  <si>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</si>
  <si>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</si>
  <si>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</si>
  <si>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</si>
  <si>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</si>
  <si>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</si>
  <si>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</si>
  <si>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</si>
  <si>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</si>
  <si>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</si>
  <si>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</si>
  <si>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</si>
  <si>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</si>
  <si>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</si>
  <si>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</si>
  <si>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</si>
  <si>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</si>
  <si>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</si>
  <si>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</si>
  <si>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</si>
  <si>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</si>
  <si>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</si>
  <si>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</si>
  <si>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</si>
  <si>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</si>
  <si>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</si>
  <si>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</si>
  <si>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</si>
  <si>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</si>
  <si>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</si>
  <si>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</si>
  <si>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</si>
  <si>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</si>
  <si>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</si>
  <si>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</si>
  <si>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</si>
  <si>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</si>
  <si>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</si>
  <si>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</si>
  <si>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</si>
  <si>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</si>
  <si>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</si>
  <si>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</si>
  <si>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</si>
  <si>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</si>
  <si>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</si>
  <si>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</si>
  <si>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</si>
  <si>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</si>
  <si>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</si>
  <si>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</si>
  <si>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</si>
  <si>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</si>
  <si>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</si>
  <si>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</si>
  <si>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</si>
  <si>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</si>
  <si>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</si>
  <si>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</si>
  <si>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</si>
  <si>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</si>
  <si>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</si>
  <si>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</si>
  <si>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</si>
  <si>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</si>
  <si>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</si>
  <si>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</si>
  <si>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</si>
  <si>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</si>
  <si>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</si>
  <si>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</si>
  <si>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</si>
  <si>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</si>
  <si>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</si>
  <si>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</si>
  <si>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</si>
  <si>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</si>
  <si>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</si>
  <si>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</si>
  <si>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</si>
  <si>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</si>
  <si>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</si>
  <si>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</si>
  <si>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</si>
  <si>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</si>
  <si>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</si>
  <si>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</si>
  <si>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</si>
  <si>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</si>
  <si>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</si>
  <si>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</si>
  <si>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</si>
  <si>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</si>
  <si>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</si>
  <si>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</si>
  <si>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</si>
  <si>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</si>
  <si>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</si>
  <si>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</si>
  <si>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</si>
  <si>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</si>
  <si>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</si>
  <si>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</si>
  <si>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</si>
  <si>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</si>
  <si>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</si>
  <si>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</si>
  <si>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</si>
  <si>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</si>
  <si>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</si>
  <si>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</si>
  <si>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</si>
  <si>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</si>
  <si>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</si>
  <si>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</si>
  <si>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</si>
  <si>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</si>
  <si>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</si>
  <si>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</si>
  <si>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</si>
  <si>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</si>
  <si>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</si>
  <si>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</si>
  <si>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</si>
  <si>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</si>
  <si>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</si>
  <si>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</si>
  <si>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</si>
  <si>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</si>
  <si>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</si>
  <si>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</si>
  <si>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</si>
  <si>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Tartalékok-cél</t>
  </si>
  <si>
    <t>K513</t>
  </si>
  <si>
    <t>Tartalékok- általános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</si>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</sst>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29">
      <selection activeCell="C65" sqref="C65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158860530</v>
      </c>
      <c r="D19" s="39"/>
      <c r="E19" s="39"/>
      <c r="F19" s="40">
        <f>SUM(C19:E19)</f>
        <v>158860530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43275733</v>
      </c>
      <c r="D23" s="39">
        <v>16462760</v>
      </c>
      <c r="E23" s="39"/>
      <c r="F23" s="40">
        <f>SUM(C23:E23)</f>
        <v>59738493</v>
      </c>
    </row>
    <row r="24" spans="1:6" ht="15">
      <c r="A24" s="41" t="s">
        <v>222</v>
      </c>
      <c r="B24" s="42" t="s">
        <v>223</v>
      </c>
      <c r="C24" s="43">
        <f>SUM(C19:C23)</f>
        <v>202136263</v>
      </c>
      <c r="D24" s="43">
        <f>SUM(D23)</f>
        <v>16462760</v>
      </c>
      <c r="E24" s="39"/>
      <c r="F24" s="43">
        <f>SUM(C24:E24)</f>
        <v>218599023</v>
      </c>
    </row>
    <row r="25" spans="1:6" ht="15">
      <c r="A25" s="14" t="s">
        <v>224</v>
      </c>
      <c r="B25" s="42" t="s">
        <v>225</v>
      </c>
      <c r="C25" s="43">
        <v>29269281</v>
      </c>
      <c r="D25" s="43">
        <v>3576682</v>
      </c>
      <c r="E25" s="39"/>
      <c r="F25" s="43">
        <f>SUM(C25:E25)</f>
        <v>32845963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30744555</v>
      </c>
      <c r="D29" s="39">
        <v>3450000</v>
      </c>
      <c r="E29" s="39">
        <v>335659</v>
      </c>
      <c r="F29" s="40">
        <f>SUM(C29:E29)</f>
        <v>34530214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1938518</v>
      </c>
      <c r="D32" s="39"/>
      <c r="E32" s="39">
        <v>39562</v>
      </c>
      <c r="F32" s="40">
        <f>SUM(C32:E32)</f>
        <v>1978080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287897429</v>
      </c>
      <c r="D40" s="39">
        <v>12598031</v>
      </c>
      <c r="E40" s="39">
        <v>5047753</v>
      </c>
      <c r="F40" s="40">
        <f>SUM(C40:E40)</f>
        <v>305543213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3566000</v>
      </c>
      <c r="D43" s="39"/>
      <c r="E43" s="39"/>
      <c r="F43" s="40">
        <f>SUM(C43:E43)</f>
        <v>3566000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68274492</v>
      </c>
      <c r="D49" s="39">
        <v>4251969</v>
      </c>
      <c r="E49" s="39">
        <v>1130551</v>
      </c>
      <c r="F49" s="40">
        <f>SUM(C49:E49)</f>
        <v>73657012</v>
      </c>
    </row>
    <row r="50" spans="1:6" ht="15">
      <c r="A50" s="14" t="s">
        <v>274</v>
      </c>
      <c r="B50" s="42" t="s">
        <v>275</v>
      </c>
      <c r="C50" s="43">
        <f>SUM(C29:C49)</f>
        <v>392420994</v>
      </c>
      <c r="D50" s="43">
        <f>SUM(D29:D49)</f>
        <v>20300000</v>
      </c>
      <c r="E50" s="43">
        <f>SUM(E29:E49)</f>
        <v>6553525</v>
      </c>
      <c r="F50" s="43">
        <f>SUM(F29:F49)</f>
        <v>419274519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46000000</v>
      </c>
      <c r="D59" s="43"/>
      <c r="E59" s="43"/>
      <c r="F59" s="43">
        <f>SUM(C59:E59)</f>
        <v>46000000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295</v>
      </c>
      <c r="C61" s="39">
        <v>2113147</v>
      </c>
      <c r="D61" s="39"/>
      <c r="E61" s="39"/>
      <c r="F61" s="40">
        <f>SUM(C61:E61)</f>
        <v>2113147</v>
      </c>
    </row>
    <row r="62" spans="1:6" ht="15">
      <c r="A62" s="46" t="s">
        <v>297</v>
      </c>
      <c r="B62" s="36" t="s">
        <v>298</v>
      </c>
      <c r="C62" s="39"/>
      <c r="D62" s="39"/>
      <c r="E62" s="39"/>
      <c r="F62" s="40"/>
    </row>
    <row r="63" spans="1:6" ht="15">
      <c r="A63" s="46" t="s">
        <v>299</v>
      </c>
      <c r="B63" s="36" t="s">
        <v>300</v>
      </c>
      <c r="C63" s="39"/>
      <c r="D63" s="39"/>
      <c r="E63" s="39"/>
      <c r="F63" s="40"/>
    </row>
    <row r="64" spans="1:6" ht="15">
      <c r="A64" s="46" t="s">
        <v>301</v>
      </c>
      <c r="B64" s="36" t="s">
        <v>302</v>
      </c>
      <c r="C64" s="39"/>
      <c r="D64" s="39"/>
      <c r="E64" s="39"/>
      <c r="F64" s="40"/>
    </row>
    <row r="65" spans="1:6" ht="15">
      <c r="A65" s="46" t="s">
        <v>303</v>
      </c>
      <c r="B65" s="36" t="s">
        <v>304</v>
      </c>
      <c r="C65" s="39">
        <v>291183288</v>
      </c>
      <c r="D65" s="39"/>
      <c r="E65" s="39"/>
      <c r="F65" s="40">
        <f>SUM(C65:E65)</f>
        <v>291183288</v>
      </c>
    </row>
    <row r="66" spans="1:6" ht="15">
      <c r="A66" s="46" t="s">
        <v>305</v>
      </c>
      <c r="B66" s="36" t="s">
        <v>306</v>
      </c>
      <c r="C66" s="39"/>
      <c r="D66" s="39"/>
      <c r="E66" s="39"/>
      <c r="F66" s="40"/>
    </row>
    <row r="67" spans="1:6" ht="15">
      <c r="A67" s="46" t="s">
        <v>307</v>
      </c>
      <c r="B67" s="36" t="s">
        <v>308</v>
      </c>
      <c r="C67" s="39"/>
      <c r="D67" s="39"/>
      <c r="E67" s="39"/>
      <c r="F67" s="40"/>
    </row>
    <row r="68" spans="1:6" ht="15">
      <c r="A68" s="46" t="s">
        <v>309</v>
      </c>
      <c r="B68" s="36" t="s">
        <v>310</v>
      </c>
      <c r="C68" s="39"/>
      <c r="D68" s="39"/>
      <c r="E68" s="39"/>
      <c r="F68" s="40"/>
    </row>
    <row r="69" spans="1:6" ht="15">
      <c r="A69" s="47" t="s">
        <v>311</v>
      </c>
      <c r="B69" s="36" t="s">
        <v>312</v>
      </c>
      <c r="C69" s="39"/>
      <c r="D69" s="39"/>
      <c r="E69" s="39"/>
      <c r="F69" s="40"/>
    </row>
    <row r="70" spans="1:6" ht="15">
      <c r="A70" s="46" t="s">
        <v>313</v>
      </c>
      <c r="B70" s="36" t="s">
        <v>314</v>
      </c>
      <c r="C70" s="39">
        <v>76421404</v>
      </c>
      <c r="D70" s="39">
        <v>10152160</v>
      </c>
      <c r="E70" s="39"/>
      <c r="F70" s="40">
        <f>SUM(C70:E70)</f>
        <v>86573564</v>
      </c>
    </row>
    <row r="71" spans="1:6" ht="15">
      <c r="A71" s="47" t="s">
        <v>315</v>
      </c>
      <c r="B71" s="36" t="s">
        <v>316</v>
      </c>
      <c r="C71" s="39"/>
      <c r="D71" s="39"/>
      <c r="E71" s="39"/>
      <c r="F71" s="40">
        <f>SUM(C71:E71)</f>
        <v>0</v>
      </c>
    </row>
    <row r="72" spans="1:6" ht="15">
      <c r="A72" s="47" t="s">
        <v>317</v>
      </c>
      <c r="B72" s="36" t="s">
        <v>316</v>
      </c>
      <c r="C72" s="39">
        <v>395145154</v>
      </c>
      <c r="D72" s="39"/>
      <c r="E72" s="39"/>
      <c r="F72" s="40">
        <f>SUM(C72:E72)</f>
        <v>395145154</v>
      </c>
    </row>
    <row r="73" spans="1:6" ht="15">
      <c r="A73" s="18" t="s">
        <v>318</v>
      </c>
      <c r="B73" s="42" t="s">
        <v>319</v>
      </c>
      <c r="C73" s="43">
        <f>SUM(C60:C72)</f>
        <v>764862993</v>
      </c>
      <c r="D73" s="43">
        <f>SUM(D60:D72)</f>
        <v>10152160</v>
      </c>
      <c r="E73" s="43"/>
      <c r="F73" s="43">
        <f>SUM(F60:F72)</f>
        <v>775015153</v>
      </c>
    </row>
    <row r="74" spans="1:6" ht="15.75">
      <c r="A74" s="19" t="s">
        <v>93</v>
      </c>
      <c r="B74" s="42"/>
      <c r="C74" s="43">
        <f>C73+C59+C50+C25+C24</f>
        <v>1434689531</v>
      </c>
      <c r="D74" s="43">
        <f>D73+D59+D50+D25+D24</f>
        <v>50491602</v>
      </c>
      <c r="E74" s="43">
        <f>E73+E59+E50+E25+E24</f>
        <v>6553525</v>
      </c>
      <c r="F74" s="43">
        <f>F73+F59+F50+F25+F24</f>
        <v>1491734658</v>
      </c>
    </row>
    <row r="75" spans="1:6" ht="15">
      <c r="A75" s="48" t="s">
        <v>320</v>
      </c>
      <c r="B75" s="36" t="s">
        <v>321</v>
      </c>
      <c r="C75" s="39">
        <v>35457</v>
      </c>
      <c r="D75" s="39"/>
      <c r="E75" s="39"/>
      <c r="F75" s="40">
        <f>SUM(C75:E75)</f>
        <v>35457</v>
      </c>
    </row>
    <row r="76" spans="1:6" ht="15">
      <c r="A76" s="48" t="s">
        <v>322</v>
      </c>
      <c r="B76" s="36" t="s">
        <v>323</v>
      </c>
      <c r="C76" s="39">
        <v>1374176833</v>
      </c>
      <c r="D76" s="39"/>
      <c r="E76" s="39"/>
      <c r="F76" s="40">
        <f>SUM(C76:E76)</f>
        <v>1374176833</v>
      </c>
    </row>
    <row r="77" spans="1:6" ht="15">
      <c r="A77" s="48" t="s">
        <v>324</v>
      </c>
      <c r="B77" s="36" t="s">
        <v>325</v>
      </c>
      <c r="C77" s="39">
        <v>217368</v>
      </c>
      <c r="D77" s="39"/>
      <c r="E77" s="39"/>
      <c r="F77" s="40">
        <f>SUM(C77:E77)</f>
        <v>217368</v>
      </c>
    </row>
    <row r="78" spans="1:6" ht="15">
      <c r="A78" s="48" t="s">
        <v>326</v>
      </c>
      <c r="B78" s="36" t="s">
        <v>327</v>
      </c>
      <c r="C78" s="39">
        <v>100547218</v>
      </c>
      <c r="D78" s="39"/>
      <c r="E78" s="39"/>
      <c r="F78" s="40">
        <f>SUM(C78:E78)</f>
        <v>100547218</v>
      </c>
    </row>
    <row r="79" spans="1:6" ht="15">
      <c r="A79" s="7" t="s">
        <v>328</v>
      </c>
      <c r="B79" s="36" t="s">
        <v>329</v>
      </c>
      <c r="C79" s="39"/>
      <c r="D79" s="39"/>
      <c r="E79" s="39"/>
      <c r="F79" s="40">
        <f>SUM(C79:E79)</f>
        <v>0</v>
      </c>
    </row>
    <row r="80" spans="1:6" ht="15">
      <c r="A80" s="7" t="s">
        <v>330</v>
      </c>
      <c r="B80" s="36" t="s">
        <v>331</v>
      </c>
      <c r="C80" s="39"/>
      <c r="D80" s="39"/>
      <c r="E80" s="39"/>
      <c r="F80" s="40"/>
    </row>
    <row r="81" spans="1:6" ht="15">
      <c r="A81" s="7" t="s">
        <v>332</v>
      </c>
      <c r="B81" s="36" t="s">
        <v>333</v>
      </c>
      <c r="C81" s="39">
        <v>335995486</v>
      </c>
      <c r="D81" s="39"/>
      <c r="E81" s="39"/>
      <c r="F81" s="40">
        <f>SUM(C81:E81)</f>
        <v>335995486</v>
      </c>
    </row>
    <row r="82" spans="1:6" ht="15">
      <c r="A82" s="15" t="s">
        <v>334</v>
      </c>
      <c r="B82" s="42" t="s">
        <v>335</v>
      </c>
      <c r="C82" s="43">
        <f>SUM(C75:C81)</f>
        <v>1810972362</v>
      </c>
      <c r="D82" s="43"/>
      <c r="E82" s="43"/>
      <c r="F82" s="43">
        <f>SUM(F75:F81)</f>
        <v>1810972362</v>
      </c>
    </row>
    <row r="83" spans="1:6" ht="15">
      <c r="A83" s="17" t="s">
        <v>336</v>
      </c>
      <c r="B83" s="36" t="s">
        <v>337</v>
      </c>
      <c r="C83" s="39">
        <v>185412604</v>
      </c>
      <c r="D83" s="39"/>
      <c r="E83" s="39"/>
      <c r="F83" s="40">
        <f>SUM(C83:E83)</f>
        <v>185412604</v>
      </c>
    </row>
    <row r="84" spans="1:6" ht="15">
      <c r="A84" s="17" t="s">
        <v>338</v>
      </c>
      <c r="B84" s="36" t="s">
        <v>339</v>
      </c>
      <c r="C84" s="39"/>
      <c r="D84" s="39"/>
      <c r="E84" s="39"/>
      <c r="F84" s="40"/>
    </row>
    <row r="85" spans="1:6" ht="15">
      <c r="A85" s="17" t="s">
        <v>340</v>
      </c>
      <c r="B85" s="36" t="s">
        <v>341</v>
      </c>
      <c r="C85" s="39">
        <v>2916667</v>
      </c>
      <c r="D85" s="39"/>
      <c r="E85" s="39"/>
      <c r="F85" s="40">
        <f>SUM(C85:E85)</f>
        <v>2916667</v>
      </c>
    </row>
    <row r="86" spans="1:6" ht="15">
      <c r="A86" s="17" t="s">
        <v>342</v>
      </c>
      <c r="B86" s="36" t="s">
        <v>343</v>
      </c>
      <c r="C86" s="39">
        <v>50830085</v>
      </c>
      <c r="D86" s="39"/>
      <c r="E86" s="39"/>
      <c r="F86" s="40">
        <f>SUM(C86:E86)</f>
        <v>50830085</v>
      </c>
    </row>
    <row r="87" spans="1:6" ht="15">
      <c r="A87" s="18" t="s">
        <v>344</v>
      </c>
      <c r="B87" s="42" t="s">
        <v>345</v>
      </c>
      <c r="C87" s="43">
        <f>SUM(C83:C86)</f>
        <v>239159356</v>
      </c>
      <c r="D87" s="43"/>
      <c r="E87" s="43"/>
      <c r="F87" s="43">
        <f>SUM(F83:F86)</f>
        <v>239159356</v>
      </c>
    </row>
    <row r="88" spans="1:6" ht="30">
      <c r="A88" s="17" t="s">
        <v>346</v>
      </c>
      <c r="B88" s="36" t="s">
        <v>347</v>
      </c>
      <c r="C88" s="39"/>
      <c r="D88" s="39"/>
      <c r="E88" s="39"/>
      <c r="F88" s="40"/>
    </row>
    <row r="89" spans="1:6" ht="15">
      <c r="A89" s="17" t="s">
        <v>348</v>
      </c>
      <c r="B89" s="36" t="s">
        <v>349</v>
      </c>
      <c r="C89" s="39"/>
      <c r="D89" s="39"/>
      <c r="E89" s="39"/>
      <c r="F89" s="40"/>
    </row>
    <row r="90" spans="1:6" ht="30">
      <c r="A90" s="17" t="s">
        <v>350</v>
      </c>
      <c r="B90" s="36" t="s">
        <v>351</v>
      </c>
      <c r="C90" s="39"/>
      <c r="D90" s="39"/>
      <c r="E90" s="39"/>
      <c r="F90" s="40"/>
    </row>
    <row r="91" spans="1:6" ht="15">
      <c r="A91" s="17" t="s">
        <v>352</v>
      </c>
      <c r="B91" s="36" t="s">
        <v>353</v>
      </c>
      <c r="C91" s="39"/>
      <c r="D91" s="39"/>
      <c r="E91" s="39"/>
      <c r="F91" s="40">
        <f>SUM(C91:E91)</f>
        <v>0</v>
      </c>
    </row>
    <row r="92" spans="1:6" ht="30">
      <c r="A92" s="17" t="s">
        <v>354</v>
      </c>
      <c r="B92" s="36" t="s">
        <v>355</v>
      </c>
      <c r="C92" s="39"/>
      <c r="D92" s="39"/>
      <c r="E92" s="39"/>
      <c r="F92" s="40"/>
    </row>
    <row r="93" spans="1:6" ht="15">
      <c r="A93" s="17" t="s">
        <v>356</v>
      </c>
      <c r="B93" s="36" t="s">
        <v>357</v>
      </c>
      <c r="C93" s="39"/>
      <c r="D93" s="39"/>
      <c r="E93" s="39"/>
      <c r="F93" s="40"/>
    </row>
    <row r="94" spans="1:6" ht="15">
      <c r="A94" s="17" t="s">
        <v>358</v>
      </c>
      <c r="B94" s="36" t="s">
        <v>359</v>
      </c>
      <c r="C94" s="39"/>
      <c r="D94" s="39"/>
      <c r="E94" s="39"/>
      <c r="F94" s="40"/>
    </row>
    <row r="95" spans="1:6" ht="15">
      <c r="A95" s="17" t="s">
        <v>360</v>
      </c>
      <c r="B95" s="36" t="s">
        <v>361</v>
      </c>
      <c r="C95" s="39"/>
      <c r="D95" s="39"/>
      <c r="E95" s="39"/>
      <c r="F95" s="40"/>
    </row>
    <row r="96" spans="1:6" ht="15">
      <c r="A96" s="18" t="s">
        <v>362</v>
      </c>
      <c r="B96" s="42" t="s">
        <v>363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2050131718</v>
      </c>
      <c r="D97" s="39">
        <f>D96+D87+D82</f>
        <v>0</v>
      </c>
      <c r="E97" s="39">
        <f>E96+E87+E82</f>
        <v>0</v>
      </c>
      <c r="F97" s="40">
        <f>F96+F87+F82</f>
        <v>2050131718</v>
      </c>
    </row>
    <row r="98" spans="1:6" ht="15.75">
      <c r="A98" s="23" t="s">
        <v>364</v>
      </c>
      <c r="B98" s="49" t="s">
        <v>365</v>
      </c>
      <c r="C98" s="43">
        <f>C96+C87+C82+C73+C59+C50+C25+C24</f>
        <v>3484821249</v>
      </c>
      <c r="D98" s="43">
        <f>D73+D50+D25+D24</f>
        <v>50491602</v>
      </c>
      <c r="E98" s="43">
        <f>E50</f>
        <v>6553525</v>
      </c>
      <c r="F98" s="43">
        <f>F96+F87+F82+F73+F59+F50+F25+F24</f>
        <v>3541866376</v>
      </c>
    </row>
    <row r="99" spans="1:25" ht="15">
      <c r="A99" s="17" t="s">
        <v>366</v>
      </c>
      <c r="B99" s="9" t="s">
        <v>367</v>
      </c>
      <c r="C99" s="50">
        <v>6668000</v>
      </c>
      <c r="D99" s="50"/>
      <c r="E99" s="50"/>
      <c r="F99" s="50">
        <f>SUM(C99:E99)</f>
        <v>6668000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368</v>
      </c>
      <c r="B100" s="9" t="s">
        <v>369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370</v>
      </c>
      <c r="B101" s="9" t="s">
        <v>371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372</v>
      </c>
      <c r="B102" s="10" t="s">
        <v>373</v>
      </c>
      <c r="C102" s="53">
        <v>6668000</v>
      </c>
      <c r="D102" s="54"/>
      <c r="E102" s="54"/>
      <c r="F102" s="54">
        <v>6668000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374</v>
      </c>
      <c r="B103" s="9" t="s">
        <v>375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376</v>
      </c>
      <c r="B104" s="9" t="s">
        <v>377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378</v>
      </c>
      <c r="B105" s="9" t="s">
        <v>379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380</v>
      </c>
      <c r="B106" s="9" t="s">
        <v>381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382</v>
      </c>
      <c r="B107" s="10" t="s">
        <v>383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384</v>
      </c>
      <c r="B108" s="9" t="s">
        <v>385</v>
      </c>
      <c r="C108" s="60">
        <v>834916</v>
      </c>
      <c r="D108" s="56"/>
      <c r="E108" s="56"/>
      <c r="F108" s="58">
        <f>SUM(C108:E108)</f>
        <v>834916</v>
      </c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386</v>
      </c>
      <c r="B109" s="9" t="s">
        <v>387</v>
      </c>
      <c r="C109" s="60">
        <v>37811001</v>
      </c>
      <c r="D109" s="56"/>
      <c r="E109" s="56"/>
      <c r="F109" s="58">
        <f>SUM(C109:E109)</f>
        <v>37811001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388</v>
      </c>
      <c r="B110" s="10" t="s">
        <v>389</v>
      </c>
      <c r="C110" s="61">
        <v>740232432</v>
      </c>
      <c r="D110" s="58"/>
      <c r="E110" s="58"/>
      <c r="F110" s="58">
        <f>SUM(C110:E110)</f>
        <v>740232432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390</v>
      </c>
      <c r="B111" s="9" t="s">
        <v>391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392</v>
      </c>
      <c r="B112" s="9" t="s">
        <v>393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394</v>
      </c>
      <c r="B113" s="9" t="s">
        <v>395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2" t="s">
        <v>396</v>
      </c>
      <c r="B114" s="14" t="s">
        <v>397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398</v>
      </c>
      <c r="B115" s="9" t="s">
        <v>399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400</v>
      </c>
      <c r="B116" s="9" t="s">
        <v>401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402</v>
      </c>
      <c r="B117" s="9" t="s">
        <v>403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404</v>
      </c>
      <c r="B118" s="9" t="s">
        <v>405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2" t="s">
        <v>406</v>
      </c>
      <c r="B119" s="14" t="s">
        <v>407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408</v>
      </c>
      <c r="B120" s="9" t="s">
        <v>409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410</v>
      </c>
      <c r="B121" s="30" t="s">
        <v>411</v>
      </c>
      <c r="C121" s="58">
        <f>SUM(C102:C120)</f>
        <v>785546349</v>
      </c>
      <c r="D121" s="58">
        <f>SUM(D102:D120)</f>
        <v>0</v>
      </c>
      <c r="E121" s="58">
        <f>SUM(E102:E120)</f>
        <v>0</v>
      </c>
      <c r="F121" s="58">
        <f>SUM(F102:F120)</f>
        <v>785546349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412</v>
      </c>
      <c r="B122" s="32"/>
      <c r="C122" s="63">
        <f>C98+C121</f>
        <v>4270367598</v>
      </c>
      <c r="D122" s="63">
        <f>D98</f>
        <v>50491602</v>
      </c>
      <c r="E122" s="63">
        <f>E98</f>
        <v>6553525</v>
      </c>
      <c r="F122" s="63">
        <f>F121+F98</f>
        <v>4327412725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&amp;R1.5 melléklet  3/2020.(II. 27.) önkormányzati rendelethez*</oddHeader>
    <oddFooter>&amp;LMódosította: 2/2021. (I. 12.) önk. rend. Hatályos: 2021. I. 13-tól.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30">
      <selection activeCell="C49" sqref="C49:C53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990042593</v>
      </c>
      <c r="D12" s="12"/>
      <c r="E12" s="12"/>
      <c r="F12" s="12">
        <f>SUM(C12:E12)</f>
        <v>990042593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392542554</v>
      </c>
      <c r="D17" s="13"/>
      <c r="E17" s="13"/>
      <c r="F17" s="13">
        <f>SUM(C17:E17)</f>
        <v>392542554</v>
      </c>
    </row>
    <row r="18" spans="1:6" ht="15" customHeight="1">
      <c r="A18" s="14" t="s">
        <v>33</v>
      </c>
      <c r="B18" s="15" t="s">
        <v>34</v>
      </c>
      <c r="C18" s="12">
        <f>SUM(C12:C17)</f>
        <v>1382585147</v>
      </c>
      <c r="D18" s="12"/>
      <c r="E18" s="12"/>
      <c r="F18" s="12">
        <f>SUM(F12:F17)</f>
        <v>1382585147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>
        <f>SUM(C28:E28)</f>
        <v>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233511362</v>
      </c>
      <c r="D30" s="16">
        <f>SUM(D25:D29)</f>
        <v>50095502</v>
      </c>
      <c r="E30" s="16">
        <f>SUM(E25:E29)</f>
        <v>6393136</v>
      </c>
      <c r="F30" s="16">
        <f>SUM(F25:F29)</f>
        <v>290000000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240511362</v>
      </c>
      <c r="D32" s="12">
        <f>SUM(D30:D31)</f>
        <v>50095502</v>
      </c>
      <c r="E32" s="12">
        <f>SUM(E30:E31)</f>
        <v>6393136</v>
      </c>
      <c r="F32" s="12">
        <f>SUM(F30:F31)</f>
        <v>297000000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99106834</v>
      </c>
      <c r="D43" s="12"/>
      <c r="E43" s="12"/>
      <c r="F43" s="12">
        <f>SUM(C43:E43)</f>
        <v>99106834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1722203343</v>
      </c>
      <c r="D48" s="12">
        <f>D43+D32+D18</f>
        <v>50095502</v>
      </c>
      <c r="E48" s="12">
        <f>E43+E32+E18</f>
        <v>6393136</v>
      </c>
      <c r="F48" s="12">
        <f>F47+F43+F32+F18</f>
        <v>1778691981</v>
      </c>
    </row>
    <row r="49" spans="1:6" ht="15" customHeight="1">
      <c r="A49" s="9" t="s">
        <v>94</v>
      </c>
      <c r="B49" s="7" t="s">
        <v>95</v>
      </c>
      <c r="C49" s="13">
        <v>28972797</v>
      </c>
      <c r="D49" s="13"/>
      <c r="E49" s="13"/>
      <c r="F49" s="13">
        <f>SUM(C49:E49)</f>
        <v>28972797</v>
      </c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381495000</v>
      </c>
      <c r="D53" s="13"/>
      <c r="E53" s="13"/>
      <c r="F53" s="13">
        <f>SUM(C53:E53)</f>
        <v>381495000</v>
      </c>
    </row>
    <row r="54" spans="1:6" ht="15" customHeight="1">
      <c r="A54" s="14" t="s">
        <v>104</v>
      </c>
      <c r="B54" s="15" t="s">
        <v>105</v>
      </c>
      <c r="C54" s="12">
        <f>SUM(C49:C53)</f>
        <v>410467797</v>
      </c>
      <c r="D54" s="12">
        <f>SUM(D49:D53)</f>
        <v>0</v>
      </c>
      <c r="E54" s="12">
        <f>SUM(E49:E53)</f>
        <v>0</v>
      </c>
      <c r="F54" s="12">
        <f>SUM(F49:F53)</f>
        <v>410467797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>
        <f>SUM(C56:E56)</f>
        <v>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0</v>
      </c>
      <c r="D60" s="12"/>
      <c r="E60" s="12"/>
      <c r="F60" s="12">
        <f>SUM(F55:F59)</f>
        <v>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410467797</v>
      </c>
      <c r="D65" s="12">
        <f>D64+D60+D54</f>
        <v>0</v>
      </c>
      <c r="E65" s="12">
        <f>E64+E60+E54</f>
        <v>0</v>
      </c>
      <c r="F65" s="12">
        <f>F64+F60+F54</f>
        <v>410467797</v>
      </c>
    </row>
    <row r="66" spans="1:6" ht="15.75">
      <c r="A66" s="22" t="s">
        <v>127</v>
      </c>
      <c r="B66" s="23" t="s">
        <v>128</v>
      </c>
      <c r="C66" s="12">
        <f>C64+C47+C60+C43+C32+C18+C54</f>
        <v>2132671140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2189159778</v>
      </c>
    </row>
    <row r="67" spans="1:6" ht="15.75">
      <c r="A67" s="24" t="s">
        <v>129</v>
      </c>
      <c r="B67" s="25"/>
      <c r="C67" s="13">
        <f>C48-'kiadások működés önkormányzat'!C74</f>
        <v>287513812</v>
      </c>
      <c r="D67" s="13">
        <f>D48-'kiadások működés önkormányzat'!D74</f>
        <v>-396100</v>
      </c>
      <c r="E67" s="13">
        <f>E48-'kiadások működés önkormányzat'!E74</f>
        <v>-160389</v>
      </c>
      <c r="F67" s="13">
        <f>SUM(C67:E67)</f>
        <v>286957323</v>
      </c>
    </row>
    <row r="68" spans="1:6" ht="15.75">
      <c r="A68" s="24" t="s">
        <v>130</v>
      </c>
      <c r="B68" s="25"/>
      <c r="C68" s="13">
        <f>C65-'kiadások működés önkormányzat'!C97</f>
        <v>-1639663921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-1639663921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2137418031</v>
      </c>
      <c r="D82" s="13"/>
      <c r="E82" s="13"/>
      <c r="F82" s="13">
        <f>SUM(C82:E82)</f>
        <v>2137418031</v>
      </c>
    </row>
    <row r="83" spans="1:6" ht="15">
      <c r="A83" s="26" t="s">
        <v>157</v>
      </c>
      <c r="B83" s="9" t="s">
        <v>158</v>
      </c>
      <c r="C83" s="13">
        <v>834916</v>
      </c>
      <c r="D83" s="13"/>
      <c r="E83" s="13"/>
      <c r="F83" s="13">
        <f>SUM(C83:E83)</f>
        <v>834916</v>
      </c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SUM(C82:C87)</f>
        <v>2138252947</v>
      </c>
      <c r="D88" s="12"/>
      <c r="E88" s="12"/>
      <c r="F88" s="12">
        <f>SUM(C88:E88)</f>
        <v>2138252947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2138252947</v>
      </c>
      <c r="D95" s="12"/>
      <c r="E95" s="12"/>
      <c r="F95" s="12">
        <f>SUM(C95:E95)</f>
        <v>2138252947</v>
      </c>
    </row>
    <row r="96" spans="1:6" ht="15.75">
      <c r="A96" s="31" t="s">
        <v>183</v>
      </c>
      <c r="B96" s="32"/>
      <c r="C96" s="12">
        <f>C66+C95</f>
        <v>4270924087</v>
      </c>
      <c r="D96" s="12">
        <f>D95+D66</f>
        <v>50095502</v>
      </c>
      <c r="E96" s="12">
        <f>E95+E66</f>
        <v>6393136</v>
      </c>
      <c r="F96" s="12">
        <f>F95+F66</f>
        <v>4327412725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2/2021.(I. 12.)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2021-01-13T11:33:48Z</dcterms:created>
  <dcterms:modified xsi:type="dcterms:W3CDTF">2021-01-14T11:57:22Z</dcterms:modified>
  <cp:category/>
  <cp:version/>
  <cp:contentType/>
  <cp:contentStatus/>
</cp:coreProperties>
</file>