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KIADÁSOK" sheetId="1" r:id="rId1"/>
    <sheet name="BEVÉTELEK" sheetId="2" r:id="rId2"/>
  </sheets>
  <definedNames/>
  <calcPr fullCalcOnLoad="1"/>
</workbook>
</file>

<file path=xl/sharedStrings.xml><?xml version="1.0" encoding="utf-8"?>
<sst xmlns="http://schemas.openxmlformats.org/spreadsheetml/2006/main" count="168" uniqueCount="106">
  <si>
    <t>ERDŐKERTES  KÖZSÉG ÖNKORMÁNYZATA</t>
  </si>
  <si>
    <t>SZÁMA</t>
  </si>
  <si>
    <t>MEGNEVEZÉSE</t>
  </si>
  <si>
    <t>FELADAT
ELLÁTÓ
 HELY</t>
  </si>
  <si>
    <t>PH</t>
  </si>
  <si>
    <t>SZEMÉLYI
JUTTATÁS</t>
  </si>
  <si>
    <t>JÁRULÉK</t>
  </si>
  <si>
    <t>DOLOGI</t>
  </si>
  <si>
    <t>011130</t>
  </si>
  <si>
    <t>066020</t>
  </si>
  <si>
    <t>ÓVODA</t>
  </si>
  <si>
    <t>091110</t>
  </si>
  <si>
    <t>FALUHÁZ</t>
  </si>
  <si>
    <t>082044</t>
  </si>
  <si>
    <t>086020</t>
  </si>
  <si>
    <t>013320</t>
  </si>
  <si>
    <t>MŰKÖDÉSI
BEVÉTEL</t>
  </si>
  <si>
    <t>013350</t>
  </si>
  <si>
    <t>FELHALMOZÁSI
BEVÉTEL</t>
  </si>
  <si>
    <t>016080</t>
  </si>
  <si>
    <t>018030</t>
  </si>
  <si>
    <t>045160</t>
  </si>
  <si>
    <t>064010</t>
  </si>
  <si>
    <t>066010</t>
  </si>
  <si>
    <t>074031</t>
  </si>
  <si>
    <t>074032</t>
  </si>
  <si>
    <t>081041</t>
  </si>
  <si>
    <t>MŰK.C.
TÁMOGATÁS</t>
  </si>
  <si>
    <t>083030</t>
  </si>
  <si>
    <t>084070</t>
  </si>
  <si>
    <t>084031</t>
  </si>
  <si>
    <t>ELL.PÉNZBENI
JUTT.</t>
  </si>
  <si>
    <t>107060</t>
  </si>
  <si>
    <t>900020</t>
  </si>
  <si>
    <t>ADÓBEVÉTELEK</t>
  </si>
  <si>
    <t>HITEL</t>
  </si>
  <si>
    <t xml:space="preserve">KORMÁNYZATI SZEKTOR
</t>
  </si>
  <si>
    <t>ÖNKOR
MÁNYZAT</t>
  </si>
  <si>
    <t>IGAZGATÁS</t>
  </si>
  <si>
    <t>TEMETŐ</t>
  </si>
  <si>
    <t>VAGYONG.</t>
  </si>
  <si>
    <t>ÖNK.RENDEZV.</t>
  </si>
  <si>
    <t>ÖNK.ELSZ.</t>
  </si>
  <si>
    <t>UTAK</t>
  </si>
  <si>
    <t>KÖZVILÁGÍTÁS</t>
  </si>
  <si>
    <t>ZÖLDTERÜLET</t>
  </si>
  <si>
    <t>KÖZSÉGGAZD.</t>
  </si>
  <si>
    <t>VÉDŐNŐK</t>
  </si>
  <si>
    <t>ISKOLAEÜ.</t>
  </si>
  <si>
    <t>SPORTEGY.</t>
  </si>
  <si>
    <t>ÚJSÁG</t>
  </si>
  <si>
    <t>TÁBOR</t>
  </si>
  <si>
    <t>CIVIL SZERV.</t>
  </si>
  <si>
    <t>FUNKC.B.EV</t>
  </si>
  <si>
    <t>KÖZSÉGGAZD</t>
  </si>
  <si>
    <t>ÓV.ELLÁTÁS</t>
  </si>
  <si>
    <t>KÖNYVTÁR</t>
  </si>
  <si>
    <t>KIADÁSOK
ÖSSZESEN</t>
  </si>
  <si>
    <t>BERUHÁ
ZÁS</t>
  </si>
  <si>
    <t>HITEL
TÖRL.</t>
  </si>
  <si>
    <t xml:space="preserve">KIADÁSOK
</t>
  </si>
  <si>
    <t xml:space="preserve">FELADAT
ELLÁTÓ
 HELY
</t>
  </si>
  <si>
    <t>ÖNKORMÁNYZAT ÖSSZESEN</t>
  </si>
  <si>
    <t>PH ÖSSZESEN</t>
  </si>
  <si>
    <t>ÓVODA ÖSSZESEN</t>
  </si>
  <si>
    <t>FALUHÁZ ÖSSZESEN</t>
  </si>
  <si>
    <t>KÖLTSÉGVETÉSI KIADÁSOK INTÉZMÉNYFINANSZÍROZÁS NÉLKÜL</t>
  </si>
  <si>
    <t>ÖNKOR
MÁNY
ZAT</t>
  </si>
  <si>
    <t>ÖNK.MŰK.
TÁMOGA
TÁS</t>
  </si>
  <si>
    <t xml:space="preserve">BEVÉTELEK
</t>
  </si>
  <si>
    <t xml:space="preserve">KÖLTSÉGVETÉSI KIADÁSOK INTÉZMÉNYFINANSZÍROZÁSSAL
</t>
  </si>
  <si>
    <t>2.sz.melléklet</t>
  </si>
  <si>
    <t>096015</t>
  </si>
  <si>
    <t>GYERMEKÉTKEZÉS</t>
  </si>
  <si>
    <t>BÉR</t>
  </si>
  <si>
    <t>ÖSSZESEN</t>
  </si>
  <si>
    <t>082091</t>
  </si>
  <si>
    <t>082042</t>
  </si>
  <si>
    <t xml:space="preserve">KÖNYV </t>
  </si>
  <si>
    <t>KÜLSŐ
SZEM.JUTT</t>
  </si>
  <si>
    <t>096025</t>
  </si>
  <si>
    <t>FELNŐTTÉTKEZÉS</t>
  </si>
  <si>
    <t>104037</t>
  </si>
  <si>
    <t>SZÜNIDEI ÉTK</t>
  </si>
  <si>
    <t>107051</t>
  </si>
  <si>
    <t>SZOC.ÉTK</t>
  </si>
  <si>
    <t>031030</t>
  </si>
  <si>
    <t>KÖZTERÜLET</t>
  </si>
  <si>
    <t>TELEPÜLÉSI</t>
  </si>
  <si>
    <t>SAJÁT 
BEVÉTELEK
ÖSSZESEN</t>
  </si>
  <si>
    <t>ÁLLAMI 
TÁMOGATÁS</t>
  </si>
  <si>
    <t>INTÉZMÉNY
FINANSZÍROZÁS</t>
  </si>
  <si>
    <t>BEVÉTELEK ÖSSZESEN</t>
  </si>
  <si>
    <t>ÖNKORMÁNYZAT MINDÖSSZESEN INTÉZMÉNYFINANSZÍROZÁSSAL</t>
  </si>
  <si>
    <t xml:space="preserve"> ÖNKORMÁNYZAT MINDÖSSZESEN INTÉZMÉNYFINANSZÍROZÁS NÉLKÜL</t>
  </si>
  <si>
    <t>A</t>
  </si>
  <si>
    <t>Ö</t>
  </si>
  <si>
    <t>KISTÉRSÉG</t>
  </si>
  <si>
    <t>INT.FIN</t>
  </si>
  <si>
    <t>PÁLYÁZATOK</t>
  </si>
  <si>
    <t>MINDÖSSZESEN</t>
  </si>
  <si>
    <t>80-20%A-Á</t>
  </si>
  <si>
    <t>2019.ÉVI KÖLTSÉGVETÉSI KIADÁSOK</t>
  </si>
  <si>
    <t>2019.ÉVI KÖLTSÉGVETÉSI BEVÉTELEK</t>
  </si>
  <si>
    <t>TARTALÉK</t>
  </si>
  <si>
    <t xml:space="preserve">                                                            ERDŐKERTES  KÖZSÉG ÖNKORMÁNYZATA                                           2.sz.melléklet az 1/2019. (III. 01.)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</si>
</sst>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u val="single"/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B050"/>
      <name val="Calibri"/>
      <family val="2"/>
    </font>
    <font>
      <i/>
      <u val="single"/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4" fillId="0" borderId="0" xfId="0" applyFont="1" applyAlignment="1">
      <alignment horizontal="center" wrapText="1"/>
    </xf>
    <xf numFmtId="164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164" fontId="41" fillId="0" borderId="10" xfId="0" applyNumberFormat="1" applyFont="1" applyBorder="1" applyAlignment="1">
      <alignment/>
    </xf>
    <xf numFmtId="164" fontId="41" fillId="0" borderId="0" xfId="0" applyNumberFormat="1" applyFont="1" applyAlignment="1">
      <alignment/>
    </xf>
    <xf numFmtId="164" fontId="0" fillId="0" borderId="12" xfId="0" applyNumberFormat="1" applyBorder="1" applyAlignment="1">
      <alignment/>
    </xf>
    <xf numFmtId="164" fontId="41" fillId="0" borderId="13" xfId="0" applyNumberFormat="1" applyFont="1" applyBorder="1" applyAlignment="1">
      <alignment/>
    </xf>
    <xf numFmtId="164" fontId="41" fillId="0" borderId="12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164" fontId="3" fillId="0" borderId="14" xfId="0" applyNumberFormat="1" applyFont="1" applyBorder="1" applyAlignment="1">
      <alignment wrapText="1"/>
    </xf>
    <xf numFmtId="164" fontId="3" fillId="0" borderId="14" xfId="0" applyNumberFormat="1" applyFont="1" applyBorder="1" applyAlignment="1">
      <alignment/>
    </xf>
    <xf numFmtId="164" fontId="7" fillId="0" borderId="15" xfId="0" applyNumberFormat="1" applyFont="1" applyBorder="1" applyAlignment="1">
      <alignment wrapText="1"/>
    </xf>
    <xf numFmtId="164" fontId="1" fillId="0" borderId="14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3" fillId="0" borderId="16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vertical="top" textRotation="1"/>
    </xf>
    <xf numFmtId="0" fontId="4" fillId="0" borderId="0" xfId="0" applyFont="1" applyAlignment="1">
      <alignment vertical="top" textRotation="91"/>
    </xf>
    <xf numFmtId="164" fontId="0" fillId="0" borderId="12" xfId="0" applyNumberFormat="1" applyBorder="1" applyAlignment="1">
      <alignment/>
    </xf>
    <xf numFmtId="164" fontId="45" fillId="0" borderId="0" xfId="0" applyNumberFormat="1" applyFont="1" applyAlignment="1">
      <alignment/>
    </xf>
    <xf numFmtId="164" fontId="45" fillId="0" borderId="12" xfId="0" applyNumberFormat="1" applyFont="1" applyBorder="1" applyAlignment="1">
      <alignment/>
    </xf>
    <xf numFmtId="164" fontId="7" fillId="0" borderId="16" xfId="0" applyNumberFormat="1" applyFont="1" applyBorder="1" applyAlignment="1">
      <alignment horizontal="center" wrapText="1"/>
    </xf>
    <xf numFmtId="164" fontId="41" fillId="0" borderId="18" xfId="0" applyNumberFormat="1" applyFont="1" applyBorder="1" applyAlignment="1">
      <alignment/>
    </xf>
    <xf numFmtId="164" fontId="41" fillId="0" borderId="19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164" fontId="46" fillId="0" borderId="0" xfId="0" applyNumberFormat="1" applyFont="1" applyBorder="1" applyAlignment="1">
      <alignment/>
    </xf>
    <xf numFmtId="164" fontId="41" fillId="0" borderId="10" xfId="0" applyNumberFormat="1" applyFont="1" applyBorder="1" applyAlignment="1">
      <alignment horizontal="center"/>
    </xf>
    <xf numFmtId="164" fontId="41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164" fontId="6" fillId="0" borderId="19" xfId="0" applyNumberFormat="1" applyFont="1" applyBorder="1" applyAlignment="1">
      <alignment horizontal="right" wrapText="1"/>
    </xf>
    <xf numFmtId="164" fontId="6" fillId="0" borderId="10" xfId="0" applyNumberFormat="1" applyFont="1" applyBorder="1" applyAlignment="1">
      <alignment horizontal="right" wrapText="1"/>
    </xf>
    <xf numFmtId="164" fontId="6" fillId="0" borderId="13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164" fontId="47" fillId="0" borderId="10" xfId="0" applyNumberFormat="1" applyFont="1" applyBorder="1" applyAlignment="1">
      <alignment/>
    </xf>
    <xf numFmtId="164" fontId="48" fillId="0" borderId="10" xfId="0" applyNumberFormat="1" applyFont="1" applyBorder="1" applyAlignment="1">
      <alignment/>
    </xf>
    <xf numFmtId="3" fontId="48" fillId="0" borderId="10" xfId="0" applyNumberFormat="1" applyFont="1" applyBorder="1" applyAlignment="1">
      <alignment/>
    </xf>
    <xf numFmtId="164" fontId="48" fillId="0" borderId="13" xfId="0" applyNumberFormat="1" applyFont="1" applyBorder="1" applyAlignment="1">
      <alignment/>
    </xf>
    <xf numFmtId="0" fontId="47" fillId="0" borderId="0" xfId="0" applyFont="1" applyAlignment="1">
      <alignment/>
    </xf>
    <xf numFmtId="0" fontId="41" fillId="0" borderId="0" xfId="0" applyFont="1" applyAlignment="1">
      <alignment/>
    </xf>
    <xf numFmtId="164" fontId="41" fillId="0" borderId="21" xfId="0" applyNumberFormat="1" applyFont="1" applyBorder="1" applyAlignment="1">
      <alignment wrapText="1"/>
    </xf>
    <xf numFmtId="164" fontId="41" fillId="0" borderId="22" xfId="0" applyNumberFormat="1" applyFont="1" applyBorder="1" applyAlignment="1">
      <alignment/>
    </xf>
    <xf numFmtId="164" fontId="41" fillId="0" borderId="10" xfId="0" applyNumberFormat="1" applyFont="1" applyBorder="1" applyAlignment="1">
      <alignment horizontal="right"/>
    </xf>
    <xf numFmtId="164" fontId="41" fillId="0" borderId="21" xfId="0" applyNumberFormat="1" applyFont="1" applyBorder="1" applyAlignment="1">
      <alignment horizontal="center" wrapText="1"/>
    </xf>
    <xf numFmtId="164" fontId="41" fillId="0" borderId="21" xfId="0" applyNumberFormat="1" applyFont="1" applyBorder="1" applyAlignment="1">
      <alignment/>
    </xf>
    <xf numFmtId="164" fontId="41" fillId="0" borderId="12" xfId="0" applyNumberFormat="1" applyFont="1" applyBorder="1" applyAlignment="1">
      <alignment/>
    </xf>
    <xf numFmtId="164" fontId="41" fillId="0" borderId="15" xfId="0" applyNumberFormat="1" applyFont="1" applyBorder="1" applyAlignment="1">
      <alignment/>
    </xf>
    <xf numFmtId="164" fontId="41" fillId="0" borderId="12" xfId="0" applyNumberFormat="1" applyFont="1" applyBorder="1" applyAlignment="1">
      <alignment wrapText="1"/>
    </xf>
    <xf numFmtId="164" fontId="2" fillId="0" borderId="13" xfId="0" applyNumberFormat="1" applyFont="1" applyBorder="1" applyAlignment="1">
      <alignment horizontal="center" vertical="center" wrapText="1"/>
    </xf>
    <xf numFmtId="164" fontId="49" fillId="0" borderId="0" xfId="0" applyNumberFormat="1" applyFont="1" applyBorder="1" applyAlignment="1">
      <alignment/>
    </xf>
    <xf numFmtId="164" fontId="49" fillId="0" borderId="12" xfId="0" applyNumberFormat="1" applyFont="1" applyBorder="1" applyAlignment="1">
      <alignment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49" fontId="7" fillId="0" borderId="25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64" fontId="2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PageLayoutView="0" workbookViewId="0" topLeftCell="A1">
      <selection activeCell="R8" sqref="R8"/>
    </sheetView>
  </sheetViews>
  <sheetFormatPr defaultColWidth="9.140625" defaultRowHeight="15"/>
  <cols>
    <col min="1" max="1" width="9.140625" style="3" customWidth="1"/>
    <col min="2" max="2" width="10.140625" style="2" customWidth="1"/>
    <col min="3" max="3" width="10.57421875" style="6" bestFit="1" customWidth="1"/>
    <col min="4" max="4" width="13.7109375" style="0" bestFit="1" customWidth="1"/>
    <col min="5" max="5" width="12.57421875" style="29" bestFit="1" customWidth="1"/>
    <col min="6" max="6" width="11.00390625" style="29" bestFit="1" customWidth="1"/>
    <col min="7" max="7" width="13.28125" style="1" bestFit="1" customWidth="1"/>
    <col min="8" max="8" width="13.8515625" style="18" bestFit="1" customWidth="1"/>
    <col min="9" max="9" width="13.8515625" style="1" bestFit="1" customWidth="1"/>
    <col min="10" max="10" width="13.28125" style="1" bestFit="1" customWidth="1"/>
    <col min="11" max="11" width="13.8515625" style="1" bestFit="1" customWidth="1"/>
    <col min="12" max="12" width="12.00390625" style="1" bestFit="1" customWidth="1"/>
    <col min="13" max="13" width="11.7109375" style="1" bestFit="1" customWidth="1"/>
    <col min="14" max="14" width="13.8515625" style="1" bestFit="1" customWidth="1"/>
    <col min="15" max="15" width="15.28125" style="1" bestFit="1" customWidth="1"/>
    <col min="16" max="16" width="13.140625" style="0" bestFit="1" customWidth="1"/>
    <col min="23" max="23" width="9.140625" style="1" customWidth="1"/>
  </cols>
  <sheetData>
    <row r="1" spans="1:15" ht="18.75">
      <c r="A1" s="92" t="s">
        <v>105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21.75" customHeight="1" thickBot="1">
      <c r="A2" s="93" t="s">
        <v>102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23" s="3" customFormat="1" ht="29.25" customHeight="1">
      <c r="A3" s="89" t="s">
        <v>61</v>
      </c>
      <c r="B3" s="91" t="s">
        <v>36</v>
      </c>
      <c r="C3" s="91"/>
      <c r="D3" s="94" t="s">
        <v>60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6"/>
      <c r="W3" s="4"/>
    </row>
    <row r="4" spans="1:23" s="3" customFormat="1" ht="32.25" customHeight="1" thickBot="1">
      <c r="A4" s="90"/>
      <c r="B4" s="15" t="s">
        <v>1</v>
      </c>
      <c r="C4" s="16" t="s">
        <v>2</v>
      </c>
      <c r="D4" s="24" t="s">
        <v>74</v>
      </c>
      <c r="E4" s="28" t="s">
        <v>5</v>
      </c>
      <c r="F4" s="28" t="s">
        <v>79</v>
      </c>
      <c r="G4" s="26" t="s">
        <v>6</v>
      </c>
      <c r="H4" s="34" t="s">
        <v>75</v>
      </c>
      <c r="I4" s="26" t="s">
        <v>7</v>
      </c>
      <c r="J4" s="25" t="s">
        <v>31</v>
      </c>
      <c r="K4" s="25" t="s">
        <v>27</v>
      </c>
      <c r="L4" s="25" t="s">
        <v>104</v>
      </c>
      <c r="M4" s="25" t="s">
        <v>59</v>
      </c>
      <c r="N4" s="25" t="s">
        <v>58</v>
      </c>
      <c r="O4" s="27" t="s">
        <v>57</v>
      </c>
      <c r="W4" s="4"/>
    </row>
    <row r="5" spans="1:15" ht="26.25">
      <c r="A5" s="5" t="s">
        <v>37</v>
      </c>
      <c r="O5" s="19"/>
    </row>
    <row r="6" spans="1:15" ht="15">
      <c r="A6" s="3" t="s">
        <v>101</v>
      </c>
      <c r="B6" s="2" t="s">
        <v>8</v>
      </c>
      <c r="C6" s="6" t="s">
        <v>38</v>
      </c>
      <c r="D6" s="1">
        <v>7248000</v>
      </c>
      <c r="E6" s="37">
        <v>11208708</v>
      </c>
      <c r="F6" s="37"/>
      <c r="G6" s="1">
        <v>3600000</v>
      </c>
      <c r="H6" s="18">
        <f>SUM(D6:G6)</f>
        <v>22056708</v>
      </c>
      <c r="L6" s="1">
        <v>55781549</v>
      </c>
      <c r="O6" s="19">
        <f>SUM(H6:N6)</f>
        <v>77838257</v>
      </c>
    </row>
    <row r="7" spans="1:15" ht="15">
      <c r="A7" s="5" t="s">
        <v>95</v>
      </c>
      <c r="B7" s="2" t="s">
        <v>15</v>
      </c>
      <c r="C7" s="6" t="s">
        <v>39</v>
      </c>
      <c r="D7" s="1">
        <v>894000</v>
      </c>
      <c r="E7" s="37"/>
      <c r="F7" s="37"/>
      <c r="G7" s="1">
        <v>175000</v>
      </c>
      <c r="H7" s="18">
        <f>SUM(D7:G7)</f>
        <v>1069000</v>
      </c>
      <c r="I7" s="1">
        <v>130000</v>
      </c>
      <c r="O7" s="19">
        <f>SUM(H7:N7)</f>
        <v>1199000</v>
      </c>
    </row>
    <row r="8" spans="1:15" ht="15">
      <c r="A8" s="5" t="s">
        <v>95</v>
      </c>
      <c r="B8" s="2" t="s">
        <v>17</v>
      </c>
      <c r="C8" s="6" t="s">
        <v>40</v>
      </c>
      <c r="D8" s="1"/>
      <c r="E8" s="37"/>
      <c r="F8" s="37"/>
      <c r="I8" s="1">
        <v>3200000</v>
      </c>
      <c r="N8" s="1">
        <v>546000000</v>
      </c>
      <c r="O8" s="19">
        <f>SUM(I8:N8)</f>
        <v>549200000</v>
      </c>
    </row>
    <row r="9" spans="1:15" ht="15">
      <c r="A9" s="5" t="s">
        <v>96</v>
      </c>
      <c r="B9" s="2" t="s">
        <v>19</v>
      </c>
      <c r="C9" s="6" t="s">
        <v>41</v>
      </c>
      <c r="D9" s="1"/>
      <c r="E9" s="37"/>
      <c r="F9" s="37"/>
      <c r="I9" s="1">
        <v>9144000</v>
      </c>
      <c r="O9" s="19">
        <f>SUM(I9:N9)</f>
        <v>9144000</v>
      </c>
    </row>
    <row r="10" spans="1:15" ht="15">
      <c r="A10" s="5" t="s">
        <v>95</v>
      </c>
      <c r="B10" s="2" t="s">
        <v>20</v>
      </c>
      <c r="C10" s="6" t="s">
        <v>97</v>
      </c>
      <c r="D10" s="1"/>
      <c r="E10" s="37"/>
      <c r="F10" s="37"/>
      <c r="K10" s="1">
        <v>25000000</v>
      </c>
      <c r="O10" s="19">
        <f>SUM(K10:N10)</f>
        <v>25000000</v>
      </c>
    </row>
    <row r="11" spans="1:15" ht="15">
      <c r="A11" s="5" t="s">
        <v>95</v>
      </c>
      <c r="B11" s="2" t="s">
        <v>20</v>
      </c>
      <c r="C11" s="6" t="s">
        <v>98</v>
      </c>
      <c r="D11" s="9"/>
      <c r="E11" s="10"/>
      <c r="F11" s="10"/>
      <c r="G11" s="9"/>
      <c r="H11" s="9"/>
      <c r="K11" s="43">
        <v>370386900</v>
      </c>
      <c r="O11" s="44">
        <f>SUM(K11:N11)</f>
        <v>370386900</v>
      </c>
    </row>
    <row r="12" spans="1:15" ht="15">
      <c r="A12" s="5" t="s">
        <v>96</v>
      </c>
      <c r="B12" s="2" t="s">
        <v>86</v>
      </c>
      <c r="C12" s="6" t="s">
        <v>87</v>
      </c>
      <c r="D12" s="37"/>
      <c r="E12" s="37"/>
      <c r="F12" s="37"/>
      <c r="G12" s="37"/>
      <c r="H12" s="10"/>
      <c r="I12" s="35">
        <v>400000</v>
      </c>
      <c r="J12" s="35"/>
      <c r="K12" s="35"/>
      <c r="L12" s="35"/>
      <c r="M12" s="35"/>
      <c r="N12" s="35"/>
      <c r="O12" s="36">
        <f>SUM(I12:N12)</f>
        <v>400000</v>
      </c>
    </row>
    <row r="13" spans="1:15" ht="15">
      <c r="A13" s="5" t="s">
        <v>95</v>
      </c>
      <c r="B13" s="2" t="s">
        <v>21</v>
      </c>
      <c r="C13" s="6" t="s">
        <v>43</v>
      </c>
      <c r="D13" s="1"/>
      <c r="E13" s="37"/>
      <c r="F13" s="37"/>
      <c r="I13" s="1">
        <v>8890000</v>
      </c>
      <c r="N13" s="1">
        <v>232000000</v>
      </c>
      <c r="O13" s="19">
        <f>SUM(I13:N13)</f>
        <v>240890000</v>
      </c>
    </row>
    <row r="14" spans="1:15" ht="15">
      <c r="A14" s="5" t="s">
        <v>95</v>
      </c>
      <c r="B14" s="2" t="s">
        <v>22</v>
      </c>
      <c r="C14" s="6" t="s">
        <v>44</v>
      </c>
      <c r="D14" s="1"/>
      <c r="E14" s="37"/>
      <c r="F14" s="37"/>
      <c r="I14" s="1">
        <v>15000000</v>
      </c>
      <c r="O14" s="19">
        <f>SUM(I14:N14)</f>
        <v>15000000</v>
      </c>
    </row>
    <row r="15" spans="1:15" ht="15">
      <c r="A15" s="5" t="s">
        <v>95</v>
      </c>
      <c r="B15" s="2" t="s">
        <v>23</v>
      </c>
      <c r="C15" s="6" t="s">
        <v>45</v>
      </c>
      <c r="D15" s="1"/>
      <c r="E15" s="37"/>
      <c r="F15" s="37"/>
      <c r="I15" s="1">
        <v>1300000</v>
      </c>
      <c r="O15" s="19">
        <f>SUM(I15:N15)</f>
        <v>1300000</v>
      </c>
    </row>
    <row r="16" spans="1:15" ht="15">
      <c r="A16" s="3" t="s">
        <v>95</v>
      </c>
      <c r="B16" s="2" t="s">
        <v>9</v>
      </c>
      <c r="C16" s="6" t="s">
        <v>46</v>
      </c>
      <c r="D16" s="39">
        <v>41646000</v>
      </c>
      <c r="E16" s="37"/>
      <c r="F16" s="37">
        <v>2700000</v>
      </c>
      <c r="G16" s="1">
        <v>8062470</v>
      </c>
      <c r="H16" s="18">
        <f>SUM(D16:G16)</f>
        <v>52408470</v>
      </c>
      <c r="I16" s="1">
        <v>25244000</v>
      </c>
      <c r="O16" s="19">
        <f>SUM(H16:N16)</f>
        <v>77652470</v>
      </c>
    </row>
    <row r="17" spans="1:15" ht="15">
      <c r="A17" s="3" t="s">
        <v>95</v>
      </c>
      <c r="B17" s="2" t="s">
        <v>24</v>
      </c>
      <c r="C17" s="6" t="s">
        <v>47</v>
      </c>
      <c r="D17" s="1">
        <v>11122000</v>
      </c>
      <c r="E17" s="37"/>
      <c r="F17" s="37"/>
      <c r="G17" s="1">
        <v>2142000</v>
      </c>
      <c r="H17" s="18">
        <f>SUM(D17:G17)</f>
        <v>13264000</v>
      </c>
      <c r="I17" s="1">
        <v>2410000</v>
      </c>
      <c r="O17" s="19">
        <f>SUM(H17:N17)</f>
        <v>15674000</v>
      </c>
    </row>
    <row r="18" spans="1:15" ht="15">
      <c r="A18" s="3" t="s">
        <v>95</v>
      </c>
      <c r="B18" s="2" t="s">
        <v>25</v>
      </c>
      <c r="C18" s="6" t="s">
        <v>48</v>
      </c>
      <c r="D18" s="1">
        <v>4141000</v>
      </c>
      <c r="E18" s="37"/>
      <c r="F18" s="37"/>
      <c r="G18" s="1">
        <v>792000</v>
      </c>
      <c r="H18" s="18">
        <f>SUM(D18:G18)</f>
        <v>4933000</v>
      </c>
      <c r="O18" s="19">
        <f>SUM(H18:N18)</f>
        <v>4933000</v>
      </c>
    </row>
    <row r="19" spans="1:15" ht="15">
      <c r="A19" s="3" t="s">
        <v>96</v>
      </c>
      <c r="B19" s="2" t="s">
        <v>26</v>
      </c>
      <c r="C19" s="6" t="s">
        <v>49</v>
      </c>
      <c r="D19" s="1"/>
      <c r="E19" s="37"/>
      <c r="F19" s="37"/>
      <c r="K19" s="1">
        <v>9000000</v>
      </c>
      <c r="O19" s="19">
        <f aca="true" t="shared" si="0" ref="O19:O24">SUM(I19:N19)</f>
        <v>9000000</v>
      </c>
    </row>
    <row r="20" spans="1:15" ht="15">
      <c r="A20" s="3" t="s">
        <v>96</v>
      </c>
      <c r="B20" s="2" t="s">
        <v>28</v>
      </c>
      <c r="C20" s="6" t="s">
        <v>50</v>
      </c>
      <c r="D20" s="1"/>
      <c r="E20" s="37"/>
      <c r="F20" s="37"/>
      <c r="I20" s="1">
        <v>5335000</v>
      </c>
      <c r="O20" s="19">
        <f t="shared" si="0"/>
        <v>5335000</v>
      </c>
    </row>
    <row r="21" spans="1:15" ht="15">
      <c r="A21" s="3" t="s">
        <v>96</v>
      </c>
      <c r="B21" s="2" t="s">
        <v>29</v>
      </c>
      <c r="C21" s="6" t="s">
        <v>51</v>
      </c>
      <c r="D21" s="1"/>
      <c r="E21" s="37"/>
      <c r="F21" s="37"/>
      <c r="I21" s="1">
        <v>2882000</v>
      </c>
      <c r="O21" s="19">
        <f t="shared" si="0"/>
        <v>2882000</v>
      </c>
    </row>
    <row r="22" spans="1:15" ht="15">
      <c r="A22" s="3" t="s">
        <v>96</v>
      </c>
      <c r="B22" s="2" t="s">
        <v>30</v>
      </c>
      <c r="C22" s="6" t="s">
        <v>52</v>
      </c>
      <c r="D22" s="1"/>
      <c r="E22" s="37"/>
      <c r="F22" s="37"/>
      <c r="K22" s="1">
        <v>3000000</v>
      </c>
      <c r="O22" s="19">
        <f t="shared" si="0"/>
        <v>3000000</v>
      </c>
    </row>
    <row r="23" spans="1:15" ht="15">
      <c r="A23" s="3" t="s">
        <v>95</v>
      </c>
      <c r="B23" s="2" t="s">
        <v>84</v>
      </c>
      <c r="C23" s="40" t="s">
        <v>85</v>
      </c>
      <c r="D23" s="1"/>
      <c r="E23" s="37"/>
      <c r="F23" s="37"/>
      <c r="I23" s="1">
        <v>6350000</v>
      </c>
      <c r="J23" s="39"/>
      <c r="O23" s="42">
        <f t="shared" si="0"/>
        <v>6350000</v>
      </c>
    </row>
    <row r="24" spans="1:15" ht="15.75" thickBot="1">
      <c r="A24" s="3" t="s">
        <v>95</v>
      </c>
      <c r="B24" s="2" t="s">
        <v>32</v>
      </c>
      <c r="C24" s="41" t="s">
        <v>88</v>
      </c>
      <c r="D24" s="1"/>
      <c r="E24" s="37"/>
      <c r="F24" s="37"/>
      <c r="J24" s="39">
        <v>18000000</v>
      </c>
      <c r="K24" s="38"/>
      <c r="O24" s="42">
        <f t="shared" si="0"/>
        <v>18000000</v>
      </c>
    </row>
    <row r="25" spans="1:23" s="63" customFormat="1" ht="15.75" thickBot="1">
      <c r="A25" s="77" t="s">
        <v>62</v>
      </c>
      <c r="B25" s="78"/>
      <c r="C25" s="78"/>
      <c r="D25" s="79">
        <f>SUM(D6:D24)</f>
        <v>65051000</v>
      </c>
      <c r="E25" s="79">
        <f aca="true" t="shared" si="1" ref="E25:N25">SUM(E6:E24)</f>
        <v>11208708</v>
      </c>
      <c r="F25" s="79">
        <f t="shared" si="1"/>
        <v>2700000</v>
      </c>
      <c r="G25" s="79">
        <f t="shared" si="1"/>
        <v>14771470</v>
      </c>
      <c r="H25" s="79">
        <f t="shared" si="1"/>
        <v>93731178</v>
      </c>
      <c r="I25" s="79">
        <f t="shared" si="1"/>
        <v>80285000</v>
      </c>
      <c r="J25" s="79">
        <f t="shared" si="1"/>
        <v>18000000</v>
      </c>
      <c r="K25" s="79">
        <f t="shared" si="1"/>
        <v>407386900</v>
      </c>
      <c r="L25" s="79">
        <f t="shared" si="1"/>
        <v>55781549</v>
      </c>
      <c r="M25" s="79">
        <f t="shared" si="1"/>
        <v>0</v>
      </c>
      <c r="N25" s="79">
        <f t="shared" si="1"/>
        <v>778000000</v>
      </c>
      <c r="O25" s="20">
        <f>SUM(O6:O24)</f>
        <v>1433184627</v>
      </c>
      <c r="W25" s="18"/>
    </row>
    <row r="26" spans="1:15" ht="15">
      <c r="A26" s="3" t="s">
        <v>4</v>
      </c>
      <c r="D26" s="1"/>
      <c r="E26" s="37"/>
      <c r="F26" s="37"/>
      <c r="O26" s="19"/>
    </row>
    <row r="27" spans="1:15" ht="15">
      <c r="A27" s="3" t="s">
        <v>101</v>
      </c>
      <c r="B27" s="2" t="s">
        <v>8</v>
      </c>
      <c r="C27" s="6" t="s">
        <v>38</v>
      </c>
      <c r="D27" s="1">
        <v>100826000</v>
      </c>
      <c r="E27" s="37">
        <v>5863800</v>
      </c>
      <c r="F27" s="37"/>
      <c r="G27" s="37">
        <v>20742000</v>
      </c>
      <c r="H27" s="18">
        <f>SUM(D27:G27)</f>
        <v>127431800</v>
      </c>
      <c r="I27" s="1">
        <v>21300000</v>
      </c>
      <c r="O27" s="19">
        <f aca="true" t="shared" si="2" ref="O27:O32">SUM(H27:N27)</f>
        <v>148731800</v>
      </c>
    </row>
    <row r="28" spans="1:15" ht="15">
      <c r="A28" s="3" t="s">
        <v>95</v>
      </c>
      <c r="B28" s="2" t="s">
        <v>9</v>
      </c>
      <c r="C28" s="6" t="s">
        <v>54</v>
      </c>
      <c r="D28" s="1">
        <v>9120000</v>
      </c>
      <c r="E28" s="37">
        <v>600000</v>
      </c>
      <c r="F28" s="37"/>
      <c r="G28" s="37">
        <v>1779000</v>
      </c>
      <c r="H28" s="18">
        <f>SUM(D28:G28)</f>
        <v>11499000</v>
      </c>
      <c r="O28" s="19">
        <f t="shared" si="2"/>
        <v>11499000</v>
      </c>
    </row>
    <row r="29" spans="1:15" ht="15">
      <c r="A29" s="3" t="s">
        <v>95</v>
      </c>
      <c r="B29" s="2" t="s">
        <v>72</v>
      </c>
      <c r="C29" s="6" t="s">
        <v>73</v>
      </c>
      <c r="D29" s="1">
        <v>20460000</v>
      </c>
      <c r="E29" s="37"/>
      <c r="F29" s="37"/>
      <c r="G29" s="37">
        <v>5815000</v>
      </c>
      <c r="H29" s="18">
        <f>SUM(D29:G29)</f>
        <v>26275000</v>
      </c>
      <c r="I29" s="1">
        <v>30800000</v>
      </c>
      <c r="O29" s="19">
        <f t="shared" si="2"/>
        <v>57075000</v>
      </c>
    </row>
    <row r="30" spans="1:15" ht="15">
      <c r="A30" s="3" t="s">
        <v>95</v>
      </c>
      <c r="B30" s="2" t="s">
        <v>80</v>
      </c>
      <c r="C30" s="6" t="s">
        <v>81</v>
      </c>
      <c r="D30" s="1">
        <v>4680000</v>
      </c>
      <c r="E30" s="37"/>
      <c r="F30" s="37"/>
      <c r="G30" s="37">
        <v>913000</v>
      </c>
      <c r="H30" s="18">
        <f>SUM(D30:G30)</f>
        <v>5593000</v>
      </c>
      <c r="I30" s="1">
        <v>3650000</v>
      </c>
      <c r="O30" s="19">
        <f t="shared" si="2"/>
        <v>9243000</v>
      </c>
    </row>
    <row r="31" spans="1:15" ht="15.75" thickBot="1">
      <c r="A31" s="3" t="s">
        <v>95</v>
      </c>
      <c r="B31" s="2" t="s">
        <v>82</v>
      </c>
      <c r="C31" s="6" t="s">
        <v>83</v>
      </c>
      <c r="D31" s="1">
        <v>80000</v>
      </c>
      <c r="E31" s="37"/>
      <c r="F31" s="37"/>
      <c r="G31" s="37">
        <v>15600</v>
      </c>
      <c r="H31" s="18">
        <f>SUM(D31:G31)</f>
        <v>95600</v>
      </c>
      <c r="I31" s="1">
        <v>225000</v>
      </c>
      <c r="O31" s="19">
        <f t="shared" si="2"/>
        <v>320600</v>
      </c>
    </row>
    <row r="32" spans="1:23" s="63" customFormat="1" ht="15.75" thickBot="1">
      <c r="A32" s="84" t="s">
        <v>63</v>
      </c>
      <c r="B32" s="85"/>
      <c r="C32" s="85"/>
      <c r="D32" s="17">
        <f>SUM(D27:D31)</f>
        <v>135166000</v>
      </c>
      <c r="E32" s="12">
        <f>SUM(E27:E31)</f>
        <v>6463800</v>
      </c>
      <c r="F32" s="12"/>
      <c r="G32" s="17">
        <f>SUM(G27:G31)</f>
        <v>29264600</v>
      </c>
      <c r="H32" s="17">
        <f>SUM(H27:H31)</f>
        <v>170894400</v>
      </c>
      <c r="I32" s="17">
        <f>SUM(I27:I31)</f>
        <v>55975000</v>
      </c>
      <c r="J32" s="17"/>
      <c r="K32" s="17"/>
      <c r="L32" s="17"/>
      <c r="M32" s="17"/>
      <c r="N32" s="17"/>
      <c r="O32" s="20">
        <f t="shared" si="2"/>
        <v>226869400</v>
      </c>
      <c r="W32" s="18"/>
    </row>
    <row r="33" spans="1:15" ht="15">
      <c r="A33" s="3" t="s">
        <v>10</v>
      </c>
      <c r="D33" s="1"/>
      <c r="E33" s="37"/>
      <c r="F33" s="37"/>
      <c r="O33" s="19"/>
    </row>
    <row r="34" spans="1:15" ht="15.75" thickBot="1">
      <c r="A34" s="3" t="s">
        <v>95</v>
      </c>
      <c r="B34" s="2" t="s">
        <v>11</v>
      </c>
      <c r="C34" s="6" t="s">
        <v>55</v>
      </c>
      <c r="D34" s="1">
        <v>100806000</v>
      </c>
      <c r="E34" s="37">
        <v>2740000</v>
      </c>
      <c r="F34" s="37"/>
      <c r="G34" s="1">
        <v>19980000</v>
      </c>
      <c r="H34" s="18">
        <f>SUM(D34:G34)</f>
        <v>123526000</v>
      </c>
      <c r="I34" s="1">
        <v>10880000</v>
      </c>
      <c r="O34" s="19">
        <f>SUM(H34:N34)</f>
        <v>134406000</v>
      </c>
    </row>
    <row r="35" spans="1:23" s="63" customFormat="1" ht="15.75" thickBot="1">
      <c r="A35" s="84" t="s">
        <v>64</v>
      </c>
      <c r="B35" s="85"/>
      <c r="C35" s="85"/>
      <c r="D35" s="17">
        <f>SUM(D34:D34)</f>
        <v>100806000</v>
      </c>
      <c r="E35" s="12">
        <f>SUM(E34:E34)</f>
        <v>2740000</v>
      </c>
      <c r="F35" s="12"/>
      <c r="G35" s="17">
        <f>SUM(G34:G34)</f>
        <v>19980000</v>
      </c>
      <c r="H35" s="17">
        <f>SUM(H34:H34)</f>
        <v>123526000</v>
      </c>
      <c r="I35" s="17">
        <f>SUM(I34:I34)</f>
        <v>10880000</v>
      </c>
      <c r="J35" s="17"/>
      <c r="K35" s="17"/>
      <c r="L35" s="17"/>
      <c r="M35" s="17"/>
      <c r="N35" s="17"/>
      <c r="O35" s="20">
        <f>SUM(O34:O34)</f>
        <v>134406000</v>
      </c>
      <c r="W35" s="18"/>
    </row>
    <row r="36" spans="4:15" ht="15">
      <c r="D36" s="1"/>
      <c r="E36" s="37"/>
      <c r="F36" s="37"/>
      <c r="O36" s="19"/>
    </row>
    <row r="37" spans="1:15" ht="15">
      <c r="A37" s="3" t="s">
        <v>12</v>
      </c>
      <c r="B37" s="2" t="s">
        <v>76</v>
      </c>
      <c r="C37" s="6" t="s">
        <v>12</v>
      </c>
      <c r="D37" s="1">
        <v>16808500</v>
      </c>
      <c r="E37" s="37">
        <v>5596000</v>
      </c>
      <c r="F37" s="37">
        <v>300000</v>
      </c>
      <c r="G37" s="1">
        <v>4435000</v>
      </c>
      <c r="H37" s="18">
        <f>SUM(D37:G37)</f>
        <v>27139500</v>
      </c>
      <c r="I37" s="1">
        <v>20354000</v>
      </c>
      <c r="N37" s="1">
        <v>1015000</v>
      </c>
      <c r="O37" s="19">
        <f>SUM(H37:N37)</f>
        <v>48508500</v>
      </c>
    </row>
    <row r="38" spans="1:15" ht="15">
      <c r="A38" s="3" t="s">
        <v>95</v>
      </c>
      <c r="B38" s="2" t="s">
        <v>77</v>
      </c>
      <c r="C38" s="6" t="s">
        <v>78</v>
      </c>
      <c r="D38" s="1"/>
      <c r="E38" s="37"/>
      <c r="F38" s="37"/>
      <c r="I38" s="1">
        <v>1050000</v>
      </c>
      <c r="O38" s="19">
        <f>SUM(H38:N38)</f>
        <v>1050000</v>
      </c>
    </row>
    <row r="39" spans="1:15" ht="15.75" thickBot="1">
      <c r="A39" s="3" t="s">
        <v>95</v>
      </c>
      <c r="B39" s="2" t="s">
        <v>13</v>
      </c>
      <c r="C39" s="6" t="s">
        <v>56</v>
      </c>
      <c r="D39" s="1">
        <v>3500000</v>
      </c>
      <c r="E39" s="37"/>
      <c r="F39" s="37"/>
      <c r="G39" s="1">
        <v>683000</v>
      </c>
      <c r="H39" s="18">
        <f>SUM(D39:G39)</f>
        <v>4183000</v>
      </c>
      <c r="O39" s="19">
        <f>SUM(H39:N39)</f>
        <v>4183000</v>
      </c>
    </row>
    <row r="40" spans="1:15" ht="15.75" thickBot="1">
      <c r="A40" s="86" t="s">
        <v>65</v>
      </c>
      <c r="B40" s="87"/>
      <c r="C40" s="87"/>
      <c r="D40" s="7">
        <f aca="true" t="shared" si="3" ref="D40:I40">SUM(D37:D39)</f>
        <v>20308500</v>
      </c>
      <c r="E40" s="80">
        <f t="shared" si="3"/>
        <v>5596000</v>
      </c>
      <c r="F40" s="80">
        <f t="shared" si="3"/>
        <v>300000</v>
      </c>
      <c r="G40" s="17">
        <f t="shared" si="3"/>
        <v>5118000</v>
      </c>
      <c r="H40" s="17">
        <f t="shared" si="3"/>
        <v>31322500</v>
      </c>
      <c r="I40" s="17">
        <f t="shared" si="3"/>
        <v>21404000</v>
      </c>
      <c r="J40" s="17"/>
      <c r="K40" s="17"/>
      <c r="L40" s="17"/>
      <c r="M40" s="17"/>
      <c r="N40" s="17">
        <f>SUM(N37:N39)</f>
        <v>1015000</v>
      </c>
      <c r="O40" s="20">
        <f>SUM(O37:O39)</f>
        <v>53741500</v>
      </c>
    </row>
    <row r="41" spans="1:23" s="75" customFormat="1" ht="15">
      <c r="A41" s="97" t="s">
        <v>100</v>
      </c>
      <c r="B41" s="97"/>
      <c r="C41" s="97"/>
      <c r="D41" s="73">
        <f>D40+D35+D32+D25</f>
        <v>321331500</v>
      </c>
      <c r="E41" s="81">
        <f>E40+E35+E32+E25</f>
        <v>26008508</v>
      </c>
      <c r="F41" s="81">
        <f>F40+F25</f>
        <v>3000000</v>
      </c>
      <c r="G41" s="73">
        <f>G40+G35+G32+G25</f>
        <v>69134070</v>
      </c>
      <c r="H41" s="73">
        <f>H40+H35+H32+H25</f>
        <v>419474078</v>
      </c>
      <c r="I41" s="73">
        <f>I40+I35+I32+I25</f>
        <v>168544000</v>
      </c>
      <c r="J41" s="73">
        <f>J25</f>
        <v>18000000</v>
      </c>
      <c r="K41" s="73">
        <f>K25</f>
        <v>407386900</v>
      </c>
      <c r="L41" s="73">
        <f>L25</f>
        <v>55781549</v>
      </c>
      <c r="M41" s="73">
        <f>M25</f>
        <v>0</v>
      </c>
      <c r="N41" s="73">
        <f>N25+N40</f>
        <v>779015000</v>
      </c>
      <c r="O41" s="74"/>
      <c r="W41" s="76"/>
    </row>
    <row r="42" spans="1:15" ht="27.75" customHeight="1" thickBot="1">
      <c r="A42" s="88" t="s">
        <v>66</v>
      </c>
      <c r="B42" s="88"/>
      <c r="C42" s="88"/>
      <c r="D42" s="88"/>
      <c r="E42" s="88"/>
      <c r="F42" s="23"/>
      <c r="G42" s="18"/>
      <c r="I42" s="18"/>
      <c r="J42" s="18"/>
      <c r="K42" s="18"/>
      <c r="L42" s="18"/>
      <c r="M42" s="18"/>
      <c r="N42" s="18"/>
      <c r="O42" s="21">
        <v>1477814627</v>
      </c>
    </row>
    <row r="43" spans="1:23" s="11" customFormat="1" ht="20.25" customHeight="1" thickBot="1">
      <c r="A43" s="82" t="s">
        <v>70</v>
      </c>
      <c r="B43" s="83"/>
      <c r="C43" s="83"/>
      <c r="D43" s="83"/>
      <c r="E43" s="83"/>
      <c r="F43" s="22"/>
      <c r="G43" s="12"/>
      <c r="H43" s="12"/>
      <c r="I43" s="12"/>
      <c r="J43" s="12"/>
      <c r="K43" s="12"/>
      <c r="L43" s="12"/>
      <c r="M43" s="12"/>
      <c r="N43" s="12"/>
      <c r="O43" s="72">
        <f>O25+O32+O35+O40</f>
        <v>1848201527</v>
      </c>
      <c r="W43" s="10"/>
    </row>
  </sheetData>
  <sheetProtection/>
  <mergeCells count="11">
    <mergeCell ref="A1:O1"/>
    <mergeCell ref="A2:O2"/>
    <mergeCell ref="D3:O3"/>
    <mergeCell ref="A41:C41"/>
    <mergeCell ref="A43:E43"/>
    <mergeCell ref="A32:C32"/>
    <mergeCell ref="A35:C35"/>
    <mergeCell ref="A40:C40"/>
    <mergeCell ref="A42:E42"/>
    <mergeCell ref="A3:A4"/>
    <mergeCell ref="B3:C3"/>
  </mergeCells>
  <printOptions gridLines="1"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7">
      <selection activeCell="N24" sqref="N24"/>
    </sheetView>
  </sheetViews>
  <sheetFormatPr defaultColWidth="9.140625" defaultRowHeight="15"/>
  <cols>
    <col min="1" max="1" width="8.421875" style="6" customWidth="1"/>
    <col min="2" max="2" width="8.28125" style="2" customWidth="1"/>
    <col min="3" max="3" width="11.7109375" style="6" customWidth="1"/>
    <col min="4" max="7" width="13.140625" style="1" bestFit="1" customWidth="1"/>
    <col min="8" max="8" width="12.00390625" style="1" bestFit="1" customWidth="1"/>
    <col min="9" max="9" width="13.140625" style="1" bestFit="1" customWidth="1"/>
    <col min="10" max="10" width="13.57421875" style="1" customWidth="1"/>
    <col min="11" max="11" width="15.00390625" style="1" bestFit="1" customWidth="1"/>
    <col min="12" max="12" width="13.421875" style="1" bestFit="1" customWidth="1"/>
    <col min="13" max="13" width="16.00390625" style="1" bestFit="1" customWidth="1"/>
    <col min="15" max="15" width="14.57421875" style="0" bestFit="1" customWidth="1"/>
  </cols>
  <sheetData>
    <row r="1" spans="1:13" ht="18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.75">
      <c r="A2" s="93" t="s">
        <v>103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0:13" ht="15">
      <c r="J3" s="10"/>
      <c r="K3" s="10" t="s">
        <v>71</v>
      </c>
      <c r="L3" s="10"/>
      <c r="M3" s="10"/>
    </row>
    <row r="4" spans="1:13" ht="28.5" customHeight="1">
      <c r="A4" s="103" t="s">
        <v>3</v>
      </c>
      <c r="B4" s="104" t="s">
        <v>36</v>
      </c>
      <c r="C4" s="104"/>
      <c r="D4" s="102" t="s">
        <v>69</v>
      </c>
      <c r="E4" s="102"/>
      <c r="F4" s="102"/>
      <c r="G4" s="102"/>
      <c r="H4" s="102"/>
      <c r="I4" s="102"/>
      <c r="J4" s="102"/>
      <c r="K4" s="102"/>
      <c r="L4" s="102"/>
      <c r="M4" s="102"/>
    </row>
    <row r="5" spans="1:13" s="30" customFormat="1" ht="39">
      <c r="A5" s="103"/>
      <c r="B5" s="32" t="s">
        <v>1</v>
      </c>
      <c r="C5" s="33" t="s">
        <v>2</v>
      </c>
      <c r="D5" s="31" t="s">
        <v>68</v>
      </c>
      <c r="E5" s="31" t="s">
        <v>99</v>
      </c>
      <c r="F5" s="31" t="s">
        <v>34</v>
      </c>
      <c r="G5" s="31" t="s">
        <v>35</v>
      </c>
      <c r="H5" s="31" t="s">
        <v>16</v>
      </c>
      <c r="I5" s="31" t="s">
        <v>18</v>
      </c>
      <c r="J5" s="45" t="s">
        <v>90</v>
      </c>
      <c r="K5" s="45" t="s">
        <v>89</v>
      </c>
      <c r="L5" s="45" t="s">
        <v>91</v>
      </c>
      <c r="M5" s="45" t="s">
        <v>92</v>
      </c>
    </row>
    <row r="6" spans="1:13" ht="34.5">
      <c r="A6" s="8" t="s">
        <v>67</v>
      </c>
      <c r="B6" s="2" t="s">
        <v>15</v>
      </c>
      <c r="C6" s="6" t="s">
        <v>39</v>
      </c>
      <c r="H6" s="1">
        <v>356000</v>
      </c>
      <c r="J6" s="48"/>
      <c r="K6" s="46">
        <f>SUM(H6:J6)</f>
        <v>356000</v>
      </c>
      <c r="L6" s="48"/>
      <c r="M6" s="21">
        <f>K6</f>
        <v>356000</v>
      </c>
    </row>
    <row r="7" spans="1:13" ht="15">
      <c r="A7" s="8"/>
      <c r="B7" s="2" t="s">
        <v>17</v>
      </c>
      <c r="C7" s="6" t="s">
        <v>40</v>
      </c>
      <c r="H7" s="1">
        <v>8850000</v>
      </c>
      <c r="I7" s="1">
        <v>30000000</v>
      </c>
      <c r="J7" s="48"/>
      <c r="K7" s="46">
        <f>SUM(H7:J7)</f>
        <v>38850000</v>
      </c>
      <c r="L7" s="48"/>
      <c r="M7" s="21">
        <f>K7</f>
        <v>38850000</v>
      </c>
    </row>
    <row r="8" spans="1:13" ht="15">
      <c r="A8" s="8"/>
      <c r="B8" s="2" t="s">
        <v>20</v>
      </c>
      <c r="C8" s="6" t="s">
        <v>42</v>
      </c>
      <c r="D8" s="1">
        <v>16471200</v>
      </c>
      <c r="J8" s="48">
        <v>450619973</v>
      </c>
      <c r="K8" s="46">
        <f>SUM(D8:J8)</f>
        <v>467091173</v>
      </c>
      <c r="L8" s="48"/>
      <c r="M8" s="21">
        <f>K8</f>
        <v>467091173</v>
      </c>
    </row>
    <row r="9" spans="2:13" ht="15">
      <c r="B9" s="2" t="s">
        <v>9</v>
      </c>
      <c r="C9" s="6" t="s">
        <v>46</v>
      </c>
      <c r="H9" s="1">
        <v>2522454</v>
      </c>
      <c r="J9" s="49"/>
      <c r="K9" s="46">
        <f>H9</f>
        <v>2522454</v>
      </c>
      <c r="L9" s="48"/>
      <c r="M9" s="21">
        <f>K9</f>
        <v>2522454</v>
      </c>
    </row>
    <row r="10" spans="2:13" ht="15.75" thickBot="1">
      <c r="B10" s="2" t="s">
        <v>33</v>
      </c>
      <c r="C10" s="6" t="s">
        <v>53</v>
      </c>
      <c r="E10" s="1">
        <v>598015000</v>
      </c>
      <c r="F10" s="1">
        <v>220000000</v>
      </c>
      <c r="G10" s="1">
        <v>100000000</v>
      </c>
      <c r="H10" s="1">
        <v>6350000</v>
      </c>
      <c r="J10" s="48"/>
      <c r="K10" s="46">
        <f>SUM(D10:J10)</f>
        <v>924365000</v>
      </c>
      <c r="L10" s="48"/>
      <c r="M10" s="21">
        <f>K10</f>
        <v>924365000</v>
      </c>
    </row>
    <row r="11" spans="1:13" ht="15.75" thickBot="1">
      <c r="A11" s="98" t="s">
        <v>62</v>
      </c>
      <c r="B11" s="99"/>
      <c r="C11" s="99"/>
      <c r="D11" s="7">
        <f>SUM(D8:D10)</f>
        <v>16471200</v>
      </c>
      <c r="E11" s="7">
        <f>SUM(E10)</f>
        <v>598015000</v>
      </c>
      <c r="F11" s="7">
        <f>SUM(F10)</f>
        <v>220000000</v>
      </c>
      <c r="G11" s="7">
        <f>SUM(G10)</f>
        <v>100000000</v>
      </c>
      <c r="H11" s="7">
        <f>SUM(H6:H10)</f>
        <v>18078454</v>
      </c>
      <c r="I11" s="7">
        <f>SUM(I7:I10)</f>
        <v>30000000</v>
      </c>
      <c r="J11" s="17">
        <f>SUM(J8:J10)</f>
        <v>450619973</v>
      </c>
      <c r="K11" s="47">
        <f>SUM(K6:K10)</f>
        <v>1433184627</v>
      </c>
      <c r="L11" s="17"/>
      <c r="M11" s="20">
        <f>SUM(M6:M10)</f>
        <v>1433184627</v>
      </c>
    </row>
    <row r="12" spans="10:13" ht="15">
      <c r="J12" s="48"/>
      <c r="K12" s="46"/>
      <c r="L12" s="48"/>
      <c r="M12" s="21"/>
    </row>
    <row r="13" spans="1:13" ht="15">
      <c r="A13" s="6" t="s">
        <v>4</v>
      </c>
      <c r="B13" s="2" t="s">
        <v>8</v>
      </c>
      <c r="C13" s="6" t="s">
        <v>38</v>
      </c>
      <c r="D13" s="1">
        <v>148731800</v>
      </c>
      <c r="J13" s="49"/>
      <c r="K13" s="46"/>
      <c r="L13" s="64">
        <f>SUM(D13:K13)</f>
        <v>148731800</v>
      </c>
      <c r="M13" s="71">
        <f aca="true" t="shared" si="0" ref="M13:M18">SUM(K13:L13)</f>
        <v>148731800</v>
      </c>
    </row>
    <row r="14" spans="2:13" ht="15">
      <c r="B14" s="2" t="s">
        <v>9</v>
      </c>
      <c r="C14" s="6" t="s">
        <v>54</v>
      </c>
      <c r="D14" s="1">
        <v>11499000</v>
      </c>
      <c r="J14" s="49"/>
      <c r="K14" s="46"/>
      <c r="L14" s="68">
        <f>SUM(D14:K14)</f>
        <v>11499000</v>
      </c>
      <c r="M14" s="69">
        <f t="shared" si="0"/>
        <v>11499000</v>
      </c>
    </row>
    <row r="15" spans="2:13" ht="15">
      <c r="B15" s="2" t="s">
        <v>72</v>
      </c>
      <c r="C15" s="6" t="s">
        <v>73</v>
      </c>
      <c r="D15" s="1">
        <v>41345000</v>
      </c>
      <c r="H15" s="1">
        <v>15730000</v>
      </c>
      <c r="J15" s="49"/>
      <c r="K15" s="46">
        <f>SUM(H15:J15)</f>
        <v>15730000</v>
      </c>
      <c r="L15" s="68">
        <v>41345000</v>
      </c>
      <c r="M15" s="69">
        <f t="shared" si="0"/>
        <v>57075000</v>
      </c>
    </row>
    <row r="16" spans="2:13" ht="15">
      <c r="B16" s="2" t="s">
        <v>80</v>
      </c>
      <c r="C16" s="6" t="s">
        <v>81</v>
      </c>
      <c r="D16" s="1">
        <v>7743000</v>
      </c>
      <c r="H16" s="1">
        <v>1500000</v>
      </c>
      <c r="J16" s="49"/>
      <c r="K16" s="46">
        <f>SUM(H16:J16)</f>
        <v>1500000</v>
      </c>
      <c r="L16" s="68">
        <v>7743000</v>
      </c>
      <c r="M16" s="69">
        <f t="shared" si="0"/>
        <v>9243000</v>
      </c>
    </row>
    <row r="17" spans="2:13" ht="15.75" thickBot="1">
      <c r="B17" s="2" t="s">
        <v>82</v>
      </c>
      <c r="C17" s="6" t="s">
        <v>83</v>
      </c>
      <c r="D17" s="1">
        <v>320600</v>
      </c>
      <c r="J17" s="49"/>
      <c r="K17" s="46"/>
      <c r="L17" s="68">
        <v>320600</v>
      </c>
      <c r="M17" s="69">
        <f t="shared" si="0"/>
        <v>320600</v>
      </c>
    </row>
    <row r="18" spans="1:15" ht="15.75" thickBot="1">
      <c r="A18" s="98" t="s">
        <v>63</v>
      </c>
      <c r="B18" s="99"/>
      <c r="C18" s="99"/>
      <c r="D18" s="7">
        <f>SUM(D13:D17)</f>
        <v>209639400</v>
      </c>
      <c r="E18" s="7"/>
      <c r="F18" s="7"/>
      <c r="G18" s="7"/>
      <c r="H18" s="7">
        <f>SUM(H15:H17)</f>
        <v>17230000</v>
      </c>
      <c r="I18" s="7"/>
      <c r="J18" s="17"/>
      <c r="K18" s="47">
        <f>SUM(K15:K17)</f>
        <v>17230000</v>
      </c>
      <c r="L18" s="17">
        <f>SUM(L13:L17)</f>
        <v>209639400</v>
      </c>
      <c r="M18" s="20">
        <f t="shared" si="0"/>
        <v>226869400</v>
      </c>
      <c r="O18" s="1"/>
    </row>
    <row r="19" spans="10:15" ht="15">
      <c r="J19" s="48"/>
      <c r="K19" s="46"/>
      <c r="L19" s="48"/>
      <c r="M19" s="21"/>
      <c r="O19" s="1"/>
    </row>
    <row r="20" spans="1:15" ht="15.75" thickBot="1">
      <c r="A20" s="6" t="s">
        <v>10</v>
      </c>
      <c r="B20" s="2" t="s">
        <v>11</v>
      </c>
      <c r="C20" s="6" t="s">
        <v>55</v>
      </c>
      <c r="D20" s="1">
        <v>134406000</v>
      </c>
      <c r="J20" s="49"/>
      <c r="K20" s="46"/>
      <c r="L20" s="67">
        <f>SUM(D20:K20)</f>
        <v>134406000</v>
      </c>
      <c r="M20" s="69">
        <f>SUM(L20)</f>
        <v>134406000</v>
      </c>
      <c r="O20" s="1"/>
    </row>
    <row r="21" spans="1:15" ht="15.75" thickBot="1">
      <c r="A21" s="98" t="s">
        <v>64</v>
      </c>
      <c r="B21" s="99"/>
      <c r="C21" s="99"/>
      <c r="D21" s="7">
        <f>SUM(D20:D20)</f>
        <v>134406000</v>
      </c>
      <c r="E21" s="7"/>
      <c r="F21" s="7"/>
      <c r="G21" s="7"/>
      <c r="H21" s="7"/>
      <c r="I21" s="7"/>
      <c r="J21" s="17"/>
      <c r="K21" s="47"/>
      <c r="L21" s="66">
        <f>SUM(L20:L20)</f>
        <v>134406000</v>
      </c>
      <c r="M21" s="51">
        <f>SUM(M20:M20)</f>
        <v>134406000</v>
      </c>
      <c r="O21" s="1"/>
    </row>
    <row r="22" spans="10:13" ht="15">
      <c r="J22" s="48"/>
      <c r="K22" s="46"/>
      <c r="L22" s="48"/>
      <c r="M22" s="21"/>
    </row>
    <row r="23" spans="1:13" ht="15">
      <c r="A23" s="6" t="s">
        <v>12</v>
      </c>
      <c r="B23" s="2" t="s">
        <v>13</v>
      </c>
      <c r="C23" s="6" t="s">
        <v>56</v>
      </c>
      <c r="D23" s="1">
        <v>5233000</v>
      </c>
      <c r="J23" s="49"/>
      <c r="K23" s="46"/>
      <c r="L23" s="68">
        <f>D23</f>
        <v>5233000</v>
      </c>
      <c r="M23" s="69">
        <f>L23</f>
        <v>5233000</v>
      </c>
    </row>
    <row r="24" spans="2:13" ht="15.75" thickBot="1">
      <c r="B24" s="2" t="s">
        <v>14</v>
      </c>
      <c r="C24" s="6" t="s">
        <v>12</v>
      </c>
      <c r="D24" s="1">
        <v>21108500</v>
      </c>
      <c r="E24" s="1">
        <v>25000000</v>
      </c>
      <c r="H24" s="1">
        <v>2400000</v>
      </c>
      <c r="J24" s="49"/>
      <c r="K24" s="46">
        <v>27400000</v>
      </c>
      <c r="L24" s="65">
        <f>D24</f>
        <v>21108500</v>
      </c>
      <c r="M24" s="70">
        <f>SUM(K24:L24)</f>
        <v>48508500</v>
      </c>
    </row>
    <row r="25" spans="1:13" ht="15.75" thickBot="1">
      <c r="A25" s="98" t="s">
        <v>65</v>
      </c>
      <c r="B25" s="99"/>
      <c r="C25" s="99"/>
      <c r="D25" s="7">
        <f>SUM(D23:D24)</f>
        <v>26341500</v>
      </c>
      <c r="E25" s="7">
        <v>25000000</v>
      </c>
      <c r="F25" s="7"/>
      <c r="G25" s="7"/>
      <c r="H25" s="7">
        <f>SUM(H24)</f>
        <v>2400000</v>
      </c>
      <c r="I25" s="7"/>
      <c r="J25" s="17"/>
      <c r="K25" s="47">
        <f>SUM(K24)</f>
        <v>27400000</v>
      </c>
      <c r="L25" s="50">
        <f>SUM(L23:L24)</f>
        <v>26341500</v>
      </c>
      <c r="M25" s="51">
        <f>SUM(M23:M24)</f>
        <v>53741500</v>
      </c>
    </row>
    <row r="26" spans="1:13" ht="32.25" customHeight="1" thickBot="1">
      <c r="A26" s="57" t="s">
        <v>75</v>
      </c>
      <c r="D26" s="1">
        <f>D25+D21+D18+D11</f>
        <v>386858100</v>
      </c>
      <c r="E26" s="1">
        <f>E25+E11</f>
        <v>623015000</v>
      </c>
      <c r="F26" s="1">
        <f>F11</f>
        <v>220000000</v>
      </c>
      <c r="G26" s="1">
        <f>G11</f>
        <v>100000000</v>
      </c>
      <c r="H26" s="1">
        <f>H25+H18+H11</f>
        <v>37708454</v>
      </c>
      <c r="I26" s="1">
        <v>30000000</v>
      </c>
      <c r="J26" s="48">
        <v>450619973</v>
      </c>
      <c r="K26" s="46">
        <f>K25+K18+K11</f>
        <v>1477814627</v>
      </c>
      <c r="L26" s="48">
        <f>L18+L21+L25</f>
        <v>370386900</v>
      </c>
      <c r="M26" s="21">
        <f>M25+M21+M18+M11</f>
        <v>1848201527</v>
      </c>
    </row>
    <row r="27" spans="1:13" s="62" customFormat="1" ht="35.25" customHeight="1" thickBot="1">
      <c r="A27" s="53" t="s">
        <v>94</v>
      </c>
      <c r="B27" s="52"/>
      <c r="C27" s="52"/>
      <c r="D27" s="58"/>
      <c r="E27" s="58"/>
      <c r="F27" s="58"/>
      <c r="G27" s="58"/>
      <c r="H27" s="58"/>
      <c r="I27" s="58"/>
      <c r="J27" s="59"/>
      <c r="K27" s="46">
        <f>K26+K19+K12</f>
        <v>1477814627</v>
      </c>
      <c r="L27" s="60"/>
      <c r="M27" s="61"/>
    </row>
    <row r="28" spans="1:13" s="13" customFormat="1" ht="34.5" customHeight="1" thickBot="1">
      <c r="A28" s="100" t="s">
        <v>93</v>
      </c>
      <c r="B28" s="101"/>
      <c r="C28" s="101"/>
      <c r="D28" s="101"/>
      <c r="E28" s="101"/>
      <c r="F28" s="101"/>
      <c r="G28" s="14"/>
      <c r="H28" s="14"/>
      <c r="I28" s="14"/>
      <c r="J28" s="55"/>
      <c r="K28" s="54"/>
      <c r="L28" s="55"/>
      <c r="M28" s="56">
        <f>M26</f>
        <v>1848201527</v>
      </c>
    </row>
  </sheetData>
  <sheetProtection/>
  <mergeCells count="10">
    <mergeCell ref="A2:M2"/>
    <mergeCell ref="A1:M1"/>
    <mergeCell ref="A11:C11"/>
    <mergeCell ref="A18:C18"/>
    <mergeCell ref="A28:F28"/>
    <mergeCell ref="D4:M4"/>
    <mergeCell ref="A4:A5"/>
    <mergeCell ref="B4:C4"/>
    <mergeCell ref="A21:C21"/>
    <mergeCell ref="A25:C25"/>
  </mergeCells>
  <printOptions gridLines="1"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Balogh Géza</cp:lastModifiedBy>
  <cp:lastPrinted>2019-02-12T14:40:02Z</cp:lastPrinted>
  <dcterms:created xsi:type="dcterms:W3CDTF">2014-02-03T09:16:48Z</dcterms:created>
  <dcterms:modified xsi:type="dcterms:W3CDTF">2019-03-01T10:27:23Z</dcterms:modified>
  <cp:category/>
  <cp:version/>
  <cp:contentType/>
  <cp:contentStatus/>
</cp:coreProperties>
</file>