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9320" windowHeight="10170" activeTab="2"/>
  </bookViews>
  <sheets>
    <sheet name="Mérleg" sheetId="3" r:id="rId1"/>
    <sheet name="Kedvezmény" sheetId="2" r:id="rId2"/>
    <sheet name="Ei.felhasználás" sheetId="1" r:id="rId3"/>
  </sheets>
  <calcPr calcId="114210"/>
</workbook>
</file>

<file path=xl/calcChain.xml><?xml version="1.0" encoding="utf-8"?>
<calcChain xmlns="http://schemas.openxmlformats.org/spreadsheetml/2006/main">
  <c r="C16" i="1"/>
  <c r="C43" i="3"/>
  <c r="O13" i="1"/>
  <c r="O14"/>
  <c r="O15"/>
  <c r="N16"/>
  <c r="M16"/>
  <c r="L16"/>
  <c r="K16"/>
  <c r="J16"/>
  <c r="I16"/>
  <c r="H16"/>
  <c r="G16"/>
  <c r="F16"/>
  <c r="E16"/>
  <c r="D16"/>
  <c r="C12" i="2"/>
  <c r="B12"/>
  <c r="O5" i="1"/>
  <c r="C58" i="3"/>
  <c r="B58"/>
  <c r="E52"/>
  <c r="C52"/>
  <c r="E43"/>
  <c r="E26"/>
  <c r="C26"/>
  <c r="E16"/>
  <c r="C16"/>
  <c r="C57"/>
  <c r="C25" i="2"/>
  <c r="B25"/>
  <c r="N30" i="1"/>
  <c r="M30"/>
  <c r="L30"/>
  <c r="K30"/>
  <c r="J30"/>
  <c r="I30"/>
  <c r="H30"/>
  <c r="G30"/>
  <c r="F30"/>
  <c r="E30"/>
  <c r="D30"/>
  <c r="C30"/>
  <c r="O30"/>
  <c r="O28"/>
  <c r="O27"/>
  <c r="O26"/>
  <c r="O25"/>
  <c r="O24"/>
  <c r="O23"/>
  <c r="O22"/>
  <c r="O21"/>
  <c r="O20"/>
  <c r="O19"/>
  <c r="O18"/>
  <c r="N31"/>
  <c r="M31"/>
  <c r="L31"/>
  <c r="K31"/>
  <c r="J31"/>
  <c r="I31"/>
  <c r="H31"/>
  <c r="G31"/>
  <c r="F31"/>
  <c r="E31"/>
  <c r="D31"/>
  <c r="C31"/>
  <c r="O12"/>
  <c r="O11"/>
  <c r="O10"/>
  <c r="O9"/>
  <c r="O8"/>
  <c r="O7"/>
  <c r="E28" i="3"/>
  <c r="C27"/>
  <c r="E54"/>
  <c r="C53"/>
  <c r="C59"/>
  <c r="C54"/>
  <c r="E27"/>
  <c r="E53"/>
  <c r="O16" i="1"/>
  <c r="O31"/>
</calcChain>
</file>

<file path=xl/sharedStrings.xml><?xml version="1.0" encoding="utf-8"?>
<sst xmlns="http://schemas.openxmlformats.org/spreadsheetml/2006/main" count="276" uniqueCount="173">
  <si>
    <t>Előirányzat-felhasználási terv
2012. évre</t>
  </si>
  <si>
    <t>ezer forint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</si>
  <si>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</si>
  <si>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</si>
  <si>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</si>
  <si>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</si>
  <si>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</si>
  <si>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</si>
  <si>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</si>
  <si>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</si>
  <si>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</si>
  <si>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</si>
  <si>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</si>
  <si>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</si>
  <si>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</si>
  <si>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</si>
  <si>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</t>
  </si>
  <si>
    <t>1.</t>
  </si>
  <si>
    <t>Bevételek</t>
  </si>
  <si>
    <t>2.</t>
  </si>
  <si>
    <t>Önkormányzatok saj.műk.bev.</t>
  </si>
  <si>
    <t>3.</t>
  </si>
  <si>
    <t>Közhatalmi bevételek</t>
  </si>
  <si>
    <t>4.</t>
  </si>
  <si>
    <t>Támogatások, hozzájárulások bevételei</t>
  </si>
  <si>
    <t>5.</t>
  </si>
  <si>
    <t>Támogatásértékű bevételek</t>
  </si>
  <si>
    <t>6.</t>
  </si>
  <si>
    <t>Felhalmozási célú bevételek</t>
  </si>
  <si>
    <t>7.</t>
  </si>
  <si>
    <t>Átvett pénzeszközök</t>
  </si>
  <si>
    <t>8.</t>
  </si>
  <si>
    <t>Kölcsönök</t>
  </si>
  <si>
    <t>9.</t>
  </si>
  <si>
    <t>Előző évi pénzmaradvány, vállalkozási eredmény</t>
  </si>
  <si>
    <t>10.</t>
  </si>
  <si>
    <t>Finanszírozási célú bevételek</t>
  </si>
  <si>
    <t>11.</t>
  </si>
  <si>
    <t>Működőképesség megőrzését szolgáló kiegészítő tám.</t>
  </si>
  <si>
    <t>12.</t>
  </si>
  <si>
    <t>Bevételek összesen:</t>
  </si>
  <si>
    <t>13.</t>
  </si>
  <si>
    <t>Kiadások</t>
  </si>
  <si>
    <t>14.</t>
  </si>
  <si>
    <t>Személyi juttatások + Járulékok</t>
  </si>
  <si>
    <t>15.</t>
  </si>
  <si>
    <t>Dologi kiadások</t>
  </si>
  <si>
    <t>16.</t>
  </si>
  <si>
    <t>Ellátottak pénzbeli juttatása</t>
  </si>
  <si>
    <t>17.</t>
  </si>
  <si>
    <t>Egyéb működési célú kiadás</t>
  </si>
  <si>
    <t>18.</t>
  </si>
  <si>
    <t>Támogatások, elvonások</t>
  </si>
  <si>
    <t>19.</t>
  </si>
  <si>
    <t>Támogatásértékű kiadások</t>
  </si>
  <si>
    <t>20.</t>
  </si>
  <si>
    <t>Lakosságnak juttatott tám., szociális, rászorultság jellegű tám.</t>
  </si>
  <si>
    <t>21.</t>
  </si>
  <si>
    <t>Tartalékok</t>
  </si>
  <si>
    <t>22.</t>
  </si>
  <si>
    <t>Hitelek kamatai</t>
  </si>
  <si>
    <t>23.</t>
  </si>
  <si>
    <t>Felhalmozási költségvetés kiadásai</t>
  </si>
  <si>
    <t>24.</t>
  </si>
  <si>
    <t>Finanszírozási célú kiadások</t>
  </si>
  <si>
    <t>25.</t>
  </si>
  <si>
    <t>2012. december 31-i szállítói állomány</t>
  </si>
  <si>
    <t>26.</t>
  </si>
  <si>
    <t>Kiadások összesen:</t>
  </si>
  <si>
    <t>27.</t>
  </si>
  <si>
    <t>Egyenleg</t>
  </si>
  <si>
    <t>Közvetett támogatások kimutatása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</si>
  <si>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</si>
  <si>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</si>
  <si>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</si>
  <si>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</si>
  <si>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-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</si>
  <si>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</si>
  <si>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</si>
  <si>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</si>
  <si>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</si>
  <si>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</si>
  <si>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</si>
  <si>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</si>
  <si>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</si>
  <si>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</si>
  <si>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</si>
  <si>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</si>
  <si>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</si>
  <si>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</si>
  <si>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</si>
  <si>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</si>
  <si>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</si>
  <si>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Összesen:</t>
  </si>
  <si>
    <t>Működési bevételek és kiadások mérlege (Önkormányzati szinten)
2013. évi terv</t>
  </si>
  <si>
    <t xml:space="preserve"> ezer forint</t>
  </si>
  <si>
    <t>Sor-
szám</t>
  </si>
  <si>
    <t>Önkormányzatok sajátos működési bevételei</t>
  </si>
  <si>
    <t>Személyi juttatások + járulékok</t>
  </si>
  <si>
    <t>Önkormányzatot megillető vagyoni értékű
jog értékesítése, hasznosítása</t>
  </si>
  <si>
    <t>Egyéb működési célú kiadások</t>
  </si>
  <si>
    <t>Támogatások, kiegészítések</t>
  </si>
  <si>
    <t>EU támogatás</t>
  </si>
  <si>
    <t>Működési célú pénzeszközátvétel</t>
  </si>
  <si>
    <t>Működési célú kölcsön visszatérítése,
igénybevétele</t>
  </si>
  <si>
    <t>Költségvetési bevételek összesen:</t>
  </si>
  <si>
    <t>Költségvetési kiadások összesen:</t>
  </si>
  <si>
    <t>Előző évi műk. célú pénzm. igénybev.</t>
  </si>
  <si>
    <t>Értékpapír vásárlása, visszavásárlása</t>
  </si>
  <si>
    <t>Előző évi váll. maradv. igénybev.</t>
  </si>
  <si>
    <t>Likviditási hitelek törlesztése</t>
  </si>
  <si>
    <t>Értékpapír kibocsátása, értékesítése</t>
  </si>
  <si>
    <t>Rövid lejáratú hitelek tölresztése</t>
  </si>
  <si>
    <t>Hitelek felvétele</t>
  </si>
  <si>
    <t>Hosszú lejáratú hitelek törlesztése</t>
  </si>
  <si>
    <t>Kapott kölcsön, nyújtott kölcsön visszatér.</t>
  </si>
  <si>
    <t>Kölcsön törlesztése, adott kölcsön</t>
  </si>
  <si>
    <t>Forgatási célú belf., külf. értékpapírok kibocsátása, értékesítése</t>
  </si>
  <si>
    <t>Befektetési célú belf., külf. értékpapírok vásárlása</t>
  </si>
  <si>
    <t>Betét visszavonásából származó bevétel</t>
  </si>
  <si>
    <t>Forgatási célú belföldi,
külföldi értékpapírok vásárlása</t>
  </si>
  <si>
    <t>Egyéb működési finanszírozási célú bevétel</t>
  </si>
  <si>
    <t>Betét elhelyezése</t>
  </si>
  <si>
    <t xml:space="preserve">Egyéb </t>
  </si>
  <si>
    <t>Finanszírozási célú bevételek (13+…+19)</t>
  </si>
  <si>
    <t>Finanszírozási célú kiadások (11+…+19)</t>
  </si>
  <si>
    <t>BEVÉTELEK ÖSSZESEN (10+11+12+20)</t>
  </si>
  <si>
    <t>KIADÁSOK ÖSSZESEN (10+20)</t>
  </si>
  <si>
    <t>Költségvetési hiány:</t>
  </si>
  <si>
    <t>Költségvetési többlet:</t>
  </si>
  <si>
    <t>Felhalmozási bevételek és kiadások mérlege (Önkormányzati szinten)
2013. évi terv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</si>
  <si>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</si>
  <si>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</si>
  <si>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</si>
  <si>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</si>
  <si>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</si>
  <si>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</si>
  <si>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</si>
  <si>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</si>
  <si>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</si>
  <si>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
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</si>
  <si>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</si>
  <si>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</si>
  <si>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</si>
  <si>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</si>
  <si>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</si>
  <si>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</si>
  <si>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</si>
  <si>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</si>
  <si>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</si>
  <si>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</si>
  <si>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</si>
  <si>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
értékpapírok kibocsátása, érték.</t>
  </si>
  <si>
    <t>Befektetési célú belföldi, külföldi értékpapírok vásárlása</t>
  </si>
  <si>
    <t>Egyéb felhalmozási finanszírozási célú bevétel</t>
  </si>
  <si>
    <t>Egyéb hitel, kölcsön kiadásai</t>
  </si>
  <si>
    <t>Finansírozási célú bev. (12+…+18)</t>
  </si>
  <si>
    <t>Finansírozási célú kiad. (11+...+18)</t>
  </si>
  <si>
    <t>BEVÉTELEK ÖSSZESEN (10+11+19)</t>
  </si>
  <si>
    <t>KIADÁSOK ÖSSZESEN (10+19)</t>
  </si>
  <si>
    <t>Mérleg-összesítés</t>
  </si>
  <si>
    <t>Működési költségvetési hiány</t>
  </si>
  <si>
    <t>Helyi Önkormányzatok kiegészítő támogatása</t>
  </si>
  <si>
    <t>Óvoda támogatás</t>
  </si>
  <si>
    <t>----</t>
  </si>
  <si>
    <t>Helyi Önkormányzatok kiegészítő bevételei</t>
  </si>
  <si>
    <t>28.</t>
  </si>
  <si>
    <t>5.  számú melléklet</t>
  </si>
  <si>
    <t>4. számú melléklet</t>
  </si>
  <si>
    <t>3. számú melléklet</t>
  </si>
  <si>
    <t>2015. évi terv</t>
  </si>
  <si>
    <t>2015. évi előirányzat</t>
  </si>
  <si>
    <t>Tiszainoka, 2015. február 26.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</si>
</sst>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Times New Roman CE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Times New Roman CE"/>
      <charset val="238"/>
    </font>
    <font>
      <b/>
      <i/>
      <sz val="10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3" fillId="0" borderId="0"/>
  </cellStyleXfs>
  <cellXfs count="128">
    <xf numFmtId="0" fontId="0" fillId="0" borderId="0" xfId="0"/>
    <xf numFmtId="0" fontId="5" fillId="0" borderId="0" xfId="9" applyFont="1" applyFill="1" applyProtection="1">
      <protection locked="0"/>
    </xf>
    <xf numFmtId="0" fontId="5" fillId="0" borderId="0" xfId="9" applyFont="1" applyFill="1" applyProtection="1"/>
    <xf numFmtId="0" fontId="7" fillId="0" borderId="0" xfId="6" applyFont="1" applyFill="1" applyAlignment="1">
      <alignment horizontal="right"/>
    </xf>
    <xf numFmtId="0" fontId="4" fillId="0" borderId="1" xfId="9" applyFont="1" applyFill="1" applyBorder="1" applyAlignment="1" applyProtection="1">
      <alignment horizontal="center" vertical="center" wrapText="1"/>
    </xf>
    <xf numFmtId="0" fontId="4" fillId="0" borderId="2" xfId="9" applyFont="1" applyFill="1" applyBorder="1" applyAlignment="1" applyProtection="1">
      <alignment horizontal="center" vertical="center"/>
    </xf>
    <xf numFmtId="0" fontId="4" fillId="0" borderId="3" xfId="9" applyFont="1" applyFill="1" applyBorder="1" applyAlignment="1" applyProtection="1">
      <alignment horizontal="center" vertical="center"/>
    </xf>
    <xf numFmtId="0" fontId="5" fillId="0" borderId="4" xfId="9" applyFont="1" applyFill="1" applyBorder="1" applyAlignment="1" applyProtection="1">
      <alignment horizontal="left" vertical="center" indent="1"/>
    </xf>
    <xf numFmtId="0" fontId="5" fillId="0" borderId="0" xfId="9" applyFont="1" applyFill="1" applyAlignment="1" applyProtection="1">
      <alignment vertical="center"/>
    </xf>
    <xf numFmtId="0" fontId="5" fillId="0" borderId="5" xfId="9" applyFont="1" applyFill="1" applyBorder="1" applyAlignment="1" applyProtection="1">
      <alignment horizontal="left" vertical="center" indent="1"/>
    </xf>
    <xf numFmtId="0" fontId="5" fillId="0" borderId="6" xfId="9" applyFont="1" applyFill="1" applyBorder="1" applyAlignment="1" applyProtection="1">
      <alignment horizontal="left" vertical="center" indent="1"/>
    </xf>
    <xf numFmtId="164" fontId="5" fillId="0" borderId="6" xfId="9" applyNumberFormat="1" applyFont="1" applyFill="1" applyBorder="1" applyAlignment="1" applyProtection="1">
      <alignment vertical="center"/>
      <protection locked="0"/>
    </xf>
    <xf numFmtId="164" fontId="5" fillId="0" borderId="7" xfId="9" applyNumberFormat="1" applyFont="1" applyFill="1" applyBorder="1" applyAlignment="1" applyProtection="1">
      <alignment vertical="center"/>
    </xf>
    <xf numFmtId="0" fontId="5" fillId="0" borderId="8" xfId="9" applyFont="1" applyFill="1" applyBorder="1" applyAlignment="1" applyProtection="1">
      <alignment horizontal="left" vertical="center" indent="1"/>
    </xf>
    <xf numFmtId="0" fontId="5" fillId="0" borderId="9" xfId="9" applyFont="1" applyFill="1" applyBorder="1" applyAlignment="1" applyProtection="1">
      <alignment horizontal="left" vertical="center" indent="1"/>
    </xf>
    <xf numFmtId="164" fontId="5" fillId="0" borderId="9" xfId="9" applyNumberFormat="1" applyFont="1" applyFill="1" applyBorder="1" applyAlignment="1" applyProtection="1">
      <alignment vertical="center"/>
      <protection locked="0"/>
    </xf>
    <xf numFmtId="164" fontId="5" fillId="0" borderId="10" xfId="9" applyNumberFormat="1" applyFont="1" applyFill="1" applyBorder="1" applyAlignment="1" applyProtection="1">
      <alignment vertical="center"/>
    </xf>
    <xf numFmtId="0" fontId="5" fillId="0" borderId="11" xfId="9" applyFont="1" applyFill="1" applyBorder="1" applyAlignment="1" applyProtection="1">
      <alignment horizontal="left" vertical="center" wrapText="1" indent="1"/>
    </xf>
    <xf numFmtId="164" fontId="5" fillId="0" borderId="11" xfId="9" applyNumberFormat="1" applyFont="1" applyFill="1" applyBorder="1" applyAlignment="1" applyProtection="1">
      <alignment vertical="center"/>
      <protection locked="0"/>
    </xf>
    <xf numFmtId="164" fontId="5" fillId="0" borderId="12" xfId="9" applyNumberFormat="1" applyFont="1" applyFill="1" applyBorder="1" applyAlignment="1" applyProtection="1">
      <alignment vertical="center"/>
    </xf>
    <xf numFmtId="0" fontId="5" fillId="0" borderId="0" xfId="9" applyFont="1" applyFill="1" applyAlignment="1" applyProtection="1">
      <alignment vertical="center"/>
      <protection locked="0"/>
    </xf>
    <xf numFmtId="0" fontId="5" fillId="0" borderId="9" xfId="9" applyFont="1" applyFill="1" applyBorder="1" applyAlignment="1" applyProtection="1">
      <alignment horizontal="left" vertical="center" wrapText="1" indent="1"/>
    </xf>
    <xf numFmtId="0" fontId="5" fillId="0" borderId="13" xfId="9" applyFont="1" applyFill="1" applyBorder="1" applyAlignment="1" applyProtection="1">
      <alignment horizontal="left" vertical="center" indent="1"/>
    </xf>
    <xf numFmtId="164" fontId="5" fillId="0" borderId="14" xfId="9" applyNumberFormat="1" applyFont="1" applyFill="1" applyBorder="1" applyAlignment="1" applyProtection="1">
      <alignment vertical="center"/>
      <protection locked="0"/>
    </xf>
    <xf numFmtId="0" fontId="4" fillId="0" borderId="15" xfId="9" applyFont="1" applyFill="1" applyBorder="1" applyAlignment="1" applyProtection="1">
      <alignment horizontal="left" vertical="center" indent="1"/>
    </xf>
    <xf numFmtId="164" fontId="4" fillId="0" borderId="15" xfId="9" applyNumberFormat="1" applyFont="1" applyFill="1" applyBorder="1" applyAlignment="1" applyProtection="1">
      <alignment vertical="center"/>
    </xf>
    <xf numFmtId="164" fontId="4" fillId="0" borderId="16" xfId="9" applyNumberFormat="1" applyFont="1" applyFill="1" applyBorder="1" applyAlignment="1" applyProtection="1">
      <alignment vertical="center"/>
    </xf>
    <xf numFmtId="0" fontId="5" fillId="0" borderId="17" xfId="9" applyFont="1" applyFill="1" applyBorder="1" applyAlignment="1" applyProtection="1">
      <alignment horizontal="left" vertical="center" indent="1"/>
    </xf>
    <xf numFmtId="0" fontId="5" fillId="0" borderId="11" xfId="9" applyFont="1" applyFill="1" applyBorder="1" applyAlignment="1" applyProtection="1">
      <alignment horizontal="left" vertical="center" indent="1"/>
    </xf>
    <xf numFmtId="0" fontId="5" fillId="0" borderId="18" xfId="9" applyFont="1" applyFill="1" applyBorder="1" applyAlignment="1" applyProtection="1">
      <alignment horizontal="left" vertical="center" indent="1"/>
    </xf>
    <xf numFmtId="0" fontId="5" fillId="0" borderId="14" xfId="9" applyFont="1" applyFill="1" applyBorder="1" applyAlignment="1" applyProtection="1">
      <alignment horizontal="left" vertical="center" indent="1"/>
    </xf>
    <xf numFmtId="164" fontId="5" fillId="0" borderId="19" xfId="9" applyNumberFormat="1" applyFont="1" applyFill="1" applyBorder="1" applyAlignment="1" applyProtection="1">
      <alignment vertical="center"/>
    </xf>
    <xf numFmtId="0" fontId="4" fillId="0" borderId="4" xfId="9" applyFont="1" applyFill="1" applyBorder="1" applyAlignment="1" applyProtection="1">
      <alignment horizontal="left" vertical="center" indent="1"/>
    </xf>
    <xf numFmtId="0" fontId="4" fillId="0" borderId="15" xfId="9" applyFont="1" applyFill="1" applyBorder="1" applyAlignment="1" applyProtection="1">
      <alignment horizontal="left" indent="1"/>
    </xf>
    <xf numFmtId="164" fontId="4" fillId="0" borderId="15" xfId="9" applyNumberFormat="1" applyFont="1" applyFill="1" applyBorder="1" applyProtection="1"/>
    <xf numFmtId="164" fontId="4" fillId="0" borderId="16" xfId="9" applyNumberFormat="1" applyFont="1" applyFill="1" applyBorder="1" applyProtection="1"/>
    <xf numFmtId="0" fontId="5" fillId="0" borderId="0" xfId="6" applyFont="1"/>
    <xf numFmtId="0" fontId="0" fillId="0" borderId="0" xfId="0" applyFont="1"/>
    <xf numFmtId="164" fontId="11" fillId="0" borderId="0" xfId="6" applyNumberFormat="1" applyFont="1" applyFill="1" applyAlignment="1">
      <alignment vertical="center" wrapText="1"/>
    </xf>
    <xf numFmtId="164" fontId="12" fillId="0" borderId="0" xfId="6" applyNumberFormat="1" applyFont="1" applyFill="1" applyAlignment="1">
      <alignment horizontal="right" vertical="center"/>
    </xf>
    <xf numFmtId="0" fontId="13" fillId="0" borderId="4" xfId="6" applyFont="1" applyFill="1" applyBorder="1" applyAlignment="1" applyProtection="1">
      <alignment horizontal="center" vertical="center" wrapText="1"/>
    </xf>
    <xf numFmtId="0" fontId="13" fillId="0" borderId="15" xfId="6" applyFont="1" applyFill="1" applyBorder="1" applyAlignment="1" applyProtection="1">
      <alignment horizontal="center" vertical="center" wrapText="1"/>
    </xf>
    <xf numFmtId="0" fontId="13" fillId="0" borderId="16" xfId="6" applyFont="1" applyFill="1" applyBorder="1" applyAlignment="1" applyProtection="1">
      <alignment horizontal="center" vertical="center" wrapText="1"/>
    </xf>
    <xf numFmtId="0" fontId="14" fillId="0" borderId="17" xfId="6" applyFont="1" applyFill="1" applyBorder="1" applyAlignment="1" applyProtection="1">
      <alignment horizontal="left" vertical="center" wrapText="1" indent="1"/>
    </xf>
    <xf numFmtId="164" fontId="14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8" xfId="6" applyFont="1" applyFill="1" applyBorder="1" applyAlignment="1" applyProtection="1">
      <alignment horizontal="left" vertical="center" wrapText="1" indent="1"/>
    </xf>
    <xf numFmtId="164" fontId="14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8" xfId="6" applyFont="1" applyFill="1" applyBorder="1" applyAlignment="1" applyProtection="1">
      <alignment horizontal="left" vertical="center" wrapText="1" indent="8"/>
    </xf>
    <xf numFmtId="0" fontId="13" fillId="0" borderId="22" xfId="6" applyFont="1" applyFill="1" applyBorder="1" applyAlignment="1" applyProtection="1">
      <alignment vertical="center" wrapText="1"/>
    </xf>
    <xf numFmtId="164" fontId="13" fillId="0" borderId="23" xfId="6" applyNumberFormat="1" applyFont="1" applyFill="1" applyBorder="1" applyAlignment="1" applyProtection="1">
      <alignment vertical="center" wrapText="1"/>
    </xf>
    <xf numFmtId="164" fontId="13" fillId="0" borderId="24" xfId="6" applyNumberFormat="1" applyFont="1" applyFill="1" applyBorder="1" applyAlignment="1" applyProtection="1">
      <alignment vertical="center" wrapText="1"/>
    </xf>
    <xf numFmtId="0" fontId="2" fillId="0" borderId="0" xfId="0" applyFont="1"/>
    <xf numFmtId="164" fontId="5" fillId="0" borderId="0" xfId="6" applyNumberFormat="1" applyFont="1" applyFill="1" applyAlignment="1">
      <alignment vertical="center" wrapText="1"/>
    </xf>
    <xf numFmtId="164" fontId="4" fillId="0" borderId="9" xfId="6" applyNumberFormat="1" applyFont="1" applyFill="1" applyBorder="1" applyAlignment="1">
      <alignment horizontal="centerContinuous" vertical="center" wrapText="1"/>
    </xf>
    <xf numFmtId="164" fontId="4" fillId="0" borderId="9" xfId="6" applyNumberFormat="1" applyFont="1" applyFill="1" applyBorder="1" applyAlignment="1">
      <alignment horizontal="center" vertical="center" wrapText="1"/>
    </xf>
    <xf numFmtId="164" fontId="4" fillId="0" borderId="0" xfId="6" applyNumberFormat="1" applyFont="1" applyFill="1" applyAlignment="1">
      <alignment horizontal="center" vertical="center" wrapText="1"/>
    </xf>
    <xf numFmtId="164" fontId="5" fillId="0" borderId="9" xfId="6" applyNumberFormat="1" applyFont="1" applyFill="1" applyBorder="1" applyAlignment="1">
      <alignment horizontal="left" vertical="center" wrapText="1" indent="1"/>
    </xf>
    <xf numFmtId="164" fontId="5" fillId="0" borderId="9" xfId="6" applyNumberFormat="1" applyFont="1" applyFill="1" applyBorder="1" applyAlignment="1" applyProtection="1">
      <alignment vertical="center" wrapText="1"/>
      <protection locked="0"/>
    </xf>
    <xf numFmtId="165" fontId="5" fillId="0" borderId="9" xfId="3" applyNumberFormat="1" applyFont="1" applyFill="1" applyBorder="1" applyAlignment="1" applyProtection="1">
      <alignment vertical="center" wrapText="1"/>
      <protection locked="0"/>
    </xf>
    <xf numFmtId="164" fontId="5" fillId="0" borderId="9" xfId="6" applyNumberFormat="1" applyFont="1" applyFill="1" applyBorder="1" applyAlignment="1">
      <alignment vertical="center" wrapText="1"/>
    </xf>
    <xf numFmtId="164" fontId="5" fillId="0" borderId="9" xfId="6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3" xfId="6" applyNumberFormat="1" applyFont="1" applyFill="1" applyBorder="1" applyAlignment="1">
      <alignment horizontal="left" vertical="center" wrapText="1" indent="1"/>
    </xf>
    <xf numFmtId="164" fontId="5" fillId="0" borderId="13" xfId="6" applyNumberFormat="1" applyFont="1" applyFill="1" applyBorder="1" applyAlignment="1" applyProtection="1">
      <alignment vertical="center" wrapText="1"/>
      <protection locked="0"/>
    </xf>
    <xf numFmtId="165" fontId="5" fillId="0" borderId="13" xfId="3" applyNumberFormat="1" applyFont="1" applyFill="1" applyBorder="1" applyAlignment="1" applyProtection="1">
      <alignment vertical="center" wrapText="1"/>
      <protection locked="0"/>
    </xf>
    <xf numFmtId="164" fontId="5" fillId="0" borderId="13" xfId="6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4" xfId="6" applyNumberFormat="1" applyFont="1" applyFill="1" applyBorder="1" applyAlignment="1">
      <alignment horizontal="left" vertical="center" wrapText="1" indent="1"/>
    </xf>
    <xf numFmtId="164" fontId="4" fillId="0" borderId="15" xfId="6" applyNumberFormat="1" applyFont="1" applyFill="1" applyBorder="1" applyAlignment="1" applyProtection="1">
      <alignment horizontal="left" vertical="center" wrapText="1" indent="1"/>
      <protection locked="0"/>
    </xf>
    <xf numFmtId="165" fontId="4" fillId="0" borderId="15" xfId="3" applyNumberFormat="1" applyFont="1" applyFill="1" applyBorder="1" applyAlignment="1" applyProtection="1">
      <alignment vertical="center" wrapText="1"/>
    </xf>
    <xf numFmtId="164" fontId="4" fillId="0" borderId="15" xfId="6" applyNumberFormat="1" applyFont="1" applyFill="1" applyBorder="1" applyAlignment="1" applyProtection="1">
      <alignment horizontal="left" vertical="center" wrapText="1" indent="1"/>
    </xf>
    <xf numFmtId="165" fontId="4" fillId="0" borderId="16" xfId="3" applyNumberFormat="1" applyFont="1" applyFill="1" applyBorder="1" applyAlignment="1" applyProtection="1">
      <alignment vertical="center" wrapText="1"/>
    </xf>
    <xf numFmtId="164" fontId="4" fillId="0" borderId="11" xfId="6" applyNumberFormat="1" applyFont="1" applyFill="1" applyBorder="1" applyAlignment="1">
      <alignment horizontal="left" vertical="center" wrapText="1" indent="1"/>
    </xf>
    <xf numFmtId="164" fontId="4" fillId="0" borderId="11" xfId="6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11" xfId="3" applyNumberFormat="1" applyFont="1" applyFill="1" applyBorder="1" applyAlignment="1" applyProtection="1">
      <alignment vertical="center" wrapText="1"/>
      <protection locked="0"/>
    </xf>
    <xf numFmtId="164" fontId="5" fillId="0" borderId="11" xfId="6" applyNumberFormat="1" applyFont="1" applyFill="1" applyBorder="1" applyAlignment="1" applyProtection="1">
      <alignment vertical="center" wrapText="1"/>
      <protection locked="0"/>
    </xf>
    <xf numFmtId="164" fontId="4" fillId="0" borderId="9" xfId="6" applyNumberFormat="1" applyFont="1" applyFill="1" applyBorder="1" applyAlignment="1">
      <alignment horizontal="left" vertical="center" wrapText="1" indent="1"/>
    </xf>
    <xf numFmtId="164" fontId="4" fillId="0" borderId="9" xfId="6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3" xfId="6" applyNumberFormat="1" applyFont="1" applyFill="1" applyBorder="1" applyAlignment="1">
      <alignment horizontal="left" vertical="center" wrapText="1" indent="1"/>
    </xf>
    <xf numFmtId="164" fontId="4" fillId="0" borderId="13" xfId="6" applyNumberFormat="1" applyFont="1" applyFill="1" applyBorder="1" applyAlignment="1" applyProtection="1">
      <alignment horizontal="left" vertical="center" wrapText="1" indent="1"/>
      <protection locked="0"/>
    </xf>
    <xf numFmtId="165" fontId="4" fillId="0" borderId="13" xfId="3" applyNumberFormat="1" applyFont="1" applyFill="1" applyBorder="1" applyAlignment="1" applyProtection="1">
      <alignment vertical="center" wrapText="1"/>
    </xf>
    <xf numFmtId="164" fontId="4" fillId="0" borderId="15" xfId="6" applyNumberFormat="1" applyFont="1" applyFill="1" applyBorder="1" applyAlignment="1">
      <alignment horizontal="left" vertical="center" wrapText="1" indent="1"/>
    </xf>
    <xf numFmtId="164" fontId="4" fillId="0" borderId="14" xfId="6" applyNumberFormat="1" applyFont="1" applyFill="1" applyBorder="1" applyAlignment="1">
      <alignment horizontal="left" vertical="center" wrapText="1" indent="1"/>
    </xf>
    <xf numFmtId="165" fontId="4" fillId="0" borderId="14" xfId="3" applyNumberFormat="1" applyFont="1" applyFill="1" applyBorder="1" applyAlignment="1" applyProtection="1">
      <alignment vertical="center" wrapText="1"/>
    </xf>
    <xf numFmtId="165" fontId="5" fillId="0" borderId="9" xfId="1" applyNumberFormat="1" applyFont="1" applyFill="1" applyBorder="1" applyAlignment="1" applyProtection="1">
      <alignment vertical="center" wrapText="1"/>
      <protection locked="0"/>
    </xf>
    <xf numFmtId="43" fontId="5" fillId="0" borderId="9" xfId="1" applyFont="1" applyFill="1" applyBorder="1" applyAlignment="1" applyProtection="1">
      <alignment vertical="center" wrapText="1"/>
      <protection locked="0"/>
    </xf>
    <xf numFmtId="164" fontId="4" fillId="0" borderId="15" xfId="6" applyNumberFormat="1" applyFont="1" applyFill="1" applyBorder="1" applyAlignment="1" applyProtection="1">
      <alignment vertical="center" wrapText="1"/>
    </xf>
    <xf numFmtId="164" fontId="4" fillId="0" borderId="16" xfId="6" applyNumberFormat="1" applyFont="1" applyFill="1" applyBorder="1" applyAlignment="1" applyProtection="1">
      <alignment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5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5" fillId="0" borderId="9" xfId="1" applyNumberFormat="1" applyFont="1" applyFill="1" applyBorder="1" applyAlignment="1" applyProtection="1">
      <alignment horizontal="right" vertical="center" wrapText="1"/>
      <protection locked="0"/>
    </xf>
    <xf numFmtId="165" fontId="4" fillId="0" borderId="13" xfId="1" applyNumberFormat="1" applyFont="1" applyFill="1" applyBorder="1" applyAlignment="1" applyProtection="1">
      <alignment vertical="center" wrapText="1"/>
    </xf>
    <xf numFmtId="165" fontId="5" fillId="0" borderId="13" xfId="1" applyNumberFormat="1" applyFont="1" applyFill="1" applyBorder="1" applyAlignment="1" applyProtection="1">
      <alignment vertical="center" wrapText="1"/>
    </xf>
    <xf numFmtId="164" fontId="4" fillId="0" borderId="15" xfId="6" applyNumberFormat="1" applyFont="1" applyFill="1" applyBorder="1" applyAlignment="1">
      <alignment vertical="center" wrapText="1"/>
    </xf>
    <xf numFmtId="164" fontId="4" fillId="0" borderId="16" xfId="6" applyNumberFormat="1" applyFont="1" applyFill="1" applyBorder="1" applyAlignment="1">
      <alignment vertical="center" wrapText="1"/>
    </xf>
    <xf numFmtId="164" fontId="4" fillId="0" borderId="11" xfId="6" applyNumberFormat="1" applyFont="1" applyFill="1" applyBorder="1" applyAlignment="1" applyProtection="1">
      <alignment horizontal="right" vertical="center" wrapText="1"/>
    </xf>
    <xf numFmtId="0" fontId="5" fillId="0" borderId="0" xfId="6" applyFont="1" applyAlignment="1"/>
    <xf numFmtId="164" fontId="5" fillId="0" borderId="8" xfId="6" applyNumberFormat="1" applyFont="1" applyBorder="1"/>
    <xf numFmtId="165" fontId="5" fillId="0" borderId="10" xfId="1" applyNumberFormat="1" applyFont="1" applyBorder="1"/>
    <xf numFmtId="165" fontId="5" fillId="0" borderId="10" xfId="6" applyNumberFormat="1" applyFont="1" applyBorder="1"/>
    <xf numFmtId="0" fontId="5" fillId="0" borderId="25" xfId="6" applyFont="1" applyBorder="1"/>
    <xf numFmtId="1" fontId="5" fillId="0" borderId="26" xfId="6" applyNumberFormat="1" applyFont="1" applyBorder="1" applyAlignment="1">
      <alignment vertical="center"/>
    </xf>
    <xf numFmtId="165" fontId="4" fillId="0" borderId="14" xfId="3" quotePrefix="1" applyNumberFormat="1" applyFont="1" applyFill="1" applyBorder="1" applyAlignment="1" applyProtection="1">
      <alignment horizontal="right" vertical="center" wrapText="1"/>
    </xf>
    <xf numFmtId="3" fontId="14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7" xfId="9" applyFont="1" applyFill="1" applyBorder="1" applyAlignment="1" applyProtection="1">
      <alignment horizontal="left" vertical="center" indent="1"/>
    </xf>
    <xf numFmtId="0" fontId="5" fillId="0" borderId="25" xfId="9" applyFont="1" applyFill="1" applyBorder="1" applyAlignment="1" applyProtection="1">
      <alignment horizontal="left" vertical="center" indent="1"/>
    </xf>
    <xf numFmtId="164" fontId="5" fillId="0" borderId="27" xfId="9" applyNumberFormat="1" applyFont="1" applyFill="1" applyBorder="1" applyAlignment="1" applyProtection="1">
      <alignment vertical="center"/>
      <protection locked="0"/>
    </xf>
    <xf numFmtId="3" fontId="5" fillId="0" borderId="0" xfId="9" applyNumberFormat="1" applyFont="1" applyFill="1" applyAlignment="1" applyProtection="1">
      <alignment vertical="center"/>
    </xf>
    <xf numFmtId="0" fontId="4" fillId="0" borderId="28" xfId="6" applyFont="1" applyBorder="1" applyAlignment="1"/>
    <xf numFmtId="0" fontId="5" fillId="0" borderId="28" xfId="6" applyFont="1" applyBorder="1" applyAlignment="1"/>
    <xf numFmtId="0" fontId="5" fillId="0" borderId="29" xfId="6" applyFont="1" applyBorder="1" applyAlignment="1">
      <alignment horizontal="center"/>
    </xf>
    <xf numFmtId="0" fontId="5" fillId="0" borderId="30" xfId="6" applyFont="1" applyBorder="1" applyAlignment="1">
      <alignment horizontal="center"/>
    </xf>
    <xf numFmtId="164" fontId="4" fillId="0" borderId="4" xfId="6" applyNumberFormat="1" applyFont="1" applyFill="1" applyBorder="1" applyAlignment="1">
      <alignment horizontal="center" vertical="center" wrapText="1"/>
    </xf>
    <xf numFmtId="164" fontId="4" fillId="0" borderId="15" xfId="6" applyNumberFormat="1" applyFont="1" applyFill="1" applyBorder="1" applyAlignment="1">
      <alignment horizontal="center" vertical="center" wrapText="1"/>
    </xf>
    <xf numFmtId="164" fontId="4" fillId="0" borderId="16" xfId="6" applyNumberFormat="1" applyFont="1" applyFill="1" applyBorder="1" applyAlignment="1">
      <alignment horizontal="center" vertical="center" wrapText="1"/>
    </xf>
    <xf numFmtId="164" fontId="7" fillId="0" borderId="31" xfId="6" applyNumberFormat="1" applyFont="1" applyFill="1" applyBorder="1" applyAlignment="1">
      <alignment horizontal="right" vertical="center"/>
    </xf>
    <xf numFmtId="164" fontId="7" fillId="0" borderId="32" xfId="6" applyNumberFormat="1" applyFont="1" applyFill="1" applyBorder="1" applyAlignment="1">
      <alignment horizontal="right" vertical="center"/>
    </xf>
    <xf numFmtId="164" fontId="7" fillId="0" borderId="20" xfId="6" applyNumberFormat="1" applyFont="1" applyFill="1" applyBorder="1" applyAlignment="1">
      <alignment horizontal="right" vertical="center"/>
    </xf>
    <xf numFmtId="164" fontId="4" fillId="0" borderId="9" xfId="6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9" applyFont="1" applyFill="1" applyAlignment="1" applyProtection="1">
      <alignment horizontal="center" wrapText="1"/>
    </xf>
    <xf numFmtId="0" fontId="4" fillId="0" borderId="0" xfId="9" applyFont="1" applyFill="1" applyAlignment="1" applyProtection="1">
      <alignment horizontal="center"/>
    </xf>
    <xf numFmtId="0" fontId="7" fillId="0" borderId="33" xfId="9" applyFont="1" applyFill="1" applyBorder="1" applyAlignment="1" applyProtection="1">
      <alignment horizontal="left" vertical="center" indent="1"/>
    </xf>
    <xf numFmtId="0" fontId="7" fillId="0" borderId="34" xfId="9" applyFont="1" applyFill="1" applyBorder="1" applyAlignment="1" applyProtection="1">
      <alignment horizontal="left" vertical="center" indent="1"/>
    </xf>
    <xf numFmtId="0" fontId="7" fillId="0" borderId="35" xfId="9" applyFont="1" applyFill="1" applyBorder="1" applyAlignment="1" applyProtection="1">
      <alignment horizontal="left" vertical="center" indent="1"/>
    </xf>
    <xf numFmtId="0" fontId="4" fillId="0" borderId="0" xfId="6" applyFont="1" applyAlignment="1">
      <alignment horizontal="left"/>
    </xf>
    <xf numFmtId="0" fontId="4" fillId="0" borderId="28" xfId="9" applyFont="1" applyFill="1" applyBorder="1" applyAlignment="1" applyProtection="1"/>
    <xf numFmtId="0" fontId="2" fillId="0" borderId="28" xfId="0" applyFont="1" applyBorder="1" applyAlignment="1"/>
  </cellXfs>
  <cellStyles count="10">
    <cellStyle name="Comma" xfId="1" builtinId="3"/>
    <cellStyle name="Ezres 2" xfId="2"/>
    <cellStyle name="Ezres 3" xfId="3"/>
    <cellStyle name="Hiperhivatkozás" xfId="4"/>
    <cellStyle name="Már látott hiperhivatkozás" xfId="5"/>
    <cellStyle name="Normal" xfId="0" builtinId="0"/>
    <cellStyle name="Normál 2" xfId="6"/>
    <cellStyle name="Normál 3" xfId="7"/>
    <cellStyle name="Normál 4" xfId="8"/>
    <cellStyle name="Normál_SEGEDLETEK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2"/>
  <sheetViews>
    <sheetView topLeftCell="A43" workbookViewId="0">
      <selection activeCell="A62" sqref="A62"/>
    </sheetView>
  </sheetViews>
  <sheetFormatPr defaultColWidth="4.85546875" defaultRowHeight="12.75"/>
  <cols>
    <col min="1" max="1" width="4.85546875" style="36" bestFit="1" customWidth="1"/>
    <col min="2" max="2" width="42.140625" style="36" bestFit="1" customWidth="1"/>
    <col min="3" max="3" width="9.5703125" style="36" bestFit="1" customWidth="1"/>
    <col min="4" max="4" width="32.5703125" style="36" bestFit="1" customWidth="1"/>
    <col min="5" max="5" width="9.5703125" style="36" bestFit="1" customWidth="1"/>
    <col min="6" max="255" width="9.140625" style="36" customWidth="1"/>
    <col min="256" max="16384" width="4.85546875" style="36"/>
  </cols>
  <sheetData>
    <row r="1" spans="1:5" ht="13.5" thickBot="1">
      <c r="A1" s="108" t="s">
        <v>169</v>
      </c>
      <c r="B1" s="109"/>
    </row>
    <row r="2" spans="1:5" s="54" customFormat="1" ht="13.5" thickBot="1">
      <c r="A2" s="112" t="s">
        <v>94</v>
      </c>
      <c r="B2" s="113"/>
      <c r="C2" s="113"/>
      <c r="D2" s="113"/>
      <c r="E2" s="114"/>
    </row>
    <row r="3" spans="1:5" s="54" customFormat="1">
      <c r="A3" s="115" t="s">
        <v>95</v>
      </c>
      <c r="B3" s="116"/>
      <c r="C3" s="116"/>
      <c r="D3" s="116"/>
      <c r="E3" s="117"/>
    </row>
    <row r="4" spans="1:5" s="54" customFormat="1">
      <c r="A4" s="118" t="s">
        <v>96</v>
      </c>
      <c r="B4" s="55" t="s">
        <v>18</v>
      </c>
      <c r="C4" s="55"/>
      <c r="D4" s="55" t="s">
        <v>42</v>
      </c>
      <c r="E4" s="55"/>
    </row>
    <row r="5" spans="1:5" s="57" customFormat="1" ht="25.5">
      <c r="A5" s="118"/>
      <c r="B5" s="56" t="s">
        <v>3</v>
      </c>
      <c r="C5" s="56" t="s">
        <v>171</v>
      </c>
      <c r="D5" s="56" t="s">
        <v>3</v>
      </c>
      <c r="E5" s="56" t="s">
        <v>171</v>
      </c>
    </row>
    <row r="6" spans="1:5" s="57" customFormat="1">
      <c r="A6" s="56">
        <v>1</v>
      </c>
      <c r="B6" s="56">
        <v>2</v>
      </c>
      <c r="C6" s="56" t="s">
        <v>21</v>
      </c>
      <c r="D6" s="56" t="s">
        <v>23</v>
      </c>
      <c r="E6" s="56" t="s">
        <v>25</v>
      </c>
    </row>
    <row r="7" spans="1:5" s="54" customFormat="1">
      <c r="A7" s="58" t="s">
        <v>17</v>
      </c>
      <c r="B7" s="59" t="s">
        <v>97</v>
      </c>
      <c r="C7" s="60">
        <v>28166</v>
      </c>
      <c r="D7" s="59" t="s">
        <v>98</v>
      </c>
      <c r="E7" s="60">
        <v>44606</v>
      </c>
    </row>
    <row r="8" spans="1:5" s="54" customFormat="1" ht="25.5">
      <c r="A8" s="58" t="s">
        <v>19</v>
      </c>
      <c r="B8" s="59" t="s">
        <v>99</v>
      </c>
      <c r="C8" s="60">
        <v>0</v>
      </c>
      <c r="D8" s="59" t="s">
        <v>46</v>
      </c>
      <c r="E8" s="60">
        <v>40867</v>
      </c>
    </row>
    <row r="9" spans="1:5" s="54" customFormat="1">
      <c r="A9" s="58" t="s">
        <v>21</v>
      </c>
      <c r="B9" s="59" t="s">
        <v>22</v>
      </c>
      <c r="C9" s="60">
        <v>0</v>
      </c>
      <c r="D9" s="59" t="s">
        <v>100</v>
      </c>
      <c r="E9" s="60">
        <v>1669</v>
      </c>
    </row>
    <row r="10" spans="1:5" s="54" customFormat="1">
      <c r="A10" s="58" t="s">
        <v>23</v>
      </c>
      <c r="B10" s="59" t="s">
        <v>101</v>
      </c>
      <c r="C10" s="60">
        <v>57295</v>
      </c>
      <c r="D10" s="59" t="s">
        <v>58</v>
      </c>
      <c r="E10" s="60">
        <v>0</v>
      </c>
    </row>
    <row r="11" spans="1:5" s="54" customFormat="1">
      <c r="A11" s="58" t="s">
        <v>25</v>
      </c>
      <c r="B11" s="59" t="s">
        <v>26</v>
      </c>
      <c r="C11" s="60">
        <v>0</v>
      </c>
      <c r="D11" s="61" t="s">
        <v>163</v>
      </c>
      <c r="E11" s="60">
        <v>16000</v>
      </c>
    </row>
    <row r="12" spans="1:5" s="54" customFormat="1">
      <c r="A12" s="58" t="s">
        <v>27</v>
      </c>
      <c r="B12" s="59" t="s">
        <v>102</v>
      </c>
      <c r="C12" s="60">
        <v>0</v>
      </c>
      <c r="D12" s="62"/>
      <c r="E12" s="60">
        <v>0</v>
      </c>
    </row>
    <row r="13" spans="1:5" s="54" customFormat="1">
      <c r="A13" s="58" t="s">
        <v>29</v>
      </c>
      <c r="B13" s="59" t="s">
        <v>103</v>
      </c>
      <c r="C13" s="60">
        <v>0</v>
      </c>
      <c r="D13" s="62"/>
      <c r="E13" s="60">
        <v>0</v>
      </c>
    </row>
    <row r="14" spans="1:5" s="54" customFormat="1" ht="25.5">
      <c r="A14" s="58" t="s">
        <v>31</v>
      </c>
      <c r="B14" s="59" t="s">
        <v>104</v>
      </c>
      <c r="C14" s="60">
        <v>0</v>
      </c>
      <c r="D14" s="62"/>
      <c r="E14" s="60">
        <v>0</v>
      </c>
    </row>
    <row r="15" spans="1:5" s="54" customFormat="1" ht="13.5" thickBot="1">
      <c r="A15" s="63" t="s">
        <v>33</v>
      </c>
      <c r="B15" s="64" t="s">
        <v>162</v>
      </c>
      <c r="C15" s="65">
        <v>14555</v>
      </c>
      <c r="D15" s="66"/>
      <c r="E15" s="65">
        <v>0</v>
      </c>
    </row>
    <row r="16" spans="1:5" s="54" customFormat="1" ht="13.5" thickBot="1">
      <c r="A16" s="67" t="s">
        <v>35</v>
      </c>
      <c r="B16" s="68" t="s">
        <v>105</v>
      </c>
      <c r="C16" s="69">
        <f>SUM(C7:C15)</f>
        <v>100016</v>
      </c>
      <c r="D16" s="70" t="s">
        <v>106</v>
      </c>
      <c r="E16" s="71">
        <f>SUM(E7:E15)</f>
        <v>103142</v>
      </c>
    </row>
    <row r="17" spans="1:5" s="54" customFormat="1">
      <c r="A17" s="72" t="s">
        <v>37</v>
      </c>
      <c r="B17" s="73" t="s">
        <v>107</v>
      </c>
      <c r="C17" s="74">
        <v>3126</v>
      </c>
      <c r="D17" s="75" t="s">
        <v>108</v>
      </c>
      <c r="E17" s="74">
        <v>0</v>
      </c>
    </row>
    <row r="18" spans="1:5" s="54" customFormat="1">
      <c r="A18" s="76" t="s">
        <v>39</v>
      </c>
      <c r="B18" s="77" t="s">
        <v>109</v>
      </c>
      <c r="C18" s="60">
        <v>0</v>
      </c>
      <c r="D18" s="59" t="s">
        <v>110</v>
      </c>
      <c r="E18" s="60">
        <v>0</v>
      </c>
    </row>
    <row r="19" spans="1:5" s="54" customFormat="1">
      <c r="A19" s="58" t="s">
        <v>41</v>
      </c>
      <c r="B19" s="59" t="s">
        <v>111</v>
      </c>
      <c r="C19" s="60">
        <v>0</v>
      </c>
      <c r="D19" s="59" t="s">
        <v>112</v>
      </c>
      <c r="E19" s="60">
        <v>0</v>
      </c>
    </row>
    <row r="20" spans="1:5" s="54" customFormat="1">
      <c r="A20" s="58" t="s">
        <v>43</v>
      </c>
      <c r="B20" s="59" t="s">
        <v>113</v>
      </c>
      <c r="C20" s="60">
        <v>0</v>
      </c>
      <c r="D20" s="59" t="s">
        <v>114</v>
      </c>
      <c r="E20" s="60">
        <v>0</v>
      </c>
    </row>
    <row r="21" spans="1:5" s="54" customFormat="1">
      <c r="A21" s="58" t="s">
        <v>45</v>
      </c>
      <c r="B21" s="59" t="s">
        <v>115</v>
      </c>
      <c r="C21" s="60">
        <v>0</v>
      </c>
      <c r="D21" s="59" t="s">
        <v>116</v>
      </c>
      <c r="E21" s="60">
        <v>0</v>
      </c>
    </row>
    <row r="22" spans="1:5" s="54" customFormat="1" ht="25.5">
      <c r="A22" s="58" t="s">
        <v>47</v>
      </c>
      <c r="B22" s="59" t="s">
        <v>117</v>
      </c>
      <c r="C22" s="60">
        <v>0</v>
      </c>
      <c r="D22" s="59" t="s">
        <v>118</v>
      </c>
      <c r="E22" s="60">
        <v>0</v>
      </c>
    </row>
    <row r="23" spans="1:5" s="54" customFormat="1" ht="25.5">
      <c r="A23" s="58" t="s">
        <v>49</v>
      </c>
      <c r="B23" s="59" t="s">
        <v>119</v>
      </c>
      <c r="C23" s="60">
        <v>0</v>
      </c>
      <c r="D23" s="59" t="s">
        <v>120</v>
      </c>
      <c r="E23" s="60">
        <v>0</v>
      </c>
    </row>
    <row r="24" spans="1:5" s="54" customFormat="1">
      <c r="A24" s="58" t="s">
        <v>51</v>
      </c>
      <c r="B24" s="59" t="s">
        <v>121</v>
      </c>
      <c r="C24" s="60">
        <v>0</v>
      </c>
      <c r="D24" s="59" t="s">
        <v>122</v>
      </c>
      <c r="E24" s="60">
        <v>0</v>
      </c>
    </row>
    <row r="25" spans="1:5" s="54" customFormat="1">
      <c r="A25" s="58" t="s">
        <v>53</v>
      </c>
      <c r="B25" s="59"/>
      <c r="C25" s="60">
        <v>0</v>
      </c>
      <c r="D25" s="59" t="s">
        <v>123</v>
      </c>
      <c r="E25" s="60">
        <v>0</v>
      </c>
    </row>
    <row r="26" spans="1:5" s="54" customFormat="1" ht="13.5" thickBot="1">
      <c r="A26" s="78" t="s">
        <v>55</v>
      </c>
      <c r="B26" s="79" t="s">
        <v>124</v>
      </c>
      <c r="C26" s="80">
        <f>SUM(C19:C25)</f>
        <v>0</v>
      </c>
      <c r="D26" s="79" t="s">
        <v>125</v>
      </c>
      <c r="E26" s="80">
        <f>SUM(E17:E25)</f>
        <v>0</v>
      </c>
    </row>
    <row r="27" spans="1:5" s="54" customFormat="1" ht="13.5" thickBot="1">
      <c r="A27" s="67" t="s">
        <v>57</v>
      </c>
      <c r="B27" s="81" t="s">
        <v>126</v>
      </c>
      <c r="C27" s="69">
        <f>C16+C17+C18+C26</f>
        <v>103142</v>
      </c>
      <c r="D27" s="81" t="s">
        <v>127</v>
      </c>
      <c r="E27" s="71">
        <f>+E16+E26</f>
        <v>103142</v>
      </c>
    </row>
    <row r="28" spans="1:5" s="54" customFormat="1" ht="13.5" thickBot="1">
      <c r="A28" s="82" t="s">
        <v>59</v>
      </c>
      <c r="B28" s="82" t="s">
        <v>128</v>
      </c>
      <c r="C28" s="102" t="s">
        <v>164</v>
      </c>
      <c r="D28" s="82" t="s">
        <v>129</v>
      </c>
      <c r="E28" s="83" t="str">
        <f>IF(((C16-E16)&gt;0),C16-E16,"----")</f>
        <v>----</v>
      </c>
    </row>
    <row r="29" spans="1:5" ht="13.5" thickBot="1">
      <c r="A29" s="112" t="s">
        <v>130</v>
      </c>
      <c r="B29" s="113"/>
      <c r="C29" s="113"/>
      <c r="D29" s="113"/>
      <c r="E29" s="114"/>
    </row>
    <row r="30" spans="1:5" s="54" customFormat="1">
      <c r="A30" s="115" t="s">
        <v>95</v>
      </c>
      <c r="B30" s="116"/>
      <c r="C30" s="116"/>
      <c r="D30" s="116"/>
      <c r="E30" s="117"/>
    </row>
    <row r="31" spans="1:5" s="54" customFormat="1">
      <c r="A31" s="118" t="s">
        <v>96</v>
      </c>
      <c r="B31" s="55" t="s">
        <v>18</v>
      </c>
      <c r="C31" s="55"/>
      <c r="D31" s="55" t="s">
        <v>42</v>
      </c>
      <c r="E31" s="55"/>
    </row>
    <row r="32" spans="1:5" s="57" customFormat="1" ht="25.5">
      <c r="A32" s="118"/>
      <c r="B32" s="56" t="s">
        <v>3</v>
      </c>
      <c r="C32" s="56" t="s">
        <v>171</v>
      </c>
      <c r="D32" s="56" t="s">
        <v>3</v>
      </c>
      <c r="E32" s="56" t="s">
        <v>171</v>
      </c>
    </row>
    <row r="33" spans="1:5" s="57" customFormat="1">
      <c r="A33" s="56">
        <v>1</v>
      </c>
      <c r="B33" s="56">
        <v>2</v>
      </c>
      <c r="C33" s="56">
        <v>3</v>
      </c>
      <c r="D33" s="56">
        <v>4</v>
      </c>
      <c r="E33" s="56">
        <v>5</v>
      </c>
    </row>
    <row r="34" spans="1:5" s="54" customFormat="1">
      <c r="A34" s="58" t="s">
        <v>17</v>
      </c>
      <c r="B34" s="59" t="s">
        <v>131</v>
      </c>
      <c r="C34" s="84">
        <v>0</v>
      </c>
      <c r="D34" s="59" t="s">
        <v>132</v>
      </c>
      <c r="E34" s="59">
        <v>0</v>
      </c>
    </row>
    <row r="35" spans="1:5" s="54" customFormat="1">
      <c r="A35" s="58" t="s">
        <v>19</v>
      </c>
      <c r="B35" s="59" t="s">
        <v>133</v>
      </c>
      <c r="C35" s="84">
        <v>0</v>
      </c>
      <c r="D35" s="59" t="s">
        <v>134</v>
      </c>
      <c r="E35" s="84">
        <v>66500</v>
      </c>
    </row>
    <row r="36" spans="1:5" s="54" customFormat="1">
      <c r="A36" s="58" t="s">
        <v>21</v>
      </c>
      <c r="B36" s="59" t="s">
        <v>135</v>
      </c>
      <c r="C36" s="84">
        <v>0</v>
      </c>
      <c r="D36" s="59" t="s">
        <v>136</v>
      </c>
      <c r="E36" s="84">
        <v>0</v>
      </c>
    </row>
    <row r="37" spans="1:5" s="54" customFormat="1">
      <c r="A37" s="58" t="s">
        <v>23</v>
      </c>
      <c r="B37" s="59" t="s">
        <v>137</v>
      </c>
      <c r="C37" s="84">
        <v>66500</v>
      </c>
      <c r="D37" s="59" t="s">
        <v>138</v>
      </c>
      <c r="E37" s="84">
        <v>0</v>
      </c>
    </row>
    <row r="38" spans="1:5" s="54" customFormat="1" ht="25.5">
      <c r="A38" s="58" t="s">
        <v>25</v>
      </c>
      <c r="B38" s="59" t="s">
        <v>139</v>
      </c>
      <c r="C38" s="84">
        <v>0</v>
      </c>
      <c r="D38" s="59" t="s">
        <v>140</v>
      </c>
      <c r="E38" s="59">
        <v>0</v>
      </c>
    </row>
    <row r="39" spans="1:5" s="54" customFormat="1" ht="25.5">
      <c r="A39" s="58" t="s">
        <v>27</v>
      </c>
      <c r="B39" s="59" t="s">
        <v>141</v>
      </c>
      <c r="C39" s="84">
        <v>0</v>
      </c>
      <c r="D39" s="59" t="s">
        <v>142</v>
      </c>
      <c r="E39" s="85">
        <v>0</v>
      </c>
    </row>
    <row r="40" spans="1:5" s="54" customFormat="1">
      <c r="A40" s="58" t="s">
        <v>29</v>
      </c>
      <c r="B40" s="59" t="s">
        <v>26</v>
      </c>
      <c r="C40" s="84">
        <v>0</v>
      </c>
      <c r="D40" s="59" t="s">
        <v>143</v>
      </c>
      <c r="E40" s="59">
        <v>0</v>
      </c>
    </row>
    <row r="41" spans="1:5" s="54" customFormat="1">
      <c r="A41" s="58" t="s">
        <v>31</v>
      </c>
      <c r="B41" s="59" t="s">
        <v>144</v>
      </c>
      <c r="C41" s="59">
        <v>0</v>
      </c>
      <c r="D41" s="59" t="s">
        <v>58</v>
      </c>
      <c r="E41" s="85">
        <v>0</v>
      </c>
    </row>
    <row r="42" spans="1:5" s="54" customFormat="1" ht="13.5" thickBot="1">
      <c r="A42" s="58" t="s">
        <v>33</v>
      </c>
      <c r="B42" s="59" t="s">
        <v>145</v>
      </c>
      <c r="C42" s="59">
        <v>0</v>
      </c>
      <c r="D42" s="62"/>
      <c r="E42" s="85">
        <v>0</v>
      </c>
    </row>
    <row r="43" spans="1:5" s="54" customFormat="1" ht="13.5" thickBot="1">
      <c r="A43" s="67" t="s">
        <v>35</v>
      </c>
      <c r="B43" s="68" t="s">
        <v>105</v>
      </c>
      <c r="C43" s="86">
        <f>SUM(C34:C42)</f>
        <v>66500</v>
      </c>
      <c r="D43" s="68" t="s">
        <v>106</v>
      </c>
      <c r="E43" s="87">
        <f>SUM(E34:E42)</f>
        <v>66500</v>
      </c>
    </row>
    <row r="44" spans="1:5" s="54" customFormat="1">
      <c r="A44" s="72" t="s">
        <v>37</v>
      </c>
      <c r="B44" s="73" t="s">
        <v>146</v>
      </c>
      <c r="C44" s="88">
        <v>0</v>
      </c>
      <c r="D44" s="75" t="s">
        <v>108</v>
      </c>
      <c r="E44" s="89">
        <v>0</v>
      </c>
    </row>
    <row r="45" spans="1:5" s="54" customFormat="1">
      <c r="A45" s="58" t="s">
        <v>39</v>
      </c>
      <c r="B45" s="59" t="s">
        <v>111</v>
      </c>
      <c r="C45" s="90">
        <v>0</v>
      </c>
      <c r="D45" s="59" t="s">
        <v>147</v>
      </c>
      <c r="E45" s="90">
        <v>0</v>
      </c>
    </row>
    <row r="46" spans="1:5" s="54" customFormat="1">
      <c r="A46" s="58" t="s">
        <v>41</v>
      </c>
      <c r="B46" s="59" t="s">
        <v>148</v>
      </c>
      <c r="C46" s="90">
        <v>0</v>
      </c>
      <c r="D46" s="59" t="s">
        <v>149</v>
      </c>
      <c r="E46" s="90">
        <v>0</v>
      </c>
    </row>
    <row r="47" spans="1:5" s="54" customFormat="1">
      <c r="A47" s="58" t="s">
        <v>43</v>
      </c>
      <c r="B47" s="59" t="s">
        <v>150</v>
      </c>
      <c r="C47" s="90">
        <v>0</v>
      </c>
      <c r="D47" s="59" t="s">
        <v>114</v>
      </c>
      <c r="E47" s="90">
        <v>0</v>
      </c>
    </row>
    <row r="48" spans="1:5" s="54" customFormat="1">
      <c r="A48" s="58" t="s">
        <v>45</v>
      </c>
      <c r="B48" s="59" t="s">
        <v>151</v>
      </c>
      <c r="C48" s="90">
        <v>0</v>
      </c>
      <c r="D48" s="59" t="s">
        <v>116</v>
      </c>
      <c r="E48" s="90">
        <v>0</v>
      </c>
    </row>
    <row r="49" spans="1:5" s="54" customFormat="1" ht="25.5">
      <c r="A49" s="58" t="s">
        <v>47</v>
      </c>
      <c r="B49" s="59" t="s">
        <v>152</v>
      </c>
      <c r="C49" s="90">
        <v>0</v>
      </c>
      <c r="D49" s="59" t="s">
        <v>153</v>
      </c>
      <c r="E49" s="90">
        <v>0</v>
      </c>
    </row>
    <row r="50" spans="1:5" s="54" customFormat="1">
      <c r="A50" s="58" t="s">
        <v>49</v>
      </c>
      <c r="B50" s="59" t="s">
        <v>119</v>
      </c>
      <c r="C50" s="90">
        <v>0</v>
      </c>
      <c r="D50" s="59" t="s">
        <v>122</v>
      </c>
      <c r="E50" s="90">
        <v>0</v>
      </c>
    </row>
    <row r="51" spans="1:5" s="54" customFormat="1">
      <c r="A51" s="58" t="s">
        <v>51</v>
      </c>
      <c r="B51" s="59" t="s">
        <v>154</v>
      </c>
      <c r="C51" s="90">
        <v>0</v>
      </c>
      <c r="D51" s="59" t="s">
        <v>155</v>
      </c>
      <c r="E51" s="90">
        <v>0</v>
      </c>
    </row>
    <row r="52" spans="1:5" s="54" customFormat="1" ht="13.5" thickBot="1">
      <c r="A52" s="78" t="s">
        <v>53</v>
      </c>
      <c r="B52" s="79" t="s">
        <v>156</v>
      </c>
      <c r="C52" s="91">
        <f>SUM(C45:C51)</f>
        <v>0</v>
      </c>
      <c r="D52" s="79" t="s">
        <v>157</v>
      </c>
      <c r="E52" s="92">
        <f>SUM(E44:E51)</f>
        <v>0</v>
      </c>
    </row>
    <row r="53" spans="1:5" s="54" customFormat="1" ht="13.5" thickBot="1">
      <c r="A53" s="67" t="s">
        <v>55</v>
      </c>
      <c r="B53" s="81" t="s">
        <v>158</v>
      </c>
      <c r="C53" s="93">
        <f>+C43+C44+C52</f>
        <v>66500</v>
      </c>
      <c r="D53" s="81" t="s">
        <v>159</v>
      </c>
      <c r="E53" s="94">
        <f>+E43+E52</f>
        <v>66500</v>
      </c>
    </row>
    <row r="54" spans="1:5" s="54" customFormat="1">
      <c r="A54" s="72" t="s">
        <v>57</v>
      </c>
      <c r="B54" s="72" t="s">
        <v>128</v>
      </c>
      <c r="C54" s="95" t="str">
        <f>IF(((E43-C43)&gt;0),E43-C43,"----")</f>
        <v>----</v>
      </c>
      <c r="D54" s="72" t="s">
        <v>129</v>
      </c>
      <c r="E54" s="95" t="str">
        <f>IF(((C43-E43)&gt;0),C43-E43,"----")</f>
        <v>----</v>
      </c>
    </row>
    <row r="55" spans="1:5" ht="13.5" thickBot="1"/>
    <row r="56" spans="1:5">
      <c r="B56" s="110" t="s">
        <v>160</v>
      </c>
      <c r="C56" s="111"/>
      <c r="D56" s="96"/>
      <c r="E56" s="96"/>
    </row>
    <row r="57" spans="1:5">
      <c r="B57" s="97" t="s">
        <v>161</v>
      </c>
      <c r="C57" s="98">
        <f>C16-E16</f>
        <v>-3126</v>
      </c>
    </row>
    <row r="58" spans="1:5">
      <c r="B58" s="97" t="str">
        <f>B17</f>
        <v>Előző évi műk. célú pénzm. igénybev.</v>
      </c>
      <c r="C58" s="99">
        <f>C17</f>
        <v>3126</v>
      </c>
    </row>
    <row r="59" spans="1:5" ht="13.5" thickBot="1">
      <c r="B59" s="100" t="s">
        <v>16</v>
      </c>
      <c r="C59" s="101">
        <f>C57+C58</f>
        <v>0</v>
      </c>
    </row>
    <row r="62" spans="1:5" ht="15">
      <c r="A62" s="53" t="s">
        <v>172</v>
      </c>
    </row>
  </sheetData>
  <mergeCells count="8">
    <mergeCell ref="A1:B1"/>
    <mergeCell ref="B56:C56"/>
    <mergeCell ref="A2:E2"/>
    <mergeCell ref="A3:E3"/>
    <mergeCell ref="A4:A5"/>
    <mergeCell ref="A29:E29"/>
    <mergeCell ref="A30:E30"/>
    <mergeCell ref="A31:A32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3" workbookViewId="0">
      <selection activeCell="A27" sqref="A27"/>
    </sheetView>
  </sheetViews>
  <sheetFormatPr defaultColWidth="29.85546875" defaultRowHeight="15"/>
  <cols>
    <col min="1" max="1" width="29.140625" style="37" bestFit="1" customWidth="1"/>
    <col min="2" max="2" width="18.7109375" style="37" bestFit="1" customWidth="1"/>
    <col min="3" max="3" width="12.42578125" style="37" bestFit="1" customWidth="1"/>
    <col min="4" max="16384" width="29.85546875" style="37"/>
  </cols>
  <sheetData>
    <row r="1" spans="1:3">
      <c r="A1" s="53" t="s">
        <v>168</v>
      </c>
    </row>
    <row r="2" spans="1:3">
      <c r="A2" s="119" t="s">
        <v>71</v>
      </c>
      <c r="B2" s="119"/>
      <c r="C2" s="119"/>
    </row>
    <row r="3" spans="1:3">
      <c r="A3" s="119" t="s">
        <v>170</v>
      </c>
      <c r="B3" s="119"/>
      <c r="C3" s="119"/>
    </row>
    <row r="5" spans="1:3" ht="15.75" thickBot="1">
      <c r="A5" s="38"/>
      <c r="B5" s="38"/>
      <c r="C5" s="39" t="s">
        <v>1</v>
      </c>
    </row>
    <row r="6" spans="1:3" ht="30.75" thickBot="1">
      <c r="A6" s="40" t="s">
        <v>72</v>
      </c>
      <c r="B6" s="41" t="s">
        <v>73</v>
      </c>
      <c r="C6" s="42" t="s">
        <v>74</v>
      </c>
    </row>
    <row r="7" spans="1:3" ht="15.75" thickBot="1">
      <c r="A7" s="40">
        <v>2</v>
      </c>
      <c r="B7" s="41">
        <v>3</v>
      </c>
      <c r="C7" s="42">
        <v>4</v>
      </c>
    </row>
    <row r="8" spans="1:3" ht="45">
      <c r="A8" s="43" t="s">
        <v>75</v>
      </c>
      <c r="B8" s="44" t="s">
        <v>76</v>
      </c>
      <c r="C8" s="45" t="s">
        <v>76</v>
      </c>
    </row>
    <row r="9" spans="1:3" ht="45">
      <c r="A9" s="46" t="s">
        <v>77</v>
      </c>
      <c r="B9" s="47" t="s">
        <v>76</v>
      </c>
      <c r="C9" s="48" t="s">
        <v>76</v>
      </c>
    </row>
    <row r="10" spans="1:3" ht="45">
      <c r="A10" s="46" t="s">
        <v>78</v>
      </c>
      <c r="B10" s="47" t="s">
        <v>76</v>
      </c>
      <c r="C10" s="48" t="s">
        <v>76</v>
      </c>
    </row>
    <row r="11" spans="1:3" ht="45">
      <c r="A11" s="46" t="s">
        <v>79</v>
      </c>
      <c r="B11" s="47" t="s">
        <v>76</v>
      </c>
      <c r="C11" s="48" t="s">
        <v>76</v>
      </c>
    </row>
    <row r="12" spans="1:3" ht="45">
      <c r="A12" s="46" t="s">
        <v>80</v>
      </c>
      <c r="B12" s="47">
        <f>SUM(B13:B19)</f>
        <v>3200</v>
      </c>
      <c r="C12" s="103">
        <f>SUM(C13:C19)</f>
        <v>0</v>
      </c>
    </row>
    <row r="13" spans="1:3">
      <c r="A13" s="46" t="s">
        <v>81</v>
      </c>
      <c r="B13" s="47">
        <v>0</v>
      </c>
      <c r="C13" s="48">
        <v>0</v>
      </c>
    </row>
    <row r="14" spans="1:3">
      <c r="A14" s="49" t="s">
        <v>82</v>
      </c>
      <c r="B14" s="47" t="s">
        <v>76</v>
      </c>
      <c r="C14" s="48" t="s">
        <v>76</v>
      </c>
    </row>
    <row r="15" spans="1:3" ht="30">
      <c r="A15" s="49" t="s">
        <v>83</v>
      </c>
      <c r="B15" s="47">
        <v>0</v>
      </c>
      <c r="C15" s="48" t="s">
        <v>76</v>
      </c>
    </row>
    <row r="16" spans="1:3" ht="30">
      <c r="A16" s="49" t="s">
        <v>84</v>
      </c>
      <c r="B16" s="47">
        <v>1500</v>
      </c>
      <c r="C16" s="48" t="s">
        <v>76</v>
      </c>
    </row>
    <row r="17" spans="1:3" ht="30">
      <c r="A17" s="49" t="s">
        <v>85</v>
      </c>
      <c r="B17" s="47" t="s">
        <v>76</v>
      </c>
      <c r="C17" s="48" t="s">
        <v>76</v>
      </c>
    </row>
    <row r="18" spans="1:3" ht="30">
      <c r="A18" s="49" t="s">
        <v>86</v>
      </c>
      <c r="B18" s="47" t="s">
        <v>76</v>
      </c>
      <c r="C18" s="48" t="s">
        <v>76</v>
      </c>
    </row>
    <row r="19" spans="1:3" ht="60">
      <c r="A19" s="49" t="s">
        <v>87</v>
      </c>
      <c r="B19" s="47">
        <v>1700</v>
      </c>
      <c r="C19" s="48" t="s">
        <v>76</v>
      </c>
    </row>
    <row r="20" spans="1:3" ht="30">
      <c r="A20" s="46" t="s">
        <v>88</v>
      </c>
      <c r="B20" s="47">
        <v>500</v>
      </c>
      <c r="C20" s="48">
        <v>82</v>
      </c>
    </row>
    <row r="21" spans="1:3" ht="30">
      <c r="A21" s="46" t="s">
        <v>89</v>
      </c>
      <c r="B21" s="47" t="s">
        <v>76</v>
      </c>
      <c r="C21" s="48" t="s">
        <v>76</v>
      </c>
    </row>
    <row r="22" spans="1:3" ht="30">
      <c r="A22" s="46" t="s">
        <v>90</v>
      </c>
      <c r="B22" s="47" t="s">
        <v>76</v>
      </c>
      <c r="C22" s="48" t="s">
        <v>76</v>
      </c>
    </row>
    <row r="23" spans="1:3">
      <c r="A23" s="46" t="s">
        <v>91</v>
      </c>
      <c r="B23" s="47" t="s">
        <v>76</v>
      </c>
      <c r="C23" s="48" t="s">
        <v>76</v>
      </c>
    </row>
    <row r="24" spans="1:3">
      <c r="A24" s="46" t="s">
        <v>92</v>
      </c>
      <c r="B24" s="47" t="s">
        <v>76</v>
      </c>
      <c r="C24" s="48" t="s">
        <v>76</v>
      </c>
    </row>
    <row r="25" spans="1:3" ht="15.75" thickBot="1">
      <c r="A25" s="50" t="s">
        <v>93</v>
      </c>
      <c r="B25" s="51">
        <f>SUM(B8:B24)-B12</f>
        <v>3700</v>
      </c>
      <c r="C25" s="52">
        <f>SUM(C8:C24)-C12</f>
        <v>82</v>
      </c>
    </row>
    <row r="27" spans="1:3">
      <c r="A27" s="53" t="s">
        <v>172</v>
      </c>
    </row>
  </sheetData>
  <mergeCells count="2">
    <mergeCell ref="A2:C2"/>
    <mergeCell ref="A3:C3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3"/>
  <sheetViews>
    <sheetView tabSelected="1" workbookViewId="0">
      <selection activeCell="A33" sqref="A33:B33"/>
    </sheetView>
  </sheetViews>
  <sheetFormatPr defaultRowHeight="12.75"/>
  <cols>
    <col min="1" max="1" width="4.85546875" style="36" bestFit="1" customWidth="1"/>
    <col min="2" max="2" width="48.5703125" style="36" bestFit="1" customWidth="1"/>
    <col min="3" max="3" width="6.42578125" style="36" bestFit="1" customWidth="1"/>
    <col min="4" max="4" width="7.140625" style="36" bestFit="1" customWidth="1"/>
    <col min="5" max="5" width="7" style="36" bestFit="1" customWidth="1"/>
    <col min="6" max="6" width="6.42578125" style="36" bestFit="1" customWidth="1"/>
    <col min="7" max="9" width="7.42578125" style="36" bestFit="1" customWidth="1"/>
    <col min="10" max="10" width="7.5703125" style="36" bestFit="1" customWidth="1"/>
    <col min="11" max="14" width="6.42578125" style="36" bestFit="1" customWidth="1"/>
    <col min="15" max="15" width="9.5703125" style="36" bestFit="1" customWidth="1"/>
    <col min="16" max="16384" width="9.140625" style="36"/>
  </cols>
  <sheetData>
    <row r="1" spans="1:16" s="1" customFormat="1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6" s="1" customFormat="1" ht="15.75" thickBot="1">
      <c r="A2" s="126" t="s">
        <v>167</v>
      </c>
      <c r="B2" s="127"/>
      <c r="O2" s="3" t="s">
        <v>1</v>
      </c>
    </row>
    <row r="3" spans="1:16" s="2" customFormat="1" ht="26.25" thickBo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6" t="s">
        <v>16</v>
      </c>
    </row>
    <row r="4" spans="1:16" s="8" customFormat="1" ht="13.5" thickBot="1">
      <c r="A4" s="7" t="s">
        <v>17</v>
      </c>
      <c r="B4" s="122" t="s">
        <v>18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4"/>
    </row>
    <row r="5" spans="1:16" s="8" customFormat="1">
      <c r="A5" s="9" t="s">
        <v>19</v>
      </c>
      <c r="B5" s="10" t="s">
        <v>20</v>
      </c>
      <c r="C5" s="11">
        <v>2348</v>
      </c>
      <c r="D5" s="11">
        <v>2347</v>
      </c>
      <c r="E5" s="11">
        <v>2347</v>
      </c>
      <c r="F5" s="11">
        <v>2347</v>
      </c>
      <c r="G5" s="11">
        <v>2347</v>
      </c>
      <c r="H5" s="11">
        <v>2347</v>
      </c>
      <c r="I5" s="11">
        <v>2347</v>
      </c>
      <c r="J5" s="11">
        <v>2347</v>
      </c>
      <c r="K5" s="11">
        <v>2347</v>
      </c>
      <c r="L5" s="11">
        <v>2347</v>
      </c>
      <c r="M5" s="11">
        <v>2347</v>
      </c>
      <c r="N5" s="11">
        <v>2348</v>
      </c>
      <c r="O5" s="12">
        <f t="shared" ref="O5:O15" si="0">SUM(C5:N5)</f>
        <v>28166</v>
      </c>
    </row>
    <row r="6" spans="1:16" s="8" customFormat="1">
      <c r="A6" s="13" t="s">
        <v>21</v>
      </c>
      <c r="B6" s="14" t="s">
        <v>22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6">
        <v>0</v>
      </c>
    </row>
    <row r="7" spans="1:16" s="20" customFormat="1">
      <c r="A7" s="13" t="s">
        <v>23</v>
      </c>
      <c r="B7" s="17" t="s">
        <v>24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9">
        <f t="shared" si="0"/>
        <v>0</v>
      </c>
    </row>
    <row r="8" spans="1:16" s="20" customFormat="1">
      <c r="A8" s="13" t="s">
        <v>25</v>
      </c>
      <c r="B8" s="14" t="s">
        <v>26</v>
      </c>
      <c r="C8" s="15">
        <v>4775</v>
      </c>
      <c r="D8" s="15">
        <v>4774</v>
      </c>
      <c r="E8" s="15">
        <v>4775</v>
      </c>
      <c r="F8" s="15">
        <v>4774</v>
      </c>
      <c r="G8" s="15">
        <v>4775</v>
      </c>
      <c r="H8" s="15">
        <v>4774</v>
      </c>
      <c r="I8" s="15">
        <v>4775</v>
      </c>
      <c r="J8" s="15">
        <v>4774</v>
      </c>
      <c r="K8" s="15">
        <v>4775</v>
      </c>
      <c r="L8" s="15">
        <v>4774</v>
      </c>
      <c r="M8" s="15">
        <v>4775</v>
      </c>
      <c r="N8" s="15">
        <v>4775</v>
      </c>
      <c r="O8" s="16">
        <f t="shared" si="0"/>
        <v>57295</v>
      </c>
    </row>
    <row r="9" spans="1:16" s="20" customFormat="1">
      <c r="A9" s="13" t="s">
        <v>27</v>
      </c>
      <c r="B9" s="14" t="s">
        <v>28</v>
      </c>
      <c r="C9" s="15">
        <v>5541</v>
      </c>
      <c r="D9" s="15">
        <v>5542</v>
      </c>
      <c r="E9" s="15">
        <v>5541</v>
      </c>
      <c r="F9" s="15">
        <v>5542</v>
      </c>
      <c r="G9" s="15">
        <v>5541</v>
      </c>
      <c r="H9" s="15">
        <v>5542</v>
      </c>
      <c r="I9" s="15">
        <v>5541</v>
      </c>
      <c r="J9" s="15">
        <v>5542</v>
      </c>
      <c r="K9" s="15">
        <v>5542</v>
      </c>
      <c r="L9" s="15">
        <v>5542</v>
      </c>
      <c r="M9" s="15">
        <v>5542</v>
      </c>
      <c r="N9" s="15">
        <v>5542</v>
      </c>
      <c r="O9" s="16">
        <f t="shared" si="0"/>
        <v>66500</v>
      </c>
    </row>
    <row r="10" spans="1:16" s="20" customFormat="1">
      <c r="A10" s="13" t="s">
        <v>29</v>
      </c>
      <c r="B10" s="14" t="s">
        <v>30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>
        <f t="shared" si="0"/>
        <v>0</v>
      </c>
    </row>
    <row r="11" spans="1:16" s="20" customFormat="1">
      <c r="A11" s="13" t="s">
        <v>31</v>
      </c>
      <c r="B11" s="14" t="s">
        <v>32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>
        <f t="shared" si="0"/>
        <v>0</v>
      </c>
    </row>
    <row r="12" spans="1:16" s="20" customFormat="1">
      <c r="A12" s="14" t="s">
        <v>33</v>
      </c>
      <c r="B12" s="21" t="s">
        <v>34</v>
      </c>
      <c r="C12" s="15">
        <v>3126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>
        <f t="shared" si="0"/>
        <v>3126</v>
      </c>
    </row>
    <row r="13" spans="1:16" s="20" customFormat="1">
      <c r="A13" s="14" t="s">
        <v>35</v>
      </c>
      <c r="B13" s="14" t="s">
        <v>36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>
        <f t="shared" si="0"/>
        <v>0</v>
      </c>
    </row>
    <row r="14" spans="1:16" s="20" customFormat="1">
      <c r="A14" s="22" t="s">
        <v>37</v>
      </c>
      <c r="B14" s="22" t="s">
        <v>38</v>
      </c>
      <c r="C14" s="23">
        <v>0</v>
      </c>
      <c r="D14" s="23">
        <v>0</v>
      </c>
      <c r="E14" s="23"/>
      <c r="F14" s="23"/>
      <c r="G14" s="23"/>
      <c r="H14" s="23">
        <v>0</v>
      </c>
      <c r="I14" s="23">
        <v>0</v>
      </c>
      <c r="J14" s="23">
        <v>0</v>
      </c>
      <c r="K14" s="23"/>
      <c r="L14" s="23"/>
      <c r="M14" s="23"/>
      <c r="N14" s="23">
        <v>0</v>
      </c>
      <c r="O14" s="16">
        <f t="shared" si="0"/>
        <v>0</v>
      </c>
    </row>
    <row r="15" spans="1:16" s="20" customFormat="1" ht="13.5" thickBot="1">
      <c r="A15" s="105" t="s">
        <v>39</v>
      </c>
      <c r="B15" s="104" t="s">
        <v>165</v>
      </c>
      <c r="C15" s="106">
        <v>1213</v>
      </c>
      <c r="D15" s="106">
        <v>1213</v>
      </c>
      <c r="E15" s="106">
        <v>1213</v>
      </c>
      <c r="F15" s="106">
        <v>1213</v>
      </c>
      <c r="G15" s="106">
        <v>1213</v>
      </c>
      <c r="H15" s="106">
        <v>1213</v>
      </c>
      <c r="I15" s="106">
        <v>1213</v>
      </c>
      <c r="J15" s="106">
        <v>1213</v>
      </c>
      <c r="K15" s="106">
        <v>1213</v>
      </c>
      <c r="L15" s="106">
        <v>1213</v>
      </c>
      <c r="M15" s="106">
        <v>1213</v>
      </c>
      <c r="N15" s="106">
        <v>1212</v>
      </c>
      <c r="O15" s="16">
        <f t="shared" si="0"/>
        <v>14555</v>
      </c>
    </row>
    <row r="16" spans="1:16" s="8" customFormat="1" ht="13.5" thickBot="1">
      <c r="A16" s="7" t="s">
        <v>41</v>
      </c>
      <c r="B16" s="24" t="s">
        <v>40</v>
      </c>
      <c r="C16" s="25">
        <f t="shared" ref="C16:N16" si="1">SUM(C5:C15)</f>
        <v>17003</v>
      </c>
      <c r="D16" s="25">
        <f t="shared" si="1"/>
        <v>13876</v>
      </c>
      <c r="E16" s="25">
        <f t="shared" si="1"/>
        <v>13876</v>
      </c>
      <c r="F16" s="25">
        <f t="shared" si="1"/>
        <v>13876</v>
      </c>
      <c r="G16" s="25">
        <f t="shared" si="1"/>
        <v>13876</v>
      </c>
      <c r="H16" s="25">
        <f t="shared" si="1"/>
        <v>13876</v>
      </c>
      <c r="I16" s="25">
        <f t="shared" si="1"/>
        <v>13876</v>
      </c>
      <c r="J16" s="25">
        <f t="shared" si="1"/>
        <v>13876</v>
      </c>
      <c r="K16" s="25">
        <f t="shared" si="1"/>
        <v>13877</v>
      </c>
      <c r="L16" s="25">
        <f t="shared" si="1"/>
        <v>13876</v>
      </c>
      <c r="M16" s="25">
        <f t="shared" si="1"/>
        <v>13877</v>
      </c>
      <c r="N16" s="25">
        <f t="shared" si="1"/>
        <v>13877</v>
      </c>
      <c r="O16" s="26">
        <f>SUM(C16:N16)</f>
        <v>169642</v>
      </c>
      <c r="P16" s="107"/>
    </row>
    <row r="17" spans="1:15" s="8" customFormat="1" ht="13.5" thickBot="1">
      <c r="A17" s="7" t="s">
        <v>43</v>
      </c>
      <c r="B17" s="122" t="s">
        <v>42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4"/>
    </row>
    <row r="18" spans="1:15" s="20" customFormat="1">
      <c r="A18" s="27" t="s">
        <v>45</v>
      </c>
      <c r="B18" s="28" t="s">
        <v>44</v>
      </c>
      <c r="C18" s="18">
        <v>3718</v>
      </c>
      <c r="D18" s="18">
        <v>3717</v>
      </c>
      <c r="E18" s="18">
        <v>3717</v>
      </c>
      <c r="F18" s="18">
        <v>3717</v>
      </c>
      <c r="G18" s="18">
        <v>3717</v>
      </c>
      <c r="H18" s="18">
        <v>3717</v>
      </c>
      <c r="I18" s="18">
        <v>3717</v>
      </c>
      <c r="J18" s="18">
        <v>3717</v>
      </c>
      <c r="K18" s="18">
        <v>3717</v>
      </c>
      <c r="L18" s="18">
        <v>3717</v>
      </c>
      <c r="M18" s="18">
        <v>3717</v>
      </c>
      <c r="N18" s="18">
        <v>3718</v>
      </c>
      <c r="O18" s="19">
        <f t="shared" ref="O18:O28" si="2">SUM(C18:N18)</f>
        <v>44606</v>
      </c>
    </row>
    <row r="19" spans="1:15" s="20" customFormat="1">
      <c r="A19" s="13" t="s">
        <v>47</v>
      </c>
      <c r="B19" s="14" t="s">
        <v>46</v>
      </c>
      <c r="C19" s="15">
        <v>3406</v>
      </c>
      <c r="D19" s="15">
        <v>3405</v>
      </c>
      <c r="E19" s="15">
        <v>3406</v>
      </c>
      <c r="F19" s="15">
        <v>3405</v>
      </c>
      <c r="G19" s="15">
        <v>3406</v>
      </c>
      <c r="H19" s="15">
        <v>3405</v>
      </c>
      <c r="I19" s="15">
        <v>3406</v>
      </c>
      <c r="J19" s="15">
        <v>3405</v>
      </c>
      <c r="K19" s="15">
        <v>3406</v>
      </c>
      <c r="L19" s="15">
        <v>3405</v>
      </c>
      <c r="M19" s="15">
        <v>3406</v>
      </c>
      <c r="N19" s="15">
        <v>3406</v>
      </c>
      <c r="O19" s="16">
        <f t="shared" si="2"/>
        <v>40867</v>
      </c>
    </row>
    <row r="20" spans="1:15" s="20" customFormat="1">
      <c r="A20" s="13" t="s">
        <v>49</v>
      </c>
      <c r="B20" s="14" t="s">
        <v>48</v>
      </c>
      <c r="C20" s="15">
        <v>139</v>
      </c>
      <c r="D20" s="15">
        <v>139</v>
      </c>
      <c r="E20" s="15">
        <v>139</v>
      </c>
      <c r="F20" s="15">
        <v>139</v>
      </c>
      <c r="G20" s="15">
        <v>139</v>
      </c>
      <c r="H20" s="15">
        <v>139</v>
      </c>
      <c r="I20" s="15">
        <v>139</v>
      </c>
      <c r="J20" s="15">
        <v>139</v>
      </c>
      <c r="K20" s="15">
        <v>139</v>
      </c>
      <c r="L20" s="15">
        <v>139</v>
      </c>
      <c r="M20" s="15">
        <v>139</v>
      </c>
      <c r="N20" s="15">
        <v>140</v>
      </c>
      <c r="O20" s="16">
        <f t="shared" si="2"/>
        <v>1669</v>
      </c>
    </row>
    <row r="21" spans="1:15" s="20" customFormat="1">
      <c r="A21" s="13" t="s">
        <v>51</v>
      </c>
      <c r="B21" s="14" t="s">
        <v>50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>
        <f t="shared" si="2"/>
        <v>0</v>
      </c>
    </row>
    <row r="22" spans="1:15" s="20" customFormat="1">
      <c r="A22" s="13" t="s">
        <v>53</v>
      </c>
      <c r="B22" s="14" t="s">
        <v>52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>
        <f t="shared" si="2"/>
        <v>0</v>
      </c>
    </row>
    <row r="23" spans="1:15" s="20" customFormat="1">
      <c r="A23" s="13" t="s">
        <v>55</v>
      </c>
      <c r="B23" s="14" t="s">
        <v>54</v>
      </c>
      <c r="C23" s="15">
        <v>1333</v>
      </c>
      <c r="D23" s="15">
        <v>1334</v>
      </c>
      <c r="E23" s="15">
        <v>1333</v>
      </c>
      <c r="F23" s="15">
        <v>1333</v>
      </c>
      <c r="G23" s="15">
        <v>1334</v>
      </c>
      <c r="H23" s="15">
        <v>1333</v>
      </c>
      <c r="I23" s="15">
        <v>1333</v>
      </c>
      <c r="J23" s="15">
        <v>1334</v>
      </c>
      <c r="K23" s="15">
        <v>1333</v>
      </c>
      <c r="L23" s="15">
        <v>1333</v>
      </c>
      <c r="M23" s="15">
        <v>1334</v>
      </c>
      <c r="N23" s="15">
        <v>1333</v>
      </c>
      <c r="O23" s="16">
        <f t="shared" si="2"/>
        <v>16000</v>
      </c>
    </row>
    <row r="24" spans="1:15" s="20" customFormat="1" ht="25.5">
      <c r="A24" s="13" t="s">
        <v>57</v>
      </c>
      <c r="B24" s="21" t="s">
        <v>56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>
        <f t="shared" si="2"/>
        <v>0</v>
      </c>
    </row>
    <row r="25" spans="1:15" s="20" customFormat="1">
      <c r="A25" s="13" t="s">
        <v>59</v>
      </c>
      <c r="B25" s="14" t="s">
        <v>58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>
        <f t="shared" si="2"/>
        <v>0</v>
      </c>
    </row>
    <row r="26" spans="1:15" s="20" customFormat="1">
      <c r="A26" s="13" t="s">
        <v>61</v>
      </c>
      <c r="B26" s="14" t="s">
        <v>60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>
        <f t="shared" si="2"/>
        <v>0</v>
      </c>
    </row>
    <row r="27" spans="1:15" s="20" customFormat="1">
      <c r="A27" s="13" t="s">
        <v>63</v>
      </c>
      <c r="B27" s="14" t="s">
        <v>62</v>
      </c>
      <c r="C27" s="15">
        <v>5542</v>
      </c>
      <c r="D27" s="15">
        <v>5542</v>
      </c>
      <c r="E27" s="15">
        <v>5542</v>
      </c>
      <c r="F27" s="15">
        <v>5541</v>
      </c>
      <c r="G27" s="15">
        <v>5542</v>
      </c>
      <c r="H27" s="15">
        <v>5541</v>
      </c>
      <c r="I27" s="15">
        <v>5542</v>
      </c>
      <c r="J27" s="15">
        <v>5541</v>
      </c>
      <c r="K27" s="15">
        <v>5542</v>
      </c>
      <c r="L27" s="15">
        <v>5541</v>
      </c>
      <c r="M27" s="15">
        <v>5542</v>
      </c>
      <c r="N27" s="15">
        <v>5542</v>
      </c>
      <c r="O27" s="16">
        <f t="shared" si="2"/>
        <v>66500</v>
      </c>
    </row>
    <row r="28" spans="1:15" s="20" customFormat="1">
      <c r="A28" s="13" t="s">
        <v>65</v>
      </c>
      <c r="B28" s="14" t="s">
        <v>64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6">
        <f t="shared" si="2"/>
        <v>0</v>
      </c>
    </row>
    <row r="29" spans="1:15" s="20" customFormat="1" ht="13.5" thickBot="1">
      <c r="A29" s="29" t="s">
        <v>67</v>
      </c>
      <c r="B29" s="30" t="s">
        <v>66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31"/>
    </row>
    <row r="30" spans="1:15" s="8" customFormat="1" ht="13.5" thickBot="1">
      <c r="A30" s="32" t="s">
        <v>69</v>
      </c>
      <c r="B30" s="24" t="s">
        <v>68</v>
      </c>
      <c r="C30" s="25">
        <f>SUM(C18:C29)</f>
        <v>14138</v>
      </c>
      <c r="D30" s="25">
        <f t="shared" ref="D30:N30" si="3">SUM(D18:D29)</f>
        <v>14137</v>
      </c>
      <c r="E30" s="25">
        <f t="shared" si="3"/>
        <v>14137</v>
      </c>
      <c r="F30" s="25">
        <f t="shared" si="3"/>
        <v>14135</v>
      </c>
      <c r="G30" s="25">
        <f t="shared" si="3"/>
        <v>14138</v>
      </c>
      <c r="H30" s="25">
        <f t="shared" si="3"/>
        <v>14135</v>
      </c>
      <c r="I30" s="25">
        <f t="shared" si="3"/>
        <v>14137</v>
      </c>
      <c r="J30" s="25">
        <f t="shared" si="3"/>
        <v>14136</v>
      </c>
      <c r="K30" s="25">
        <f t="shared" si="3"/>
        <v>14137</v>
      </c>
      <c r="L30" s="25">
        <f t="shared" si="3"/>
        <v>14135</v>
      </c>
      <c r="M30" s="25">
        <f t="shared" si="3"/>
        <v>14138</v>
      </c>
      <c r="N30" s="25">
        <f t="shared" si="3"/>
        <v>14139</v>
      </c>
      <c r="O30" s="26">
        <f>SUM(C30:N30)</f>
        <v>169642</v>
      </c>
    </row>
    <row r="31" spans="1:15" s="1" customFormat="1" ht="13.5" thickBot="1">
      <c r="A31" s="32" t="s">
        <v>166</v>
      </c>
      <c r="B31" s="33" t="s">
        <v>70</v>
      </c>
      <c r="C31" s="34">
        <f t="shared" ref="C31:O31" si="4">C16-C30</f>
        <v>2865</v>
      </c>
      <c r="D31" s="34">
        <f t="shared" si="4"/>
        <v>-261</v>
      </c>
      <c r="E31" s="34">
        <f t="shared" si="4"/>
        <v>-261</v>
      </c>
      <c r="F31" s="34">
        <f t="shared" si="4"/>
        <v>-259</v>
      </c>
      <c r="G31" s="34">
        <f t="shared" si="4"/>
        <v>-262</v>
      </c>
      <c r="H31" s="34">
        <f t="shared" si="4"/>
        <v>-259</v>
      </c>
      <c r="I31" s="34">
        <f t="shared" si="4"/>
        <v>-261</v>
      </c>
      <c r="J31" s="34">
        <f t="shared" si="4"/>
        <v>-260</v>
      </c>
      <c r="K31" s="34">
        <f t="shared" si="4"/>
        <v>-260</v>
      </c>
      <c r="L31" s="34">
        <f t="shared" si="4"/>
        <v>-259</v>
      </c>
      <c r="M31" s="34">
        <f t="shared" si="4"/>
        <v>-261</v>
      </c>
      <c r="N31" s="34">
        <f t="shared" si="4"/>
        <v>-262</v>
      </c>
      <c r="O31" s="35">
        <f t="shared" si="4"/>
        <v>0</v>
      </c>
    </row>
    <row r="33" spans="1:2">
      <c r="A33" s="125" t="s">
        <v>172</v>
      </c>
      <c r="B33" s="125"/>
    </row>
  </sheetData>
  <mergeCells count="5">
    <mergeCell ref="A1:O1"/>
    <mergeCell ref="B4:O4"/>
    <mergeCell ref="B17:O17"/>
    <mergeCell ref="A33:B33"/>
    <mergeCell ref="A2:B2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Mérleg</vt:lpstr>
      <vt:lpstr>Kedvezmény</vt:lpstr>
      <vt:lpstr>Ei.felhasználás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LENOVO USER</cp:lastModifiedBy>
  <cp:lastPrinted>2014-02-06T13:19:38Z</cp:lastPrinted>
  <dcterms:created xsi:type="dcterms:W3CDTF">2014-01-27T13:15:29Z</dcterms:created>
  <dcterms:modified xsi:type="dcterms:W3CDTF">2015-03-04T11:28:22Z</dcterms:modified>
</cp:coreProperties>
</file>