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 sz. mell TIB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'9.7.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<sst xmlns="http://schemas.openxmlformats.org/spreadsheetml/2006/main" count="111" uniqueCount="97">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</sst>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8" xfId="0" applyFont="1" applyBorder="1" applyAlignment="1" applyProtection="1">
      <alignment horizontal="left" wrapText="1" indent="1"/>
      <protection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C60"/>
  <sheetViews>
    <sheetView tabSelected="1" view="pageLayout" zoomScaleNormal="145" workbookViewId="0" topLeftCell="A1">
      <selection activeCell="C36" activeCellId="1" sqref="C38 C36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7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1416800-360800+140000</f>
        <v>1196000</v>
      </c>
    </row>
    <row r="11" spans="1:3" s="28" customFormat="1" ht="12" customHeight="1">
      <c r="A11" s="32" t="s">
        <v>20</v>
      </c>
      <c r="B11" s="33" t="s">
        <v>21</v>
      </c>
      <c r="C11" s="35"/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>
        <v>1871280</v>
      </c>
    </row>
    <row r="14" spans="1:3" s="28" customFormat="1" ht="12" customHeight="1">
      <c r="A14" s="32" t="s">
        <v>26</v>
      </c>
      <c r="B14" s="33" t="s">
        <v>27</v>
      </c>
      <c r="C14" s="34">
        <f>887792-97416+37800</f>
        <v>828176</v>
      </c>
    </row>
    <row r="15" spans="1:3" s="28" customFormat="1" ht="12" customHeight="1">
      <c r="A15" s="32" t="s">
        <v>28</v>
      </c>
      <c r="B15" s="36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>
        <v>200318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4095774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73798902</v>
      </c>
    </row>
    <row r="38" spans="1:3" s="28" customFormat="1" ht="12" customHeight="1">
      <c r="A38" s="44" t="s">
        <v>73</v>
      </c>
      <c r="B38" s="45" t="s">
        <v>74</v>
      </c>
      <c r="C38" s="46">
        <v>66655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4">
        <f>69071526+1512159+184245+90000+2357850+322520+193947</f>
        <v>73732247</v>
      </c>
    </row>
    <row r="41" spans="1:3" s="38" customFormat="1" ht="15" customHeight="1" thickBot="1">
      <c r="A41" s="53" t="s">
        <v>79</v>
      </c>
      <c r="B41" s="55" t="s">
        <v>80</v>
      </c>
      <c r="C41" s="56">
        <f>+C36+C37</f>
        <v>77894676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65"/>
    </row>
    <row r="45" spans="1:3" s="67" customFormat="1" ht="12" customHeight="1" thickBot="1">
      <c r="A45" s="41" t="s">
        <v>14</v>
      </c>
      <c r="B45" s="42" t="s">
        <v>82</v>
      </c>
      <c r="C45" s="66">
        <f>SUM(C46:C50)</f>
        <v>77419676</v>
      </c>
    </row>
    <row r="46" spans="1:3" ht="12" customHeight="1">
      <c r="A46" s="32" t="s">
        <v>16</v>
      </c>
      <c r="B46" s="40" t="s">
        <v>83</v>
      </c>
      <c r="C46" s="68">
        <f>49257950+1239474+151021+240000+104217</f>
        <v>50992662</v>
      </c>
    </row>
    <row r="47" spans="1:3" ht="12" customHeight="1">
      <c r="A47" s="32" t="s">
        <v>18</v>
      </c>
      <c r="B47" s="33" t="s">
        <v>84</v>
      </c>
      <c r="C47" s="69">
        <f>11047568+272685+33224+47520+22928</f>
        <v>11423925</v>
      </c>
    </row>
    <row r="48" spans="1:3" ht="12" customHeight="1">
      <c r="A48" s="32" t="s">
        <v>20</v>
      </c>
      <c r="B48" s="33" t="s">
        <v>85</v>
      </c>
      <c r="C48" s="69">
        <f>12658535+2558168-213614</f>
        <v>15003089</v>
      </c>
    </row>
    <row r="49" spans="1:3" ht="12" customHeight="1">
      <c r="A49" s="32" t="s">
        <v>22</v>
      </c>
      <c r="B49" s="33" t="s">
        <v>86</v>
      </c>
      <c r="C49" s="70"/>
    </row>
    <row r="50" spans="1:3" ht="12" customHeight="1" thickBot="1">
      <c r="A50" s="32" t="s">
        <v>24</v>
      </c>
      <c r="B50" s="33" t="s">
        <v>87</v>
      </c>
      <c r="C50" s="70"/>
    </row>
    <row r="51" spans="1:3" ht="12" customHeight="1" thickBot="1">
      <c r="A51" s="41" t="s">
        <v>38</v>
      </c>
      <c r="B51" s="42" t="s">
        <v>88</v>
      </c>
      <c r="C51" s="27">
        <f>SUM(C52:C54)</f>
        <v>475000</v>
      </c>
    </row>
    <row r="52" spans="1:3" s="67" customFormat="1" ht="12" customHeight="1">
      <c r="A52" s="32" t="s">
        <v>40</v>
      </c>
      <c r="B52" s="40" t="s">
        <v>89</v>
      </c>
      <c r="C52" s="46">
        <f>350000+90000+35000</f>
        <v>475000</v>
      </c>
    </row>
    <row r="53" spans="1:3" ht="12" customHeight="1">
      <c r="A53" s="32" t="s">
        <v>42</v>
      </c>
      <c r="B53" s="33" t="s">
        <v>90</v>
      </c>
      <c r="C53" s="70"/>
    </row>
    <row r="54" spans="1:3" ht="12" customHeight="1">
      <c r="A54" s="32" t="s">
        <v>44</v>
      </c>
      <c r="B54" s="33" t="s">
        <v>91</v>
      </c>
      <c r="C54" s="70"/>
    </row>
    <row r="55" spans="1:3" ht="12" customHeight="1" thickBot="1">
      <c r="A55" s="32" t="s">
        <v>46</v>
      </c>
      <c r="B55" s="33" t="s">
        <v>92</v>
      </c>
      <c r="C55" s="70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71" t="s">
        <v>94</v>
      </c>
      <c r="C57" s="72">
        <f>+C45+C51+C56</f>
        <v>77894676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20</v>
      </c>
    </row>
    <row r="60" spans="1:3" ht="13.5" thickBot="1">
      <c r="A60" s="75" t="s">
        <v>96</v>
      </c>
      <c r="B60" s="76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26.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2017-09-28T09:13:08Z</dcterms:created>
  <dcterms:modified xsi:type="dcterms:W3CDTF">2017-09-28T09:13:10Z</dcterms:modified>
  <cp:category/>
  <cp:version/>
  <cp:contentType/>
  <cp:contentStatus/>
</cp:coreProperties>
</file>