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7. sz. mell TIB  " sheetId="1" r:id="rId1"/>
  </sheets>
  <externalReferences>
    <externalReference r:id="rId2"/>
  </externalReferences>
  <definedNames>
    <definedName name="_xlnm.Print_Titles" localSheetId="0">'9.7. sz. mell TIB  '!$2:$7</definedName>
  </definedNames>
  <calcPr calcId="145621"/>
</workbook>
</file>

<file path=xl/calcChain.xml><?xml version="1.0" encoding="utf-8"?>
<calcChain xmlns="http://schemas.openxmlformats.org/spreadsheetml/2006/main">
  <c r="E61" i="1" l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C39" i="1" s="1"/>
  <c r="F39" i="1" s="1"/>
  <c r="E41" i="1"/>
  <c r="F41" i="1" s="1"/>
  <c r="E40" i="1"/>
  <c r="F40" i="1" s="1"/>
  <c r="E39" i="1"/>
  <c r="E38" i="1"/>
  <c r="E37" i="1"/>
  <c r="F37" i="1" s="1"/>
  <c r="E36" i="1"/>
  <c r="F36" i="1" s="1"/>
  <c r="E35" i="1"/>
  <c r="F35" i="1" s="1"/>
  <c r="E34" i="1"/>
  <c r="F34" i="1" s="1"/>
  <c r="E33" i="1"/>
  <c r="F33" i="1" s="1"/>
  <c r="E32" i="1"/>
  <c r="C32" i="1"/>
  <c r="F32" i="1" s="1"/>
  <c r="F31" i="1"/>
  <c r="E31" i="1"/>
  <c r="F30" i="1"/>
  <c r="E30" i="1"/>
  <c r="F29" i="1"/>
  <c r="E29" i="1"/>
  <c r="F28" i="1"/>
  <c r="E28" i="1"/>
  <c r="E27" i="1"/>
  <c r="C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C21" i="1"/>
  <c r="F21" i="1" s="1"/>
  <c r="F20" i="1"/>
  <c r="E20" i="1"/>
  <c r="F19" i="1"/>
  <c r="E19" i="1"/>
  <c r="F18" i="1"/>
  <c r="E18" i="1"/>
  <c r="F17" i="1"/>
  <c r="E17" i="1"/>
  <c r="F16" i="1"/>
  <c r="E16" i="1"/>
  <c r="F15" i="1"/>
  <c r="E15" i="1"/>
  <c r="E14" i="1"/>
  <c r="C14" i="1"/>
  <c r="C9" i="1" s="1"/>
  <c r="E13" i="1"/>
  <c r="F13" i="1" s="1"/>
  <c r="E12" i="1"/>
  <c r="F12" i="1" s="1"/>
  <c r="E11" i="1"/>
  <c r="F11" i="1" s="1"/>
  <c r="E10" i="1"/>
  <c r="F10" i="1" s="1"/>
  <c r="E9" i="1"/>
  <c r="A1" i="1"/>
  <c r="F9" i="1" l="1"/>
  <c r="C38" i="1"/>
  <c r="F14" i="1"/>
  <c r="F42" i="1"/>
  <c r="F47" i="1"/>
  <c r="C43" i="1" l="1"/>
  <c r="F43" i="1" s="1"/>
  <c r="F38" i="1"/>
</calcChain>
</file>

<file path=xl/sharedStrings.xml><?xml version="1.0" encoding="utf-8"?>
<sst xmlns="http://schemas.openxmlformats.org/spreadsheetml/2006/main" count="112" uniqueCount="98">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</sst>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29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9">
          <cell r="C9">
            <v>1010766</v>
          </cell>
        </row>
        <row r="14">
          <cell r="C14">
            <v>1010766</v>
          </cell>
        </row>
        <row r="21">
          <cell r="C21">
            <v>358859</v>
          </cell>
        </row>
        <row r="24">
          <cell r="C24">
            <v>358859</v>
          </cell>
        </row>
        <row r="25">
          <cell r="C25">
            <v>358859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1369625</v>
          </cell>
        </row>
        <row r="39">
          <cell r="C39">
            <v>100877625</v>
          </cell>
        </row>
        <row r="40">
          <cell r="C40">
            <v>820681</v>
          </cell>
        </row>
        <row r="42">
          <cell r="C42">
            <v>100056944</v>
          </cell>
        </row>
        <row r="43">
          <cell r="C43">
            <v>102247250</v>
          </cell>
        </row>
        <row r="47">
          <cell r="C47">
            <v>101636400</v>
          </cell>
        </row>
        <row r="48">
          <cell r="C48">
            <v>73585777</v>
          </cell>
        </row>
        <row r="49">
          <cell r="C49">
            <v>13122999</v>
          </cell>
        </row>
        <row r="50">
          <cell r="C50">
            <v>14927624</v>
          </cell>
        </row>
        <row r="53">
          <cell r="C53">
            <v>610850</v>
          </cell>
        </row>
        <row r="54">
          <cell r="C54">
            <v>610850</v>
          </cell>
        </row>
        <row r="59">
          <cell r="C59">
            <v>102247250</v>
          </cell>
        </row>
        <row r="61">
          <cell r="C61">
            <v>21</v>
          </cell>
        </row>
      </sheetData>
      <sheetData sheetId="43">
        <row r="9">
          <cell r="C9">
            <v>0</v>
          </cell>
        </row>
        <row r="21">
          <cell r="C21">
            <v>0</v>
          </cell>
        </row>
        <row r="27">
          <cell r="C27">
            <v>0</v>
          </cell>
        </row>
        <row r="31">
          <cell r="C31">
            <v>0</v>
          </cell>
        </row>
        <row r="37">
          <cell r="C37">
            <v>0</v>
          </cell>
        </row>
        <row r="38">
          <cell r="C38">
            <v>0</v>
          </cell>
        </row>
        <row r="42">
          <cell r="C42">
            <v>0</v>
          </cell>
        </row>
        <row r="46">
          <cell r="C46">
            <v>0</v>
          </cell>
        </row>
        <row r="52">
          <cell r="C52">
            <v>0</v>
          </cell>
        </row>
        <row r="58">
          <cell r="C58">
            <v>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/>
  <dimension ref="A1:F63"/>
  <sheetViews>
    <sheetView tabSelected="1" zoomScale="130" zoomScaleNormal="130" workbookViewId="0">
      <selection activeCell="C15" sqref="C15"/>
    </sheetView>
  </sheetViews>
  <sheetFormatPr defaultRowHeight="12.75" x14ac:dyDescent="0.2"/>
  <cols>
    <col min="1" max="1" width="13.83203125" style="74" customWidth="1"/>
    <col min="2" max="2" width="79.1640625" style="2" customWidth="1"/>
    <col min="3" max="3" width="25" style="79" customWidth="1"/>
    <col min="4" max="4" width="0" style="2" hidden="1" customWidth="1"/>
    <col min="5" max="5" width="11.83203125" style="3" hidden="1" customWidth="1"/>
    <col min="6" max="6" width="12.5" style="3" hidden="1" customWidth="1"/>
    <col min="7" max="8" width="0" style="2" hidden="1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CONCATENATE("20. melléklet"," ",[1]ALAPADATOK!A7," ",[1]ALAPADATOK!B7," ",[1]ALAPADATOK!C7," ",[1]ALAPADATOK!D7," ",[1]ALAPADATOK!E7," ",[1]ALAPADATOK!F7," ",[1]ALAPADATOK!G7," ",[1]ALAPADATOK!H7)</f>
        <v>20. melléklet a 24 / 2020. ( X.30.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6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1010766</v>
      </c>
      <c r="E9" s="33">
        <f>'[1]9.7.1. sz. mell TIB  '!C9+'[1]9.7.2. sz. mell TIB'!C9</f>
        <v>1010766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'[1]9.7.1. sz. mell TIB  '!C10+'[1]9.7.2. sz. mell TIB'!C10</f>
        <v>0</v>
      </c>
      <c r="F10" s="33">
        <f t="shared" ref="F10:F61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/>
      <c r="E11" s="33">
        <f>'[1]9.7.1. sz. mell TIB  '!C11+'[1]9.7.2. sz. mell TIB'!C11</f>
        <v>0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/>
      <c r="E12" s="33">
        <f>'[1]9.7.1. sz. mell TIB  '!C12+'[1]9.7.2. sz. mell TIB'!C12</f>
        <v>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'[1]9.7.1. sz. mell TIB  '!C13+'[1]9.7.2. sz. mell TIB'!C13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f>1382012-371246</f>
        <v>1010766</v>
      </c>
      <c r="E14" s="33">
        <f>'[1]9.7.1. sz. mell TIB  '!C14+'[1]9.7.2. sz. mell TIB'!C14</f>
        <v>1010766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/>
      <c r="E15" s="33">
        <f>'[1]9.7.1. sz. mell TIB  '!C15+'[1]9.7.2. sz. mell TIB'!C15</f>
        <v>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'[1]9.7.1. sz. mell TIB  '!C16+'[1]9.7.2. sz. mell TIB'!C16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'[1]9.7.1. sz. mell TIB  '!C17+'[1]9.7.2. sz. mell TIB'!C17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'[1]9.7.1. sz. mell TIB  '!C18+'[1]9.7.2. sz. mell TIB'!C18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'[1]9.7.1. sz. mell TIB  '!C19+'[1]9.7.2. sz. mell TIB'!C19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'[1]9.7.1. sz. mell TIB  '!C20+'[1]9.7.2. sz. mell TIB'!C20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31">
        <f>SUM(C22:C24)</f>
        <v>358859</v>
      </c>
      <c r="E21" s="33">
        <f>'[1]9.7.1. sz. mell TIB  '!C21+'[1]9.7.2. sz. mell TIB'!C21</f>
        <v>358859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4" t="s">
        <v>41</v>
      </c>
      <c r="C22" s="45"/>
      <c r="E22" s="33">
        <f>'[1]9.7.1. sz. mell TIB  '!C22+'[1]9.7.2. sz. mell TIB'!C22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'[1]9.7.1. sz. mell TIB  '!C23+'[1]9.7.2. sz. mell TIB'!C23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v>358859</v>
      </c>
      <c r="E24" s="33">
        <f>'[1]9.7.1. sz. mell TIB  '!C24+'[1]9.7.2. sz. mell TIB'!C24</f>
        <v>358859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39">
        <v>358859</v>
      </c>
      <c r="E25" s="33">
        <f>'[1]9.7.1. sz. mell TIB  '!C25+'[1]9.7.2. sz. mell TIB'!C25</f>
        <v>358859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'[1]9.7.1. sz. mell TIB  '!C26+'[1]9.7.2. sz. mell TIB'!C26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0</v>
      </c>
      <c r="E27" s="33">
        <f>'[1]9.7.1. sz. mell TIB  '!C27+'[1]9.7.2. sz. mell TIB'!C27</f>
        <v>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'[1]9.7.1. sz. mell TIB  '!C28+'[1]9.7.2. sz. mell TIB'!C28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45"/>
      <c r="E29" s="33">
        <f>'[1]9.7.1. sz. mell TIB  '!C29+'[1]9.7.2. sz. mell TIB'!C29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3" t="s">
        <v>56</v>
      </c>
      <c r="C30" s="45"/>
      <c r="E30" s="33">
        <f>'[1]9.7.1. sz. mell TIB  '!C30+'[1]9.7.2. sz. mell TIB'!C30</f>
        <v>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4" t="s">
        <v>58</v>
      </c>
      <c r="C31" s="55"/>
      <c r="E31" s="33">
        <f>'[1]9.7.1. sz. mell TIB  '!C31+'[1]9.7.2. sz. mell TIB'!C31</f>
        <v>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'[1]9.7.1. sz. mell TIB  '!C32+'[1]9.7.2. sz. mell TIB'!C32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'[1]9.7.1. sz. mell TIB  '!C33+'[1]9.7.2. sz. mell TIB'!C33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3" t="s">
        <v>64</v>
      </c>
      <c r="C34" s="41"/>
      <c r="E34" s="33">
        <f>'[1]9.7.1. sz. mell TIB  '!C34+'[1]9.7.2. sz. mell TIB'!C34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4" t="s">
        <v>66</v>
      </c>
      <c r="C35" s="55"/>
      <c r="E35" s="33">
        <f>'[1]9.7.1. sz. mell TIB  '!C35+'[1]9.7.2. sz. mell TIB'!C35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'[1]9.7.1. sz. mell TIB  '!C36+'[1]9.7.2. sz. mell TIB'!C36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6"/>
      <c r="E37" s="33">
        <f>'[1]9.7.1. sz. mell TIB  '!C37+'[1]9.7.2. sz. mell TIB'!C37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7">
        <f>+C9+C21+C26+C27+C32+C36+C37</f>
        <v>1369625</v>
      </c>
      <c r="E38" s="33">
        <f>'[1]9.7.1. sz. mell TIB  '!C38+'[1]9.7.2. sz. mell TIB'!C38</f>
        <v>1369625</v>
      </c>
      <c r="F38" s="33">
        <f t="shared" si="0"/>
        <v>0</v>
      </c>
    </row>
    <row r="39" spans="1:6" s="32" customFormat="1" ht="12" customHeight="1" thickBot="1" x14ac:dyDescent="0.25">
      <c r="A39" s="58" t="s">
        <v>73</v>
      </c>
      <c r="B39" s="48" t="s">
        <v>74</v>
      </c>
      <c r="C39" s="59">
        <f>+C40+C41+C42</f>
        <v>100877625</v>
      </c>
      <c r="E39" s="33">
        <f>'[1]9.7.1. sz. mell TIB  '!C39+'[1]9.7.2. sz. mell TIB'!C39</f>
        <v>100877625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v>820681</v>
      </c>
      <c r="E40" s="33">
        <f>'[1]9.7.1. sz. mell TIB  '!C40+'[1]9.7.2. sz. mell TIB'!C40</f>
        <v>820681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3" t="s">
        <v>78</v>
      </c>
      <c r="C41" s="41"/>
      <c r="E41" s="33">
        <f>'[1]9.7.1. sz. mell TIB  '!C41+'[1]9.7.2. sz. mell TIB'!C41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4" t="s">
        <v>80</v>
      </c>
      <c r="C42" s="55">
        <f>97939593+640498+1160572-812674+1128955</f>
        <v>100056944</v>
      </c>
      <c r="E42" s="33">
        <f>'[1]9.7.1. sz. mell TIB  '!C42+'[1]9.7.2. sz. mell TIB'!C42</f>
        <v>100056944</v>
      </c>
      <c r="F42" s="33">
        <f t="shared" si="0"/>
        <v>0</v>
      </c>
    </row>
    <row r="43" spans="1:6" s="42" customFormat="1" ht="15" customHeight="1" thickBot="1" x14ac:dyDescent="0.25">
      <c r="A43" s="58" t="s">
        <v>81</v>
      </c>
      <c r="B43" s="60" t="s">
        <v>82</v>
      </c>
      <c r="C43" s="59">
        <f>+C38+C39</f>
        <v>102247250</v>
      </c>
      <c r="E43" s="33">
        <f>'[1]9.7.1. sz. mell TIB  '!C43+'[1]9.7.2. sz. mell TIB'!C43</f>
        <v>102247250</v>
      </c>
      <c r="F43" s="33">
        <f t="shared" si="0"/>
        <v>0</v>
      </c>
    </row>
    <row r="44" spans="1:6" x14ac:dyDescent="0.2">
      <c r="A44" s="61"/>
      <c r="B44" s="62"/>
      <c r="C44" s="63"/>
      <c r="E44" s="33">
        <f>'[1]9.7.1. sz. mell TIB  '!C44+'[1]9.7.2. sz. mell TIB'!C44</f>
        <v>0</v>
      </c>
      <c r="F44" s="33">
        <f t="shared" si="0"/>
        <v>0</v>
      </c>
    </row>
    <row r="45" spans="1:6" s="25" customFormat="1" ht="16.5" customHeight="1" thickBot="1" x14ac:dyDescent="0.25">
      <c r="A45" s="64"/>
      <c r="B45" s="65"/>
      <c r="C45" s="66"/>
      <c r="E45" s="33">
        <f>'[1]9.7.1. sz. mell TIB  '!C45+'[1]9.7.2. sz. mell TIB'!C45</f>
        <v>0</v>
      </c>
      <c r="F45" s="33">
        <f t="shared" si="0"/>
        <v>0</v>
      </c>
    </row>
    <row r="46" spans="1:6" s="70" customFormat="1" ht="12" customHeight="1" thickBot="1" x14ac:dyDescent="0.25">
      <c r="A46" s="67"/>
      <c r="B46" s="68" t="s">
        <v>83</v>
      </c>
      <c r="C46" s="69"/>
      <c r="E46" s="33">
        <f>'[1]9.7.1. sz. mell TIB  '!C46+'[1]9.7.2. sz. mell TIB'!C46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71">
        <f>SUM(C48:C52)</f>
        <v>101636400</v>
      </c>
      <c r="E47" s="33">
        <f>'[1]9.7.1. sz. mell TIB  '!C47+'[1]9.7.2. sz. mell TIB'!C47</f>
        <v>101636400</v>
      </c>
      <c r="F47" s="33">
        <f t="shared" si="0"/>
        <v>0</v>
      </c>
    </row>
    <row r="48" spans="1:6" ht="12" customHeight="1" x14ac:dyDescent="0.2">
      <c r="A48" s="37" t="s">
        <v>16</v>
      </c>
      <c r="B48" s="44" t="s">
        <v>85</v>
      </c>
      <c r="C48" s="72">
        <f>71236352+545105+826870+977450</f>
        <v>73585777</v>
      </c>
      <c r="E48" s="33">
        <f>'[1]9.7.1. sz. mell TIB  '!C48+'[1]9.7.2. sz. mell TIB'!C48</f>
        <v>73585777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39">
        <f>12731399+95393+144702+151505</f>
        <v>13122999</v>
      </c>
      <c r="E49" s="33">
        <f>'[1]9.7.1. sz. mell TIB  '!C49+'[1]9.7.2. sz. mell TIB'!C49</f>
        <v>13122999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39">
        <f>15922544+189000-45500+45500-1183920</f>
        <v>14927624</v>
      </c>
      <c r="E50" s="33">
        <f>'[1]9.7.1. sz. mell TIB  '!C50+'[1]9.7.2. sz. mell TIB'!C50</f>
        <v>14927624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'[1]9.7.1. sz. mell TIB  '!C51+'[1]9.7.2. sz. mell TIB'!C51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'[1]9.7.1. sz. mell TIB  '!C52+'[1]9.7.2. sz. mell TIB'!C52</f>
        <v>0</v>
      </c>
      <c r="F52" s="33">
        <f t="shared" si="0"/>
        <v>0</v>
      </c>
    </row>
    <row r="53" spans="1:6" s="70" customFormat="1" ht="12" customHeight="1" thickBot="1" x14ac:dyDescent="0.25">
      <c r="A53" s="47" t="s">
        <v>38</v>
      </c>
      <c r="B53" s="48" t="s">
        <v>90</v>
      </c>
      <c r="C53" s="31">
        <f>SUM(C54:C56)</f>
        <v>610850</v>
      </c>
      <c r="E53" s="33">
        <f>'[1]9.7.1. sz. mell TIB  '!C53+'[1]9.7.2. sz. mell TIB'!C53</f>
        <v>610850</v>
      </c>
      <c r="F53" s="33">
        <f t="shared" si="0"/>
        <v>0</v>
      </c>
    </row>
    <row r="54" spans="1:6" ht="12" customHeight="1" x14ac:dyDescent="0.2">
      <c r="A54" s="37" t="s">
        <v>40</v>
      </c>
      <c r="B54" s="44" t="s">
        <v>91</v>
      </c>
      <c r="C54" s="52">
        <v>610850</v>
      </c>
      <c r="E54" s="33">
        <f>'[1]9.7.1. sz. mell TIB  '!C54+'[1]9.7.2. sz. mell TIB'!C54</f>
        <v>610850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'[1]9.7.1. sz. mell TIB  '!C55+'[1]9.7.2. sz. mell TIB'!C55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'[1]9.7.1. sz. mell TIB  '!C56+'[1]9.7.2. sz. mell TIB'!C56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'[1]9.7.1. sz. mell TIB  '!C57+'[1]9.7.2. sz. mell TIB'!C57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'[1]9.7.1. sz. mell TIB  '!C58+'[1]9.7.2. sz. mell TIB'!C58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3" t="s">
        <v>96</v>
      </c>
      <c r="C59" s="71">
        <f>+C47+C53+C58</f>
        <v>102247250</v>
      </c>
      <c r="E59" s="33">
        <f>'[1]9.7.1. sz. mell TIB  '!C59+'[1]9.7.2. sz. mell TIB'!C59</f>
        <v>102247250</v>
      </c>
      <c r="F59" s="33">
        <f t="shared" si="0"/>
        <v>0</v>
      </c>
    </row>
    <row r="60" spans="1:6" ht="14.25" customHeight="1" thickBot="1" x14ac:dyDescent="0.25">
      <c r="C60" s="75"/>
      <c r="E60" s="33">
        <f>'[1]9.7.1. sz. mell TIB  '!C60+'[1]9.7.2. sz. mell TIB'!C60</f>
        <v>0</v>
      </c>
      <c r="F60" s="33">
        <f t="shared" si="0"/>
        <v>0</v>
      </c>
    </row>
    <row r="61" spans="1:6" ht="13.5" thickBot="1" x14ac:dyDescent="0.25">
      <c r="A61" s="76" t="s">
        <v>97</v>
      </c>
      <c r="B61" s="77"/>
      <c r="C61" s="78">
        <v>21</v>
      </c>
      <c r="E61" s="33" t="e">
        <f>'[1]9.7.1. sz. mell TIB  '!C61+'[1]9.7.2. sz. mell TIB'!#REF!</f>
        <v>#REF!</v>
      </c>
      <c r="F61" s="33" t="e">
        <f t="shared" si="0"/>
        <v>#REF!</v>
      </c>
    </row>
    <row r="62" spans="1:6" x14ac:dyDescent="0.2">
      <c r="E62" s="33"/>
      <c r="F62" s="33"/>
    </row>
    <row r="63" spans="1:6" x14ac:dyDescent="0.2">
      <c r="E63" s="33"/>
      <c r="F63" s="33"/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2020-11-03T08:18:27Z</dcterms:created>
  <dcterms:modified xsi:type="dcterms:W3CDTF">2020-11-03T08:18:28Z</dcterms:modified>
</cp:coreProperties>
</file>