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95" i="1"/>
  <c r="D94"/>
  <c r="D95" s="1"/>
  <c r="C93"/>
  <c r="D92"/>
  <c r="D93" s="1"/>
  <c r="D91"/>
  <c r="D90"/>
  <c r="D89"/>
  <c r="C88"/>
  <c r="D87"/>
  <c r="D88" s="1"/>
  <c r="C86"/>
  <c r="D85"/>
  <c r="D86" s="1"/>
  <c r="C84"/>
  <c r="D83"/>
  <c r="D82"/>
  <c r="D81"/>
  <c r="D80"/>
  <c r="D84" s="1"/>
  <c r="C79"/>
  <c r="D78"/>
  <c r="D77"/>
  <c r="D79" s="1"/>
  <c r="C76"/>
  <c r="C96" s="1"/>
  <c r="D75"/>
  <c r="D74"/>
  <c r="D73"/>
  <c r="D72"/>
  <c r="D71"/>
  <c r="D76" s="1"/>
  <c r="D69"/>
  <c r="C69"/>
  <c r="D68"/>
  <c r="C67"/>
  <c r="D66"/>
  <c r="D65"/>
  <c r="D64"/>
  <c r="D67" s="1"/>
  <c r="C63"/>
  <c r="D62"/>
  <c r="D61"/>
  <c r="D59"/>
  <c r="D63" s="1"/>
  <c r="D58"/>
  <c r="D57"/>
  <c r="D56"/>
  <c r="D55"/>
  <c r="C55"/>
  <c r="D51"/>
  <c r="C50"/>
  <c r="D49"/>
  <c r="D48"/>
  <c r="D50" s="1"/>
  <c r="C47"/>
  <c r="D46"/>
  <c r="D45"/>
  <c r="D47" s="1"/>
  <c r="C44"/>
  <c r="D43"/>
  <c r="D42"/>
  <c r="D40"/>
  <c r="D39"/>
  <c r="D37"/>
  <c r="D36"/>
  <c r="D44" s="1"/>
  <c r="C35"/>
  <c r="D34"/>
  <c r="D33"/>
  <c r="D35" s="1"/>
  <c r="C32"/>
  <c r="D31"/>
  <c r="D32" s="1"/>
  <c r="C30"/>
  <c r="C70" s="1"/>
  <c r="C97" s="1"/>
  <c r="D28"/>
  <c r="D27"/>
  <c r="D26"/>
  <c r="D25"/>
  <c r="D24"/>
  <c r="D23"/>
  <c r="D22"/>
  <c r="D20"/>
  <c r="D19"/>
  <c r="D18"/>
  <c r="D17"/>
  <c r="D16"/>
  <c r="D15"/>
  <c r="D14"/>
  <c r="D13"/>
  <c r="D12"/>
  <c r="D11"/>
  <c r="D10"/>
  <c r="D9"/>
  <c r="D8"/>
  <c r="D7"/>
  <c r="D30" s="1"/>
  <c r="D6"/>
  <c r="D96" l="1"/>
  <c r="D70"/>
  <c r="D97" l="1"/>
  <c r="C98" s="1"/>
</calcChain>
</file>

<file path=xl/sharedStrings.xml><?xml version="1.0" encoding="utf-8"?>
<sst xmlns="http://schemas.openxmlformats.org/spreadsheetml/2006/main" count="195" uniqueCount="195">
  <si>
    <t>4. mellléklet a 3/2019. (II.15.) önkormányzati rendelethez</t>
  </si>
  <si>
    <t>Beruházási kiadások (forint)</t>
  </si>
  <si>
    <t>Sorszám</t>
  </si>
  <si>
    <t>A.</t>
  </si>
  <si>
    <t>B.</t>
  </si>
  <si>
    <t>C.</t>
  </si>
  <si>
    <t>Megnevezés</t>
  </si>
  <si>
    <t>Eredeti előirányzat      (nettó összeg)</t>
  </si>
  <si>
    <t>Eredeti előirányzat (ÁFA)</t>
  </si>
  <si>
    <t>1.</t>
  </si>
  <si>
    <t>Útfelújítások és járdaépítések tervezése (Diófa u., Petőfi u., Damjanich u.)</t>
  </si>
  <si>
    <t>2.</t>
  </si>
  <si>
    <t>Útfelújítások és járdaépítések tervezése (Ady Endre u., Harmat u., Idom u., Kertalja u., Óvoda u.)</t>
  </si>
  <si>
    <t>3.</t>
  </si>
  <si>
    <t>Útfelújítások és járdaépítések tervezése (Tó utca, Búzás hegy utca, Tó utcai üzletek között)</t>
  </si>
  <si>
    <t>4.</t>
  </si>
  <si>
    <t>Útfelújítások és járdaépítések tervezése (Szentgyörgyi Albert utca)</t>
  </si>
  <si>
    <t>5.</t>
  </si>
  <si>
    <t>LIMES látógatóközpont és kilátó tervezése (kiviteli tervek+tervezői művezetés)</t>
  </si>
  <si>
    <t>6.</t>
  </si>
  <si>
    <t>Ipari Park Lucart Kft. távközlési hálózat kiépítése</t>
  </si>
  <si>
    <t>7.</t>
  </si>
  <si>
    <t>Integrált Területfejlesztési Stratégia készítése</t>
  </si>
  <si>
    <t>8.</t>
  </si>
  <si>
    <t>Külterületi utak pályázat projektmenedzsment</t>
  </si>
  <si>
    <t>9.</t>
  </si>
  <si>
    <t>Vadkörtefa utcai lakóterület cserjeirtás, fakivágás</t>
  </si>
  <si>
    <t>10.</t>
  </si>
  <si>
    <t>Közvilágítás bővítés I. ütem</t>
  </si>
  <si>
    <t>11.</t>
  </si>
  <si>
    <t>Ady Endre Művelődési Ház felújítás tervezés, gépészet</t>
  </si>
  <si>
    <t>12.</t>
  </si>
  <si>
    <t>Étkezőhely építőmesteri kivitelezési munkák Babits Mihály  u. 8.</t>
  </si>
  <si>
    <t>13.</t>
  </si>
  <si>
    <t>Szennyvíz nyomóvezeték építése Babits Mihály  u. 8.</t>
  </si>
  <si>
    <t>14.</t>
  </si>
  <si>
    <t>Ipari Park fejlesztés kapcsán vízellátás és szennyvízelvezetés kivitelezési munkái tárgyban műszaki ellenőrzés</t>
  </si>
  <si>
    <t>15.</t>
  </si>
  <si>
    <t>Bóbita Óvoda eterniti tagintézménye épületének felújítása építés-szerelés kivitelezés</t>
  </si>
  <si>
    <t>16.</t>
  </si>
  <si>
    <t>Bóbita Óvoda eterniti tagintézménye épületének felújításának  műszaki ellenőrzési díj</t>
  </si>
  <si>
    <t>17.</t>
  </si>
  <si>
    <t>Vadkörtefa utcai lakóterület gerinc- és bekötővezeték, csapadékvíz elvezető rendszer tervei végszámla</t>
  </si>
  <si>
    <t>18.</t>
  </si>
  <si>
    <t>Bottyán János utca felújítás tervezés végszámlája</t>
  </si>
  <si>
    <t>19.</t>
  </si>
  <si>
    <t>Babits Mihály utca tervezés, burkolatfelújítás az Idom utcáig végszámla</t>
  </si>
  <si>
    <t>20.</t>
  </si>
  <si>
    <t>Vadkörtefa utcai lakópark infrastruktúrális kialakítása kapcsán útépítés tervezés végszámla</t>
  </si>
  <si>
    <t>21.</t>
  </si>
  <si>
    <t>Kölcsey Ferenc utcai híd és a hozzá kapcsolódó járda tervezése végszámla</t>
  </si>
  <si>
    <t>22.</t>
  </si>
  <si>
    <t>Óvoda utca felújítás tervezése végszámla</t>
  </si>
  <si>
    <t>23.</t>
  </si>
  <si>
    <t>Ipari Park B/3 és B/4 jelű utak tervezése</t>
  </si>
  <si>
    <t>24.</t>
  </si>
  <si>
    <t>06/16 hrsz-ú ingatlan kisajátítása</t>
  </si>
  <si>
    <t>25.</t>
  </si>
  <si>
    <t>2018. évről áthúzódó kötelezettségek összesen</t>
  </si>
  <si>
    <t>26.</t>
  </si>
  <si>
    <t>Új városi honlap készítése</t>
  </si>
  <si>
    <t>27.</t>
  </si>
  <si>
    <t>Immateriális javak vásárlása</t>
  </si>
  <si>
    <t>28.</t>
  </si>
  <si>
    <t>Ipari Parkba vezető járda- és vasúti és közúti gyalogátkelőhely tervezése</t>
  </si>
  <si>
    <t>29.</t>
  </si>
  <si>
    <t xml:space="preserve">Közvilágítás tervezések (Dózsa György utca, Fitness park, Ipari Park csomópontig vezető járda) </t>
  </si>
  <si>
    <t>30.</t>
  </si>
  <si>
    <t>Tervezések és műszaki ellenőrzések összesen</t>
  </si>
  <si>
    <t>31.</t>
  </si>
  <si>
    <t>Ady Endre Művelődési Ház és Könyvtár épületének beruházása</t>
  </si>
  <si>
    <t>32.</t>
  </si>
  <si>
    <t>LIMES projekt megvalósítása</t>
  </si>
  <si>
    <t>33.</t>
  </si>
  <si>
    <t xml:space="preserve">04/4 és 04/8 hrsz-ú ingatlanok megvásárlása és költségei (művelésből ágból való kivonás) </t>
  </si>
  <si>
    <t>34.</t>
  </si>
  <si>
    <t>Kolumbáriumfal kialakítás Új temetőben</t>
  </si>
  <si>
    <t>35.</t>
  </si>
  <si>
    <t>Polgármesteri Hivatalban új struktúrált, hálózati  - LAN és telefon - kábelezés</t>
  </si>
  <si>
    <t>36.</t>
  </si>
  <si>
    <t>Játszótér kialakítása</t>
  </si>
  <si>
    <t>37.</t>
  </si>
  <si>
    <t>Óvodai nevelést és bölcsődei ellátást biztosító intézmények beruházásai</t>
  </si>
  <si>
    <t>38.</t>
  </si>
  <si>
    <t>Konténeróvodához vízóra beépítés, csatorna rákötés</t>
  </si>
  <si>
    <t>39.</t>
  </si>
  <si>
    <t>Ingatlanok, egyéb építmények vásárlása, létesítése</t>
  </si>
  <si>
    <t>40.</t>
  </si>
  <si>
    <t>Babits Mihály utca-Óvoda utca csatlakozás csapadékvízelvezetés kivitelezése</t>
  </si>
  <si>
    <t>41.</t>
  </si>
  <si>
    <t>Viscosa lakótelepen Sportparkhoz járdakialakítás</t>
  </si>
  <si>
    <t>42.</t>
  </si>
  <si>
    <t>Út- és járdaépítések tervezése, kivitelezése  és műszaki ellenőrzése összesen</t>
  </si>
  <si>
    <t>43.</t>
  </si>
  <si>
    <t>Tanuszoda 1 db gázkazáncsere, medence töltő-üritő csapok cseréje, termotakaró medencére</t>
  </si>
  <si>
    <t>44.</t>
  </si>
  <si>
    <t>2 db LED-es sebességmérő a Kossuth Lajos utcában</t>
  </si>
  <si>
    <t>45.</t>
  </si>
  <si>
    <t>Egyéb gépek, berendezések vásárlása önkormányzati feladatellátáshoz</t>
  </si>
  <si>
    <t>46.</t>
  </si>
  <si>
    <t>Páncélszekrény vásárlás anyakönyvi iratok tárolására</t>
  </si>
  <si>
    <t>47.</t>
  </si>
  <si>
    <t>Polgármesteri Hivatal szerver helyiségébe klimaberendezés kiépítése</t>
  </si>
  <si>
    <t>48.</t>
  </si>
  <si>
    <t>Polgármesteri Hivatal alagsorában újonnan kialakításra kerülő irattári helyiségbe polcrendszer vásárlása</t>
  </si>
  <si>
    <t>49.</t>
  </si>
  <si>
    <t xml:space="preserve">Polgármesteri Hivatal polgármesteri, jegyzői és egyes irodákban szalag-, illetve hagyományos függöny </t>
  </si>
  <si>
    <t>50.</t>
  </si>
  <si>
    <t>Egyéb gépek, berendezések vásárlása Polgármesteri Hivatal feladatellátásához</t>
  </si>
  <si>
    <t>51.</t>
  </si>
  <si>
    <t xml:space="preserve">Nagy teljesítményű vasaló </t>
  </si>
  <si>
    <t>52.</t>
  </si>
  <si>
    <t>Gyermek rendelőkbe (1-1 db gyorsteszt készülék)</t>
  </si>
  <si>
    <t>53.</t>
  </si>
  <si>
    <t>2. számú fogászat körzet részére hőlégsterilizátor</t>
  </si>
  <si>
    <t>54.</t>
  </si>
  <si>
    <t>Fogászat körzetek részére 1 -1 db amalgán szeparátor</t>
  </si>
  <si>
    <t>55.</t>
  </si>
  <si>
    <t>2. számú fogászati körzet részére elektromos kés (Surtron 80 D elektrokauter)</t>
  </si>
  <si>
    <t>56.</t>
  </si>
  <si>
    <t>2. számú fogászati körzet részére pacemakerrel rendelkezők részére fogkő eltávolító (Szónikus depurátor KaVo SONICflex 2003L set)</t>
  </si>
  <si>
    <t>57.</t>
  </si>
  <si>
    <t>EFOP projekt keretében megvalósuló egészségügyi nagyértékű eszközbeszerzés</t>
  </si>
  <si>
    <t>58.</t>
  </si>
  <si>
    <t>Egészségügyi feladatellátás nagyértékű szakmai eszközbeszerzések</t>
  </si>
  <si>
    <t>59.</t>
  </si>
  <si>
    <t>Polgármesteri Hivatal telefonközpont cseréje</t>
  </si>
  <si>
    <t>60.</t>
  </si>
  <si>
    <t>Rendelőintézetbe új sorszámosztó készülékek beszerzése (háziorvosi-, járóbeteg szakell., gyermekgy. ellátás)</t>
  </si>
  <si>
    <t>61.</t>
  </si>
  <si>
    <t>Rendelőintézetbe szünetmentes táp a szerverhez</t>
  </si>
  <si>
    <t>62.</t>
  </si>
  <si>
    <t>Ügyviteli és számítástechnikai nagyértékű eszközök beszerzése</t>
  </si>
  <si>
    <t>63.</t>
  </si>
  <si>
    <t>8 db összecsukható "bankettasztal", 80 db rakásolható szék</t>
  </si>
  <si>
    <t>64.</t>
  </si>
  <si>
    <t>Ady Endre Művelődési Központ és Könyvtár kisértékű eszközbeszerzése</t>
  </si>
  <si>
    <t>65.</t>
  </si>
  <si>
    <t>NAGYÉRTÉKŰ BERUHÁZÁSOK ÖSSZESEN</t>
  </si>
  <si>
    <t>66.</t>
  </si>
  <si>
    <t>Védőnői feladatellátáshoz ( légzésfigyelő, teszt könyv,gyermek mandzsetta)</t>
  </si>
  <si>
    <t>67.</t>
  </si>
  <si>
    <t>Járóbetegszakellátás eszközbeszerzése (3 db orvosi szék, allergiateszt, egyéb elhasználódott eszközök pótlása)</t>
  </si>
  <si>
    <t>68.</t>
  </si>
  <si>
    <t>Fogászati körzetekbe bútorzat vásárlása</t>
  </si>
  <si>
    <t>69.</t>
  </si>
  <si>
    <t>Fogászat röntgen szék</t>
  </si>
  <si>
    <t>70.</t>
  </si>
  <si>
    <t>Fogászat körzetek részére kézi műszerek vásárlása (EFOP projekt támogatásából)</t>
  </si>
  <si>
    <t>71.</t>
  </si>
  <si>
    <t>Rendelőintézet kisértékű szakmai eszközbeszerzése</t>
  </si>
  <si>
    <t>72.</t>
  </si>
  <si>
    <t>Hőmérséklet érzékelő a szerverszobába</t>
  </si>
  <si>
    <t>73.</t>
  </si>
  <si>
    <t>Szünetmentes táp a számítógépekhez (13 db)</t>
  </si>
  <si>
    <t>74.</t>
  </si>
  <si>
    <t>Rendelőintézet kisértékű informatikai eszközbeszerzése</t>
  </si>
  <si>
    <t>75.</t>
  </si>
  <si>
    <t>Eterniti iskolások részére kialakított étkezőhely bútorzata</t>
  </si>
  <si>
    <t>76.</t>
  </si>
  <si>
    <t>Konténeróvoda bútorázása</t>
  </si>
  <si>
    <t>77.</t>
  </si>
  <si>
    <t>Városgazdálkodási, parkfenntartási feladatellátás kisértékű eszközbeszerzése</t>
  </si>
  <si>
    <t>78.</t>
  </si>
  <si>
    <t>Tekepálya részére székek (20), asztalok (4)</t>
  </si>
  <si>
    <t>79.</t>
  </si>
  <si>
    <t>Önkormányzat kisértékű eszközbeszerzése</t>
  </si>
  <si>
    <t>80.</t>
  </si>
  <si>
    <t xml:space="preserve">Polgármesteri Hivatalban 30 db irodai forgószék csréje </t>
  </si>
  <si>
    <t>81.</t>
  </si>
  <si>
    <t>Polgármesteri Hivatal kisértékű eszközbeszerzése</t>
  </si>
  <si>
    <t>82.</t>
  </si>
  <si>
    <t>Polgármesteri Hivatal informatikai eszközbeszerzés (7 db munkaállomás, 11 db monitor, 16 db SSD)</t>
  </si>
  <si>
    <t>83.</t>
  </si>
  <si>
    <t>Polgármesteri Hivatal kisértékű informatikai eszközbeszerzése</t>
  </si>
  <si>
    <t>84.</t>
  </si>
  <si>
    <t>Benedek Elek Óvoda kisértékű eszközbeszerzés</t>
  </si>
  <si>
    <t>85.</t>
  </si>
  <si>
    <t>Napsugár Óvoda kisértékű eszközbeszerzés</t>
  </si>
  <si>
    <t>86.</t>
  </si>
  <si>
    <t>Bóbita Óvoda kisértékű eszközbeszerzés</t>
  </si>
  <si>
    <t>87.</t>
  </si>
  <si>
    <t>Folyóiratállvány a mozihoz, 2 db gurulós ruhatároló a Civilek Házába</t>
  </si>
  <si>
    <t>88.</t>
  </si>
  <si>
    <t>Ady Endre Művelődési Központ és Könyvtár kisértékű szakmai eszközbeszerzése</t>
  </si>
  <si>
    <t>89.</t>
  </si>
  <si>
    <t>Informatikai kisértékű eszközök (csatlakozók, szünetmentes tápegységek, 3 db új számítógép a könyvtárba,hordozható CD lejátszó)</t>
  </si>
  <si>
    <t>90.</t>
  </si>
  <si>
    <t>Ady Endre Művelődési Központ és Könyvtár kisértékű informatikai eszközbeszerzése</t>
  </si>
  <si>
    <t>91.</t>
  </si>
  <si>
    <t>KISÉRTÉKŰ ESZKÖZBESZERZÉSEK ÖSSZESEN</t>
  </si>
  <si>
    <t>92.</t>
  </si>
  <si>
    <t>BERUHÁZÁSOK ÖSSZESEN</t>
  </si>
  <si>
    <t>93.</t>
  </si>
  <si>
    <t>BERUHÁZÁSOK BRUTTÓ ÖSSZEGE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</si>
</sst>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 CE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1" fillId="0" borderId="0" xfId="0" applyNumberFormat="1" applyFont="1" applyAlignment="1">
      <alignment horizontal="right"/>
    </xf>
    <xf numFmtId="0" fontId="1" fillId="0" borderId="0" xfId="0" applyFont="1" applyAlignme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0" borderId="0" xfId="0" applyFont="1" applyAlignment="1"/>
    <xf numFmtId="3" fontId="1" fillId="0" borderId="0" xfId="0" applyNumberFormat="1" applyFont="1" applyAlignment="1"/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/>
    <xf numFmtId="3" fontId="1" fillId="0" borderId="4" xfId="0" applyNumberFormat="1" applyFont="1" applyFill="1" applyBorder="1" applyAlignment="1"/>
    <xf numFmtId="49" fontId="1" fillId="0" borderId="3" xfId="0" applyNumberFormat="1" applyFont="1" applyFill="1" applyBorder="1"/>
    <xf numFmtId="3" fontId="1" fillId="0" borderId="3" xfId="0" applyNumberFormat="1" applyFont="1" applyFill="1" applyBorder="1" applyAlignment="1"/>
    <xf numFmtId="49" fontId="1" fillId="0" borderId="3" xfId="0" applyNumberFormat="1" applyFont="1" applyFill="1" applyBorder="1" applyAlignment="1">
      <alignment wrapText="1"/>
    </xf>
    <xf numFmtId="49" fontId="1" fillId="2" borderId="3" xfId="0" applyNumberFormat="1" applyFont="1" applyFill="1" applyBorder="1"/>
    <xf numFmtId="0" fontId="1" fillId="0" borderId="3" xfId="0" applyFont="1" applyFill="1" applyBorder="1"/>
    <xf numFmtId="3" fontId="1" fillId="0" borderId="3" xfId="0" applyNumberFormat="1" applyFont="1" applyFill="1" applyBorder="1"/>
    <xf numFmtId="16" fontId="1" fillId="0" borderId="3" xfId="0" applyNumberFormat="1" applyFont="1" applyFill="1" applyBorder="1"/>
    <xf numFmtId="49" fontId="2" fillId="0" borderId="3" xfId="0" applyNumberFormat="1" applyFont="1" applyFill="1" applyBorder="1"/>
    <xf numFmtId="3" fontId="2" fillId="0" borderId="3" xfId="0" applyNumberFormat="1" applyFont="1" applyFill="1" applyBorder="1" applyAlignment="1"/>
    <xf numFmtId="0" fontId="2" fillId="0" borderId="3" xfId="0" applyFont="1" applyFill="1" applyBorder="1"/>
    <xf numFmtId="3" fontId="2" fillId="0" borderId="3" xfId="0" applyNumberFormat="1" applyFont="1" applyFill="1" applyBorder="1"/>
    <xf numFmtId="0" fontId="1" fillId="0" borderId="3" xfId="0" applyFont="1" applyFill="1" applyBorder="1" applyAlignment="1">
      <alignment wrapText="1"/>
    </xf>
    <xf numFmtId="0" fontId="1" fillId="0" borderId="0" xfId="0" applyFont="1" applyFill="1"/>
    <xf numFmtId="3" fontId="1" fillId="0" borderId="0" xfId="0" applyNumberFormat="1" applyFont="1" applyFill="1"/>
    <xf numFmtId="3" fontId="1" fillId="0" borderId="2" xfId="0" applyNumberFormat="1" applyFont="1" applyFill="1" applyBorder="1"/>
    <xf numFmtId="0" fontId="2" fillId="0" borderId="3" xfId="0" applyFont="1" applyFill="1" applyBorder="1" applyAlignment="1">
      <alignment wrapText="1"/>
    </xf>
    <xf numFmtId="49" fontId="1" fillId="0" borderId="3" xfId="0" applyNumberFormat="1" applyFont="1" applyFill="1" applyBorder="1" applyAlignment="1">
      <alignment horizontal="left"/>
    </xf>
    <xf numFmtId="3" fontId="1" fillId="0" borderId="3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8"/>
  <sheetViews>
    <sheetView tabSelected="1" workbookViewId="0">
      <selection activeCell="A94" sqref="A94:XFD94"/>
    </sheetView>
  </sheetViews>
  <sheetFormatPr defaultRowHeight="15"/>
  <cols>
    <col min="2" max="2" width="96.140625" customWidth="1"/>
    <col min="3" max="3" width="20" customWidth="1"/>
    <col min="4" max="4" width="17.7109375" customWidth="1"/>
  </cols>
  <sheetData>
    <row r="1" spans="1:4">
      <c r="A1" s="1" t="s">
        <v>0</v>
      </c>
      <c r="B1" s="2"/>
      <c r="C1" s="2"/>
      <c r="D1" s="2"/>
    </row>
    <row r="2" spans="1:4">
      <c r="A2" s="3" t="s">
        <v>1</v>
      </c>
      <c r="B2" s="3"/>
      <c r="C2" s="3"/>
      <c r="D2" s="3"/>
    </row>
    <row r="3" spans="1:4">
      <c r="A3" s="4"/>
      <c r="B3" s="5"/>
      <c r="C3" s="6"/>
      <c r="D3" s="6"/>
    </row>
    <row r="4" spans="1:4">
      <c r="A4" s="7" t="s">
        <v>2</v>
      </c>
      <c r="B4" s="8" t="s">
        <v>3</v>
      </c>
      <c r="C4" s="9" t="s">
        <v>4</v>
      </c>
      <c r="D4" s="10" t="s">
        <v>5</v>
      </c>
    </row>
    <row r="5" spans="1:4" ht="48">
      <c r="A5" s="11"/>
      <c r="B5" s="12" t="s">
        <v>6</v>
      </c>
      <c r="C5" s="13" t="s">
        <v>7</v>
      </c>
      <c r="D5" s="13" t="s">
        <v>8</v>
      </c>
    </row>
    <row r="6" spans="1:4">
      <c r="A6" s="14" t="s">
        <v>9</v>
      </c>
      <c r="B6" s="15" t="s">
        <v>10</v>
      </c>
      <c r="C6" s="16">
        <v>4604500</v>
      </c>
      <c r="D6" s="16">
        <f t="shared" ref="D6:D28" si="0">C6*0.27</f>
        <v>1243215</v>
      </c>
    </row>
    <row r="7" spans="1:4">
      <c r="A7" s="14" t="s">
        <v>11</v>
      </c>
      <c r="B7" s="17" t="s">
        <v>12</v>
      </c>
      <c r="C7" s="18">
        <v>4900000</v>
      </c>
      <c r="D7" s="18">
        <f t="shared" si="0"/>
        <v>1323000</v>
      </c>
    </row>
    <row r="8" spans="1:4">
      <c r="A8" s="14" t="s">
        <v>13</v>
      </c>
      <c r="B8" s="17" t="s">
        <v>14</v>
      </c>
      <c r="C8" s="18">
        <v>4150000</v>
      </c>
      <c r="D8" s="18">
        <f t="shared" si="0"/>
        <v>1120500</v>
      </c>
    </row>
    <row r="9" spans="1:4">
      <c r="A9" s="14" t="s">
        <v>15</v>
      </c>
      <c r="B9" s="17" t="s">
        <v>16</v>
      </c>
      <c r="C9" s="18">
        <v>545000</v>
      </c>
      <c r="D9" s="18">
        <f t="shared" si="0"/>
        <v>147150</v>
      </c>
    </row>
    <row r="10" spans="1:4" ht="15" customHeight="1">
      <c r="A10" s="14" t="s">
        <v>17</v>
      </c>
      <c r="B10" s="19" t="s">
        <v>18</v>
      </c>
      <c r="C10" s="18">
        <v>15500000</v>
      </c>
      <c r="D10" s="18">
        <f t="shared" si="0"/>
        <v>4185000.0000000005</v>
      </c>
    </row>
    <row r="11" spans="1:4">
      <c r="A11" s="14" t="s">
        <v>19</v>
      </c>
      <c r="B11" s="17" t="s">
        <v>20</v>
      </c>
      <c r="C11" s="18">
        <v>3000000</v>
      </c>
      <c r="D11" s="18">
        <f t="shared" si="0"/>
        <v>810000</v>
      </c>
    </row>
    <row r="12" spans="1:4">
      <c r="A12" s="14" t="s">
        <v>21</v>
      </c>
      <c r="B12" s="17" t="s">
        <v>22</v>
      </c>
      <c r="C12" s="18">
        <v>5500000</v>
      </c>
      <c r="D12" s="18">
        <f t="shared" si="0"/>
        <v>1485000</v>
      </c>
    </row>
    <row r="13" spans="1:4">
      <c r="A13" s="14" t="s">
        <v>23</v>
      </c>
      <c r="B13" s="17" t="s">
        <v>24</v>
      </c>
      <c r="C13" s="18">
        <v>400000</v>
      </c>
      <c r="D13" s="18">
        <f t="shared" si="0"/>
        <v>108000</v>
      </c>
    </row>
    <row r="14" spans="1:4">
      <c r="A14" s="14" t="s">
        <v>25</v>
      </c>
      <c r="B14" s="20" t="s">
        <v>26</v>
      </c>
      <c r="C14" s="18">
        <v>1500000</v>
      </c>
      <c r="D14" s="18">
        <f t="shared" si="0"/>
        <v>405000</v>
      </c>
    </row>
    <row r="15" spans="1:4">
      <c r="A15" s="14" t="s">
        <v>27</v>
      </c>
      <c r="B15" s="17" t="s">
        <v>28</v>
      </c>
      <c r="C15" s="18">
        <v>7354960</v>
      </c>
      <c r="D15" s="18">
        <f t="shared" si="0"/>
        <v>1985839.2000000002</v>
      </c>
    </row>
    <row r="16" spans="1:4">
      <c r="A16" s="14" t="s">
        <v>29</v>
      </c>
      <c r="B16" s="17" t="s">
        <v>30</v>
      </c>
      <c r="C16" s="18">
        <v>1500000</v>
      </c>
      <c r="D16" s="18">
        <f t="shared" si="0"/>
        <v>405000</v>
      </c>
    </row>
    <row r="17" spans="1:4">
      <c r="A17" s="14" t="s">
        <v>31</v>
      </c>
      <c r="B17" s="17" t="s">
        <v>32</v>
      </c>
      <c r="C17" s="18">
        <v>4379828</v>
      </c>
      <c r="D17" s="18">
        <f t="shared" si="0"/>
        <v>1182553.56</v>
      </c>
    </row>
    <row r="18" spans="1:4">
      <c r="A18" s="14" t="s">
        <v>33</v>
      </c>
      <c r="B18" s="17" t="s">
        <v>34</v>
      </c>
      <c r="C18" s="18">
        <v>520000</v>
      </c>
      <c r="D18" s="18">
        <f t="shared" si="0"/>
        <v>140400</v>
      </c>
    </row>
    <row r="19" spans="1:4">
      <c r="A19" s="14" t="s">
        <v>35</v>
      </c>
      <c r="B19" s="17" t="s">
        <v>36</v>
      </c>
      <c r="C19" s="18">
        <v>900000</v>
      </c>
      <c r="D19" s="18">
        <f t="shared" si="0"/>
        <v>243000.00000000003</v>
      </c>
    </row>
    <row r="20" spans="1:4">
      <c r="A20" s="14" t="s">
        <v>37</v>
      </c>
      <c r="B20" s="21" t="s">
        <v>38</v>
      </c>
      <c r="C20" s="18">
        <v>274899499</v>
      </c>
      <c r="D20" s="18">
        <f t="shared" si="0"/>
        <v>74222864.730000004</v>
      </c>
    </row>
    <row r="21" spans="1:4">
      <c r="A21" s="14" t="s">
        <v>39</v>
      </c>
      <c r="B21" s="21" t="s">
        <v>40</v>
      </c>
      <c r="C21" s="22">
        <v>3800000</v>
      </c>
      <c r="D21" s="18">
        <v>0</v>
      </c>
    </row>
    <row r="22" spans="1:4">
      <c r="A22" s="14" t="s">
        <v>41</v>
      </c>
      <c r="B22" s="21" t="s">
        <v>42</v>
      </c>
      <c r="C22" s="22">
        <v>1112500</v>
      </c>
      <c r="D22" s="18">
        <f t="shared" si="0"/>
        <v>300375</v>
      </c>
    </row>
    <row r="23" spans="1:4">
      <c r="A23" s="14" t="s">
        <v>43</v>
      </c>
      <c r="B23" s="21" t="s">
        <v>44</v>
      </c>
      <c r="C23" s="22">
        <v>300000</v>
      </c>
      <c r="D23" s="18">
        <f t="shared" si="0"/>
        <v>81000</v>
      </c>
    </row>
    <row r="24" spans="1:4">
      <c r="A24" s="14" t="s">
        <v>45</v>
      </c>
      <c r="B24" s="21" t="s">
        <v>46</v>
      </c>
      <c r="C24" s="22">
        <v>300000</v>
      </c>
      <c r="D24" s="18">
        <f t="shared" si="0"/>
        <v>81000</v>
      </c>
    </row>
    <row r="25" spans="1:4">
      <c r="A25" s="14" t="s">
        <v>47</v>
      </c>
      <c r="B25" s="21" t="s">
        <v>48</v>
      </c>
      <c r="C25" s="22">
        <v>850000</v>
      </c>
      <c r="D25" s="18">
        <f t="shared" si="0"/>
        <v>229500.00000000003</v>
      </c>
    </row>
    <row r="26" spans="1:4">
      <c r="A26" s="14" t="s">
        <v>49</v>
      </c>
      <c r="B26" s="21" t="s">
        <v>50</v>
      </c>
      <c r="C26" s="22">
        <v>145000</v>
      </c>
      <c r="D26" s="18">
        <f t="shared" si="0"/>
        <v>39150</v>
      </c>
    </row>
    <row r="27" spans="1:4">
      <c r="A27" s="14" t="s">
        <v>51</v>
      </c>
      <c r="B27" s="21" t="s">
        <v>52</v>
      </c>
      <c r="C27" s="22">
        <v>65000</v>
      </c>
      <c r="D27" s="18">
        <f t="shared" si="0"/>
        <v>17550</v>
      </c>
    </row>
    <row r="28" spans="1:4">
      <c r="A28" s="14" t="s">
        <v>53</v>
      </c>
      <c r="B28" s="21" t="s">
        <v>54</v>
      </c>
      <c r="C28" s="22">
        <v>130000</v>
      </c>
      <c r="D28" s="18">
        <f t="shared" si="0"/>
        <v>35100</v>
      </c>
    </row>
    <row r="29" spans="1:4">
      <c r="A29" s="14" t="s">
        <v>55</v>
      </c>
      <c r="B29" s="23" t="s">
        <v>56</v>
      </c>
      <c r="C29" s="22">
        <v>31598877</v>
      </c>
      <c r="D29" s="18"/>
    </row>
    <row r="30" spans="1:4">
      <c r="A30" s="14" t="s">
        <v>57</v>
      </c>
      <c r="B30" s="24" t="s">
        <v>58</v>
      </c>
      <c r="C30" s="25">
        <f>SUM(C6:C29)</f>
        <v>367955164</v>
      </c>
      <c r="D30" s="25">
        <f>SUM(D6:D29)</f>
        <v>89790197.49000001</v>
      </c>
    </row>
    <row r="31" spans="1:4">
      <c r="A31" s="14" t="s">
        <v>59</v>
      </c>
      <c r="B31" s="17" t="s">
        <v>60</v>
      </c>
      <c r="C31" s="18">
        <v>4000000</v>
      </c>
      <c r="D31" s="18">
        <f>C31*0.27</f>
        <v>1080000</v>
      </c>
    </row>
    <row r="32" spans="1:4">
      <c r="A32" s="14" t="s">
        <v>61</v>
      </c>
      <c r="B32" s="24" t="s">
        <v>62</v>
      </c>
      <c r="C32" s="25">
        <f>SUM(C31)</f>
        <v>4000000</v>
      </c>
      <c r="D32" s="25">
        <f>SUM(D31)</f>
        <v>1080000</v>
      </c>
    </row>
    <row r="33" spans="1:4" ht="15" customHeight="1">
      <c r="A33" s="14" t="s">
        <v>63</v>
      </c>
      <c r="B33" s="19" t="s">
        <v>64</v>
      </c>
      <c r="C33" s="22">
        <v>990000</v>
      </c>
      <c r="D33" s="18">
        <f>C33*0.27</f>
        <v>267300</v>
      </c>
    </row>
    <row r="34" spans="1:4" ht="15" customHeight="1">
      <c r="A34" s="14" t="s">
        <v>65</v>
      </c>
      <c r="B34" s="19" t="s">
        <v>66</v>
      </c>
      <c r="C34" s="22">
        <v>718600</v>
      </c>
      <c r="D34" s="18">
        <f>C34*0.27</f>
        <v>194022</v>
      </c>
    </row>
    <row r="35" spans="1:4">
      <c r="A35" s="14" t="s">
        <v>67</v>
      </c>
      <c r="B35" s="24" t="s">
        <v>68</v>
      </c>
      <c r="C35" s="25">
        <f>SUM(C33:C34)</f>
        <v>1708600</v>
      </c>
      <c r="D35" s="25">
        <f>SUM(D33:D34)</f>
        <v>461322</v>
      </c>
    </row>
    <row r="36" spans="1:4">
      <c r="A36" s="14" t="s">
        <v>69</v>
      </c>
      <c r="B36" s="21" t="s">
        <v>70</v>
      </c>
      <c r="C36" s="18">
        <v>775000000</v>
      </c>
      <c r="D36" s="18">
        <f t="shared" ref="D36:D43" si="1">C36*0.27</f>
        <v>209250000</v>
      </c>
    </row>
    <row r="37" spans="1:4">
      <c r="A37" s="14" t="s">
        <v>71</v>
      </c>
      <c r="B37" s="17" t="s">
        <v>72</v>
      </c>
      <c r="C37" s="18">
        <v>325175000</v>
      </c>
      <c r="D37" s="18">
        <f t="shared" si="1"/>
        <v>87797250</v>
      </c>
    </row>
    <row r="38" spans="1:4">
      <c r="A38" s="14" t="s">
        <v>73</v>
      </c>
      <c r="B38" s="17" t="s">
        <v>74</v>
      </c>
      <c r="C38" s="18">
        <v>17700000</v>
      </c>
      <c r="D38" s="18">
        <v>0</v>
      </c>
    </row>
    <row r="39" spans="1:4">
      <c r="A39" s="14" t="s">
        <v>75</v>
      </c>
      <c r="B39" s="21" t="s">
        <v>76</v>
      </c>
      <c r="C39" s="22">
        <v>440000</v>
      </c>
      <c r="D39" s="18">
        <f t="shared" si="1"/>
        <v>118800.00000000001</v>
      </c>
    </row>
    <row r="40" spans="1:4">
      <c r="A40" s="14" t="s">
        <v>77</v>
      </c>
      <c r="B40" s="21" t="s">
        <v>78</v>
      </c>
      <c r="C40" s="22">
        <v>6441783</v>
      </c>
      <c r="D40" s="18">
        <f t="shared" si="1"/>
        <v>1739281.4100000001</v>
      </c>
    </row>
    <row r="41" spans="1:4">
      <c r="A41" s="14" t="s">
        <v>79</v>
      </c>
      <c r="B41" s="21" t="s">
        <v>80</v>
      </c>
      <c r="C41" s="22">
        <v>21559940</v>
      </c>
      <c r="D41" s="18">
        <v>5821183</v>
      </c>
    </row>
    <row r="42" spans="1:4">
      <c r="A42" s="14" t="s">
        <v>81</v>
      </c>
      <c r="B42" s="21" t="s">
        <v>82</v>
      </c>
      <c r="C42" s="22">
        <v>2801000</v>
      </c>
      <c r="D42" s="18">
        <f t="shared" si="1"/>
        <v>756270</v>
      </c>
    </row>
    <row r="43" spans="1:4">
      <c r="A43" s="14" t="s">
        <v>83</v>
      </c>
      <c r="B43" s="21" t="s">
        <v>84</v>
      </c>
      <c r="C43" s="22">
        <v>300000</v>
      </c>
      <c r="D43" s="18">
        <f t="shared" si="1"/>
        <v>81000</v>
      </c>
    </row>
    <row r="44" spans="1:4">
      <c r="A44" s="14" t="s">
        <v>85</v>
      </c>
      <c r="B44" s="24" t="s">
        <v>86</v>
      </c>
      <c r="C44" s="25">
        <f>SUM(C36:C43)</f>
        <v>1149417723</v>
      </c>
      <c r="D44" s="25">
        <f>SUM(D36:D42)</f>
        <v>305482784.41000003</v>
      </c>
    </row>
    <row r="45" spans="1:4">
      <c r="A45" s="14" t="s">
        <v>87</v>
      </c>
      <c r="B45" s="21" t="s">
        <v>88</v>
      </c>
      <c r="C45" s="22">
        <v>2500000</v>
      </c>
      <c r="D45" s="18">
        <f>C45*0.27</f>
        <v>675000</v>
      </c>
    </row>
    <row r="46" spans="1:4">
      <c r="A46" s="14" t="s">
        <v>89</v>
      </c>
      <c r="B46" s="21" t="s">
        <v>90</v>
      </c>
      <c r="C46" s="22">
        <v>1100000</v>
      </c>
      <c r="D46" s="18">
        <f>C46*0.27</f>
        <v>297000</v>
      </c>
    </row>
    <row r="47" spans="1:4">
      <c r="A47" s="14" t="s">
        <v>91</v>
      </c>
      <c r="B47" s="24" t="s">
        <v>92</v>
      </c>
      <c r="C47" s="25">
        <f>SUM(C45:C46)</f>
        <v>3600000</v>
      </c>
      <c r="D47" s="25">
        <f>SUM(D45:D46)</f>
        <v>972000</v>
      </c>
    </row>
    <row r="48" spans="1:4">
      <c r="A48" s="14" t="s">
        <v>93</v>
      </c>
      <c r="B48" s="21" t="s">
        <v>94</v>
      </c>
      <c r="C48" s="22">
        <v>2436000</v>
      </c>
      <c r="D48" s="18">
        <f>C48*0.27</f>
        <v>657720</v>
      </c>
    </row>
    <row r="49" spans="1:4">
      <c r="A49" s="14" t="s">
        <v>95</v>
      </c>
      <c r="B49" s="21" t="s">
        <v>96</v>
      </c>
      <c r="C49" s="22">
        <v>1150000</v>
      </c>
      <c r="D49" s="18">
        <f>C49*0.27</f>
        <v>310500</v>
      </c>
    </row>
    <row r="50" spans="1:4">
      <c r="A50" s="14" t="s">
        <v>97</v>
      </c>
      <c r="B50" s="26" t="s">
        <v>98</v>
      </c>
      <c r="C50" s="27">
        <f>SUM(C48:C49)</f>
        <v>3586000</v>
      </c>
      <c r="D50" s="27">
        <f>SUM(D48:D49)</f>
        <v>968220</v>
      </c>
    </row>
    <row r="51" spans="1:4">
      <c r="A51" s="14" t="s">
        <v>99</v>
      </c>
      <c r="B51" s="21" t="s">
        <v>100</v>
      </c>
      <c r="C51" s="22">
        <v>499662</v>
      </c>
      <c r="D51" s="22">
        <f>C51*0.27</f>
        <v>134908.74000000002</v>
      </c>
    </row>
    <row r="52" spans="1:4">
      <c r="A52" s="14" t="s">
        <v>101</v>
      </c>
      <c r="B52" s="17" t="s">
        <v>102</v>
      </c>
      <c r="C52" s="22">
        <v>350000</v>
      </c>
      <c r="D52" s="18">
        <v>94500</v>
      </c>
    </row>
    <row r="53" spans="1:4">
      <c r="A53" s="14" t="s">
        <v>103</v>
      </c>
      <c r="B53" s="21" t="s">
        <v>104</v>
      </c>
      <c r="C53" s="22">
        <v>1500000</v>
      </c>
      <c r="D53" s="22">
        <v>405000</v>
      </c>
    </row>
    <row r="54" spans="1:4">
      <c r="A54" s="14" t="s">
        <v>105</v>
      </c>
      <c r="B54" s="21" t="s">
        <v>106</v>
      </c>
      <c r="C54" s="22">
        <v>800000</v>
      </c>
      <c r="D54" s="22">
        <v>216000</v>
      </c>
    </row>
    <row r="55" spans="1:4">
      <c r="A55" s="14" t="s">
        <v>107</v>
      </c>
      <c r="B55" s="26" t="s">
        <v>108</v>
      </c>
      <c r="C55" s="27">
        <f>SUM(C51:C54)</f>
        <v>3149662</v>
      </c>
      <c r="D55" s="27">
        <f>SUM(D51:D54)</f>
        <v>850408.74</v>
      </c>
    </row>
    <row r="56" spans="1:4">
      <c r="A56" s="14" t="s">
        <v>109</v>
      </c>
      <c r="B56" s="21" t="s">
        <v>110</v>
      </c>
      <c r="C56" s="22">
        <v>120000</v>
      </c>
      <c r="D56" s="18">
        <f t="shared" ref="D56:D62" si="2">C56*0.27</f>
        <v>32400.000000000004</v>
      </c>
    </row>
    <row r="57" spans="1:4">
      <c r="A57" s="14" t="s">
        <v>111</v>
      </c>
      <c r="B57" s="21" t="s">
        <v>112</v>
      </c>
      <c r="C57" s="22">
        <v>936000</v>
      </c>
      <c r="D57" s="18">
        <f t="shared" si="2"/>
        <v>252720.00000000003</v>
      </c>
    </row>
    <row r="58" spans="1:4">
      <c r="A58" s="14" t="s">
        <v>113</v>
      </c>
      <c r="B58" s="21" t="s">
        <v>114</v>
      </c>
      <c r="C58" s="22">
        <v>425000</v>
      </c>
      <c r="D58" s="18">
        <f t="shared" si="2"/>
        <v>114750.00000000001</v>
      </c>
    </row>
    <row r="59" spans="1:4">
      <c r="A59" s="14" t="s">
        <v>115</v>
      </c>
      <c r="B59" s="21" t="s">
        <v>116</v>
      </c>
      <c r="C59" s="22">
        <v>3000000</v>
      </c>
      <c r="D59" s="18">
        <f t="shared" si="2"/>
        <v>810000</v>
      </c>
    </row>
    <row r="60" spans="1:4">
      <c r="A60" s="14" t="s">
        <v>117</v>
      </c>
      <c r="B60" s="21" t="s">
        <v>118</v>
      </c>
      <c r="C60" s="22">
        <v>261000</v>
      </c>
      <c r="D60" s="22">
        <v>70470</v>
      </c>
    </row>
    <row r="61" spans="1:4" ht="15" customHeight="1">
      <c r="A61" s="14" t="s">
        <v>119</v>
      </c>
      <c r="B61" s="28" t="s">
        <v>120</v>
      </c>
      <c r="C61" s="22">
        <v>354330</v>
      </c>
      <c r="D61" s="22">
        <f t="shared" si="2"/>
        <v>95669.1</v>
      </c>
    </row>
    <row r="62" spans="1:4">
      <c r="A62" s="14" t="s">
        <v>121</v>
      </c>
      <c r="B62" s="21" t="s">
        <v>122</v>
      </c>
      <c r="C62" s="22">
        <v>755000</v>
      </c>
      <c r="D62" s="18">
        <f t="shared" si="2"/>
        <v>203850</v>
      </c>
    </row>
    <row r="63" spans="1:4">
      <c r="A63" s="14" t="s">
        <v>123</v>
      </c>
      <c r="B63" s="24" t="s">
        <v>124</v>
      </c>
      <c r="C63" s="27">
        <f>SUM(C56:C62)</f>
        <v>5851330</v>
      </c>
      <c r="D63" s="27">
        <f>SUM(D56:D62)</f>
        <v>1579859.1</v>
      </c>
    </row>
    <row r="64" spans="1:4">
      <c r="A64" s="14" t="s">
        <v>125</v>
      </c>
      <c r="B64" s="17" t="s">
        <v>126</v>
      </c>
      <c r="C64" s="22">
        <v>1398000</v>
      </c>
      <c r="D64" s="18">
        <f>C64*0.27</f>
        <v>377460</v>
      </c>
    </row>
    <row r="65" spans="1:4" ht="15" customHeight="1">
      <c r="A65" s="14" t="s">
        <v>127</v>
      </c>
      <c r="B65" s="28" t="s">
        <v>128</v>
      </c>
      <c r="C65" s="22">
        <v>2000000</v>
      </c>
      <c r="D65" s="18">
        <f>C65*0.27</f>
        <v>540000</v>
      </c>
    </row>
    <row r="66" spans="1:4">
      <c r="A66" s="14" t="s">
        <v>129</v>
      </c>
      <c r="B66" s="21" t="s">
        <v>130</v>
      </c>
      <c r="C66" s="22">
        <v>600000</v>
      </c>
      <c r="D66" s="18">
        <f>C66*0.27</f>
        <v>162000</v>
      </c>
    </row>
    <row r="67" spans="1:4">
      <c r="A67" s="14" t="s">
        <v>131</v>
      </c>
      <c r="B67" s="24" t="s">
        <v>132</v>
      </c>
      <c r="C67" s="27">
        <f>SUM(C64:C66)</f>
        <v>3998000</v>
      </c>
      <c r="D67" s="27">
        <f>SUM(D64:D66)</f>
        <v>1079460</v>
      </c>
    </row>
    <row r="68" spans="1:4" ht="15" customHeight="1">
      <c r="A68" s="14" t="s">
        <v>133</v>
      </c>
      <c r="B68" s="28" t="s">
        <v>134</v>
      </c>
      <c r="C68" s="22">
        <v>1460000</v>
      </c>
      <c r="D68" s="18">
        <f>C68*0.27</f>
        <v>394200</v>
      </c>
    </row>
    <row r="69" spans="1:4">
      <c r="A69" s="14" t="s">
        <v>135</v>
      </c>
      <c r="B69" s="26" t="s">
        <v>136</v>
      </c>
      <c r="C69" s="27">
        <f>SUM(C68:C68)</f>
        <v>1460000</v>
      </c>
      <c r="D69" s="25">
        <f>SUM(D68:D68)</f>
        <v>394200</v>
      </c>
    </row>
    <row r="70" spans="1:4">
      <c r="A70" s="14" t="s">
        <v>137</v>
      </c>
      <c r="B70" s="24" t="s">
        <v>138</v>
      </c>
      <c r="C70" s="27">
        <f>C30+C35+C44+C47+C50+C63+C67+J64+C55+C69+C32</f>
        <v>1544726479</v>
      </c>
      <c r="D70" s="27">
        <f>D30+D35+D44+D47+D50+D63+D67+K64+D55+D69+D32</f>
        <v>402658451.74000007</v>
      </c>
    </row>
    <row r="71" spans="1:4">
      <c r="A71" s="14" t="s">
        <v>139</v>
      </c>
      <c r="B71" s="29" t="s">
        <v>140</v>
      </c>
      <c r="C71" s="22">
        <v>100000</v>
      </c>
      <c r="D71" s="18">
        <f>C71*0.27</f>
        <v>27000</v>
      </c>
    </row>
    <row r="72" spans="1:4">
      <c r="A72" s="14" t="s">
        <v>141</v>
      </c>
      <c r="B72" s="21" t="s">
        <v>142</v>
      </c>
      <c r="C72" s="22">
        <v>500000</v>
      </c>
      <c r="D72" s="18">
        <f>C72*0.27</f>
        <v>135000</v>
      </c>
    </row>
    <row r="73" spans="1:4">
      <c r="A73" s="14" t="s">
        <v>143</v>
      </c>
      <c r="B73" s="21" t="s">
        <v>144</v>
      </c>
      <c r="C73" s="22">
        <v>100000</v>
      </c>
      <c r="D73" s="18">
        <f>C73*0.27</f>
        <v>27000</v>
      </c>
    </row>
    <row r="74" spans="1:4">
      <c r="A74" s="14" t="s">
        <v>145</v>
      </c>
      <c r="B74" s="21" t="s">
        <v>146</v>
      </c>
      <c r="C74" s="30">
        <v>154000</v>
      </c>
      <c r="D74" s="22">
        <f>C74*0.27</f>
        <v>41580</v>
      </c>
    </row>
    <row r="75" spans="1:4">
      <c r="A75" s="14" t="s">
        <v>147</v>
      </c>
      <c r="B75" s="21" t="s">
        <v>148</v>
      </c>
      <c r="C75" s="31">
        <v>915000</v>
      </c>
      <c r="D75" s="22">
        <f>C75*0.27</f>
        <v>247050.00000000003</v>
      </c>
    </row>
    <row r="76" spans="1:4" ht="15" customHeight="1">
      <c r="A76" s="14" t="s">
        <v>149</v>
      </c>
      <c r="B76" s="32" t="s">
        <v>150</v>
      </c>
      <c r="C76" s="27">
        <f>SUM(C71:C75)</f>
        <v>1769000</v>
      </c>
      <c r="D76" s="27">
        <f>SUM(D71:D75)</f>
        <v>477630</v>
      </c>
    </row>
    <row r="77" spans="1:4">
      <c r="A77" s="14" t="s">
        <v>151</v>
      </c>
      <c r="B77" s="29" t="s">
        <v>152</v>
      </c>
      <c r="C77" s="22">
        <v>100000</v>
      </c>
      <c r="D77" s="18">
        <f>C77*0.27</f>
        <v>27000</v>
      </c>
    </row>
    <row r="78" spans="1:4">
      <c r="A78" s="14" t="s">
        <v>153</v>
      </c>
      <c r="B78" s="21" t="s">
        <v>154</v>
      </c>
      <c r="C78" s="22">
        <v>260000</v>
      </c>
      <c r="D78" s="18">
        <f>C78*0.27</f>
        <v>70200</v>
      </c>
    </row>
    <row r="79" spans="1:4">
      <c r="A79" s="14" t="s">
        <v>155</v>
      </c>
      <c r="B79" s="24" t="s">
        <v>156</v>
      </c>
      <c r="C79" s="27">
        <f>SUM(C77:C78)</f>
        <v>360000</v>
      </c>
      <c r="D79" s="27">
        <f>SUM(D77:D78)</f>
        <v>97200</v>
      </c>
    </row>
    <row r="80" spans="1:4">
      <c r="A80" s="14" t="s">
        <v>157</v>
      </c>
      <c r="B80" s="17" t="s">
        <v>158</v>
      </c>
      <c r="C80" s="22">
        <v>310000</v>
      </c>
      <c r="D80" s="22">
        <f>C80*0.27</f>
        <v>83700</v>
      </c>
    </row>
    <row r="81" spans="1:4">
      <c r="A81" s="14" t="s">
        <v>159</v>
      </c>
      <c r="B81" s="17" t="s">
        <v>160</v>
      </c>
      <c r="C81" s="22">
        <v>285000</v>
      </c>
      <c r="D81" s="22">
        <f>C81*0.27</f>
        <v>76950</v>
      </c>
    </row>
    <row r="82" spans="1:4" ht="15" customHeight="1">
      <c r="A82" s="14" t="s">
        <v>161</v>
      </c>
      <c r="B82" s="19" t="s">
        <v>162</v>
      </c>
      <c r="C82" s="22">
        <v>400000</v>
      </c>
      <c r="D82" s="18">
        <f>C82*0.27</f>
        <v>108000</v>
      </c>
    </row>
    <row r="83" spans="1:4">
      <c r="A83" s="14" t="s">
        <v>163</v>
      </c>
      <c r="B83" s="33" t="s">
        <v>164</v>
      </c>
      <c r="C83" s="34">
        <v>280000</v>
      </c>
      <c r="D83" s="18">
        <f>C83*0.27</f>
        <v>75600</v>
      </c>
    </row>
    <row r="84" spans="1:4">
      <c r="A84" s="14" t="s">
        <v>165</v>
      </c>
      <c r="B84" s="35" t="s">
        <v>166</v>
      </c>
      <c r="C84" s="27">
        <f>SUM(C80:C83)</f>
        <v>1275000</v>
      </c>
      <c r="D84" s="27">
        <f>SUM(D80:D83)</f>
        <v>344250</v>
      </c>
    </row>
    <row r="85" spans="1:4">
      <c r="A85" s="14" t="s">
        <v>167</v>
      </c>
      <c r="B85" s="21" t="s">
        <v>168</v>
      </c>
      <c r="C85" s="22">
        <v>1000000</v>
      </c>
      <c r="D85" s="18">
        <f>C85*0.27</f>
        <v>270000</v>
      </c>
    </row>
    <row r="86" spans="1:4">
      <c r="A86" s="14" t="s">
        <v>169</v>
      </c>
      <c r="B86" s="26" t="s">
        <v>170</v>
      </c>
      <c r="C86" s="27">
        <f>SUM(C85:C85)</f>
        <v>1000000</v>
      </c>
      <c r="D86" s="27">
        <f>SUM(D85:D85)</f>
        <v>270000</v>
      </c>
    </row>
    <row r="87" spans="1:4" ht="15" customHeight="1">
      <c r="A87" s="14" t="s">
        <v>171</v>
      </c>
      <c r="B87" s="36" t="s">
        <v>172</v>
      </c>
      <c r="C87" s="22">
        <v>2381000</v>
      </c>
      <c r="D87" s="18">
        <f>C87*0.27</f>
        <v>642870</v>
      </c>
    </row>
    <row r="88" spans="1:4">
      <c r="A88" s="14" t="s">
        <v>173</v>
      </c>
      <c r="B88" s="26" t="s">
        <v>174</v>
      </c>
      <c r="C88" s="27">
        <f>SUM(C87:C87)</f>
        <v>2381000</v>
      </c>
      <c r="D88" s="27">
        <f>SUM(D87:D87)</f>
        <v>642870</v>
      </c>
    </row>
    <row r="89" spans="1:4">
      <c r="A89" s="14" t="s">
        <v>175</v>
      </c>
      <c r="B89" s="26" t="s">
        <v>176</v>
      </c>
      <c r="C89" s="27">
        <v>110000</v>
      </c>
      <c r="D89" s="27">
        <f>C89*0.27</f>
        <v>29700.000000000004</v>
      </c>
    </row>
    <row r="90" spans="1:4">
      <c r="A90" s="14" t="s">
        <v>177</v>
      </c>
      <c r="B90" s="26" t="s">
        <v>178</v>
      </c>
      <c r="C90" s="27">
        <v>400000</v>
      </c>
      <c r="D90" s="27">
        <f>C90*0.27</f>
        <v>108000</v>
      </c>
    </row>
    <row r="91" spans="1:4">
      <c r="A91" s="14" t="s">
        <v>179</v>
      </c>
      <c r="B91" s="26" t="s">
        <v>180</v>
      </c>
      <c r="C91" s="27">
        <v>612500</v>
      </c>
      <c r="D91" s="27">
        <f>C91*0.27</f>
        <v>165375</v>
      </c>
    </row>
    <row r="92" spans="1:4" ht="15" customHeight="1">
      <c r="A92" s="14" t="s">
        <v>181</v>
      </c>
      <c r="B92" s="28" t="s">
        <v>182</v>
      </c>
      <c r="C92" s="22">
        <v>170000</v>
      </c>
      <c r="D92" s="18">
        <f>C92*0.27</f>
        <v>45900</v>
      </c>
    </row>
    <row r="93" spans="1:4">
      <c r="A93" s="14" t="s">
        <v>183</v>
      </c>
      <c r="B93" s="26" t="s">
        <v>184</v>
      </c>
      <c r="C93" s="27">
        <f>SUM(C92:C92)</f>
        <v>170000</v>
      </c>
      <c r="D93" s="25">
        <f>SUM(D92:D92)</f>
        <v>45900</v>
      </c>
    </row>
    <row r="94" spans="1:4" ht="15" customHeight="1">
      <c r="A94" s="14" t="s">
        <v>185</v>
      </c>
      <c r="B94" s="28" t="s">
        <v>186</v>
      </c>
      <c r="C94" s="22">
        <v>650000</v>
      </c>
      <c r="D94" s="18">
        <f>C94*0.27</f>
        <v>175500</v>
      </c>
    </row>
    <row r="95" spans="1:4">
      <c r="A95" s="14" t="s">
        <v>187</v>
      </c>
      <c r="B95" s="26" t="s">
        <v>188</v>
      </c>
      <c r="C95" s="27">
        <f>SUM(C94)</f>
        <v>650000</v>
      </c>
      <c r="D95" s="27">
        <f>SUM(D94)</f>
        <v>175500</v>
      </c>
    </row>
    <row r="96" spans="1:4">
      <c r="A96" s="14" t="s">
        <v>189</v>
      </c>
      <c r="B96" s="37" t="s">
        <v>190</v>
      </c>
      <c r="C96" s="38">
        <f>C76+C79+C84+C89+C90+C91+C93+C86+C88+C95</f>
        <v>8727500</v>
      </c>
      <c r="D96" s="38">
        <f>D76+D79+D84+D89+D90+D91+D93+D86+D88+D95</f>
        <v>2356425</v>
      </c>
    </row>
    <row r="97" spans="1:4">
      <c r="A97" s="14" t="s">
        <v>191</v>
      </c>
      <c r="B97" s="37" t="s">
        <v>192</v>
      </c>
      <c r="C97" s="38">
        <f>C70+C96</f>
        <v>1553453979</v>
      </c>
      <c r="D97" s="38">
        <f>D70+D96</f>
        <v>405014876.74000007</v>
      </c>
    </row>
    <row r="98" spans="1:4">
      <c r="A98" s="14" t="s">
        <v>193</v>
      </c>
      <c r="B98" s="39" t="s">
        <v>194</v>
      </c>
      <c r="C98" s="40">
        <f>C97+D97</f>
        <v>1958468855.74</v>
      </c>
      <c r="D98" s="40"/>
    </row>
  </sheetData>
  <mergeCells count="4">
    <mergeCell ref="A1:D1"/>
    <mergeCell ref="A2:D2"/>
    <mergeCell ref="A4:A5"/>
    <mergeCell ref="C98:D9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2019-02-19T12:29:16Z</dcterms:created>
  <dcterms:modified xsi:type="dcterms:W3CDTF">2019-02-19T12:36:29Z</dcterms:modified>
</cp:coreProperties>
</file>