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\\ONK\penzugy\Pinter Laszlone\2018. évi zárszámadás testületi anyag\"/>
    </mc:Choice>
  </mc:AlternateContent>
  <xr:revisionPtr revIDLastSave="0" documentId="13_ncr:1_{87339AED-8D81-415D-ADA4-42ABCC028506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Munkalap1" sheetId="1" r:id="rId1"/>
    <sheet name="Munkalap2" sheetId="2" r:id="rId2"/>
    <sheet name="Munkalap3" sheetId="3" r:id="rId3"/>
  </sheets>
  <definedNames>
    <definedName name="_xlnm.Print_Titles" localSheetId="0">Munkalap1!$5:$5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5" i="1" l="1"/>
  <c r="E23" i="1" l="1"/>
  <c r="B25" i="1" l="1"/>
  <c r="C21" i="2" l="1"/>
  <c r="D21" i="2"/>
  <c r="B21" i="2"/>
  <c r="C16" i="2"/>
  <c r="D16" i="2"/>
  <c r="B16" i="2"/>
  <c r="C12" i="2"/>
  <c r="D12" i="2"/>
  <c r="B12" i="2"/>
  <c r="C8" i="2"/>
  <c r="D8" i="2"/>
  <c r="B8" i="2"/>
  <c r="C5" i="2"/>
  <c r="D5" i="2"/>
  <c r="B5" i="2"/>
  <c r="E22" i="1" l="1"/>
  <c r="E73" i="1" l="1"/>
  <c r="E71" i="1"/>
  <c r="E70" i="1"/>
  <c r="E69" i="1"/>
  <c r="E68" i="1"/>
  <c r="E67" i="1"/>
  <c r="E66" i="1"/>
  <c r="E63" i="1"/>
  <c r="E59" i="1"/>
  <c r="E56" i="1"/>
  <c r="D52" i="1"/>
  <c r="E52" i="1" s="1"/>
  <c r="E48" i="1"/>
  <c r="E49" i="1"/>
  <c r="E50" i="1"/>
  <c r="E51" i="1"/>
  <c r="C52" i="1"/>
  <c r="E64" i="1"/>
  <c r="E30" i="1"/>
  <c r="E31" i="1"/>
  <c r="E32" i="1"/>
  <c r="E33" i="1"/>
  <c r="E34" i="1"/>
  <c r="E35" i="1"/>
  <c r="E28" i="1"/>
  <c r="E24" i="1"/>
  <c r="E17" i="1"/>
  <c r="E18" i="1"/>
  <c r="E13" i="1"/>
  <c r="E8" i="1"/>
  <c r="C57" i="1"/>
  <c r="D57" i="1"/>
  <c r="E57" i="1" s="1"/>
  <c r="C60" i="1"/>
  <c r="D60" i="1"/>
  <c r="E60" i="1" s="1"/>
  <c r="C25" i="1"/>
  <c r="E25" i="1" s="1"/>
  <c r="E38" i="1"/>
  <c r="E39" i="1"/>
  <c r="E40" i="1"/>
  <c r="E42" i="1"/>
  <c r="E44" i="1"/>
  <c r="E45" i="1"/>
  <c r="E46" i="1"/>
  <c r="E53" i="1"/>
  <c r="E54" i="1"/>
  <c r="E55" i="1"/>
  <c r="E58" i="1"/>
  <c r="E61" i="1"/>
  <c r="E62" i="1"/>
  <c r="B60" i="1"/>
  <c r="B43" i="1"/>
  <c r="C43" i="1"/>
  <c r="C75" i="1" s="1"/>
  <c r="D74" i="1"/>
  <c r="D43" i="1"/>
  <c r="C74" i="1"/>
  <c r="B74" i="1"/>
  <c r="B75" i="1" s="1"/>
  <c r="B57" i="1"/>
  <c r="B52" i="1"/>
  <c r="E43" i="1" l="1"/>
  <c r="E74" i="1"/>
  <c r="D75" i="1"/>
  <c r="E75" i="1" s="1"/>
</calcChain>
</file>

<file path=xl/sharedStrings.xml><?xml version="1.0" encoding="utf-8"?>
<sst xmlns="http://schemas.openxmlformats.org/spreadsheetml/2006/main" count="153" uniqueCount="109">
  <si>
    <t>Adatok: 1000 Ft-ban</t>
  </si>
  <si>
    <t xml:space="preserve"> FELHALMOZÁSI BEVÉTELEK</t>
  </si>
  <si>
    <t>Megnevezés</t>
  </si>
  <si>
    <t>Felhalmozási bevételek összesen:</t>
  </si>
  <si>
    <t>FELHALMOZÁSI KIADÁSOK</t>
  </si>
  <si>
    <t>Saját erős fejlesztések:</t>
  </si>
  <si>
    <t>Felhalmozási kiadások összesen:</t>
  </si>
  <si>
    <t>Óvoda:</t>
  </si>
  <si>
    <t>Sportcsarnok:</t>
  </si>
  <si>
    <t>Pályázati kiadások összesen:</t>
  </si>
  <si>
    <t>Önkormányzat</t>
  </si>
  <si>
    <t>Tornaszobába eszköztároló polcok</t>
  </si>
  <si>
    <t>Számítástechnikai eszközök</t>
  </si>
  <si>
    <t>2x1 méteres szőnyeg 10 db</t>
  </si>
  <si>
    <t>talajtorna szőnyeg  1db</t>
  </si>
  <si>
    <t>Kerékpárút építés Domaszéken</t>
  </si>
  <si>
    <t>Energetikai korszerűsítés (Sportcsarnok)</t>
  </si>
  <si>
    <t>Sportcsarnok összesen:</t>
  </si>
  <si>
    <t>Önkormányzat összesen:</t>
  </si>
  <si>
    <t>Óvoda összesen:</t>
  </si>
  <si>
    <t>Energetikai korszerűsítés Sportcsarnok</t>
  </si>
  <si>
    <t>Tömörkény u.14,30 hrsz útfelújítás Br. 6.267 e Ft  Önerő 940 e Ft</t>
  </si>
  <si>
    <t>Helyi termékértékesítést szolgáló piac kialakítása Br. 66.667 eFt, önrész 16.667 e Ft</t>
  </si>
  <si>
    <t>Kerékpárút építés 045120 kf.</t>
  </si>
  <si>
    <t>DOMA KLUBJA (Közösségi Infrastruktúra Fejlesztés Domaszéken) könyvtár új épület bővítés 100% támogatás Br. 20 m Ft</t>
  </si>
  <si>
    <t>Belvízelvezetés III. ütem (110.511 e Ft támogatás)</t>
  </si>
  <si>
    <t>Napelemes közvilágítás pályázat (4.950e Ft támogatás)</t>
  </si>
  <si>
    <t>Tanyagondnoki szolgálatok fejlesztése (1.980 e Ft támogatás)</t>
  </si>
  <si>
    <t>Helyi termékértékesítést szolgáló piac kialakítása (50.000 e Ft támogatás)</t>
  </si>
  <si>
    <t>Napelemes közvilágítás pályázat (5.500 e Ft br. Kiadás, önrész 550e Ft)</t>
  </si>
  <si>
    <t>Tanyagondnoki szolgálatok fejlesztése (Br. Kiadás 2.200 e Ft, önrész 220 e Ft )</t>
  </si>
  <si>
    <t>Hivatal:</t>
  </si>
  <si>
    <t>Óvoda főzőkonyha kialakítása, és óvoda bővítés (tervezés)</t>
  </si>
  <si>
    <t>Energetikai korszerűsítés (Polg. Hiv.)36.760e Ft nincs önerő</t>
  </si>
  <si>
    <t>Informatikai eszköz,tárgyi eszköz beszerzés</t>
  </si>
  <si>
    <t>Verébdeszka festés 500 e Ft +áfa, terasz bútorok felújítása 300e +áfa, emeleti csoportszobák lambériázása 300 e +áfa  (karbantartás K3)</t>
  </si>
  <si>
    <t>Illegális migrációhoz tartózó 18 kamerás pályázat (18.741 e Ft) nincs önerő</t>
  </si>
  <si>
    <t>Helyi identitás és kohézió erősítése Domaszéken 25.000 eFt Br. 100 % támogatás nincs önerő</t>
  </si>
  <si>
    <t>Ipari terület kialakítása Domaszéken</t>
  </si>
  <si>
    <t>Judo terem kialakítása tervezési díj 081045 kf.</t>
  </si>
  <si>
    <t xml:space="preserve">Immateriális javak (programok, tervek) </t>
  </si>
  <si>
    <t>Informatikai eszközök</t>
  </si>
  <si>
    <t>Egyéb tárgyi eszközök</t>
  </si>
  <si>
    <t>Könyvtár fénymásoló, és tárgyi eszközök</t>
  </si>
  <si>
    <t>kormányzati funkció</t>
  </si>
  <si>
    <t>Alföldvíz rekonstrukciós munkák  6.152 e Ft, HÉB Kft tárgyi eszközök 3.848 e Ft</t>
  </si>
  <si>
    <t>Tárgyi eszközök</t>
  </si>
  <si>
    <t xml:space="preserve">Ady Endre u. aszfaltozás </t>
  </si>
  <si>
    <t>Bérlakások gázkazán cseréje</t>
  </si>
  <si>
    <t>Energetikai korszerűsítés Hivatal</t>
  </si>
  <si>
    <t>Humán szolgáltatások fejlesztése térségi szemléletben pályázat fejlesztési kiadása</t>
  </si>
  <si>
    <t>Közmunka program tárgyi eszköz beszerzései</t>
  </si>
  <si>
    <t>Illegális migrációhoz tartózó 18 kamerás pályázat (18.741 e Ft) Működésbe került át</t>
  </si>
  <si>
    <t>2018. évi eredeti ei.</t>
  </si>
  <si>
    <t xml:space="preserve">Hivatal összesen: </t>
  </si>
  <si>
    <t>Földterület vásárlás (Bálint Szilveszter 150e ), tárgyi eszköz vásárlás</t>
  </si>
  <si>
    <t>Helyi identitás és kohézió erősítése Domaszéken 25.000 eFt (Működésben lesz a bevétel is, a kiadás is) Érkezett 8.012 e</t>
  </si>
  <si>
    <t>Ady Endre aszfalt út építéshez lakossági hozzájárulás bevétele (Működési bevételbe került át B404; B406)</t>
  </si>
  <si>
    <t>Óvoda főzőkonyha kialakítása, és óvoda bővítés (192.844 eFt)</t>
  </si>
  <si>
    <t>MLSZ Telephely korszerűsítési program -2017 (mobil lelátó, háló, kerítés, cserepad) támogatás Br. 15.278 e Ft, önrész 4.583 e Ft</t>
  </si>
  <si>
    <t>utolsó módosítás</t>
  </si>
  <si>
    <t xml:space="preserve">Teljesítés </t>
  </si>
  <si>
    <t>%</t>
  </si>
  <si>
    <t>Részesedések beszerzése</t>
  </si>
  <si>
    <t xml:space="preserve">Hűtőszekrény , porszívó, </t>
  </si>
  <si>
    <t>szerszámok, bútor</t>
  </si>
  <si>
    <t>porcelánok pótlása , tároló edény, termosz</t>
  </si>
  <si>
    <t xml:space="preserve">Útjavítás és gyümölcsfák telepítése zártkertekben Br. 11.368 e Ft (támogatás 10.000 e Ft, önrész 1.368 e Ft) </t>
  </si>
  <si>
    <t>Humán szolgáltatások fejlesztése térségi szemléletben pályázat fejlesztési bevétele( működési bevétel lett)</t>
  </si>
  <si>
    <t>Tömörkény utca útfelújítás (B21)</t>
  </si>
  <si>
    <t>Tömörkény u.14,30 hrsz útfelújítás B25 (5.328 e Ft támogatás)</t>
  </si>
  <si>
    <t>.011130</t>
  </si>
  <si>
    <t>előirányzat</t>
  </si>
  <si>
    <t>út mód.</t>
  </si>
  <si>
    <t>teljesítés</t>
  </si>
  <si>
    <t>K6</t>
  </si>
  <si>
    <t>K7</t>
  </si>
  <si>
    <t>össz.</t>
  </si>
  <si>
    <t>.0133350</t>
  </si>
  <si>
    <t>.041233</t>
  </si>
  <si>
    <t>.045120</t>
  </si>
  <si>
    <t>.047010</t>
  </si>
  <si>
    <t>.052020</t>
  </si>
  <si>
    <t>.064010</t>
  </si>
  <si>
    <t>.066010</t>
  </si>
  <si>
    <t>.081030</t>
  </si>
  <si>
    <t>.081045</t>
  </si>
  <si>
    <t>.082042</t>
  </si>
  <si>
    <t>.086090</t>
  </si>
  <si>
    <t>.091140</t>
  </si>
  <si>
    <t>kormányzati funkció (telj)</t>
  </si>
  <si>
    <t>Tárgyi eszköz értékesítés (B5)</t>
  </si>
  <si>
    <t xml:space="preserve"> 045120</t>
  </si>
  <si>
    <t xml:space="preserve"> 011130</t>
  </si>
  <si>
    <t xml:space="preserve"> 047410</t>
  </si>
  <si>
    <t xml:space="preserve"> 013350</t>
  </si>
  <si>
    <t xml:space="preserve"> 066010</t>
  </si>
  <si>
    <t xml:space="preserve"> 091140</t>
  </si>
  <si>
    <t xml:space="preserve"> 081045</t>
  </si>
  <si>
    <t xml:space="preserve"> 041140</t>
  </si>
  <si>
    <t xml:space="preserve"> 086090</t>
  </si>
  <si>
    <t xml:space="preserve"> 082042</t>
  </si>
  <si>
    <t xml:space="preserve"> 045160</t>
  </si>
  <si>
    <t xml:space="preserve"> 018010</t>
  </si>
  <si>
    <t xml:space="preserve"> 081030</t>
  </si>
  <si>
    <t xml:space="preserve"> 064010</t>
  </si>
  <si>
    <t xml:space="preserve"> 052020</t>
  </si>
  <si>
    <t xml:space="preserve"> 041233</t>
  </si>
  <si>
    <t>MLSZ Telephely korszerűsítési program -2017 (mobil lelátó, háló, kerítés, cserepad) támogatás 10.695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</si>
</sst>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 CE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13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0" fontId="6" fillId="2" borderId="1" xfId="0" applyFont="1" applyFill="1" applyBorder="1" applyAlignment="1">
      <alignment wrapText="1"/>
    </xf>
    <xf numFmtId="3" fontId="7" fillId="0" borderId="2" xfId="0" applyNumberFormat="1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7" fillId="0" borderId="3" xfId="0" applyNumberFormat="1" applyFont="1" applyBorder="1"/>
    <xf numFmtId="0" fontId="7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left"/>
    </xf>
    <xf numFmtId="3" fontId="9" fillId="0" borderId="3" xfId="0" applyNumberFormat="1" applyFont="1" applyBorder="1" applyAlignment="1">
      <alignment horizontal="right"/>
    </xf>
    <xf numFmtId="0" fontId="9" fillId="0" borderId="4" xfId="0" applyFont="1" applyBorder="1" applyAlignment="1">
      <alignment wrapText="1"/>
    </xf>
    <xf numFmtId="3" fontId="7" fillId="0" borderId="3" xfId="0" applyNumberFormat="1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8" fillId="3" borderId="3" xfId="0" applyNumberFormat="1" applyFont="1" applyFill="1" applyBorder="1" applyAlignment="1">
      <alignment wrapText="1"/>
    </xf>
    <xf numFmtId="0" fontId="10" fillId="0" borderId="0" xfId="0" applyFont="1"/>
    <xf numFmtId="3" fontId="8" fillId="0" borderId="3" xfId="0" applyNumberFormat="1" applyFont="1" applyBorder="1" applyAlignment="1">
      <alignment wrapText="1"/>
    </xf>
    <xf numFmtId="3" fontId="8" fillId="0" borderId="5" xfId="0" applyNumberFormat="1" applyFont="1" applyBorder="1" applyAlignment="1">
      <alignment wrapText="1"/>
    </xf>
    <xf numFmtId="0" fontId="6" fillId="4" borderId="2" xfId="0" applyFont="1" applyFill="1" applyBorder="1" applyAlignment="1">
      <alignment wrapText="1"/>
    </xf>
    <xf numFmtId="3" fontId="11" fillId="0" borderId="3" xfId="0" applyNumberFormat="1" applyFont="1" applyBorder="1" applyAlignment="1">
      <alignment wrapText="1"/>
    </xf>
    <xf numFmtId="0" fontId="9" fillId="0" borderId="2" xfId="0" applyFont="1" applyBorder="1"/>
    <xf numFmtId="0" fontId="6" fillId="5" borderId="3" xfId="0" applyFont="1" applyFill="1" applyBorder="1" applyAlignment="1">
      <alignment wrapText="1"/>
    </xf>
    <xf numFmtId="0" fontId="6" fillId="6" borderId="6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3" fontId="9" fillId="0" borderId="3" xfId="0" applyNumberFormat="1" applyFont="1" applyBorder="1"/>
    <xf numFmtId="0" fontId="12" fillId="7" borderId="2" xfId="0" applyFont="1" applyFill="1" applyBorder="1"/>
    <xf numFmtId="3" fontId="13" fillId="0" borderId="3" xfId="0" applyNumberFormat="1" applyFont="1" applyBorder="1"/>
    <xf numFmtId="165" fontId="9" fillId="0" borderId="3" xfId="1" applyNumberFormat="1" applyFont="1" applyBorder="1" applyAlignment="1">
      <alignment horizontal="right" wrapText="1"/>
    </xf>
    <xf numFmtId="0" fontId="7" fillId="0" borderId="2" xfId="0" applyFont="1" applyBorder="1" applyAlignment="1">
      <alignment wrapText="1"/>
    </xf>
    <xf numFmtId="0" fontId="6" fillId="7" borderId="2" xfId="0" applyFont="1" applyFill="1" applyBorder="1" applyAlignment="1">
      <alignment wrapText="1"/>
    </xf>
    <xf numFmtId="0" fontId="6" fillId="3" borderId="2" xfId="0" applyFont="1" applyFill="1" applyBorder="1"/>
    <xf numFmtId="3" fontId="7" fillId="0" borderId="7" xfId="0" applyNumberFormat="1" applyFont="1" applyBorder="1"/>
    <xf numFmtId="3" fontId="8" fillId="0" borderId="7" xfId="0" applyNumberFormat="1" applyFont="1" applyBorder="1" applyAlignment="1">
      <alignment wrapText="1"/>
    </xf>
    <xf numFmtId="3" fontId="7" fillId="0" borderId="3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 wrapText="1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3" fontId="7" fillId="0" borderId="7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0" borderId="12" xfId="0" applyFont="1" applyBorder="1" applyAlignment="1">
      <alignment horizontal="left" wrapText="1"/>
    </xf>
    <xf numFmtId="0" fontId="8" fillId="9" borderId="13" xfId="0" applyFont="1" applyFill="1" applyBorder="1" applyAlignment="1">
      <alignment wrapText="1"/>
    </xf>
    <xf numFmtId="3" fontId="8" fillId="9" borderId="14" xfId="0" applyNumberFormat="1" applyFont="1" applyFill="1" applyBorder="1" applyAlignment="1">
      <alignment wrapText="1"/>
    </xf>
    <xf numFmtId="3" fontId="8" fillId="9" borderId="7" xfId="0" applyNumberFormat="1" applyFont="1" applyFill="1" applyBorder="1" applyAlignment="1">
      <alignment wrapText="1"/>
    </xf>
    <xf numFmtId="0" fontId="12" fillId="8" borderId="2" xfId="0" applyFont="1" applyFill="1" applyBorder="1"/>
    <xf numFmtId="3" fontId="8" fillId="11" borderId="3" xfId="0" applyNumberFormat="1" applyFont="1" applyFill="1" applyBorder="1" applyAlignment="1">
      <alignment wrapText="1"/>
    </xf>
    <xf numFmtId="0" fontId="6" fillId="8" borderId="2" xfId="0" applyFont="1" applyFill="1" applyBorder="1" applyAlignment="1">
      <alignment wrapText="1"/>
    </xf>
    <xf numFmtId="3" fontId="8" fillId="8" borderId="3" xfId="0" applyNumberFormat="1" applyFont="1" applyFill="1" applyBorder="1" applyAlignment="1">
      <alignment wrapText="1"/>
    </xf>
    <xf numFmtId="0" fontId="7" fillId="0" borderId="17" xfId="0" applyFont="1" applyBorder="1" applyAlignment="1">
      <alignment horizontal="left" wrapText="1"/>
    </xf>
    <xf numFmtId="3" fontId="8" fillId="3" borderId="16" xfId="0" applyNumberFormat="1" applyFont="1" applyFill="1" applyBorder="1" applyAlignment="1">
      <alignment horizontal="center" wrapText="1"/>
    </xf>
    <xf numFmtId="3" fontId="8" fillId="11" borderId="3" xfId="0" applyNumberFormat="1" applyFont="1" applyFill="1" applyBorder="1" applyAlignment="1">
      <alignment horizontal="center" wrapText="1"/>
    </xf>
    <xf numFmtId="3" fontId="8" fillId="3" borderId="3" xfId="0" applyNumberFormat="1" applyFont="1" applyFill="1" applyBorder="1" applyAlignment="1">
      <alignment horizontal="center" wrapText="1"/>
    </xf>
    <xf numFmtId="3" fontId="8" fillId="8" borderId="3" xfId="0" applyNumberFormat="1" applyFont="1" applyFill="1" applyBorder="1" applyAlignment="1">
      <alignment horizontal="center" wrapText="1"/>
    </xf>
    <xf numFmtId="165" fontId="9" fillId="0" borderId="3" xfId="1" applyNumberFormat="1" applyFont="1" applyBorder="1" applyAlignment="1">
      <alignment horizontal="center"/>
    </xf>
    <xf numFmtId="165" fontId="9" fillId="10" borderId="3" xfId="1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165" fontId="1" fillId="0" borderId="0" xfId="1" applyNumberFormat="1"/>
    <xf numFmtId="0" fontId="0" fillId="0" borderId="0" xfId="0" applyAlignment="1">
      <alignment horizontal="left"/>
    </xf>
    <xf numFmtId="165" fontId="0" fillId="0" borderId="0" xfId="0" applyNumberFormat="1"/>
    <xf numFmtId="165" fontId="14" fillId="0" borderId="0" xfId="1" applyNumberFormat="1" applyFont="1"/>
    <xf numFmtId="0" fontId="6" fillId="0" borderId="2" xfId="0" applyFont="1" applyBorder="1" applyAlignment="1">
      <alignment horizontal="center" wrapText="1"/>
    </xf>
    <xf numFmtId="3" fontId="7" fillId="0" borderId="4" xfId="0" applyNumberFormat="1" applyFont="1" applyBorder="1" applyAlignment="1">
      <alignment wrapText="1"/>
    </xf>
    <xf numFmtId="0" fontId="4" fillId="0" borderId="18" xfId="0" applyFont="1" applyBorder="1" applyAlignment="1">
      <alignment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9" borderId="3" xfId="0" applyNumberFormat="1" applyFont="1" applyFill="1" applyBorder="1" applyAlignment="1">
      <alignment wrapText="1"/>
    </xf>
    <xf numFmtId="49" fontId="5" fillId="0" borderId="2" xfId="0" applyNumberFormat="1" applyFont="1" applyBorder="1"/>
    <xf numFmtId="49" fontId="4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49" fontId="10" fillId="0" borderId="0" xfId="0" applyNumberFormat="1" applyFont="1"/>
    <xf numFmtId="3" fontId="8" fillId="8" borderId="15" xfId="0" applyNumberFormat="1" applyFont="1" applyFill="1" applyBorder="1" applyAlignment="1">
      <alignment wrapText="1"/>
    </xf>
    <xf numFmtId="3" fontId="8" fillId="8" borderId="15" xfId="0" applyNumberFormat="1" applyFont="1" applyFill="1" applyBorder="1" applyAlignment="1">
      <alignment horizont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tabSelected="1" view="pageLayout" topLeftCell="A5" zoomScaleNormal="100" workbookViewId="0">
      <selection activeCell="A19" sqref="A19"/>
    </sheetView>
  </sheetViews>
  <sheetFormatPr defaultColWidth="11.140625" defaultRowHeight="12.75" x14ac:dyDescent="0.2"/>
  <cols>
    <col min="1" max="1" width="47.7109375" style="18" customWidth="1"/>
    <col min="2" max="3" width="10" style="18" customWidth="1"/>
    <col min="4" max="4" width="9.42578125" style="18" customWidth="1"/>
    <col min="5" max="5" width="10.28515625" style="18" customWidth="1"/>
    <col min="6" max="6" width="11" style="18" customWidth="1"/>
    <col min="7" max="16384" width="11.140625" style="18"/>
  </cols>
  <sheetData>
    <row r="1" spans="1:6" s="2" customFormat="1" x14ac:dyDescent="0.2">
      <c r="B1" s="3"/>
    </row>
    <row r="2" spans="1:6" s="2" customFormat="1" ht="25.5" x14ac:dyDescent="0.2">
      <c r="A2" s="4"/>
      <c r="B2" s="5" t="s">
        <v>0</v>
      </c>
    </row>
    <row r="3" spans="1:6" s="2" customFormat="1" ht="17.25" customHeight="1" x14ac:dyDescent="0.25">
      <c r="A3" s="6" t="s">
        <v>1</v>
      </c>
      <c r="B3" s="7"/>
      <c r="C3" s="8"/>
      <c r="D3" s="8"/>
      <c r="E3" s="8"/>
    </row>
    <row r="4" spans="1:6" s="2" customFormat="1" x14ac:dyDescent="0.2">
      <c r="A4" s="9"/>
      <c r="B4" s="65"/>
      <c r="C4" s="66"/>
      <c r="D4" s="66"/>
      <c r="E4" s="8"/>
    </row>
    <row r="5" spans="1:6" s="2" customFormat="1" ht="39" x14ac:dyDescent="0.25">
      <c r="A5" s="64" t="s">
        <v>2</v>
      </c>
      <c r="B5" s="67" t="s">
        <v>53</v>
      </c>
      <c r="C5" s="67" t="s">
        <v>60</v>
      </c>
      <c r="D5" s="67" t="s">
        <v>61</v>
      </c>
      <c r="E5" s="37" t="s">
        <v>62</v>
      </c>
      <c r="F5" s="41" t="s">
        <v>90</v>
      </c>
    </row>
    <row r="6" spans="1:6" s="2" customFormat="1" ht="16.5" customHeight="1" x14ac:dyDescent="0.2">
      <c r="A6" s="11" t="s">
        <v>23</v>
      </c>
      <c r="B6" s="10"/>
      <c r="C6" s="10"/>
      <c r="D6" s="10"/>
      <c r="E6" s="57"/>
      <c r="F6" s="71" t="s">
        <v>92</v>
      </c>
    </row>
    <row r="7" spans="1:6" s="2" customFormat="1" ht="15" customHeight="1" x14ac:dyDescent="0.2">
      <c r="A7" s="12" t="s">
        <v>20</v>
      </c>
      <c r="B7" s="10"/>
      <c r="C7" s="10"/>
      <c r="D7" s="10"/>
      <c r="E7" s="57"/>
      <c r="F7" s="70"/>
    </row>
    <row r="8" spans="1:6" s="2" customFormat="1" ht="15" customHeight="1" x14ac:dyDescent="0.2">
      <c r="A8" s="12" t="s">
        <v>49</v>
      </c>
      <c r="B8" s="10">
        <v>36760</v>
      </c>
      <c r="C8" s="10">
        <v>36760</v>
      </c>
      <c r="D8" s="10">
        <v>36760</v>
      </c>
      <c r="E8" s="57">
        <f>D8/C8*100</f>
        <v>100</v>
      </c>
      <c r="F8" s="71" t="s">
        <v>93</v>
      </c>
    </row>
    <row r="9" spans="1:6" s="2" customFormat="1" ht="17.25" customHeight="1" x14ac:dyDescent="0.2">
      <c r="A9" s="11" t="s">
        <v>25</v>
      </c>
      <c r="B9" s="10"/>
      <c r="C9" s="10"/>
      <c r="D9" s="10"/>
      <c r="E9" s="57"/>
      <c r="F9" s="71" t="s">
        <v>94</v>
      </c>
    </row>
    <row r="10" spans="1:6" s="2" customFormat="1" ht="16.5" customHeight="1" x14ac:dyDescent="0.2">
      <c r="A10" s="11" t="s">
        <v>70</v>
      </c>
      <c r="B10" s="10">
        <v>5328</v>
      </c>
      <c r="C10" s="10">
        <v>0</v>
      </c>
      <c r="D10" s="10">
        <v>0</v>
      </c>
      <c r="E10" s="57"/>
      <c r="F10" s="71" t="s">
        <v>92</v>
      </c>
    </row>
    <row r="11" spans="1:6" s="2" customFormat="1" ht="25.5" x14ac:dyDescent="0.2">
      <c r="A11" s="11" t="s">
        <v>28</v>
      </c>
      <c r="B11" s="10">
        <v>50000</v>
      </c>
      <c r="C11" s="10"/>
      <c r="D11" s="10"/>
      <c r="E11" s="57"/>
      <c r="F11" s="71" t="s">
        <v>95</v>
      </c>
    </row>
    <row r="12" spans="1:6" s="2" customFormat="1" ht="31.5" customHeight="1" x14ac:dyDescent="0.2">
      <c r="A12" s="11" t="s">
        <v>52</v>
      </c>
      <c r="B12" s="13"/>
      <c r="C12" s="13"/>
      <c r="D12" s="10"/>
      <c r="E12" s="57"/>
      <c r="F12" s="71" t="s">
        <v>96</v>
      </c>
    </row>
    <row r="13" spans="1:6" s="2" customFormat="1" ht="21.75" customHeight="1" x14ac:dyDescent="0.2">
      <c r="A13" s="14" t="s">
        <v>58</v>
      </c>
      <c r="B13" s="13">
        <v>177765</v>
      </c>
      <c r="C13" s="13">
        <v>177765</v>
      </c>
      <c r="D13" s="10">
        <v>177609</v>
      </c>
      <c r="E13" s="57">
        <f t="shared" ref="E13:E25" si="0">D13/C13*100</f>
        <v>99.912243692515403</v>
      </c>
      <c r="F13" s="71" t="s">
        <v>97</v>
      </c>
    </row>
    <row r="14" spans="1:6" s="2" customFormat="1" ht="19.5" customHeight="1" x14ac:dyDescent="0.2">
      <c r="A14" s="14" t="s">
        <v>26</v>
      </c>
      <c r="B14" s="15">
        <v>4950</v>
      </c>
      <c r="C14" s="13"/>
      <c r="D14" s="10"/>
      <c r="E14" s="57"/>
      <c r="F14" s="71" t="s">
        <v>95</v>
      </c>
    </row>
    <row r="15" spans="1:6" s="2" customFormat="1" ht="19.5" customHeight="1" x14ac:dyDescent="0.2">
      <c r="A15" s="14" t="s">
        <v>27</v>
      </c>
      <c r="B15" s="15">
        <v>1980</v>
      </c>
      <c r="C15" s="13"/>
      <c r="D15" s="10"/>
      <c r="E15" s="57"/>
      <c r="F15" s="70">
        <v>107055</v>
      </c>
    </row>
    <row r="16" spans="1:6" s="2" customFormat="1" ht="27" customHeight="1" x14ac:dyDescent="0.2">
      <c r="A16" s="14" t="s">
        <v>56</v>
      </c>
      <c r="B16" s="15"/>
      <c r="C16" s="13"/>
      <c r="D16" s="10"/>
      <c r="E16" s="57"/>
      <c r="F16" s="70"/>
    </row>
    <row r="17" spans="1:7" s="2" customFormat="1" ht="27" customHeight="1" x14ac:dyDescent="0.2">
      <c r="A17" s="14" t="s">
        <v>108</v>
      </c>
      <c r="B17" s="15">
        <v>10695</v>
      </c>
      <c r="C17" s="13">
        <v>10695</v>
      </c>
      <c r="D17" s="10">
        <v>0</v>
      </c>
      <c r="E17" s="57">
        <f t="shared" si="0"/>
        <v>0</v>
      </c>
      <c r="F17" s="71" t="s">
        <v>98</v>
      </c>
    </row>
    <row r="18" spans="1:7" s="2" customFormat="1" ht="17.25" customHeight="1" x14ac:dyDescent="0.2">
      <c r="A18" s="14" t="s">
        <v>38</v>
      </c>
      <c r="B18" s="15"/>
      <c r="C18" s="13">
        <v>5500</v>
      </c>
      <c r="D18" s="10">
        <v>5498</v>
      </c>
      <c r="E18" s="57">
        <f t="shared" si="0"/>
        <v>99.963636363636368</v>
      </c>
      <c r="F18" s="71" t="s">
        <v>99</v>
      </c>
    </row>
    <row r="19" spans="1:7" s="2" customFormat="1" ht="27" customHeight="1" x14ac:dyDescent="0.2">
      <c r="A19" s="14" t="s">
        <v>68</v>
      </c>
      <c r="B19" s="15">
        <v>2000</v>
      </c>
      <c r="C19" s="13">
        <v>0</v>
      </c>
      <c r="D19" s="10">
        <v>0</v>
      </c>
      <c r="E19" s="57"/>
      <c r="F19" s="71" t="s">
        <v>100</v>
      </c>
    </row>
    <row r="20" spans="1:7" s="2" customFormat="1" ht="27" customHeight="1" x14ac:dyDescent="0.2">
      <c r="A20" s="14" t="s">
        <v>57</v>
      </c>
      <c r="B20" s="15">
        <v>6000</v>
      </c>
      <c r="C20" s="13">
        <v>0</v>
      </c>
      <c r="D20" s="10">
        <v>0</v>
      </c>
      <c r="E20" s="57"/>
      <c r="F20" s="71" t="s">
        <v>92</v>
      </c>
    </row>
    <row r="21" spans="1:7" s="2" customFormat="1" ht="43.5" customHeight="1" x14ac:dyDescent="0.2">
      <c r="A21" s="11" t="s">
        <v>24</v>
      </c>
      <c r="B21" s="15">
        <v>20000</v>
      </c>
      <c r="C21" s="15">
        <v>20000</v>
      </c>
      <c r="D21" s="10">
        <v>0</v>
      </c>
      <c r="E21" s="57"/>
      <c r="F21" s="71" t="s">
        <v>101</v>
      </c>
    </row>
    <row r="22" spans="1:7" s="2" customFormat="1" ht="30.75" customHeight="1" x14ac:dyDescent="0.2">
      <c r="A22" s="11" t="s">
        <v>67</v>
      </c>
      <c r="B22" s="15"/>
      <c r="C22" s="15">
        <v>7500</v>
      </c>
      <c r="D22" s="10">
        <v>7500</v>
      </c>
      <c r="E22" s="57">
        <f t="shared" si="0"/>
        <v>100</v>
      </c>
      <c r="F22" s="71" t="s">
        <v>102</v>
      </c>
    </row>
    <row r="23" spans="1:7" s="2" customFormat="1" ht="30.75" customHeight="1" x14ac:dyDescent="0.2">
      <c r="A23" s="11" t="s">
        <v>69</v>
      </c>
      <c r="B23" s="15"/>
      <c r="C23" s="15">
        <v>5328</v>
      </c>
      <c r="D23" s="10">
        <v>5327</v>
      </c>
      <c r="E23" s="57">
        <f t="shared" ref="E23" si="1">D23/C23*100</f>
        <v>99.98123123123122</v>
      </c>
      <c r="F23" s="71" t="s">
        <v>103</v>
      </c>
    </row>
    <row r="24" spans="1:7" s="2" customFormat="1" ht="25.5" customHeight="1" x14ac:dyDescent="0.2">
      <c r="A24" s="69" t="s">
        <v>91</v>
      </c>
      <c r="B24" s="15"/>
      <c r="C24" s="15">
        <v>111</v>
      </c>
      <c r="D24" s="10">
        <v>110</v>
      </c>
      <c r="E24" s="57">
        <f t="shared" si="0"/>
        <v>99.099099099099092</v>
      </c>
      <c r="F24" s="71" t="s">
        <v>95</v>
      </c>
    </row>
    <row r="25" spans="1:7" s="2" customFormat="1" ht="27" customHeight="1" x14ac:dyDescent="0.25">
      <c r="A25" s="16" t="s">
        <v>3</v>
      </c>
      <c r="B25" s="17">
        <f>SUM(B6:B24)</f>
        <v>315478</v>
      </c>
      <c r="C25" s="17">
        <f>SUM(C6:C24)</f>
        <v>263659</v>
      </c>
      <c r="D25" s="17">
        <f>SUM(D6:D24)</f>
        <v>232804</v>
      </c>
      <c r="E25" s="53">
        <f t="shared" si="0"/>
        <v>88.297384121156497</v>
      </c>
      <c r="F25" s="72"/>
    </row>
    <row r="26" spans="1:7" s="2" customFormat="1" x14ac:dyDescent="0.2">
      <c r="A26" s="43"/>
      <c r="B26" s="19"/>
      <c r="C26" s="19"/>
      <c r="D26" s="19"/>
      <c r="E26" s="57"/>
      <c r="F26" s="72"/>
    </row>
    <row r="27" spans="1:7" s="2" customFormat="1" ht="18.75" customHeight="1" x14ac:dyDescent="0.25">
      <c r="A27" s="21" t="s">
        <v>4</v>
      </c>
      <c r="B27" s="22"/>
      <c r="C27" s="22"/>
      <c r="D27" s="22"/>
      <c r="E27" s="57"/>
      <c r="F27" s="70"/>
      <c r="G27" s="18"/>
    </row>
    <row r="28" spans="1:7" s="2" customFormat="1" ht="33.75" customHeight="1" x14ac:dyDescent="0.2">
      <c r="A28" s="11" t="s">
        <v>21</v>
      </c>
      <c r="B28" s="15">
        <v>6267</v>
      </c>
      <c r="C28" s="36">
        <v>6267</v>
      </c>
      <c r="D28" s="10"/>
      <c r="E28" s="57">
        <f>D28/C28*100</f>
        <v>0</v>
      </c>
      <c r="F28" s="71" t="s">
        <v>92</v>
      </c>
      <c r="G28" s="18"/>
    </row>
    <row r="29" spans="1:7" s="2" customFormat="1" ht="36.75" customHeight="1" x14ac:dyDescent="0.2">
      <c r="A29" s="11" t="s">
        <v>22</v>
      </c>
      <c r="B29" s="15">
        <v>66667</v>
      </c>
      <c r="C29" s="36">
        <v>0</v>
      </c>
      <c r="D29" s="10"/>
      <c r="E29" s="57">
        <v>0</v>
      </c>
      <c r="F29" s="71" t="s">
        <v>95</v>
      </c>
      <c r="G29" s="18"/>
    </row>
    <row r="30" spans="1:7" s="2" customFormat="1" ht="29.25" customHeight="1" x14ac:dyDescent="0.2">
      <c r="A30" s="11" t="s">
        <v>36</v>
      </c>
      <c r="B30" s="15">
        <v>18741</v>
      </c>
      <c r="C30" s="36">
        <v>14757</v>
      </c>
      <c r="D30" s="10">
        <v>14757</v>
      </c>
      <c r="E30" s="57">
        <f t="shared" ref="E30:E35" si="2">D30/C30*100</f>
        <v>100</v>
      </c>
      <c r="F30" s="71" t="s">
        <v>93</v>
      </c>
      <c r="G30" s="18"/>
    </row>
    <row r="31" spans="1:7" s="2" customFormat="1" ht="18" customHeight="1" x14ac:dyDescent="0.2">
      <c r="A31" s="23" t="s">
        <v>15</v>
      </c>
      <c r="B31" s="15">
        <v>68869</v>
      </c>
      <c r="C31" s="36">
        <v>68869</v>
      </c>
      <c r="D31" s="10">
        <v>635</v>
      </c>
      <c r="E31" s="57">
        <f t="shared" si="2"/>
        <v>0.92204039553354911</v>
      </c>
      <c r="F31" s="71" t="s">
        <v>92</v>
      </c>
      <c r="G31" s="18"/>
    </row>
    <row r="32" spans="1:7" s="2" customFormat="1" ht="15.75" customHeight="1" x14ac:dyDescent="0.2">
      <c r="A32" s="11" t="s">
        <v>25</v>
      </c>
      <c r="B32" s="15">
        <v>98713</v>
      </c>
      <c r="C32" s="36">
        <v>77727</v>
      </c>
      <c r="D32" s="10">
        <v>73948</v>
      </c>
      <c r="E32" s="57">
        <f t="shared" si="2"/>
        <v>95.138111595713198</v>
      </c>
      <c r="F32" s="71" t="s">
        <v>94</v>
      </c>
      <c r="G32" s="18"/>
    </row>
    <row r="33" spans="1:7" s="2" customFormat="1" ht="17.25" customHeight="1" x14ac:dyDescent="0.2">
      <c r="A33" s="14" t="s">
        <v>32</v>
      </c>
      <c r="B33" s="15">
        <v>182878</v>
      </c>
      <c r="C33" s="36">
        <v>148829</v>
      </c>
      <c r="D33" s="10">
        <v>148828</v>
      </c>
      <c r="E33" s="57">
        <f t="shared" si="2"/>
        <v>99.999328087939858</v>
      </c>
      <c r="F33" s="71" t="s">
        <v>97</v>
      </c>
      <c r="G33" s="18"/>
    </row>
    <row r="34" spans="1:7" s="2" customFormat="1" ht="17.25" customHeight="1" x14ac:dyDescent="0.2">
      <c r="A34" s="11" t="s">
        <v>33</v>
      </c>
      <c r="B34" s="15">
        <v>36760</v>
      </c>
      <c r="C34" s="36">
        <v>42702</v>
      </c>
      <c r="D34" s="10">
        <v>42699</v>
      </c>
      <c r="E34" s="57">
        <f t="shared" si="2"/>
        <v>99.992974567935931</v>
      </c>
      <c r="F34" s="71" t="s">
        <v>93</v>
      </c>
      <c r="G34" s="18"/>
    </row>
    <row r="35" spans="1:7" s="2" customFormat="1" ht="17.25" customHeight="1" x14ac:dyDescent="0.2">
      <c r="A35" s="38" t="s">
        <v>16</v>
      </c>
      <c r="B35" s="15">
        <v>63240</v>
      </c>
      <c r="C35" s="36">
        <v>67750</v>
      </c>
      <c r="D35" s="10">
        <v>32182</v>
      </c>
      <c r="E35" s="57">
        <f t="shared" si="2"/>
        <v>47.501107011070111</v>
      </c>
      <c r="F35" s="71" t="s">
        <v>104</v>
      </c>
      <c r="G35" s="18"/>
    </row>
    <row r="36" spans="1:7" s="2" customFormat="1" ht="29.25" customHeight="1" x14ac:dyDescent="0.2">
      <c r="A36" s="39" t="s">
        <v>29</v>
      </c>
      <c r="B36" s="15">
        <v>5500</v>
      </c>
      <c r="C36" s="15">
        <v>0</v>
      </c>
      <c r="D36" s="10">
        <v>0</v>
      </c>
      <c r="E36" s="57">
        <v>0</v>
      </c>
      <c r="F36" s="71" t="s">
        <v>105</v>
      </c>
      <c r="G36" s="18"/>
    </row>
    <row r="37" spans="1:7" s="2" customFormat="1" ht="30.75" customHeight="1" x14ac:dyDescent="0.2">
      <c r="A37" s="39" t="s">
        <v>30</v>
      </c>
      <c r="B37" s="15">
        <v>2200</v>
      </c>
      <c r="C37" s="15">
        <v>0</v>
      </c>
      <c r="D37" s="10">
        <v>0</v>
      </c>
      <c r="E37" s="57">
        <v>0</v>
      </c>
      <c r="F37" s="70">
        <v>107055</v>
      </c>
      <c r="G37" s="18"/>
    </row>
    <row r="38" spans="1:7" s="2" customFormat="1" ht="30.75" customHeight="1" x14ac:dyDescent="0.2">
      <c r="A38" s="14" t="s">
        <v>37</v>
      </c>
      <c r="B38" s="15">
        <v>0</v>
      </c>
      <c r="C38" s="40">
        <v>0</v>
      </c>
      <c r="D38" s="34">
        <v>0</v>
      </c>
      <c r="E38" s="57">
        <f t="shared" ref="E38:E62" si="3">C38-B38</f>
        <v>0</v>
      </c>
      <c r="F38" s="70"/>
      <c r="G38" s="18"/>
    </row>
    <row r="39" spans="1:7" s="2" customFormat="1" ht="40.5" customHeight="1" x14ac:dyDescent="0.2">
      <c r="A39" s="14" t="s">
        <v>59</v>
      </c>
      <c r="B39" s="15">
        <v>15278</v>
      </c>
      <c r="C39" s="40">
        <v>15278</v>
      </c>
      <c r="D39" s="34">
        <v>0</v>
      </c>
      <c r="E39" s="57">
        <f t="shared" si="3"/>
        <v>0</v>
      </c>
      <c r="F39" s="71" t="s">
        <v>98</v>
      </c>
      <c r="G39" s="18"/>
    </row>
    <row r="40" spans="1:7" s="2" customFormat="1" ht="30.75" customHeight="1" x14ac:dyDescent="0.2">
      <c r="A40" s="14" t="s">
        <v>38</v>
      </c>
      <c r="B40" s="15">
        <v>0</v>
      </c>
      <c r="C40" s="40">
        <v>0</v>
      </c>
      <c r="D40" s="34">
        <v>0</v>
      </c>
      <c r="E40" s="57">
        <f t="shared" si="3"/>
        <v>0</v>
      </c>
      <c r="F40" s="70"/>
      <c r="G40" s="18"/>
    </row>
    <row r="41" spans="1:7" s="2" customFormat="1" ht="30.75" customHeight="1" x14ac:dyDescent="0.2">
      <c r="A41" s="14" t="s">
        <v>50</v>
      </c>
      <c r="B41" s="15">
        <v>2000</v>
      </c>
      <c r="C41" s="40">
        <v>2000</v>
      </c>
      <c r="D41" s="34">
        <v>0</v>
      </c>
      <c r="E41" s="57">
        <v>0</v>
      </c>
      <c r="F41" s="71" t="s">
        <v>100</v>
      </c>
      <c r="G41" s="18"/>
    </row>
    <row r="42" spans="1:7" s="2" customFormat="1" ht="38.25" customHeight="1" x14ac:dyDescent="0.2">
      <c r="A42" s="39" t="s">
        <v>24</v>
      </c>
      <c r="B42" s="15">
        <v>20000</v>
      </c>
      <c r="C42" s="40">
        <v>20000</v>
      </c>
      <c r="D42" s="34">
        <v>0</v>
      </c>
      <c r="E42" s="57">
        <f t="shared" si="3"/>
        <v>0</v>
      </c>
      <c r="F42" s="71" t="s">
        <v>101</v>
      </c>
      <c r="G42" s="18"/>
    </row>
    <row r="43" spans="1:7" s="2" customFormat="1" ht="26.25" customHeight="1" x14ac:dyDescent="0.2">
      <c r="A43" s="45" t="s">
        <v>9</v>
      </c>
      <c r="B43" s="46">
        <f>SUM(B28:B42)</f>
        <v>587113</v>
      </c>
      <c r="C43" s="68">
        <f>SUM(C28:C42)</f>
        <v>464179</v>
      </c>
      <c r="D43" s="47">
        <f>SUM(D28:D42)</f>
        <v>313049</v>
      </c>
      <c r="E43" s="58">
        <f>D43/C43*100</f>
        <v>67.441439617044281</v>
      </c>
      <c r="F43" s="70"/>
      <c r="G43" s="18"/>
    </row>
    <row r="44" spans="1:7" s="2" customFormat="1" ht="20.25" customHeight="1" x14ac:dyDescent="0.25">
      <c r="A44" s="24" t="s">
        <v>5</v>
      </c>
      <c r="B44" s="19"/>
      <c r="C44" s="19"/>
      <c r="D44" s="34"/>
      <c r="E44" s="57">
        <f t="shared" si="3"/>
        <v>0</v>
      </c>
      <c r="F44" s="70"/>
      <c r="G44" s="18"/>
    </row>
    <row r="45" spans="1:7" s="2" customFormat="1" ht="18" customHeight="1" x14ac:dyDescent="0.25">
      <c r="A45" s="25" t="s">
        <v>7</v>
      </c>
      <c r="B45" s="19"/>
      <c r="C45" s="19"/>
      <c r="D45" s="34"/>
      <c r="E45" s="57">
        <f t="shared" si="3"/>
        <v>0</v>
      </c>
      <c r="F45" s="70"/>
    </row>
    <row r="46" spans="1:7" s="2" customFormat="1" ht="38.25" customHeight="1" x14ac:dyDescent="0.2">
      <c r="A46" s="26" t="s">
        <v>35</v>
      </c>
      <c r="B46" s="27"/>
      <c r="C46" s="27"/>
      <c r="D46" s="10"/>
      <c r="E46" s="57">
        <f t="shared" si="3"/>
        <v>0</v>
      </c>
      <c r="F46" s="70"/>
    </row>
    <row r="47" spans="1:7" s="2" customFormat="1" ht="20.25" customHeight="1" x14ac:dyDescent="0.2">
      <c r="A47" s="23" t="s">
        <v>11</v>
      </c>
      <c r="B47" s="10">
        <v>380</v>
      </c>
      <c r="C47" s="10"/>
      <c r="D47" s="34"/>
      <c r="E47" s="57"/>
      <c r="F47" s="70"/>
    </row>
    <row r="48" spans="1:7" s="2" customFormat="1" ht="18" customHeight="1" x14ac:dyDescent="0.2">
      <c r="A48" s="26" t="s">
        <v>64</v>
      </c>
      <c r="B48" s="10">
        <v>260</v>
      </c>
      <c r="C48" s="10">
        <v>200</v>
      </c>
      <c r="D48" s="34">
        <v>167</v>
      </c>
      <c r="E48" s="57">
        <f t="shared" ref="E48:E52" si="4">D48/C48*100</f>
        <v>83.5</v>
      </c>
      <c r="F48" s="70"/>
    </row>
    <row r="49" spans="1:7" s="2" customFormat="1" ht="15" customHeight="1" x14ac:dyDescent="0.2">
      <c r="A49" s="23" t="s">
        <v>66</v>
      </c>
      <c r="B49" s="10">
        <v>120</v>
      </c>
      <c r="C49" s="10">
        <v>90</v>
      </c>
      <c r="D49" s="34">
        <v>18</v>
      </c>
      <c r="E49" s="57">
        <f t="shared" si="4"/>
        <v>20</v>
      </c>
      <c r="F49" s="70"/>
    </row>
    <row r="50" spans="1:7" s="2" customFormat="1" ht="15" customHeight="1" x14ac:dyDescent="0.2">
      <c r="A50" s="23" t="s">
        <v>12</v>
      </c>
      <c r="B50" s="10">
        <v>500</v>
      </c>
      <c r="C50" s="10">
        <v>380</v>
      </c>
      <c r="D50" s="34">
        <v>160</v>
      </c>
      <c r="E50" s="57">
        <f t="shared" si="4"/>
        <v>42.105263157894733</v>
      </c>
      <c r="F50" s="70"/>
    </row>
    <row r="51" spans="1:7" s="2" customFormat="1" ht="15" customHeight="1" x14ac:dyDescent="0.2">
      <c r="A51" s="23" t="s">
        <v>65</v>
      </c>
      <c r="B51" s="10">
        <v>140</v>
      </c>
      <c r="C51" s="10">
        <v>100</v>
      </c>
      <c r="D51" s="34">
        <v>97</v>
      </c>
      <c r="E51" s="57">
        <f t="shared" si="4"/>
        <v>97</v>
      </c>
      <c r="F51" s="70"/>
    </row>
    <row r="52" spans="1:7" s="2" customFormat="1" ht="20.25" customHeight="1" x14ac:dyDescent="0.25">
      <c r="A52" s="48" t="s">
        <v>19</v>
      </c>
      <c r="B52" s="49">
        <f>SUM(B46:B51)</f>
        <v>1400</v>
      </c>
      <c r="C52" s="49">
        <f>SUM(C46:C51)</f>
        <v>770</v>
      </c>
      <c r="D52" s="49">
        <f>SUM(D46:D51)</f>
        <v>442</v>
      </c>
      <c r="E52" s="54">
        <f t="shared" si="4"/>
        <v>57.402597402597401</v>
      </c>
      <c r="F52" s="70"/>
    </row>
    <row r="53" spans="1:7" s="2" customFormat="1" ht="18" customHeight="1" x14ac:dyDescent="0.25">
      <c r="A53" s="28" t="s">
        <v>8</v>
      </c>
      <c r="B53" s="29"/>
      <c r="C53" s="29"/>
      <c r="D53" s="10"/>
      <c r="E53" s="57">
        <f t="shared" si="3"/>
        <v>0</v>
      </c>
      <c r="F53" s="70"/>
    </row>
    <row r="54" spans="1:7" s="2" customFormat="1" x14ac:dyDescent="0.2">
      <c r="A54" s="23" t="s">
        <v>13</v>
      </c>
      <c r="B54" s="27"/>
      <c r="C54" s="27"/>
      <c r="D54" s="10"/>
      <c r="E54" s="57">
        <f t="shared" si="3"/>
        <v>0</v>
      </c>
      <c r="F54" s="70"/>
    </row>
    <row r="55" spans="1:7" s="2" customFormat="1" x14ac:dyDescent="0.2">
      <c r="A55" s="23" t="s">
        <v>14</v>
      </c>
      <c r="B55" s="27"/>
      <c r="C55" s="27"/>
      <c r="D55" s="10"/>
      <c r="E55" s="57">
        <f t="shared" si="3"/>
        <v>0</v>
      </c>
      <c r="F55" s="70"/>
    </row>
    <row r="56" spans="1:7" s="2" customFormat="1" x14ac:dyDescent="0.2">
      <c r="A56" s="23" t="s">
        <v>46</v>
      </c>
      <c r="B56" s="27">
        <v>254</v>
      </c>
      <c r="C56" s="27">
        <v>1217</v>
      </c>
      <c r="D56" s="10">
        <v>260</v>
      </c>
      <c r="E56" s="57">
        <f>D56/C56*100</f>
        <v>21.364009860312244</v>
      </c>
      <c r="F56" s="71" t="s">
        <v>104</v>
      </c>
    </row>
    <row r="57" spans="1:7" s="2" customFormat="1" ht="15" customHeight="1" x14ac:dyDescent="0.25">
      <c r="A57" s="50" t="s">
        <v>17</v>
      </c>
      <c r="B57" s="51">
        <f>SUM(B54:B56)</f>
        <v>254</v>
      </c>
      <c r="C57" s="51">
        <f>SUM(C54:C56)</f>
        <v>1217</v>
      </c>
      <c r="D57" s="51">
        <f>SUM(D54:D56)</f>
        <v>260</v>
      </c>
      <c r="E57" s="56">
        <f>D57/C57*100</f>
        <v>21.364009860312244</v>
      </c>
      <c r="F57" s="70"/>
    </row>
    <row r="58" spans="1:7" s="2" customFormat="1" ht="13.5" x14ac:dyDescent="0.25">
      <c r="A58" s="32" t="s">
        <v>31</v>
      </c>
      <c r="B58" s="19"/>
      <c r="C58" s="20"/>
      <c r="D58" s="35"/>
      <c r="E58" s="57">
        <f t="shared" si="3"/>
        <v>0</v>
      </c>
      <c r="F58" s="70"/>
    </row>
    <row r="59" spans="1:7" s="2" customFormat="1" x14ac:dyDescent="0.2">
      <c r="A59" s="31" t="s">
        <v>34</v>
      </c>
      <c r="B59" s="19">
        <v>420</v>
      </c>
      <c r="C59" s="20">
        <v>420</v>
      </c>
      <c r="D59" s="34">
        <v>108</v>
      </c>
      <c r="E59" s="57">
        <f>D59/C59*100</f>
        <v>25.714285714285712</v>
      </c>
      <c r="F59" s="70"/>
    </row>
    <row r="60" spans="1:7" s="2" customFormat="1" ht="13.5" x14ac:dyDescent="0.25">
      <c r="A60" s="50" t="s">
        <v>54</v>
      </c>
      <c r="B60" s="51">
        <f>SUM(B59)</f>
        <v>420</v>
      </c>
      <c r="C60" s="51">
        <f>SUM(C59)</f>
        <v>420</v>
      </c>
      <c r="D60" s="51">
        <f>SUM(D59)</f>
        <v>108</v>
      </c>
      <c r="E60" s="56">
        <f>D60/C60*100</f>
        <v>25.714285714285712</v>
      </c>
      <c r="F60" s="70"/>
    </row>
    <row r="61" spans="1:7" s="2" customFormat="1" ht="15.75" customHeight="1" x14ac:dyDescent="0.2">
      <c r="A61" s="31"/>
      <c r="B61" s="15"/>
      <c r="C61" s="15"/>
      <c r="D61" s="34"/>
      <c r="E61" s="57">
        <f t="shared" si="3"/>
        <v>0</v>
      </c>
      <c r="F61" s="70"/>
    </row>
    <row r="62" spans="1:7" s="2" customFormat="1" ht="16.5" customHeight="1" x14ac:dyDescent="0.25">
      <c r="A62" s="28" t="s">
        <v>10</v>
      </c>
      <c r="B62" s="29"/>
      <c r="C62" s="29"/>
      <c r="D62" s="34"/>
      <c r="E62" s="57">
        <f t="shared" si="3"/>
        <v>0</v>
      </c>
      <c r="F62" s="70"/>
    </row>
    <row r="63" spans="1:7" s="2" customFormat="1" ht="33" customHeight="1" x14ac:dyDescent="0.2">
      <c r="A63" s="26" t="s">
        <v>45</v>
      </c>
      <c r="B63" s="27">
        <v>10000</v>
      </c>
      <c r="C63" s="27">
        <v>11611</v>
      </c>
      <c r="D63" s="34">
        <v>1610</v>
      </c>
      <c r="E63" s="57">
        <f t="shared" ref="E63:E75" si="5">D63/C63*100</f>
        <v>13.866161398673672</v>
      </c>
      <c r="F63" s="71" t="s">
        <v>106</v>
      </c>
    </row>
    <row r="64" spans="1:7" s="2" customFormat="1" ht="26.25" customHeight="1" x14ac:dyDescent="0.2">
      <c r="A64" s="11" t="s">
        <v>55</v>
      </c>
      <c r="B64" s="15"/>
      <c r="C64" s="36">
        <v>1000</v>
      </c>
      <c r="D64" s="10">
        <v>942</v>
      </c>
      <c r="E64" s="57">
        <f>D64/C64*100</f>
        <v>94.199999999999989</v>
      </c>
      <c r="F64" s="71" t="s">
        <v>95</v>
      </c>
      <c r="G64" s="18"/>
    </row>
    <row r="65" spans="1:6" s="2" customFormat="1" ht="15.75" customHeight="1" x14ac:dyDescent="0.2">
      <c r="A65" s="26" t="s">
        <v>40</v>
      </c>
      <c r="B65" s="30">
        <v>4100</v>
      </c>
      <c r="C65" s="30"/>
      <c r="D65" s="34"/>
      <c r="E65" s="57"/>
      <c r="F65" s="71" t="s">
        <v>93</v>
      </c>
    </row>
    <row r="66" spans="1:6" s="2" customFormat="1" ht="15.75" customHeight="1" x14ac:dyDescent="0.2">
      <c r="A66" s="26" t="s">
        <v>41</v>
      </c>
      <c r="B66" s="30">
        <v>1100</v>
      </c>
      <c r="C66" s="30">
        <v>1069</v>
      </c>
      <c r="D66" s="34">
        <v>627</v>
      </c>
      <c r="E66" s="57">
        <f t="shared" si="5"/>
        <v>58.652946679139383</v>
      </c>
      <c r="F66" s="71" t="s">
        <v>93</v>
      </c>
    </row>
    <row r="67" spans="1:6" s="2" customFormat="1" ht="15.75" customHeight="1" x14ac:dyDescent="0.2">
      <c r="A67" s="26" t="s">
        <v>42</v>
      </c>
      <c r="B67" s="30">
        <v>150</v>
      </c>
      <c r="C67" s="30">
        <v>325</v>
      </c>
      <c r="D67" s="34">
        <v>325</v>
      </c>
      <c r="E67" s="57">
        <f t="shared" si="5"/>
        <v>100</v>
      </c>
      <c r="F67" s="71" t="s">
        <v>93</v>
      </c>
    </row>
    <row r="68" spans="1:6" s="2" customFormat="1" ht="15.75" customHeight="1" x14ac:dyDescent="0.2">
      <c r="A68" s="26" t="s">
        <v>51</v>
      </c>
      <c r="B68" s="30">
        <v>952</v>
      </c>
      <c r="C68" s="30">
        <v>952</v>
      </c>
      <c r="D68" s="34">
        <v>0</v>
      </c>
      <c r="E68" s="57">
        <f t="shared" si="5"/>
        <v>0</v>
      </c>
      <c r="F68" s="71" t="s">
        <v>107</v>
      </c>
    </row>
    <row r="69" spans="1:6" s="2" customFormat="1" ht="15.75" customHeight="1" x14ac:dyDescent="0.2">
      <c r="A69" s="38" t="s">
        <v>39</v>
      </c>
      <c r="B69" s="30">
        <v>1117</v>
      </c>
      <c r="C69" s="30">
        <v>1117</v>
      </c>
      <c r="D69" s="34">
        <v>762</v>
      </c>
      <c r="E69" s="57">
        <f t="shared" si="5"/>
        <v>68.218442256042977</v>
      </c>
      <c r="F69" s="71" t="s">
        <v>98</v>
      </c>
    </row>
    <row r="70" spans="1:6" s="2" customFormat="1" ht="15.75" customHeight="1" x14ac:dyDescent="0.2">
      <c r="A70" s="44" t="s">
        <v>47</v>
      </c>
      <c r="B70" s="30">
        <v>64204</v>
      </c>
      <c r="C70" s="30">
        <v>64204</v>
      </c>
      <c r="D70" s="34">
        <v>508</v>
      </c>
      <c r="E70" s="57">
        <f t="shared" si="5"/>
        <v>0.79122796087471181</v>
      </c>
      <c r="F70" s="71" t="s">
        <v>92</v>
      </c>
    </row>
    <row r="71" spans="1:6" s="2" customFormat="1" ht="15.75" customHeight="1" x14ac:dyDescent="0.2">
      <c r="A71" s="38" t="s">
        <v>48</v>
      </c>
      <c r="B71" s="30">
        <v>11900</v>
      </c>
      <c r="C71" s="30">
        <v>11900</v>
      </c>
      <c r="D71" s="34">
        <v>11898</v>
      </c>
      <c r="E71" s="57">
        <f t="shared" si="5"/>
        <v>99.983193277310917</v>
      </c>
      <c r="F71" s="70">
        <v>106010</v>
      </c>
    </row>
    <row r="72" spans="1:6" s="2" customFormat="1" ht="15.75" customHeight="1" x14ac:dyDescent="0.2">
      <c r="A72" s="52" t="s">
        <v>63</v>
      </c>
      <c r="B72" s="30"/>
      <c r="C72" s="30"/>
      <c r="D72" s="34">
        <v>10</v>
      </c>
      <c r="E72" s="57"/>
      <c r="F72" s="71" t="s">
        <v>93</v>
      </c>
    </row>
    <row r="73" spans="1:6" s="2" customFormat="1" ht="15.75" customHeight="1" x14ac:dyDescent="0.2">
      <c r="A73" s="42" t="s">
        <v>43</v>
      </c>
      <c r="B73" s="30">
        <v>318</v>
      </c>
      <c r="C73" s="30">
        <v>318</v>
      </c>
      <c r="D73" s="34">
        <v>730</v>
      </c>
      <c r="E73" s="57">
        <f t="shared" si="5"/>
        <v>229.55974842767296</v>
      </c>
      <c r="F73" s="71" t="s">
        <v>101</v>
      </c>
    </row>
    <row r="74" spans="1:6" s="2" customFormat="1" ht="16.5" customHeight="1" x14ac:dyDescent="0.25">
      <c r="A74" s="48" t="s">
        <v>18</v>
      </c>
      <c r="B74" s="51">
        <f>SUM(B63:B73)</f>
        <v>93841</v>
      </c>
      <c r="C74" s="51">
        <f>SUM(C63:C73)</f>
        <v>92496</v>
      </c>
      <c r="D74" s="73">
        <f>SUM(D63:D73)</f>
        <v>17412</v>
      </c>
      <c r="E74" s="74">
        <f t="shared" si="5"/>
        <v>18.824597820446289</v>
      </c>
      <c r="F74" s="70"/>
    </row>
    <row r="75" spans="1:6" s="2" customFormat="1" ht="30" customHeight="1" x14ac:dyDescent="0.25">
      <c r="A75" s="33" t="s">
        <v>6</v>
      </c>
      <c r="B75" s="17">
        <f>SUM(B43,B52,B57,B74,B60)</f>
        <v>683028</v>
      </c>
      <c r="C75" s="17">
        <f>SUM(C43,C52,C57,C74,C60)</f>
        <v>559082</v>
      </c>
      <c r="D75" s="17">
        <f>SUM(D43,D52,D57,D74,D60)</f>
        <v>331271</v>
      </c>
      <c r="E75" s="55">
        <f t="shared" si="5"/>
        <v>59.252667766087988</v>
      </c>
      <c r="F75" s="70"/>
    </row>
    <row r="76" spans="1:6" x14ac:dyDescent="0.2">
      <c r="E76"/>
    </row>
    <row r="77" spans="1:6" x14ac:dyDescent="0.2">
      <c r="E77"/>
    </row>
    <row r="79" spans="1:6" ht="23.1" customHeight="1" x14ac:dyDescent="0.2">
      <c r="D79"/>
    </row>
    <row r="80" spans="1:6" x14ac:dyDescent="0.2">
      <c r="D80"/>
    </row>
    <row r="81" spans="4:4" x14ac:dyDescent="0.2">
      <c r="D81"/>
    </row>
    <row r="82" spans="4:4" x14ac:dyDescent="0.2">
      <c r="D82"/>
    </row>
    <row r="83" spans="4:4" x14ac:dyDescent="0.2">
      <c r="D83"/>
    </row>
    <row r="84" spans="4:4" x14ac:dyDescent="0.2">
      <c r="D84"/>
    </row>
    <row r="87" spans="4:4" x14ac:dyDescent="0.2">
      <c r="D87"/>
    </row>
    <row r="90" spans="4:4" x14ac:dyDescent="0.2">
      <c r="D90"/>
    </row>
    <row r="91" spans="4:4" x14ac:dyDescent="0.2">
      <c r="D91"/>
    </row>
  </sheetData>
  <sheetProtection selectLockedCells="1" selectUnlockedCells="1"/>
  <phoneticPr fontId="3" type="noConversion"/>
  <printOptions horizontalCentered="1"/>
  <pageMargins left="0.47244094488188981" right="0.23622047244094491" top="0.74803149606299213" bottom="0.74803149606299213" header="0.31496062992125984" footer="0.31496062992125984"/>
  <pageSetup paperSize="9" scale="90" orientation="portrait" cellComments="atEnd" useFirstPageNumber="1" horizontalDpi="300" verticalDpi="300" r:id="rId1"/>
  <headerFooter alignWithMargins="0">
    <oddHeader>&amp;CDomaszék Nagyközségi Önkormányzat 2018. évi fejlesztési  bevételei és kiadásai
4.sz melléklet</oddHeader>
    <oddFooter>&amp;C&amp;P. oldal, összesen: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workbookViewId="0">
      <selection activeCell="F16" sqref="F16"/>
    </sheetView>
  </sheetViews>
  <sheetFormatPr defaultColWidth="11.140625" defaultRowHeight="12.75" x14ac:dyDescent="0.2"/>
  <cols>
    <col min="1" max="1" width="12" customWidth="1"/>
    <col min="2" max="4" width="13.7109375" bestFit="1" customWidth="1"/>
  </cols>
  <sheetData>
    <row r="1" spans="1:5" s="1" customFormat="1" x14ac:dyDescent="0.2"/>
    <row r="2" spans="1:5" ht="25.5" x14ac:dyDescent="0.2">
      <c r="A2" s="59" t="s">
        <v>44</v>
      </c>
      <c r="B2" t="s">
        <v>72</v>
      </c>
      <c r="C2" t="s">
        <v>73</v>
      </c>
      <c r="D2" t="s">
        <v>74</v>
      </c>
    </row>
    <row r="3" spans="1:5" x14ac:dyDescent="0.2">
      <c r="A3" t="s">
        <v>71</v>
      </c>
      <c r="B3" s="60">
        <v>5350</v>
      </c>
      <c r="C3" s="60">
        <v>16151</v>
      </c>
      <c r="D3" s="60">
        <v>15718</v>
      </c>
      <c r="E3" t="s">
        <v>75</v>
      </c>
    </row>
    <row r="4" spans="1:5" x14ac:dyDescent="0.2">
      <c r="B4" s="60">
        <v>0</v>
      </c>
      <c r="C4" s="60">
        <v>42702</v>
      </c>
      <c r="D4" s="60">
        <v>42699</v>
      </c>
      <c r="E4" t="s">
        <v>76</v>
      </c>
    </row>
    <row r="5" spans="1:5" x14ac:dyDescent="0.2">
      <c r="B5" s="63">
        <f>SUM(B3:B4)</f>
        <v>5350</v>
      </c>
      <c r="C5" s="63">
        <f t="shared" ref="C5:D5" si="0">SUM(C3:C4)</f>
        <v>58853</v>
      </c>
      <c r="D5" s="63">
        <f t="shared" si="0"/>
        <v>58417</v>
      </c>
      <c r="E5" t="s">
        <v>77</v>
      </c>
    </row>
    <row r="6" spans="1:5" x14ac:dyDescent="0.2">
      <c r="A6" t="s">
        <v>78</v>
      </c>
      <c r="B6" s="60">
        <v>66667</v>
      </c>
      <c r="C6" s="60">
        <v>1000</v>
      </c>
      <c r="D6" s="60">
        <v>942</v>
      </c>
      <c r="E6" t="s">
        <v>75</v>
      </c>
    </row>
    <row r="7" spans="1:5" x14ac:dyDescent="0.2">
      <c r="B7" s="60">
        <v>36760</v>
      </c>
      <c r="C7" s="60">
        <v>0</v>
      </c>
      <c r="D7" s="60">
        <v>0</v>
      </c>
      <c r="E7" t="s">
        <v>76</v>
      </c>
    </row>
    <row r="8" spans="1:5" x14ac:dyDescent="0.2">
      <c r="B8" s="63">
        <f>SUM(B6:B7)</f>
        <v>103427</v>
      </c>
      <c r="C8" s="63">
        <f t="shared" ref="C8:D8" si="1">SUM(C6:C7)</f>
        <v>1000</v>
      </c>
      <c r="D8" s="63">
        <f t="shared" si="1"/>
        <v>942</v>
      </c>
    </row>
    <row r="9" spans="1:5" x14ac:dyDescent="0.2">
      <c r="A9" t="s">
        <v>79</v>
      </c>
      <c r="B9" s="60">
        <v>952</v>
      </c>
      <c r="C9" s="60">
        <v>952</v>
      </c>
      <c r="D9" s="60">
        <v>0</v>
      </c>
      <c r="E9" t="s">
        <v>75</v>
      </c>
    </row>
    <row r="10" spans="1:5" x14ac:dyDescent="0.2">
      <c r="A10" t="s">
        <v>80</v>
      </c>
      <c r="B10" s="60">
        <v>133073</v>
      </c>
      <c r="C10" s="60">
        <v>133073</v>
      </c>
      <c r="D10" s="60">
        <v>1143</v>
      </c>
      <c r="E10" t="s">
        <v>75</v>
      </c>
    </row>
    <row r="11" spans="1:5" x14ac:dyDescent="0.2">
      <c r="B11" s="60">
        <v>6267</v>
      </c>
      <c r="C11" s="60">
        <v>6267</v>
      </c>
      <c r="D11" s="60">
        <v>0</v>
      </c>
      <c r="E11" t="s">
        <v>76</v>
      </c>
    </row>
    <row r="12" spans="1:5" x14ac:dyDescent="0.2">
      <c r="B12" s="63">
        <f>SUM(B10:B11)</f>
        <v>139340</v>
      </c>
      <c r="C12" s="63">
        <f t="shared" ref="C12:D12" si="2">SUM(C10:C11)</f>
        <v>139340</v>
      </c>
      <c r="D12" s="63">
        <f t="shared" si="2"/>
        <v>1143</v>
      </c>
    </row>
    <row r="13" spans="1:5" x14ac:dyDescent="0.2">
      <c r="A13" t="s">
        <v>81</v>
      </c>
      <c r="B13" s="60">
        <v>98713</v>
      </c>
      <c r="C13" s="60">
        <v>77727</v>
      </c>
      <c r="D13" s="60">
        <v>73948</v>
      </c>
      <c r="E13" t="s">
        <v>75</v>
      </c>
    </row>
    <row r="14" spans="1:5" x14ac:dyDescent="0.2">
      <c r="A14" t="s">
        <v>82</v>
      </c>
      <c r="B14" s="60">
        <v>3848</v>
      </c>
      <c r="C14" s="60">
        <v>3848</v>
      </c>
      <c r="D14" s="60">
        <v>0</v>
      </c>
      <c r="E14" t="s">
        <v>75</v>
      </c>
    </row>
    <row r="15" spans="1:5" x14ac:dyDescent="0.2">
      <c r="B15" s="60">
        <v>6152</v>
      </c>
      <c r="C15" s="60">
        <v>7763</v>
      </c>
      <c r="D15" s="60">
        <v>1610</v>
      </c>
      <c r="E15" t="s">
        <v>76</v>
      </c>
    </row>
    <row r="16" spans="1:5" x14ac:dyDescent="0.2">
      <c r="B16" s="63">
        <f>SUM(B14:B15)</f>
        <v>10000</v>
      </c>
      <c r="C16" s="63">
        <f t="shared" ref="C16:D16" si="3">SUM(C14:C15)</f>
        <v>11611</v>
      </c>
      <c r="D16" s="63">
        <f t="shared" si="3"/>
        <v>1610</v>
      </c>
    </row>
    <row r="17" spans="1:5" x14ac:dyDescent="0.2">
      <c r="A17" t="s">
        <v>83</v>
      </c>
      <c r="B17" s="60">
        <v>5500</v>
      </c>
      <c r="C17" s="60">
        <v>0</v>
      </c>
      <c r="D17" s="60">
        <v>0</v>
      </c>
      <c r="E17" t="s">
        <v>75</v>
      </c>
    </row>
    <row r="18" spans="1:5" x14ac:dyDescent="0.2">
      <c r="A18" t="s">
        <v>84</v>
      </c>
      <c r="B18" s="60">
        <v>18741</v>
      </c>
      <c r="C18" s="60">
        <v>0</v>
      </c>
      <c r="D18" s="60">
        <v>0</v>
      </c>
      <c r="E18" t="s">
        <v>75</v>
      </c>
    </row>
    <row r="19" spans="1:5" x14ac:dyDescent="0.2">
      <c r="A19" t="s">
        <v>85</v>
      </c>
      <c r="B19" s="60">
        <v>254</v>
      </c>
      <c r="C19" s="60">
        <v>1217</v>
      </c>
      <c r="D19" s="60">
        <v>1209</v>
      </c>
      <c r="E19" t="s">
        <v>75</v>
      </c>
    </row>
    <row r="20" spans="1:5" x14ac:dyDescent="0.2">
      <c r="B20" s="60">
        <v>63240</v>
      </c>
      <c r="C20" s="60">
        <v>67750</v>
      </c>
      <c r="D20" s="60">
        <v>31233</v>
      </c>
      <c r="E20" t="s">
        <v>76</v>
      </c>
    </row>
    <row r="21" spans="1:5" x14ac:dyDescent="0.2">
      <c r="B21" s="63">
        <f>SUM(B19:B20)</f>
        <v>63494</v>
      </c>
      <c r="C21" s="63">
        <f t="shared" ref="C21:D21" si="4">SUM(C19:C20)</f>
        <v>68967</v>
      </c>
      <c r="D21" s="63">
        <f t="shared" si="4"/>
        <v>32442</v>
      </c>
    </row>
    <row r="22" spans="1:5" x14ac:dyDescent="0.2">
      <c r="A22" t="s">
        <v>86</v>
      </c>
      <c r="B22" s="60">
        <v>16395</v>
      </c>
      <c r="C22" s="60">
        <v>16395</v>
      </c>
      <c r="D22" s="60">
        <v>762</v>
      </c>
      <c r="E22" t="s">
        <v>75</v>
      </c>
    </row>
    <row r="23" spans="1:5" x14ac:dyDescent="0.2">
      <c r="A23" t="s">
        <v>87</v>
      </c>
      <c r="B23" s="60">
        <v>20318</v>
      </c>
      <c r="C23" s="60">
        <v>20318</v>
      </c>
      <c r="D23" s="60">
        <v>730</v>
      </c>
      <c r="E23" t="s">
        <v>75</v>
      </c>
    </row>
    <row r="24" spans="1:5" x14ac:dyDescent="0.2">
      <c r="A24" t="s">
        <v>88</v>
      </c>
      <c r="B24" s="60">
        <v>2000</v>
      </c>
      <c r="C24" s="60">
        <v>2000</v>
      </c>
      <c r="D24" s="60">
        <v>0</v>
      </c>
      <c r="E24" t="s">
        <v>75</v>
      </c>
    </row>
    <row r="25" spans="1:5" x14ac:dyDescent="0.2">
      <c r="A25" t="s">
        <v>89</v>
      </c>
      <c r="B25" s="60">
        <v>182878</v>
      </c>
      <c r="C25" s="60">
        <v>148829</v>
      </c>
      <c r="D25" s="60">
        <v>148828</v>
      </c>
      <c r="E25" t="s">
        <v>75</v>
      </c>
    </row>
    <row r="26" spans="1:5" x14ac:dyDescent="0.2">
      <c r="A26" s="61">
        <v>106010</v>
      </c>
      <c r="B26" s="60">
        <v>11900</v>
      </c>
      <c r="C26" s="60">
        <v>11900</v>
      </c>
      <c r="D26" s="60">
        <v>11898</v>
      </c>
      <c r="E26" t="s">
        <v>75</v>
      </c>
    </row>
    <row r="27" spans="1:5" x14ac:dyDescent="0.2">
      <c r="A27" s="61">
        <v>107055</v>
      </c>
      <c r="B27" s="60">
        <v>2200</v>
      </c>
      <c r="C27" s="60">
        <v>0</v>
      </c>
      <c r="D27" s="60">
        <v>0</v>
      </c>
      <c r="E27" t="s">
        <v>75</v>
      </c>
    </row>
    <row r="28" spans="1:5" x14ac:dyDescent="0.2">
      <c r="B28" s="62"/>
      <c r="C28" s="62"/>
      <c r="D28" s="62"/>
    </row>
    <row r="30" spans="1:5" x14ac:dyDescent="0.2">
      <c r="B30" s="60">
        <v>681208</v>
      </c>
      <c r="C30" s="60">
        <v>557892</v>
      </c>
      <c r="D30" s="60">
        <v>330720</v>
      </c>
    </row>
  </sheetData>
  <sheetProtection selectLockedCells="1" selectUnlockedCells="1"/>
  <phoneticPr fontId="3" type="noConversion"/>
  <pageMargins left="0.78749999999999998" right="0.78749999999999998" top="0.78749999999999998" bottom="0.78749999999999998" header="0.5" footer="0.5"/>
  <pageSetup paperSize="9" firstPageNumber="0" orientation="landscape" cellComments="atEnd" horizontalDpi="300" verticalDpi="300" r:id="rId1"/>
  <headerFooter alignWithMargins="0">
    <oddHeader>&amp;C&amp;A</oddHeader>
    <oddFooter>&amp;COldal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140625" defaultRowHeight="12.75" x14ac:dyDescent="0.2"/>
  <sheetData>
    <row r="1" s="1" customFormat="1" x14ac:dyDescent="0.2"/>
  </sheetData>
  <sheetProtection selectLockedCells="1" selectUnlockedCells="1"/>
  <phoneticPr fontId="3" type="noConversion"/>
  <pageMargins left="0.78749999999999998" right="0.78749999999999998" top="0.78749999999999998" bottom="0.78749999999999998" header="0.5" footer="0.5"/>
  <pageSetup paperSize="9" firstPageNumber="0" orientation="portrait" cellComments="atEnd" horizontalDpi="300" verticalDpi="300" r:id="rId1"/>
  <headerFooter alignWithMargins="0">
    <oddHeader>&amp;C&amp;A</oddHeader>
    <oddFooter>&amp;COldal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Munkalap1</vt:lpstr>
      <vt:lpstr>Munkalap2</vt:lpstr>
      <vt:lpstr>Munkalap3</vt:lpstr>
      <vt:lpstr>Munkalap1!Nyomtatási_cím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Trojane Kati</dc:creator>
  <cp:lastModifiedBy>Trojane Kati</cp:lastModifiedBy>
  <cp:lastPrinted>2019-05-21T07:29:25Z</cp:lastPrinted>
  <dcterms:created xsi:type="dcterms:W3CDTF">2019-01-22T10:10:14Z</dcterms:created>
  <dcterms:modified xsi:type="dcterms:W3CDTF">2019-05-23T11:38:13Z</dcterms:modified>
</cp:coreProperties>
</file>