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480" windowHeight="1158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35" i="1"/>
  <c r="O35"/>
  <c r="M35"/>
  <c r="F35"/>
  <c r="G35"/>
  <c r="E35"/>
  <c r="O33"/>
  <c r="P33"/>
  <c r="F25"/>
  <c r="F28"/>
  <c r="H28"/>
  <c r="E28"/>
  <c r="P24"/>
  <c r="H23"/>
  <c r="H11"/>
  <c r="E31"/>
  <c r="E33"/>
  <c r="O25"/>
  <c r="P25"/>
  <c r="O18"/>
  <c r="O20"/>
  <c r="N18"/>
  <c r="N20"/>
  <c r="G25"/>
  <c r="H25"/>
  <c r="P23"/>
  <c r="P22"/>
  <c r="P9"/>
  <c r="P10"/>
  <c r="P11"/>
  <c r="P13"/>
  <c r="P14"/>
  <c r="P8"/>
  <c r="H27"/>
  <c r="H22"/>
  <c r="H9"/>
  <c r="H10"/>
  <c r="H19"/>
  <c r="H8"/>
  <c r="M33"/>
  <c r="O28"/>
  <c r="N25"/>
  <c r="N28"/>
  <c r="G18"/>
  <c r="G20"/>
  <c r="F18"/>
  <c r="H18"/>
  <c r="M25"/>
  <c r="M28"/>
  <c r="M12"/>
  <c r="M18"/>
  <c r="E18"/>
  <c r="E20"/>
  <c r="E25"/>
  <c r="M20"/>
  <c r="P12"/>
  <c r="F20"/>
  <c r="H20"/>
  <c r="P28"/>
  <c r="N33"/>
  <c r="P20"/>
  <c r="P18"/>
  <c r="G33"/>
  <c r="H33"/>
  <c r="F33"/>
</calcChain>
</file>

<file path=xl/sharedStrings.xml><?xml version="1.0" encoding="utf-8"?>
<sst xmlns="http://schemas.openxmlformats.org/spreadsheetml/2006/main" count="79" uniqueCount="61">
  <si>
    <t>Megnevezés</t>
  </si>
  <si>
    <t>1.</t>
  </si>
  <si>
    <t>2.</t>
  </si>
  <si>
    <t>3.</t>
  </si>
  <si>
    <t>4.</t>
  </si>
  <si>
    <t>Intézményi működési bevételek</t>
  </si>
  <si>
    <t>Közhatalmi bevételek</t>
  </si>
  <si>
    <t>(ezer Ft)</t>
  </si>
  <si>
    <t>5.</t>
  </si>
  <si>
    <t>Ellátottak pénzbeli juttatásai</t>
  </si>
  <si>
    <t>Egyéb felhalmozási kiadások</t>
  </si>
  <si>
    <t>2013. évi költségvetés</t>
  </si>
  <si>
    <t>Egyéb működési célú kiadások</t>
  </si>
  <si>
    <t>Beruházások</t>
  </si>
  <si>
    <t>Felújítások</t>
  </si>
  <si>
    <t xml:space="preserve">Személyi juttatások </t>
  </si>
  <si>
    <t>Működési költségvetési kiadások összesen</t>
  </si>
  <si>
    <t>Kiemelt EI.</t>
  </si>
  <si>
    <t>Munkaadókat terhelő jár. és szoc. hozzájárulási adó</t>
  </si>
  <si>
    <t>Működési célú támogatás államháztartáson belülről</t>
  </si>
  <si>
    <t>Működési célú átvett pénzeszköz</t>
  </si>
  <si>
    <t>Működési költségvetési bevételek összesen</t>
  </si>
  <si>
    <t>Felhalmozási bevételek</t>
  </si>
  <si>
    <t>Felhalmozási költségvetési bevételek összesen</t>
  </si>
  <si>
    <t>Felhalmozási célú támogatás államháztartáson belülről</t>
  </si>
  <si>
    <t>Felhalmozási célú átvett pénzeszköz</t>
  </si>
  <si>
    <t>Előző évi előirányzat-maradvány, pénzmaradvány működési célú igénybevétele</t>
  </si>
  <si>
    <t>Felhalmozási kiadások összesen</t>
  </si>
  <si>
    <t>I. MŰKÖDÉSI KÖLTSÉGVETÉS előirányzat-csoport</t>
  </si>
  <si>
    <t>II. FELHALMOZÁSI KÖLTSÉGVETÉS előirányzat-csoport</t>
  </si>
  <si>
    <t>Tárgyévi működési költségvetési bevételek összesen</t>
  </si>
  <si>
    <t>Tárgyévi felhalmozási költségvetési bevételek összesen</t>
  </si>
  <si>
    <t>Hitelek felvétele és kötvénykibocsátás bevétele</t>
  </si>
  <si>
    <t>Finanszírozási bevételek összesen</t>
  </si>
  <si>
    <t>Dologi kiadások</t>
  </si>
  <si>
    <t>Finanszírozási kiadások (Hiteltörlesztés)</t>
  </si>
  <si>
    <t>költségvetési mérleg</t>
  </si>
  <si>
    <t>Tárgyévi működési költségvetési kiadások összesen</t>
  </si>
  <si>
    <t>Tárgyévi felhalmozási költségvetési kiadások összesen</t>
  </si>
  <si>
    <t>Finanszírozási kiadások összesen</t>
  </si>
  <si>
    <t>Előző évi pénzmaradvány felhalmozási célú igénybevétele</t>
  </si>
  <si>
    <t>a. Tám-ért.kiadás áht-on belülre</t>
  </si>
  <si>
    <t>b. Pénzeszköz átadás áht-on kívülre</t>
  </si>
  <si>
    <t>c. Előző évi működési célú pénzm. átadás</t>
  </si>
  <si>
    <t>Felhalmozási bevételek és kiadások egyenlege, felhalmozási hiány</t>
  </si>
  <si>
    <t>Felhalmozási bevételek és kiadások  egyenlege, felhalmozási többlet</t>
  </si>
  <si>
    <t>d. Műk.célú általános tartalék</t>
  </si>
  <si>
    <t>e. Műk.célú céltartalék (Közalk.étkezési utalványára)</t>
  </si>
  <si>
    <t xml:space="preserve"> Önkormányzat ÖSSZESEN</t>
  </si>
  <si>
    <t>eredeti</t>
  </si>
  <si>
    <t>teljesített</t>
  </si>
  <si>
    <t>módosított</t>
  </si>
  <si>
    <t>%</t>
  </si>
  <si>
    <t>Függő kiadas</t>
  </si>
  <si>
    <t xml:space="preserve">Függő bevétel </t>
  </si>
  <si>
    <t>Függő kiadás</t>
  </si>
  <si>
    <t xml:space="preserve">Mindösszesen bevétel </t>
  </si>
  <si>
    <t>Mindösszesen kiiadás</t>
  </si>
  <si>
    <t>Önkormányzat bevételei összesen</t>
  </si>
  <si>
    <t>Önkormányzat kiadásai összesen</t>
  </si>
  <si>
    <t>1.sz. melléklet</t>
  </si>
</sst>
</file>

<file path=xl/styles.xml><?xml version="1.0" encoding="utf-8"?>
<styleSheet xmlns="http://schemas.openxmlformats.org/spreadsheetml/2006/main">
  <fonts count="29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7" borderId="7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145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3" fontId="20" fillId="24" borderId="10" xfId="0" applyNumberFormat="1" applyFont="1" applyFill="1" applyBorder="1" applyAlignment="1">
      <alignment horizontal="center" vertical="center" textRotation="180" wrapText="1"/>
    </xf>
    <xf numFmtId="3" fontId="21" fillId="24" borderId="11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right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21" fillId="25" borderId="14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Alignment="1">
      <alignment horizontal="right"/>
    </xf>
    <xf numFmtId="0" fontId="24" fillId="0" borderId="0" xfId="0" applyFont="1" applyBorder="1" applyAlignment="1">
      <alignment horizont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5" xfId="0" applyNumberFormat="1" applyFont="1" applyFill="1" applyBorder="1" applyAlignment="1">
      <alignment horizontal="right" vertical="center" wrapText="1"/>
    </xf>
    <xf numFmtId="3" fontId="21" fillId="24" borderId="16" xfId="0" applyNumberFormat="1" applyFont="1" applyFill="1" applyBorder="1" applyAlignment="1">
      <alignment horizontal="center" vertical="center" wrapText="1"/>
    </xf>
    <xf numFmtId="3" fontId="21" fillId="24" borderId="17" xfId="0" applyNumberFormat="1" applyFont="1" applyFill="1" applyBorder="1" applyAlignment="1">
      <alignment horizontal="center" vertical="center" wrapText="1"/>
    </xf>
    <xf numFmtId="3" fontId="21" fillId="24" borderId="15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Fill="1" applyBorder="1" applyAlignment="1">
      <alignment horizontal="right" vertical="center" wrapText="1"/>
    </xf>
    <xf numFmtId="3" fontId="21" fillId="24" borderId="10" xfId="0" applyNumberFormat="1" applyFont="1" applyFill="1" applyBorder="1" applyAlignment="1">
      <alignment vertical="center" textRotation="180" wrapText="1"/>
    </xf>
    <xf numFmtId="0" fontId="21" fillId="28" borderId="17" xfId="0" applyFont="1" applyFill="1" applyBorder="1" applyAlignment="1">
      <alignment horizontal="center" vertical="center" wrapText="1"/>
    </xf>
    <xf numFmtId="3" fontId="21" fillId="24" borderId="13" xfId="0" applyNumberFormat="1" applyFont="1" applyFill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right" vertical="center" wrapText="1"/>
    </xf>
    <xf numFmtId="3" fontId="21" fillId="0" borderId="18" xfId="0" applyNumberFormat="1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vertical="center" wrapText="1"/>
    </xf>
    <xf numFmtId="0" fontId="11" fillId="0" borderId="19" xfId="0" applyFont="1" applyBorder="1" applyAlignment="1"/>
    <xf numFmtId="3" fontId="21" fillId="26" borderId="13" xfId="0" applyNumberFormat="1" applyFont="1" applyFill="1" applyBorder="1" applyAlignment="1">
      <alignment vertical="center" wrapText="1"/>
    </xf>
    <xf numFmtId="3" fontId="21" fillId="26" borderId="15" xfId="0" applyNumberFormat="1" applyFont="1" applyFill="1" applyBorder="1" applyAlignment="1">
      <alignment vertical="center" wrapText="1"/>
    </xf>
    <xf numFmtId="3" fontId="21" fillId="29" borderId="13" xfId="0" applyNumberFormat="1" applyFont="1" applyFill="1" applyBorder="1" applyAlignment="1">
      <alignment vertical="center" wrapText="1"/>
    </xf>
    <xf numFmtId="3" fontId="21" fillId="26" borderId="13" xfId="0" applyNumberFormat="1" applyFont="1" applyFill="1" applyBorder="1" applyAlignment="1">
      <alignment horizontal="right" vertical="center" wrapText="1"/>
    </xf>
    <xf numFmtId="3" fontId="21" fillId="26" borderId="15" xfId="0" applyNumberFormat="1" applyFont="1" applyFill="1" applyBorder="1" applyAlignment="1">
      <alignment horizontal="right" vertical="center" wrapText="1"/>
    </xf>
    <xf numFmtId="0" fontId="11" fillId="0" borderId="20" xfId="0" applyFont="1" applyBorder="1"/>
    <xf numFmtId="0" fontId="11" fillId="0" borderId="21" xfId="0" applyFont="1" applyBorder="1"/>
    <xf numFmtId="3" fontId="21" fillId="0" borderId="14" xfId="0" applyNumberFormat="1" applyFont="1" applyFill="1" applyBorder="1" applyAlignment="1">
      <alignment horizontal="right" vertical="center" wrapText="1"/>
    </xf>
    <xf numFmtId="3" fontId="21" fillId="24" borderId="16" xfId="0" applyNumberFormat="1" applyFont="1" applyFill="1" applyBorder="1" applyAlignment="1">
      <alignment horizontal="right" vertical="center" wrapText="1"/>
    </xf>
    <xf numFmtId="3" fontId="21" fillId="0" borderId="22" xfId="0" applyNumberFormat="1" applyFont="1" applyFill="1" applyBorder="1" applyAlignment="1">
      <alignment horizontal="right" vertical="center" wrapText="1"/>
    </xf>
    <xf numFmtId="3" fontId="21" fillId="0" borderId="23" xfId="0" applyNumberFormat="1" applyFont="1" applyFill="1" applyBorder="1" applyAlignment="1">
      <alignment horizontal="right" vertical="center" wrapText="1"/>
    </xf>
    <xf numFmtId="0" fontId="20" fillId="0" borderId="24" xfId="0" applyFont="1" applyFill="1" applyBorder="1" applyAlignment="1">
      <alignment vertical="center"/>
    </xf>
    <xf numFmtId="3" fontId="21" fillId="25" borderId="22" xfId="0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21" fillId="0" borderId="15" xfId="0" applyFont="1" applyBorder="1"/>
    <xf numFmtId="0" fontId="11" fillId="29" borderId="25" xfId="0" applyFont="1" applyFill="1" applyBorder="1" applyAlignment="1">
      <alignment vertical="center"/>
    </xf>
    <xf numFmtId="3" fontId="21" fillId="29" borderId="14" xfId="0" applyNumberFormat="1" applyFont="1" applyFill="1" applyBorder="1" applyAlignment="1">
      <alignment horizontal="right" vertical="center" wrapText="1"/>
    </xf>
    <xf numFmtId="0" fontId="21" fillId="0" borderId="15" xfId="0" applyFont="1" applyBorder="1" applyAlignment="1">
      <alignment vertical="center"/>
    </xf>
    <xf numFmtId="0" fontId="21" fillId="0" borderId="15" xfId="0" applyFont="1" applyBorder="1" applyAlignment="1"/>
    <xf numFmtId="0" fontId="21" fillId="0" borderId="13" xfId="0" applyFont="1" applyBorder="1" applyAlignment="1"/>
    <xf numFmtId="0" fontId="11" fillId="29" borderId="25" xfId="0" applyFont="1" applyFill="1" applyBorder="1" applyAlignment="1">
      <alignment horizontal="left" vertical="center"/>
    </xf>
    <xf numFmtId="0" fontId="21" fillId="28" borderId="15" xfId="0" applyFont="1" applyFill="1" applyBorder="1" applyAlignment="1"/>
    <xf numFmtId="0" fontId="21" fillId="0" borderId="14" xfId="0" applyFont="1" applyFill="1" applyBorder="1" applyAlignment="1">
      <alignment vertical="center"/>
    </xf>
    <xf numFmtId="0" fontId="21" fillId="0" borderId="22" xfId="0" applyFont="1" applyBorder="1" applyAlignment="1"/>
    <xf numFmtId="0" fontId="21" fillId="29" borderId="14" xfId="0" applyFont="1" applyFill="1" applyBorder="1" applyAlignment="1">
      <alignment vertical="center"/>
    </xf>
    <xf numFmtId="0" fontId="21" fillId="29" borderId="22" xfId="0" applyFont="1" applyFill="1" applyBorder="1" applyAlignment="1"/>
    <xf numFmtId="0" fontId="21" fillId="0" borderId="23" xfId="0" applyFont="1" applyFill="1" applyBorder="1" applyAlignment="1">
      <alignment vertical="center"/>
    </xf>
    <xf numFmtId="0" fontId="21" fillId="0" borderId="23" xfId="0" applyFont="1" applyBorder="1" applyAlignment="1"/>
    <xf numFmtId="10" fontId="21" fillId="0" borderId="26" xfId="0" applyNumberFormat="1" applyFont="1" applyFill="1" applyBorder="1" applyAlignment="1">
      <alignment horizontal="right" vertical="center" wrapText="1"/>
    </xf>
    <xf numFmtId="10" fontId="21" fillId="0" borderId="27" xfId="0" applyNumberFormat="1" applyFont="1" applyFill="1" applyBorder="1" applyAlignment="1">
      <alignment horizontal="right" vertical="center" wrapText="1"/>
    </xf>
    <xf numFmtId="10" fontId="21" fillId="29" borderId="27" xfId="0" applyNumberFormat="1" applyFont="1" applyFill="1" applyBorder="1" applyAlignment="1">
      <alignment horizontal="right" vertical="center" wrapText="1"/>
    </xf>
    <xf numFmtId="10" fontId="21" fillId="29" borderId="26" xfId="0" applyNumberFormat="1" applyFont="1" applyFill="1" applyBorder="1" applyAlignment="1">
      <alignment horizontal="right" vertical="center" wrapText="1"/>
    </xf>
    <xf numFmtId="10" fontId="21" fillId="28" borderId="27" xfId="0" applyNumberFormat="1" applyFont="1" applyFill="1" applyBorder="1" applyAlignment="1">
      <alignment horizontal="right" vertical="center" wrapText="1"/>
    </xf>
    <xf numFmtId="10" fontId="21" fillId="28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21" fillId="29" borderId="14" xfId="0" applyNumberFormat="1" applyFont="1" applyFill="1" applyBorder="1" applyAlignment="1">
      <alignment vertical="center"/>
    </xf>
    <xf numFmtId="0" fontId="27" fillId="0" borderId="0" xfId="0" applyFont="1"/>
    <xf numFmtId="0" fontId="27" fillId="0" borderId="28" xfId="0" applyFont="1" applyBorder="1"/>
    <xf numFmtId="3" fontId="27" fillId="29" borderId="28" xfId="0" applyNumberFormat="1" applyFont="1" applyFill="1" applyBorder="1"/>
    <xf numFmtId="0" fontId="27" fillId="29" borderId="28" xfId="0" applyFont="1" applyFill="1" applyBorder="1"/>
    <xf numFmtId="0" fontId="28" fillId="0" borderId="28" xfId="0" applyFont="1" applyBorder="1"/>
    <xf numFmtId="3" fontId="28" fillId="0" borderId="28" xfId="0" applyNumberFormat="1" applyFont="1" applyBorder="1"/>
    <xf numFmtId="0" fontId="28" fillId="0" borderId="0" xfId="0" applyFont="1"/>
    <xf numFmtId="0" fontId="28" fillId="0" borderId="36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7" fillId="29" borderId="36" xfId="0" applyFont="1" applyFill="1" applyBorder="1" applyAlignment="1">
      <alignment horizontal="left"/>
    </xf>
    <xf numFmtId="0" fontId="27" fillId="29" borderId="29" xfId="0" applyFont="1" applyFill="1" applyBorder="1" applyAlignment="1">
      <alignment horizontal="left"/>
    </xf>
    <xf numFmtId="0" fontId="27" fillId="29" borderId="44" xfId="0" applyFont="1" applyFill="1" applyBorder="1" applyAlignment="1">
      <alignment horizontal="left"/>
    </xf>
    <xf numFmtId="0" fontId="27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29" borderId="31" xfId="0" applyFont="1" applyFill="1" applyBorder="1" applyAlignment="1">
      <alignment horizontal="left" vertical="center" wrapText="1"/>
    </xf>
    <xf numFmtId="0" fontId="21" fillId="29" borderId="24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49" fontId="21" fillId="29" borderId="31" xfId="0" applyNumberFormat="1" applyFont="1" applyFill="1" applyBorder="1" applyAlignment="1">
      <alignment horizontal="left" vertical="center"/>
    </xf>
    <xf numFmtId="49" fontId="21" fillId="29" borderId="24" xfId="0" applyNumberFormat="1" applyFont="1" applyFill="1" applyBorder="1" applyAlignment="1">
      <alignment horizontal="left" vertical="center"/>
    </xf>
    <xf numFmtId="0" fontId="21" fillId="26" borderId="31" xfId="0" applyFont="1" applyFill="1" applyBorder="1" applyAlignment="1">
      <alignment horizontal="left" vertical="center"/>
    </xf>
    <xf numFmtId="0" fontId="21" fillId="26" borderId="24" xfId="0" applyFont="1" applyFill="1" applyBorder="1" applyAlignment="1">
      <alignment horizontal="left" vertical="center"/>
    </xf>
    <xf numFmtId="0" fontId="11" fillId="0" borderId="19" xfId="0" applyFont="1" applyBorder="1" applyAlignment="1"/>
    <xf numFmtId="0" fontId="21" fillId="24" borderId="36" xfId="0" applyFont="1" applyFill="1" applyBorder="1" applyAlignment="1">
      <alignment horizontal="left" vertical="center" wrapText="1"/>
    </xf>
    <xf numFmtId="0" fontId="21" fillId="24" borderId="29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vertical="center"/>
    </xf>
    <xf numFmtId="0" fontId="20" fillId="0" borderId="24" xfId="0" applyFont="1" applyFill="1" applyBorder="1" applyAlignment="1">
      <alignment horizontal="left" vertical="center"/>
    </xf>
    <xf numFmtId="0" fontId="21" fillId="29" borderId="31" xfId="0" applyFont="1" applyFill="1" applyBorder="1" applyAlignment="1">
      <alignment horizontal="left" vertical="center"/>
    </xf>
    <xf numFmtId="0" fontId="21" fillId="29" borderId="24" xfId="0" applyFont="1" applyFill="1" applyBorder="1" applyAlignment="1">
      <alignment horizontal="left" vertical="center"/>
    </xf>
    <xf numFmtId="0" fontId="11" fillId="29" borderId="19" xfId="0" applyFont="1" applyFill="1" applyBorder="1" applyAlignment="1"/>
    <xf numFmtId="0" fontId="21" fillId="0" borderId="43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11" fillId="0" borderId="39" xfId="0" applyFont="1" applyFill="1" applyBorder="1" applyAlignment="1"/>
    <xf numFmtId="0" fontId="21" fillId="0" borderId="43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21" fillId="0" borderId="1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3" fontId="25" fillId="0" borderId="13" xfId="0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vertical="center"/>
    </xf>
    <xf numFmtId="0" fontId="21" fillId="26" borderId="31" xfId="0" applyFont="1" applyFill="1" applyBorder="1" applyAlignment="1">
      <alignment horizontal="left" vertical="center" wrapText="1"/>
    </xf>
    <xf numFmtId="0" fontId="21" fillId="26" borderId="24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vertical="center" wrapText="1"/>
    </xf>
    <xf numFmtId="0" fontId="21" fillId="24" borderId="31" xfId="0" applyFont="1" applyFill="1" applyBorder="1" applyAlignment="1">
      <alignment horizontal="left" vertical="center" wrapText="1"/>
    </xf>
    <xf numFmtId="0" fontId="11" fillId="24" borderId="24" xfId="0" applyFont="1" applyFill="1" applyBorder="1" applyAlignment="1">
      <alignment horizontal="left" vertical="center" wrapText="1"/>
    </xf>
    <xf numFmtId="0" fontId="11" fillId="0" borderId="24" xfId="0" applyFont="1" applyBorder="1" applyAlignment="1"/>
    <xf numFmtId="0" fontId="21" fillId="0" borderId="32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11" fillId="0" borderId="25" xfId="0" applyFont="1" applyBorder="1" applyAlignment="1">
      <alignment vertical="center"/>
    </xf>
    <xf numFmtId="0" fontId="11" fillId="0" borderId="30" xfId="0" applyFont="1" applyBorder="1" applyAlignment="1"/>
    <xf numFmtId="0" fontId="21" fillId="0" borderId="1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49" fontId="21" fillId="0" borderId="31" xfId="0" applyNumberFormat="1" applyFont="1" applyFill="1" applyBorder="1" applyAlignment="1">
      <alignment horizontal="left" vertical="center"/>
    </xf>
    <xf numFmtId="49" fontId="21" fillId="0" borderId="24" xfId="0" applyNumberFormat="1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left" vertical="center" wrapText="1"/>
    </xf>
    <xf numFmtId="49" fontId="21" fillId="0" borderId="37" xfId="0" applyNumberFormat="1" applyFont="1" applyFill="1" applyBorder="1" applyAlignment="1">
      <alignment horizontal="left" vertical="center"/>
    </xf>
    <xf numFmtId="49" fontId="21" fillId="0" borderId="38" xfId="0" applyNumberFormat="1" applyFont="1" applyFill="1" applyBorder="1" applyAlignment="1">
      <alignment horizontal="left" vertical="center"/>
    </xf>
    <xf numFmtId="49" fontId="21" fillId="0" borderId="39" xfId="0" applyNumberFormat="1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11" fillId="0" borderId="19" xfId="0" applyFont="1" applyFill="1" applyBorder="1" applyAlignment="1"/>
    <xf numFmtId="49" fontId="21" fillId="0" borderId="32" xfId="0" applyNumberFormat="1" applyFont="1" applyFill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25" xfId="0" applyFont="1" applyBorder="1" applyAlignment="1"/>
    <xf numFmtId="0" fontId="24" fillId="0" borderId="3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27" borderId="20" xfId="0" applyFont="1" applyFill="1" applyBorder="1" applyAlignment="1">
      <alignment horizontal="center" vertical="center" wrapText="1"/>
    </xf>
    <xf numFmtId="0" fontId="22" fillId="27" borderId="21" xfId="0" applyFont="1" applyFill="1" applyBorder="1" applyAlignment="1">
      <alignment horizontal="center" vertical="center" wrapText="1"/>
    </xf>
    <xf numFmtId="0" fontId="22" fillId="27" borderId="35" xfId="0" applyFont="1" applyFill="1" applyBorder="1" applyAlignment="1">
      <alignment horizontal="center" vertical="center" wrapText="1"/>
    </xf>
    <xf numFmtId="0" fontId="21" fillId="24" borderId="24" xfId="0" applyFont="1" applyFill="1" applyBorder="1" applyAlignment="1">
      <alignment horizontal="left" vertical="center" wrapText="1"/>
    </xf>
    <xf numFmtId="0" fontId="22" fillId="27" borderId="40" xfId="0" applyFont="1" applyFill="1" applyBorder="1" applyAlignment="1">
      <alignment horizontal="center"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2" fillId="27" borderId="42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29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3" fontId="22" fillId="24" borderId="16" xfId="0" applyNumberFormat="1" applyFont="1" applyFill="1" applyBorder="1" applyAlignment="1">
      <alignment horizontal="center" vertical="center" wrapText="1"/>
    </xf>
    <xf numFmtId="3" fontId="22" fillId="24" borderId="29" xfId="0" applyNumberFormat="1" applyFont="1" applyFill="1" applyBorder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 2 2" xfId="39"/>
    <cellStyle name="Normál 2 3" xfId="40"/>
    <cellStyle name="Normál 2 3 2" xfId="41"/>
    <cellStyle name="Normál 3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topLeftCell="D1" workbookViewId="0">
      <selection activeCell="A3" sqref="A3:P3"/>
    </sheetView>
  </sheetViews>
  <sheetFormatPr defaultRowHeight="12.75"/>
  <cols>
    <col min="1" max="1" width="5.7109375" customWidth="1"/>
    <col min="2" max="2" width="0.28515625" customWidth="1"/>
    <col min="3" max="3" width="40.7109375" customWidth="1"/>
    <col min="4" max="4" width="0.28515625" customWidth="1"/>
    <col min="5" max="8" width="8.7109375" customWidth="1"/>
    <col min="9" max="9" width="5.7109375" customWidth="1"/>
    <col min="10" max="10" width="0.28515625" customWidth="1"/>
    <col min="11" max="11" width="40.7109375" customWidth="1"/>
    <col min="12" max="12" width="0.28515625" customWidth="1"/>
    <col min="13" max="16" width="8.7109375" customWidth="1"/>
  </cols>
  <sheetData>
    <row r="1" spans="1:16" ht="18" customHeight="1">
      <c r="N1" s="75" t="s">
        <v>60</v>
      </c>
      <c r="O1" s="75"/>
      <c r="P1" s="75"/>
    </row>
    <row r="2" spans="1:16" ht="15.75">
      <c r="A2" s="76" t="s">
        <v>48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4.25">
      <c r="A3" s="77" t="s">
        <v>36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5.75">
      <c r="A4" s="76" t="s">
        <v>11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9.5" thickBot="1">
      <c r="A5" s="1"/>
      <c r="B5" s="2"/>
      <c r="C5" s="131"/>
      <c r="D5" s="131"/>
      <c r="E5" s="131"/>
      <c r="F5" s="10"/>
      <c r="G5" s="10"/>
      <c r="H5" s="10"/>
      <c r="I5" s="132"/>
      <c r="J5" s="132"/>
      <c r="K5" s="132"/>
      <c r="L5" s="132"/>
      <c r="M5" s="10"/>
      <c r="N5" s="10"/>
      <c r="O5" s="9" t="s">
        <v>7</v>
      </c>
      <c r="P5" s="10"/>
    </row>
    <row r="6" spans="1:16" ht="36" thickBot="1">
      <c r="A6" s="3" t="s">
        <v>17</v>
      </c>
      <c r="B6" s="140" t="s">
        <v>0</v>
      </c>
      <c r="C6" s="141"/>
      <c r="D6" s="142"/>
      <c r="E6" s="13" t="s">
        <v>49</v>
      </c>
      <c r="F6" s="14" t="s">
        <v>51</v>
      </c>
      <c r="G6" s="13" t="s">
        <v>50</v>
      </c>
      <c r="H6" s="4" t="s">
        <v>52</v>
      </c>
      <c r="I6" s="17" t="s">
        <v>17</v>
      </c>
      <c r="J6" s="143" t="s">
        <v>0</v>
      </c>
      <c r="K6" s="144"/>
      <c r="L6" s="142"/>
      <c r="M6" s="18" t="s">
        <v>49</v>
      </c>
      <c r="N6" s="18" t="s">
        <v>51</v>
      </c>
      <c r="O6" s="14" t="s">
        <v>50</v>
      </c>
      <c r="P6" s="4" t="s">
        <v>52</v>
      </c>
    </row>
    <row r="7" spans="1:16" ht="15.75" customHeight="1">
      <c r="A7" s="133" t="s">
        <v>28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5"/>
    </row>
    <row r="8" spans="1:16" ht="14.25" customHeight="1">
      <c r="A8" s="20" t="s">
        <v>1</v>
      </c>
      <c r="B8" s="102" t="s">
        <v>5</v>
      </c>
      <c r="C8" s="103"/>
      <c r="D8" s="101"/>
      <c r="E8" s="16">
        <v>10186</v>
      </c>
      <c r="F8" s="21">
        <v>19543</v>
      </c>
      <c r="G8" s="16">
        <v>25902</v>
      </c>
      <c r="H8" s="54">
        <f>G8/F8</f>
        <v>1.3253850483549097</v>
      </c>
      <c r="I8" s="22" t="s">
        <v>1</v>
      </c>
      <c r="J8" s="116" t="s">
        <v>15</v>
      </c>
      <c r="K8" s="117"/>
      <c r="L8" s="101"/>
      <c r="M8" s="16">
        <v>137869</v>
      </c>
      <c r="N8" s="43">
        <v>138553</v>
      </c>
      <c r="O8" s="16">
        <v>119230</v>
      </c>
      <c r="P8" s="55">
        <f>O8/N8</f>
        <v>0.8605371229782105</v>
      </c>
    </row>
    <row r="9" spans="1:16" ht="14.25" customHeight="1">
      <c r="A9" s="20" t="s">
        <v>2</v>
      </c>
      <c r="B9" s="102" t="s">
        <v>6</v>
      </c>
      <c r="C9" s="103"/>
      <c r="D9" s="101"/>
      <c r="E9" s="16">
        <v>35350</v>
      </c>
      <c r="F9" s="21">
        <v>35350</v>
      </c>
      <c r="G9" s="16">
        <v>27422</v>
      </c>
      <c r="H9" s="54">
        <f>G9/F9</f>
        <v>0.77572842998585578</v>
      </c>
      <c r="I9" s="22" t="s">
        <v>2</v>
      </c>
      <c r="J9" s="102" t="s">
        <v>18</v>
      </c>
      <c r="K9" s="103"/>
      <c r="L9" s="101"/>
      <c r="M9" s="16">
        <v>25005</v>
      </c>
      <c r="N9" s="43">
        <v>25166</v>
      </c>
      <c r="O9" s="16">
        <v>21182</v>
      </c>
      <c r="P9" s="55">
        <f t="shared" ref="P9:P20" si="0">O9/N9</f>
        <v>0.84169117062703647</v>
      </c>
    </row>
    <row r="10" spans="1:16" ht="14.25" customHeight="1">
      <c r="A10" s="20" t="s">
        <v>3</v>
      </c>
      <c r="B10" s="102" t="s">
        <v>19</v>
      </c>
      <c r="C10" s="103"/>
      <c r="D10" s="101"/>
      <c r="E10" s="16">
        <v>274616</v>
      </c>
      <c r="F10" s="21">
        <v>291363</v>
      </c>
      <c r="G10" s="16">
        <v>275015</v>
      </c>
      <c r="H10" s="54">
        <f>G10/F10</f>
        <v>0.94389129711047726</v>
      </c>
      <c r="I10" s="22" t="s">
        <v>3</v>
      </c>
      <c r="J10" s="102" t="s">
        <v>34</v>
      </c>
      <c r="K10" s="103"/>
      <c r="L10" s="101"/>
      <c r="M10" s="16">
        <v>73367</v>
      </c>
      <c r="N10" s="43">
        <v>108085</v>
      </c>
      <c r="O10" s="16">
        <v>77598</v>
      </c>
      <c r="P10" s="55">
        <f t="shared" si="0"/>
        <v>0.7179349585974002</v>
      </c>
    </row>
    <row r="11" spans="1:16">
      <c r="A11" s="20" t="s">
        <v>4</v>
      </c>
      <c r="B11" s="80" t="s">
        <v>20</v>
      </c>
      <c r="C11" s="81"/>
      <c r="D11" s="101"/>
      <c r="E11" s="16">
        <v>2200</v>
      </c>
      <c r="F11" s="21">
        <v>2200</v>
      </c>
      <c r="G11" s="16">
        <v>1249</v>
      </c>
      <c r="H11" s="54">
        <f>G11/F11</f>
        <v>0.56772727272727275</v>
      </c>
      <c r="I11" s="22" t="s">
        <v>4</v>
      </c>
      <c r="J11" s="116" t="s">
        <v>9</v>
      </c>
      <c r="K11" s="117"/>
      <c r="L11" s="101"/>
      <c r="M11" s="16">
        <v>59682</v>
      </c>
      <c r="N11" s="43">
        <v>70307</v>
      </c>
      <c r="O11" s="16">
        <v>63815</v>
      </c>
      <c r="P11" s="55">
        <f t="shared" si="0"/>
        <v>0.90766211045841805</v>
      </c>
    </row>
    <row r="12" spans="1:16">
      <c r="A12" s="5"/>
      <c r="B12" s="104"/>
      <c r="C12" s="105"/>
      <c r="D12" s="101"/>
      <c r="E12" s="6"/>
      <c r="F12" s="12"/>
      <c r="G12" s="6"/>
      <c r="H12" s="54"/>
      <c r="I12" s="23" t="s">
        <v>8</v>
      </c>
      <c r="J12" s="102" t="s">
        <v>12</v>
      </c>
      <c r="K12" s="103"/>
      <c r="L12" s="101"/>
      <c r="M12" s="24">
        <f>SUM(M13:M17)</f>
        <v>26693</v>
      </c>
      <c r="N12" s="24">
        <v>22687</v>
      </c>
      <c r="O12" s="24">
        <v>20400</v>
      </c>
      <c r="P12" s="55">
        <f t="shared" si="0"/>
        <v>0.89919337065279681</v>
      </c>
    </row>
    <row r="13" spans="1:16">
      <c r="A13" s="5"/>
      <c r="B13" s="104"/>
      <c r="C13" s="105"/>
      <c r="D13" s="101"/>
      <c r="E13" s="6"/>
      <c r="F13" s="12"/>
      <c r="G13" s="6"/>
      <c r="H13" s="54"/>
      <c r="I13" s="7"/>
      <c r="J13" s="11"/>
      <c r="K13" s="91" t="s">
        <v>41</v>
      </c>
      <c r="L13" s="101"/>
      <c r="M13" s="24">
        <v>22413</v>
      </c>
      <c r="N13" s="43">
        <v>19452</v>
      </c>
      <c r="O13" s="24">
        <v>18893</v>
      </c>
      <c r="P13" s="55">
        <f t="shared" si="0"/>
        <v>0.97126259510590174</v>
      </c>
    </row>
    <row r="14" spans="1:16">
      <c r="A14" s="5"/>
      <c r="B14" s="104"/>
      <c r="C14" s="105"/>
      <c r="D14" s="101"/>
      <c r="E14" s="6"/>
      <c r="F14" s="12"/>
      <c r="G14" s="6"/>
      <c r="H14" s="54"/>
      <c r="I14" s="7"/>
      <c r="J14" s="11"/>
      <c r="K14" s="91" t="s">
        <v>42</v>
      </c>
      <c r="L14" s="101"/>
      <c r="M14" s="24">
        <v>2280</v>
      </c>
      <c r="N14" s="43">
        <v>2416</v>
      </c>
      <c r="O14" s="24">
        <v>1507</v>
      </c>
      <c r="P14" s="55">
        <f t="shared" si="0"/>
        <v>0.6237582781456954</v>
      </c>
    </row>
    <row r="15" spans="1:16">
      <c r="A15" s="5"/>
      <c r="B15" s="104"/>
      <c r="C15" s="105"/>
      <c r="D15" s="101"/>
      <c r="E15" s="6"/>
      <c r="F15" s="12"/>
      <c r="G15" s="6"/>
      <c r="H15" s="54"/>
      <c r="I15" s="7"/>
      <c r="J15" s="11"/>
      <c r="K15" s="91" t="s">
        <v>43</v>
      </c>
      <c r="L15" s="101"/>
      <c r="M15" s="24"/>
      <c r="N15" s="43"/>
      <c r="O15" s="24"/>
      <c r="P15" s="55"/>
    </row>
    <row r="16" spans="1:16">
      <c r="A16" s="5"/>
      <c r="B16" s="104"/>
      <c r="C16" s="105"/>
      <c r="D16" s="101"/>
      <c r="E16" s="6"/>
      <c r="F16" s="12"/>
      <c r="G16" s="6"/>
      <c r="H16" s="54"/>
      <c r="I16" s="7"/>
      <c r="J16" s="11"/>
      <c r="K16" s="91" t="s">
        <v>46</v>
      </c>
      <c r="L16" s="101"/>
      <c r="M16" s="24">
        <v>500</v>
      </c>
      <c r="N16" s="43">
        <v>0</v>
      </c>
      <c r="O16" s="24"/>
      <c r="P16" s="55"/>
    </row>
    <row r="17" spans="1:16">
      <c r="A17" s="5"/>
      <c r="B17" s="104"/>
      <c r="C17" s="105"/>
      <c r="D17" s="101"/>
      <c r="E17" s="6"/>
      <c r="F17" s="12"/>
      <c r="G17" s="6"/>
      <c r="H17" s="54"/>
      <c r="I17" s="7"/>
      <c r="J17" s="11"/>
      <c r="K17" s="91" t="s">
        <v>47</v>
      </c>
      <c r="L17" s="87"/>
      <c r="M17" s="24">
        <v>1500</v>
      </c>
      <c r="N17" s="44">
        <v>819</v>
      </c>
      <c r="O17" s="24"/>
      <c r="P17" s="55"/>
    </row>
    <row r="18" spans="1:16" ht="15.75" customHeight="1">
      <c r="A18" s="106" t="s">
        <v>30</v>
      </c>
      <c r="B18" s="107"/>
      <c r="C18" s="107"/>
      <c r="D18" s="108"/>
      <c r="E18" s="26">
        <f>SUM(E8:E17)</f>
        <v>322352</v>
      </c>
      <c r="F18" s="27">
        <f>SUM(F8:F11)</f>
        <v>348456</v>
      </c>
      <c r="G18" s="27">
        <f>SUM(G8:G11)</f>
        <v>329588</v>
      </c>
      <c r="H18" s="57">
        <f>G18/F18</f>
        <v>0.94585256101200721</v>
      </c>
      <c r="I18" s="92" t="s">
        <v>37</v>
      </c>
      <c r="J18" s="93"/>
      <c r="K18" s="93"/>
      <c r="L18" s="94"/>
      <c r="M18" s="28">
        <f>SUM(M8:M12)</f>
        <v>322616</v>
      </c>
      <c r="N18" s="28">
        <f>SUM(N8:N12)</f>
        <v>364798</v>
      </c>
      <c r="O18" s="28">
        <f>SUM(O8:O12)</f>
        <v>302225</v>
      </c>
      <c r="P18" s="56">
        <f t="shared" si="0"/>
        <v>0.82847219557124763</v>
      </c>
    </row>
    <row r="19" spans="1:16" ht="32.25" customHeight="1">
      <c r="A19" s="20" t="s">
        <v>8</v>
      </c>
      <c r="B19" s="102" t="s">
        <v>26</v>
      </c>
      <c r="C19" s="103"/>
      <c r="D19" s="108"/>
      <c r="E19" s="16"/>
      <c r="F19" s="21">
        <v>21495</v>
      </c>
      <c r="G19" s="16">
        <v>21495</v>
      </c>
      <c r="H19" s="54">
        <f>G19/F19</f>
        <v>1</v>
      </c>
      <c r="I19" s="7"/>
      <c r="J19" s="11"/>
      <c r="K19" s="37"/>
      <c r="L19" s="25"/>
      <c r="M19" s="45"/>
      <c r="N19" s="44"/>
      <c r="O19" s="24"/>
      <c r="P19" s="55"/>
    </row>
    <row r="20" spans="1:16" s="60" customFormat="1" ht="16.5" customHeight="1" thickBot="1">
      <c r="A20" s="98" t="s">
        <v>21</v>
      </c>
      <c r="B20" s="99"/>
      <c r="C20" s="99"/>
      <c r="D20" s="100"/>
      <c r="E20" s="16">
        <f>SUM(E18:E19)</f>
        <v>322352</v>
      </c>
      <c r="F20" s="36">
        <f>SUM(F18:F19)</f>
        <v>369951</v>
      </c>
      <c r="G20" s="36">
        <f>SUM(G18:G19)</f>
        <v>351083</v>
      </c>
      <c r="H20" s="54">
        <f>G20/F20</f>
        <v>0.94899865117272286</v>
      </c>
      <c r="I20" s="95" t="s">
        <v>16</v>
      </c>
      <c r="J20" s="96"/>
      <c r="K20" s="96"/>
      <c r="L20" s="97"/>
      <c r="M20" s="24">
        <f>SUM(M18:M19)</f>
        <v>322616</v>
      </c>
      <c r="N20" s="24">
        <f>SUM(N18:N19)</f>
        <v>364798</v>
      </c>
      <c r="O20" s="24">
        <f>SUM(O18:O19)</f>
        <v>302225</v>
      </c>
      <c r="P20" s="55">
        <f t="shared" si="0"/>
        <v>0.82847219557124763</v>
      </c>
    </row>
    <row r="21" spans="1:16" ht="15.75" customHeight="1">
      <c r="A21" s="137" t="s">
        <v>29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</row>
    <row r="22" spans="1:16">
      <c r="A22" s="20" t="s">
        <v>1</v>
      </c>
      <c r="B22" s="80" t="s">
        <v>22</v>
      </c>
      <c r="C22" s="81"/>
      <c r="D22" s="101"/>
      <c r="E22" s="16">
        <v>1500</v>
      </c>
      <c r="F22" s="21">
        <v>13608</v>
      </c>
      <c r="G22" s="16">
        <v>12108</v>
      </c>
      <c r="H22" s="55">
        <f>G22/F22</f>
        <v>0.88977072310405647</v>
      </c>
      <c r="I22" s="22" t="s">
        <v>1</v>
      </c>
      <c r="J22" s="116" t="s">
        <v>13</v>
      </c>
      <c r="K22" s="117"/>
      <c r="L22" s="87"/>
      <c r="M22" s="16">
        <v>1143</v>
      </c>
      <c r="N22" s="44">
        <v>14606</v>
      </c>
      <c r="O22" s="16">
        <v>7379</v>
      </c>
      <c r="P22" s="55">
        <f>O22/N22</f>
        <v>0.5052033410927016</v>
      </c>
    </row>
    <row r="23" spans="1:16" ht="26.25" customHeight="1">
      <c r="A23" s="20" t="s">
        <v>2</v>
      </c>
      <c r="B23" s="102" t="s">
        <v>24</v>
      </c>
      <c r="C23" s="103"/>
      <c r="D23" s="101"/>
      <c r="E23" s="16"/>
      <c r="F23" s="21">
        <v>41724</v>
      </c>
      <c r="G23" s="16">
        <v>34646</v>
      </c>
      <c r="H23" s="55">
        <f>G23/F23</f>
        <v>0.83036142268238899</v>
      </c>
      <c r="I23" s="22" t="s">
        <v>2</v>
      </c>
      <c r="J23" s="102" t="s">
        <v>14</v>
      </c>
      <c r="K23" s="103"/>
      <c r="L23" s="87"/>
      <c r="M23" s="16">
        <v>49697</v>
      </c>
      <c r="N23" s="44">
        <v>60740</v>
      </c>
      <c r="O23" s="16">
        <v>52062</v>
      </c>
      <c r="P23" s="55">
        <f t="shared" ref="P23:P33" si="1">O23/N23</f>
        <v>0.85712874547250573</v>
      </c>
    </row>
    <row r="24" spans="1:16">
      <c r="A24" s="20" t="s">
        <v>3</v>
      </c>
      <c r="B24" s="80" t="s">
        <v>25</v>
      </c>
      <c r="C24" s="81"/>
      <c r="D24" s="101"/>
      <c r="E24" s="16">
        <v>34604</v>
      </c>
      <c r="F24" s="21"/>
      <c r="G24" s="16"/>
      <c r="H24" s="55"/>
      <c r="I24" s="22" t="s">
        <v>3</v>
      </c>
      <c r="J24" s="102" t="s">
        <v>10</v>
      </c>
      <c r="K24" s="103"/>
      <c r="L24" s="87"/>
      <c r="M24" s="16"/>
      <c r="N24" s="44">
        <v>140</v>
      </c>
      <c r="O24" s="16">
        <v>140</v>
      </c>
      <c r="P24" s="55">
        <f t="shared" si="1"/>
        <v>1</v>
      </c>
    </row>
    <row r="25" spans="1:16">
      <c r="A25" s="85" t="s">
        <v>31</v>
      </c>
      <c r="B25" s="86"/>
      <c r="C25" s="86"/>
      <c r="D25" s="101"/>
      <c r="E25" s="29">
        <f>SUM(E22:E24)</f>
        <v>36104</v>
      </c>
      <c r="F25" s="30">
        <f>SUM(F22:F24)</f>
        <v>55332</v>
      </c>
      <c r="G25" s="29">
        <f>SUM(G22:G24)</f>
        <v>46754</v>
      </c>
      <c r="H25" s="56">
        <f t="shared" ref="H25:H33" si="2">G25/F25</f>
        <v>0.84497216800404829</v>
      </c>
      <c r="I25" s="85" t="s">
        <v>38</v>
      </c>
      <c r="J25" s="86"/>
      <c r="K25" s="86"/>
      <c r="L25" s="87"/>
      <c r="M25" s="29">
        <f>SUM(M22:M24)</f>
        <v>50840</v>
      </c>
      <c r="N25" s="29">
        <f>SUM(N22:N24)</f>
        <v>75486</v>
      </c>
      <c r="O25" s="29">
        <f>SUM(O22:O24)</f>
        <v>59581</v>
      </c>
      <c r="P25" s="56">
        <f t="shared" si="1"/>
        <v>0.78929867790053787</v>
      </c>
    </row>
    <row r="26" spans="1:16" ht="27.75" customHeight="1">
      <c r="A26" s="109" t="s">
        <v>44</v>
      </c>
      <c r="B26" s="136"/>
      <c r="C26" s="136"/>
      <c r="D26" s="101"/>
      <c r="E26" s="19">
        <v>-15000</v>
      </c>
      <c r="F26" s="15">
        <v>-15000</v>
      </c>
      <c r="G26" s="19"/>
      <c r="H26" s="58"/>
      <c r="I26" s="109" t="s">
        <v>45</v>
      </c>
      <c r="J26" s="110"/>
      <c r="K26" s="110"/>
      <c r="L26" s="87"/>
      <c r="M26" s="19"/>
      <c r="N26" s="47"/>
      <c r="O26" s="19"/>
      <c r="P26" s="58"/>
    </row>
    <row r="27" spans="1:16" ht="30" customHeight="1">
      <c r="A27" s="20" t="s">
        <v>4</v>
      </c>
      <c r="B27" s="102" t="s">
        <v>40</v>
      </c>
      <c r="C27" s="103"/>
      <c r="D27" s="101"/>
      <c r="E27" s="16">
        <v>15000</v>
      </c>
      <c r="F27" s="21">
        <v>15000</v>
      </c>
      <c r="G27" s="16">
        <v>15000</v>
      </c>
      <c r="H27" s="55">
        <f t="shared" si="2"/>
        <v>1</v>
      </c>
      <c r="I27" s="31"/>
      <c r="J27" s="32"/>
      <c r="K27" s="111"/>
      <c r="L27" s="87"/>
      <c r="M27" s="16"/>
      <c r="N27" s="44"/>
      <c r="O27" s="16"/>
      <c r="P27" s="55"/>
    </row>
    <row r="28" spans="1:16" s="60" customFormat="1" ht="15.75" customHeight="1">
      <c r="A28" s="120" t="s">
        <v>23</v>
      </c>
      <c r="B28" s="103"/>
      <c r="C28" s="103"/>
      <c r="D28" s="121"/>
      <c r="E28" s="16">
        <f>SUM(E25+E27)</f>
        <v>51104</v>
      </c>
      <c r="F28" s="21">
        <f>SUM(F25+F27)</f>
        <v>70332</v>
      </c>
      <c r="G28" s="16">
        <v>61754</v>
      </c>
      <c r="H28" s="55">
        <f t="shared" si="2"/>
        <v>0.87803560257066482</v>
      </c>
      <c r="I28" s="126" t="s">
        <v>27</v>
      </c>
      <c r="J28" s="117"/>
      <c r="K28" s="117"/>
      <c r="L28" s="127"/>
      <c r="M28" s="33">
        <f>SUM(M25:M27)</f>
        <v>50840</v>
      </c>
      <c r="N28" s="33">
        <f>SUM(N25:N27)</f>
        <v>75486</v>
      </c>
      <c r="O28" s="33">
        <f>SUM(O25:O27)</f>
        <v>59581</v>
      </c>
      <c r="P28" s="55">
        <f t="shared" si="1"/>
        <v>0.78929867790053787</v>
      </c>
    </row>
    <row r="29" spans="1:16" ht="15.75" customHeight="1">
      <c r="A29" s="120" t="s">
        <v>32</v>
      </c>
      <c r="B29" s="103"/>
      <c r="C29" s="103"/>
      <c r="D29" s="122"/>
      <c r="E29" s="8"/>
      <c r="F29" s="38"/>
      <c r="G29" s="8">
        <v>34600</v>
      </c>
      <c r="H29" s="55"/>
      <c r="I29" s="118" t="s">
        <v>35</v>
      </c>
      <c r="J29" s="119"/>
      <c r="K29" s="119"/>
      <c r="L29" s="87"/>
      <c r="M29" s="16"/>
      <c r="N29" s="44"/>
      <c r="O29" s="16">
        <v>34600</v>
      </c>
      <c r="P29" s="55"/>
    </row>
    <row r="30" spans="1:16" ht="8.25" customHeight="1">
      <c r="A30" s="80"/>
      <c r="B30" s="81"/>
      <c r="C30" s="82"/>
      <c r="D30" s="39"/>
      <c r="E30" s="40"/>
      <c r="F30" s="40"/>
      <c r="G30" s="40"/>
      <c r="H30" s="55"/>
      <c r="I30" s="128"/>
      <c r="J30" s="129"/>
      <c r="K30" s="129"/>
      <c r="L30" s="130"/>
      <c r="M30" s="48"/>
      <c r="N30" s="49"/>
      <c r="O30" s="48"/>
      <c r="P30" s="55"/>
    </row>
    <row r="31" spans="1:16" ht="16.5" customHeight="1">
      <c r="A31" s="78" t="s">
        <v>33</v>
      </c>
      <c r="B31" s="79"/>
      <c r="C31" s="79"/>
      <c r="D31" s="41"/>
      <c r="E31" s="42">
        <f>SUM(E19,E29,E27)</f>
        <v>15000</v>
      </c>
      <c r="F31" s="42">
        <v>36496</v>
      </c>
      <c r="G31" s="42">
        <v>71095</v>
      </c>
      <c r="H31" s="56"/>
      <c r="I31" s="83" t="s">
        <v>39</v>
      </c>
      <c r="J31" s="84"/>
      <c r="K31" s="84"/>
      <c r="L31" s="46"/>
      <c r="M31" s="50"/>
      <c r="N31" s="51"/>
      <c r="O31" s="61">
        <v>34600</v>
      </c>
      <c r="P31" s="56"/>
    </row>
    <row r="32" spans="1:16" ht="16.5" customHeight="1" thickBot="1">
      <c r="A32" s="112"/>
      <c r="B32" s="113"/>
      <c r="C32" s="113"/>
      <c r="D32" s="114"/>
      <c r="E32" s="33"/>
      <c r="F32" s="35"/>
      <c r="G32" s="36"/>
      <c r="H32" s="54"/>
      <c r="I32" s="123" t="s">
        <v>53</v>
      </c>
      <c r="J32" s="124"/>
      <c r="K32" s="124"/>
      <c r="L32" s="125"/>
      <c r="M32" s="52"/>
      <c r="N32" s="53"/>
      <c r="O32" s="52"/>
      <c r="P32" s="54"/>
    </row>
    <row r="33" spans="1:16" ht="13.5" customHeight="1" thickBot="1">
      <c r="A33" s="88" t="s">
        <v>58</v>
      </c>
      <c r="B33" s="89"/>
      <c r="C33" s="89"/>
      <c r="D33" s="90"/>
      <c r="E33" s="34">
        <f>E18+E25+E31+E32</f>
        <v>373456</v>
      </c>
      <c r="F33" s="34">
        <f>F18+F25+F31+F32</f>
        <v>440284</v>
      </c>
      <c r="G33" s="34">
        <f>G18+G25+G31+G32</f>
        <v>447437</v>
      </c>
      <c r="H33" s="59">
        <f t="shared" si="2"/>
        <v>1.0162463319130379</v>
      </c>
      <c r="I33" s="88" t="s">
        <v>59</v>
      </c>
      <c r="J33" s="89"/>
      <c r="K33" s="89"/>
      <c r="L33" s="115"/>
      <c r="M33" s="34">
        <f>M20+M28+M31+M32</f>
        <v>373456</v>
      </c>
      <c r="N33" s="34">
        <f>N20+N28+N31+N32</f>
        <v>440284</v>
      </c>
      <c r="O33" s="34">
        <f>SUM(O18+O25+O31+O32)</f>
        <v>396406</v>
      </c>
      <c r="P33" s="59">
        <f t="shared" si="1"/>
        <v>0.90034159769603261</v>
      </c>
    </row>
    <row r="34" spans="1:16" s="68" customFormat="1" ht="12" thickBot="1">
      <c r="A34" s="66" t="s">
        <v>54</v>
      </c>
      <c r="B34" s="66"/>
      <c r="C34" s="66"/>
      <c r="D34" s="66"/>
      <c r="E34" s="67"/>
      <c r="F34" s="67"/>
      <c r="G34" s="67">
        <v>12</v>
      </c>
      <c r="H34" s="67"/>
      <c r="I34" s="69" t="s">
        <v>55</v>
      </c>
      <c r="J34" s="70"/>
      <c r="K34" s="71"/>
      <c r="L34" s="66"/>
      <c r="M34" s="66"/>
      <c r="N34" s="66"/>
      <c r="O34" s="66">
        <v>-4439</v>
      </c>
      <c r="P34" s="67"/>
    </row>
    <row r="35" spans="1:16" s="62" customFormat="1" ht="13.5" thickBot="1">
      <c r="A35" s="63" t="s">
        <v>56</v>
      </c>
      <c r="B35" s="63"/>
      <c r="C35" s="63"/>
      <c r="D35" s="63"/>
      <c r="E35" s="64">
        <f>SUM(E33:E34)</f>
        <v>373456</v>
      </c>
      <c r="F35" s="64">
        <f>SUM(F33:F34)</f>
        <v>440284</v>
      </c>
      <c r="G35" s="64">
        <f>SUM(G33:G34)</f>
        <v>447449</v>
      </c>
      <c r="H35" s="64"/>
      <c r="I35" s="72" t="s">
        <v>57</v>
      </c>
      <c r="J35" s="73"/>
      <c r="K35" s="74"/>
      <c r="L35" s="65"/>
      <c r="M35" s="64">
        <f>SUM(M33+M34)</f>
        <v>373456</v>
      </c>
      <c r="N35" s="64">
        <f>SUM(N33+N34)</f>
        <v>440284</v>
      </c>
      <c r="O35" s="64">
        <f>SUM(O33+O34)</f>
        <v>391967</v>
      </c>
      <c r="P35" s="65"/>
    </row>
  </sheetData>
  <mergeCells count="61">
    <mergeCell ref="B6:D6"/>
    <mergeCell ref="J6:L6"/>
    <mergeCell ref="B8:D8"/>
    <mergeCell ref="K14:L14"/>
    <mergeCell ref="J12:L12"/>
    <mergeCell ref="K13:L13"/>
    <mergeCell ref="A26:D26"/>
    <mergeCell ref="B16:D16"/>
    <mergeCell ref="A21:P21"/>
    <mergeCell ref="B19:D19"/>
    <mergeCell ref="A25:D25"/>
    <mergeCell ref="B12:D12"/>
    <mergeCell ref="J9:L9"/>
    <mergeCell ref="J10:L10"/>
    <mergeCell ref="B13:D13"/>
    <mergeCell ref="K15:L15"/>
    <mergeCell ref="B9:D9"/>
    <mergeCell ref="B10:D10"/>
    <mergeCell ref="B14:D14"/>
    <mergeCell ref="B15:D15"/>
    <mergeCell ref="J11:L11"/>
    <mergeCell ref="A29:D29"/>
    <mergeCell ref="I32:L32"/>
    <mergeCell ref="B24:D24"/>
    <mergeCell ref="I28:L28"/>
    <mergeCell ref="I30:L30"/>
    <mergeCell ref="C5:E5"/>
    <mergeCell ref="I5:L5"/>
    <mergeCell ref="B11:D11"/>
    <mergeCell ref="A7:P7"/>
    <mergeCell ref="J8:L8"/>
    <mergeCell ref="K16:L16"/>
    <mergeCell ref="B17:D17"/>
    <mergeCell ref="A18:D18"/>
    <mergeCell ref="I26:L26"/>
    <mergeCell ref="K27:L27"/>
    <mergeCell ref="A32:D32"/>
    <mergeCell ref="B27:D27"/>
    <mergeCell ref="J23:L23"/>
    <mergeCell ref="J24:L24"/>
    <mergeCell ref="J22:L22"/>
    <mergeCell ref="A33:D33"/>
    <mergeCell ref="K17:L17"/>
    <mergeCell ref="I18:L18"/>
    <mergeCell ref="I20:L20"/>
    <mergeCell ref="A20:D20"/>
    <mergeCell ref="B22:D22"/>
    <mergeCell ref="B23:D23"/>
    <mergeCell ref="I33:L33"/>
    <mergeCell ref="I29:L29"/>
    <mergeCell ref="A28:D28"/>
    <mergeCell ref="I34:K34"/>
    <mergeCell ref="I35:K35"/>
    <mergeCell ref="N1:P1"/>
    <mergeCell ref="A2:P2"/>
    <mergeCell ref="A3:P3"/>
    <mergeCell ref="A4:P4"/>
    <mergeCell ref="A31:C31"/>
    <mergeCell ref="A30:C30"/>
    <mergeCell ref="I31:K31"/>
    <mergeCell ref="I25:L25"/>
  </mergeCells>
  <phoneticPr fontId="26" type="noConversion"/>
  <pageMargins left="0.25" right="0.25" top="0.75" bottom="0.75" header="0.3" footer="0.3"/>
  <pageSetup paperSize="9" scale="8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Nyíradony Város Polgármesteri Hivatal</dc:creator>
  <cp:lastModifiedBy>Phivatal</cp:lastModifiedBy>
  <cp:lastPrinted>2014-04-28T06:04:35Z</cp:lastPrinted>
  <dcterms:created xsi:type="dcterms:W3CDTF">2013-02-11T18:45:27Z</dcterms:created>
  <dcterms:modified xsi:type="dcterms:W3CDTF">2014-04-28T07:29:57Z</dcterms:modified>
</cp:coreProperties>
</file>