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9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externalReferences>
    <externalReference r:id="rId19"/>
  </externalReference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'2'!$3:$5</definedName>
    <definedName name="_xlnm.Print_Titles" localSheetId="4">'3'!$3:$6</definedName>
    <definedName name="_xlnm.Print_Area" localSheetId="0">'1'!$A$1:$BN$28</definedName>
    <definedName name="_xlnm.Print_Area" localSheetId="15">'13'!$A$1:$BO$35</definedName>
    <definedName name="_xlnm.Print_Area" localSheetId="1">'2'!$A$1:$AN$95</definedName>
    <definedName name="_xlnm.Print_Area" localSheetId="4">'3'!$A$1:$AN$65</definedName>
  </definedNames>
  <calcPr fullCalcOnLoad="1"/>
</workbook>
</file>

<file path=xl/sharedStrings.xml><?xml version="1.0" encoding="utf-8"?>
<sst xmlns="http://schemas.openxmlformats.org/spreadsheetml/2006/main" count="985" uniqueCount="750">
  <si>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</si>
  <si>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</si>
  <si>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</si>
  <si>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</si>
  <si>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</si>
  <si>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</si>
  <si>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</si>
  <si>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</si>
  <si>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</si>
  <si>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</si>
  <si>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</si>
  <si>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</si>
  <si>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</si>
  <si>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</si>
  <si>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</si>
  <si>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</si>
  <si>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</si>
  <si>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</si>
  <si>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</si>
  <si>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</si>
  <si>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</si>
  <si>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</si>
  <si>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</si>
  <si>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</si>
  <si>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</si>
  <si>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</si>
  <si>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</si>
  <si>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</si>
  <si>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</si>
  <si>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</si>
  <si>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</si>
  <si>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</si>
  <si>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</si>
  <si>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</si>
  <si>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</si>
  <si>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</si>
  <si>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</si>
  <si>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</si>
  <si>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</si>
  <si>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</si>
  <si>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</si>
  <si>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</si>
  <si>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</si>
  <si>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</si>
  <si>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</si>
  <si>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</si>
  <si>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</si>
  <si>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</si>
  <si>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</si>
  <si>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</si>
  <si>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</si>
  <si>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</si>
  <si>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</si>
  <si>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</si>
  <si>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</si>
  <si>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</si>
  <si>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</si>
  <si>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</si>
  <si>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</si>
  <si>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</si>
  <si>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</si>
  <si>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</si>
  <si>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</si>
  <si>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</si>
  <si>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</si>
  <si>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</si>
  <si>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</si>
  <si>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</si>
  <si>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</si>
  <si>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</si>
  <si>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</si>
  <si>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</si>
  <si>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</si>
  <si>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</si>
  <si>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</si>
  <si>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</si>
  <si>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</si>
  <si>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</si>
  <si>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</si>
  <si>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</si>
  <si>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</si>
  <si>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</si>
  <si>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</si>
  <si>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</si>
  <si>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</si>
  <si>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</si>
  <si>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</si>
  <si>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</si>
  <si>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</si>
  <si>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</si>
  <si>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</si>
  <si>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</si>
  <si>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</si>
  <si>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</si>
  <si>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</si>
  <si>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</si>
  <si>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</si>
  <si>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</si>
  <si>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</si>
  <si>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</si>
  <si>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</si>
  <si>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</si>
  <si>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</si>
  <si>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</si>
  <si>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</si>
  <si>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</si>
  <si>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</si>
  <si>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</si>
  <si>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</si>
  <si>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</si>
  <si>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</si>
  <si>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</si>
  <si>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</si>
  <si>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</si>
  <si>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</si>
  <si>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</si>
  <si>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</si>
  <si>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</si>
  <si>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</si>
  <si>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</si>
  <si>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</si>
  <si>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</si>
  <si>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</si>
  <si>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</si>
  <si>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</si>
  <si>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</si>
  <si>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</si>
  <si>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</si>
  <si>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</si>
  <si>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</si>
  <si>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</si>
  <si>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</si>
  <si>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</si>
  <si>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</si>
  <si>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</si>
  <si>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</si>
  <si>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</si>
  <si>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</si>
  <si>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</si>
  <si>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</si>
  <si>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</si>
  <si>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</si>
  <si>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</si>
  <si>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</si>
  <si>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</si>
  <si>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</si>
  <si>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</si>
  <si>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</si>
  <si>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</si>
  <si>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</si>
  <si>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</si>
  <si>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</si>
  <si>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</si>
  <si>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</si>
  <si>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</si>
  <si>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</si>
  <si>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</si>
  <si>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</si>
  <si>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</si>
  <si>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</si>
  <si>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</si>
  <si>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</si>
  <si>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</si>
  <si>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</si>
  <si>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</si>
  <si>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</si>
  <si>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</si>
  <si>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</si>
  <si>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</si>
  <si>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</si>
  <si>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</si>
  <si>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</si>
  <si>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</si>
  <si>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</si>
  <si>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</si>
  <si>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</si>
  <si>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</si>
  <si>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</si>
  <si>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</si>
  <si>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</si>
  <si>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</si>
  <si>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</si>
  <si>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</si>
  <si>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</si>
  <si>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</si>
  <si>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</si>
  <si>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</si>
  <si>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</si>
  <si>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</si>
  <si>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</si>
  <si>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</si>
  <si>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</si>
  <si>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</si>
  <si>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</si>
  <si>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</si>
  <si>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</si>
  <si>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</si>
  <si>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</si>
  <si>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</si>
  <si>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</si>
  <si>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</si>
  <si>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</si>
  <si>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</si>
  <si>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</si>
  <si>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</si>
  <si>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</si>
  <si>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</si>
  <si>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</si>
  <si>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</si>
  <si>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</si>
  <si>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</si>
  <si>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</si>
  <si>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</si>
  <si>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</si>
  <si>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</si>
  <si>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</si>
  <si>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</si>
  <si>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</si>
  <si>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</si>
  <si>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</si>
  <si>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</si>
  <si>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</si>
  <si>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</si>
  <si>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</si>
  <si>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</si>
  <si>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</si>
  <si>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</si>
  <si>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</si>
  <si>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</si>
  <si>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</si>
  <si>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</si>
  <si>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</si>
  <si>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</si>
  <si>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</si>
  <si>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</si>
  <si>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</si>
  <si>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</si>
  <si>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</si>
  <si>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</si>
  <si>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</si>
  <si>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</si>
  <si>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</si>
  <si>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</si>
  <si>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</si>
  <si>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</si>
  <si>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</si>
  <si>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</si>
  <si>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</si>
  <si>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</si>
  <si>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</si>
  <si>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</si>
  <si>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</si>
  <si>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</si>
  <si>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</si>
  <si>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</si>
  <si>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</si>
  <si>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</si>
  <si>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</si>
  <si>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</si>
  <si>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</si>
  <si>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</si>
  <si>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</si>
  <si>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</si>
  <si>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</si>
  <si>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</si>
  <si>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</si>
  <si>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</si>
  <si>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</si>
  <si>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</si>
  <si>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</si>
  <si>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</si>
  <si>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</si>
  <si>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</si>
  <si>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</si>
  <si>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</si>
  <si>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</si>
  <si>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</si>
  <si>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</si>
  <si>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</si>
  <si>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</si>
  <si>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</si>
  <si>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</si>
  <si>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</si>
  <si>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</si>
  <si>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</si>
  <si>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</si>
  <si>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</si>
  <si>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</si>
  <si>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</si>
  <si>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</si>
  <si>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</si>
  <si>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</si>
  <si>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</si>
  <si>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</si>
  <si>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</si>
  <si>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</si>
  <si>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</si>
  <si>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</si>
  <si>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</si>
  <si>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</si>
  <si>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</si>
  <si>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</si>
  <si>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</si>
  <si>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</si>
  <si>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</si>
  <si>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</si>
  <si>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</si>
  <si>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</si>
  <si>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</si>
  <si>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</si>
  <si>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</si>
  <si>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</si>
  <si>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</si>
  <si>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</si>
  <si>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</si>
  <si>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</si>
  <si>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</si>
  <si>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</si>
  <si>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</si>
  <si>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</si>
  <si>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</si>
  <si>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</si>
  <si>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</si>
  <si>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</si>
  <si>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</si>
  <si>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</si>
  <si>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</si>
  <si>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</si>
  <si>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</si>
  <si>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</si>
  <si>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</si>
  <si>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</si>
  <si>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</si>
  <si>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</si>
  <si>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</si>
  <si>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</si>
  <si>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</si>
  <si>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</si>
  <si>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</si>
  <si>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</si>
  <si>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</si>
  <si>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</si>
  <si>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</si>
  <si>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</si>
  <si>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</si>
  <si>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</si>
  <si>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</si>
  <si>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</si>
  <si>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</si>
  <si>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</si>
  <si>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</si>
  <si>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</si>
  <si>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</si>
  <si>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</si>
  <si>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</si>
  <si>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</si>
  <si>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</si>
  <si>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</si>
  <si>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</si>
  <si>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</si>
  <si>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</si>
  <si>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</si>
  <si>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</si>
  <si>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</si>
  <si>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</si>
  <si>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</si>
  <si>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</si>
  <si>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</si>
  <si>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</si>
  <si>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</si>
  <si>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</si>
  <si>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</si>
  <si>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</si>
  <si>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</si>
  <si>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</si>
  <si>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</si>
  <si>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</si>
  <si>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</si>
  <si>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</si>
  <si>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</si>
  <si>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</si>
  <si>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</si>
  <si>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</si>
  <si>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</si>
  <si>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</si>
  <si>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</si>
  <si>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</si>
  <si>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</si>
  <si>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</si>
  <si>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</si>
  <si>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</si>
  <si>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</si>
  <si>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</si>
  <si>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</si>
  <si>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</si>
  <si>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</si>
  <si>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</si>
  <si>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</si>
  <si>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</si>
  <si>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</si>
  <si>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</si>
  <si>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</si>
  <si>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</si>
  <si>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</si>
  <si>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</si>
  <si>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</si>
  <si>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</si>
  <si>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</si>
  <si>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</si>
  <si>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</si>
  <si>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</si>
  <si>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</si>
  <si>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</si>
  <si>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</si>
  <si>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</si>
  <si>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</si>
  <si>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</si>
  <si>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</si>
  <si>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</si>
  <si>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</si>
  <si>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</si>
  <si>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</si>
  <si>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</si>
  <si>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</si>
  <si>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</si>
  <si>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</si>
  <si>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</si>
  <si>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</si>
  <si>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</si>
  <si>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</si>
  <si>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</si>
  <si>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</si>
  <si>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</si>
  <si>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</si>
  <si>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</si>
  <si>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</si>
  <si>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</si>
  <si>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</si>
  <si>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</si>
  <si>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</si>
  <si>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</si>
  <si>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</si>
  <si>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</si>
  <si>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</si>
  <si>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</si>
  <si>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</si>
  <si>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</si>
  <si>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</si>
  <si>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</si>
  <si>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</si>
  <si>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</si>
  <si>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</si>
  <si>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</si>
  <si>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</si>
  <si>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</si>
  <si>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</si>
  <si>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</si>
  <si>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</si>
  <si>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</si>
  <si>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</si>
  <si>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</si>
  <si>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</si>
  <si>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</si>
  <si>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</si>
  <si>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</si>
  <si>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</si>
  <si>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</si>
  <si>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</si>
  <si>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</si>
  <si>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</si>
  <si>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</si>
  <si>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Egyéb kötelező önkormányzati feladatok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</si>
  <si>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</si>
  <si>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</si>
  <si>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</si>
  <si>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</si>
  <si>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</si>
  <si>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</si>
  <si>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</si>
  <si>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</si>
  <si>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</si>
  <si>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</si>
  <si>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</si>
  <si>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</si>
  <si>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</si>
  <si>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</si>
  <si>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</si>
  <si>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</si>
  <si>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</si>
  <si>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</si>
  <si>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</si>
  <si>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</si>
  <si>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</si>
  <si>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</si>
  <si>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</si>
  <si>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</si>
  <si>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</si>
  <si>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</si>
  <si>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</si>
  <si>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</si>
  <si>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</si>
  <si>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</si>
  <si>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</si>
  <si>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</si>
  <si>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</si>
  <si>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</si>
  <si>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</si>
  <si>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</si>
  <si>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</si>
  <si>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</si>
  <si>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</si>
  <si>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</si>
  <si>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</si>
  <si>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</si>
  <si>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</si>
  <si>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</si>
  <si>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</si>
  <si>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</si>
  <si>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</si>
  <si>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</si>
  <si>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</si>
  <si>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</si>
  <si>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</si>
  <si>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</si>
  <si>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</si>
  <si>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</si>
  <si>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</si>
  <si>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</si>
  <si>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</si>
  <si>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</si>
  <si>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</si>
  <si>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</si>
  <si>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</si>
  <si>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</si>
  <si>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</si>
  <si>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</si>
  <si>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</si>
  <si>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</si>
  <si>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</si>
  <si>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</si>
  <si>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</si>
  <si>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</si>
  <si>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</si>
  <si>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</si>
  <si>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</si>
  <si>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</si>
  <si>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</si>
  <si>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</si>
  <si>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Egyéb </t>
  </si>
  <si>
    <t xml:space="preserve">Összesen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</si>
  <si>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</si>
  <si>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</si>
  <si>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</si>
  <si>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</si>
  <si>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</si>
  <si>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</si>
  <si>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</si>
  <si>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</si>
  <si>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</si>
  <si>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</si>
  <si>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</si>
  <si>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</si>
  <si>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</si>
  <si>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</si>
  <si>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</si>
  <si>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</si>
  <si>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</si>
  <si>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</si>
  <si>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</si>
  <si>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</si>
  <si>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</si>
  <si>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</si>
  <si>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2014. előtti kifizetés</t>
  </si>
  <si>
    <t>2016 
után</t>
  </si>
  <si>
    <t>2014. évi előirányzat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</si>
  <si>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</si>
  <si>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</si>
  <si>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</si>
  <si>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</si>
  <si>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</si>
  <si>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</si>
  <si>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</si>
  <si>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</si>
  <si>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</si>
  <si>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</si>
  <si>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</si>
  <si>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</si>
  <si>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</si>
  <si>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</si>
  <si>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</si>
  <si>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</si>
  <si>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</si>
  <si>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</si>
  <si>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</si>
  <si>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</si>
  <si>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</si>
  <si>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</si>
  <si>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</si>
  <si>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</si>
  <si>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</si>
  <si>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</si>
  <si>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</si>
  <si>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</si>
  <si>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</si>
  <si>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</si>
  <si>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</si>
  <si>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</si>
  <si>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</si>
  <si>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</si>
  <si>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</si>
  <si>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</si>
  <si>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</si>
  <si>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</si>
  <si>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</si>
  <si>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</si>
  <si>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</si>
  <si>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</si>
  <si>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</si>
  <si>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</si>
  <si>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</si>
  <si>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</si>
  <si>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</si>
  <si>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</si>
  <si>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</si>
  <si>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</si>
  <si>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</si>
  <si>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</si>
  <si>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</si>
  <si>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</si>
  <si>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</si>
  <si>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</si>
  <si>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</si>
  <si>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</si>
  <si>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</si>
  <si>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</si>
  <si>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</si>
  <si>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</si>
  <si>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</si>
  <si>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</si>
  <si>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</si>
  <si>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</si>
  <si>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</si>
  <si>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</si>
  <si>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</si>
  <si>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</si>
  <si>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</si>
  <si>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</si>
  <si>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</si>
  <si>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</si>
  <si>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</si>
  <si>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</si>
  <si>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</si>
  <si>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</si>
  <si>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</si>
  <si>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</si>
  <si>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</si>
  <si>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</si>
  <si>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</si>
  <si>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</si>
  <si>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</si>
  <si>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</si>
  <si>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</si>
  <si>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</si>
  <si>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</si>
  <si>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</si>
  <si>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</si>
  <si>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</si>
  <si>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</si>
  <si>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</si>
  <si>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</si>
  <si>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</si>
  <si>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</si>
  <si>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</si>
  <si>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</si>
  <si>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</si>
  <si>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</si>
  <si>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</si>
  <si>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</si>
  <si>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</si>
  <si>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</si>
  <si>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</si>
  <si>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</si>
  <si>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</si>
  <si>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</si>
  <si>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</si>
  <si>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</si>
  <si>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</si>
  <si>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</si>
  <si>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</si>
  <si>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</si>
  <si>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</si>
  <si>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</si>
  <si>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</si>
  <si>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</si>
  <si>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>Háziorvosi, fogorvosi ügyeleti ellátás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</si>
  <si>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</si>
  <si>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</si>
  <si>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</si>
  <si>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</si>
  <si>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AZ önkormányzat által adott közvetett támogatások, kedvezmények</t>
  </si>
  <si>
    <t>Többéves kihatással járó döntésekből származó fizetési kötelezettségek bemutatása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</si>
  <si>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</si>
  <si>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</si>
  <si>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</si>
  <si>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</si>
  <si>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 xml:space="preserve">Sand Község Önkormányzata </t>
  </si>
  <si>
    <t>Sand Község Önkormányzata</t>
  </si>
  <si>
    <t>SAND  KÖZSÉG ÖNKORMÁNYZATA</t>
  </si>
  <si>
    <t>Sand Község Önkormányzat saját bevételeinek részletezése az adósságot keletkeztető ügyletből származó tárgyévi fizetési kötelezettség megállapításához</t>
  </si>
  <si>
    <t>Zalakomár Óvoda működési hozzájárulás</t>
  </si>
  <si>
    <t>Sand 2000 Közhasznú Egyesület támogatása</t>
  </si>
  <si>
    <t>Bursa Hungarica önkormányzati ösztöndíj támogatás</t>
  </si>
  <si>
    <t>Egyéb nem intézményi ellátások (önkormányzati segélyek)</t>
  </si>
  <si>
    <t>Alapfokú oktatás</t>
  </si>
  <si>
    <t xml:space="preserve">    - átmeneti segély szoc. Tüzifa</t>
  </si>
  <si>
    <t xml:space="preserve">    - temetési segély</t>
  </si>
  <si>
    <t xml:space="preserve">   - önkormányzat saját hatáskörben adott pénzbeli ellátás</t>
  </si>
  <si>
    <t>Települési támogatás</t>
  </si>
  <si>
    <t>2015. ÉVI KÖLTSÉGVETÉSE</t>
  </si>
  <si>
    <t>Egyéb civil szervezet (OMSZ)</t>
  </si>
  <si>
    <t>2015. ÉVI KÖLTSÉGVETÉSÉNEK ÖSSZEVONT MÉRLEGE</t>
  </si>
  <si>
    <t>Egyéb nem intézményi ellátások- települési támogatás</t>
  </si>
  <si>
    <t>Adósságkonszolidációban részt nem vett települések támogatásából megvalósuló belterületi utak felújítása korábban hozott döntés alapján</t>
  </si>
  <si>
    <t>2015. évi előirányzat</t>
  </si>
  <si>
    <t>Közmunkaprogram épület felújítás</t>
  </si>
  <si>
    <t>2015. ÉVI KÖLTSÉGVETÉS</t>
  </si>
  <si>
    <t>A 2015. évi költségvetési támogatások jogcímenként a 2014. évi C törvény 2. számú melléklete alapján</t>
  </si>
  <si>
    <t>Beszámítás összege</t>
  </si>
  <si>
    <t>Települési önkormányzat szociális feladatainak támogatása</t>
  </si>
  <si>
    <t>III.1.</t>
  </si>
  <si>
    <t>Pénzbeli szociális ellátások kiegészítése</t>
  </si>
  <si>
    <t>Adósságkonszolidációban részt nem vett település támogatásból megvalósuló belterületi útak felújítása</t>
  </si>
  <si>
    <t>Közmunka progrem keretében épület felújíatás</t>
  </si>
  <si>
    <t>Felhalmozási célú átvett pénzeszközök</t>
  </si>
  <si>
    <t>2018. évi terv</t>
  </si>
  <si>
    <t>2015. ÉVI ELŐIRÁNYZAT-FELHASZNÁLÁSI TERV</t>
  </si>
  <si>
    <t>Vis maior támogatásból megvalósuló felújítás 80/2014. (XI.28.) számú KT határozat alapján</t>
  </si>
  <si>
    <t xml:space="preserve">Galamboki Közös Önkormányzati Hivatal támogatása </t>
  </si>
  <si>
    <t>Vis maior támogatásból megvalósuló felújítás</t>
  </si>
  <si>
    <t>2014-2015</t>
  </si>
  <si>
    <t>2015.évi eredeti előirányzat</t>
  </si>
  <si>
    <t>2015. évi módosított előiárnyzat</t>
  </si>
  <si>
    <t>2015. évi eredeti előirányzat</t>
  </si>
  <si>
    <t xml:space="preserve">     </t>
  </si>
  <si>
    <t>Módosított
előirányzat</t>
  </si>
  <si>
    <t>Módosítottelőirányzat</t>
  </si>
  <si>
    <t>Módosított előirányzat</t>
  </si>
  <si>
    <t>Családi támogatások (GYVK Erzsébet utalvány)</t>
  </si>
  <si>
    <t>2015. évi módosított előriányzat</t>
  </si>
  <si>
    <t>Falugondnoki busz beszerzése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</si>
</sst>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80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6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9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0" borderId="0" xfId="58" applyFont="1" applyFill="1">
      <alignment/>
      <protection/>
    </xf>
    <xf numFmtId="164" fontId="12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6" fillId="0" borderId="10" xfId="62" applyNumberFormat="1" applyFont="1" applyFill="1" applyBorder="1" applyAlignment="1">
      <alignment horizontal="center" vertical="center" wrapText="1"/>
      <protection/>
    </xf>
    <xf numFmtId="167" fontId="16" fillId="0" borderId="11" xfId="62" applyNumberFormat="1" applyFont="1" applyFill="1" applyBorder="1" applyAlignment="1">
      <alignment horizontal="center" vertical="center" wrapText="1"/>
      <protection/>
    </xf>
    <xf numFmtId="167" fontId="18" fillId="0" borderId="12" xfId="62" applyNumberFormat="1" applyFont="1" applyFill="1" applyBorder="1" applyAlignment="1" applyProtection="1">
      <alignment vertical="center" wrapText="1"/>
      <protection locked="0"/>
    </xf>
    <xf numFmtId="167" fontId="18" fillId="0" borderId="13" xfId="62" applyNumberFormat="1" applyFont="1" applyFill="1" applyBorder="1" applyAlignment="1" applyProtection="1">
      <alignment vertical="center" wrapText="1"/>
      <protection locked="0"/>
    </xf>
    <xf numFmtId="167" fontId="18" fillId="0" borderId="14" xfId="62" applyNumberFormat="1" applyFont="1" applyFill="1" applyBorder="1" applyAlignment="1" applyProtection="1">
      <alignment vertical="center" wrapText="1"/>
      <protection/>
    </xf>
    <xf numFmtId="0" fontId="5" fillId="0" borderId="0" xfId="61">
      <alignment/>
      <protection/>
    </xf>
    <xf numFmtId="168" fontId="5" fillId="0" borderId="0" xfId="61" applyNumberFormat="1">
      <alignment/>
      <protection/>
    </xf>
    <xf numFmtId="167" fontId="15" fillId="0" borderId="0" xfId="62" applyNumberFormat="1" applyFill="1" applyAlignment="1">
      <alignment horizontal="center" vertical="center" wrapText="1"/>
      <protection/>
    </xf>
    <xf numFmtId="167" fontId="15" fillId="0" borderId="0" xfId="62" applyNumberFormat="1" applyFill="1" applyAlignment="1">
      <alignment vertical="center" wrapText="1"/>
      <protection/>
    </xf>
    <xf numFmtId="167" fontId="22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12" xfId="62" applyNumberFormat="1" applyFont="1" applyFill="1" applyBorder="1" applyAlignment="1" applyProtection="1">
      <alignment vertical="center" wrapText="1"/>
      <protection locked="0"/>
    </xf>
    <xf numFmtId="1" fontId="23" fillId="0" borderId="12" xfId="62" applyNumberFormat="1" applyFont="1" applyFill="1" applyBorder="1" applyAlignment="1" applyProtection="1">
      <alignment vertical="center" wrapText="1"/>
      <protection locked="0"/>
    </xf>
    <xf numFmtId="167" fontId="24" fillId="0" borderId="15" xfId="62" applyNumberFormat="1" applyFont="1" applyFill="1" applyBorder="1" applyAlignment="1" applyProtection="1">
      <alignment horizontal="left" vertical="center" wrapText="1" indent="1"/>
      <protection locked="0"/>
    </xf>
    <xf numFmtId="1" fontId="23" fillId="0" borderId="12" xfId="62" applyNumberFormat="1" applyFont="1" applyFill="1" applyBorder="1" applyAlignment="1" applyProtection="1">
      <alignment horizontal="center" vertical="center" wrapText="1"/>
      <protection locked="0"/>
    </xf>
    <xf numFmtId="167" fontId="16" fillId="0" borderId="10" xfId="62" applyNumberFormat="1" applyFont="1" applyFill="1" applyBorder="1" applyAlignment="1">
      <alignment horizontal="left" vertical="center" wrapText="1"/>
      <protection/>
    </xf>
    <xf numFmtId="167" fontId="16" fillId="0" borderId="11" xfId="62" applyNumberFormat="1" applyFont="1" applyFill="1" applyBorder="1" applyAlignment="1">
      <alignment vertical="center" wrapText="1"/>
      <protection/>
    </xf>
    <xf numFmtId="167" fontId="16" fillId="32" borderId="11" xfId="62" applyNumberFormat="1" applyFont="1" applyFill="1" applyBorder="1" applyAlignment="1" applyProtection="1">
      <alignment vertical="center" wrapText="1"/>
      <protection/>
    </xf>
    <xf numFmtId="167" fontId="27" fillId="0" borderId="0" xfId="62" applyNumberFormat="1" applyFont="1" applyFill="1" applyAlignment="1">
      <alignment horizontal="center" vertical="center" wrapText="1"/>
      <protection/>
    </xf>
    <xf numFmtId="167" fontId="27" fillId="0" borderId="0" xfId="62" applyNumberFormat="1" applyFont="1" applyFill="1" applyAlignment="1">
      <alignment vertical="center" wrapText="1"/>
      <protection/>
    </xf>
    <xf numFmtId="167" fontId="21" fillId="0" borderId="0" xfId="62" applyNumberFormat="1" applyFont="1" applyFill="1" applyAlignment="1">
      <alignment horizontal="right" vertical="center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9" fillId="0" borderId="0" xfId="62" applyFont="1" applyFill="1" applyAlignment="1">
      <alignment horizontal="center" vertical="center" wrapText="1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horizontal="center" vertical="center" wrapText="1"/>
      <protection/>
    </xf>
    <xf numFmtId="0" fontId="28" fillId="0" borderId="17" xfId="62" applyFont="1" applyFill="1" applyBorder="1" applyAlignment="1" applyProtection="1">
      <alignment horizontal="left" vertical="center" wrapText="1" indent="1"/>
      <protection locked="0"/>
    </xf>
    <xf numFmtId="167" fontId="18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2" applyFill="1" applyAlignment="1">
      <alignment vertical="center" wrapText="1"/>
      <protection/>
    </xf>
    <xf numFmtId="0" fontId="18" fillId="0" borderId="15" xfId="62" applyFont="1" applyFill="1" applyBorder="1" applyAlignment="1">
      <alignment horizontal="center" vertical="center" wrapText="1"/>
      <protection/>
    </xf>
    <xf numFmtId="0" fontId="28" fillId="0" borderId="19" xfId="62" applyFont="1" applyFill="1" applyBorder="1" applyAlignment="1" applyProtection="1">
      <alignment horizontal="left" vertical="center" wrapText="1" indent="1"/>
      <protection locked="0"/>
    </xf>
    <xf numFmtId="167" fontId="18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9" xfId="62" applyFont="1" applyFill="1" applyBorder="1" applyAlignment="1" applyProtection="1">
      <alignment horizontal="left" vertical="center" wrapText="1" indent="8"/>
      <protection locked="0"/>
    </xf>
    <xf numFmtId="0" fontId="17" fillId="0" borderId="10" xfId="62" applyFont="1" applyFill="1" applyBorder="1" applyAlignment="1">
      <alignment horizontal="center" vertical="center" wrapText="1"/>
      <protection/>
    </xf>
    <xf numFmtId="0" fontId="16" fillId="0" borderId="20" xfId="62" applyFont="1" applyFill="1" applyBorder="1" applyAlignment="1">
      <alignment vertical="center" wrapText="1"/>
      <protection/>
    </xf>
    <xf numFmtId="167" fontId="17" fillId="0" borderId="20" xfId="62" applyNumberFormat="1" applyFont="1" applyFill="1" applyBorder="1" applyAlignment="1">
      <alignment vertical="center" wrapText="1"/>
      <protection/>
    </xf>
    <xf numFmtId="167" fontId="17" fillId="0" borderId="21" xfId="62" applyNumberFormat="1" applyFont="1" applyFill="1" applyBorder="1" applyAlignment="1">
      <alignment vertical="center" wrapText="1"/>
      <protection/>
    </xf>
    <xf numFmtId="0" fontId="15" fillId="0" borderId="0" xfId="62" applyFill="1" applyAlignment="1">
      <alignment horizontal="right" vertical="center" wrapText="1"/>
      <protection/>
    </xf>
    <xf numFmtId="0" fontId="15" fillId="0" borderId="0" xfId="62" applyFill="1" applyAlignment="1">
      <alignment horizontal="center" vertical="center" wrapText="1"/>
      <protection/>
    </xf>
    <xf numFmtId="0" fontId="15" fillId="0" borderId="0" xfId="62" applyFill="1">
      <alignment/>
      <protection/>
    </xf>
    <xf numFmtId="0" fontId="15" fillId="0" borderId="0" xfId="62" applyFill="1" applyAlignment="1">
      <alignment/>
      <protection/>
    </xf>
    <xf numFmtId="0" fontId="15" fillId="0" borderId="0" xfId="62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29" fillId="0" borderId="12" xfId="62" applyFont="1" applyFill="1" applyBorder="1" applyAlignment="1">
      <alignment horizontal="center" vertical="center" wrapText="1"/>
      <protection/>
    </xf>
    <xf numFmtId="0" fontId="15" fillId="0" borderId="12" xfId="62" applyFill="1" applyBorder="1">
      <alignment/>
      <protection/>
    </xf>
    <xf numFmtId="0" fontId="28" fillId="0" borderId="12" xfId="62" applyFont="1" applyFill="1" applyBorder="1" applyAlignment="1" applyProtection="1">
      <alignment horizontal="left" vertical="center" wrapText="1"/>
      <protection locked="0"/>
    </xf>
    <xf numFmtId="167" fontId="28" fillId="0" borderId="12" xfId="62" applyNumberFormat="1" applyFont="1" applyFill="1" applyBorder="1" applyAlignment="1" applyProtection="1">
      <alignment horizontal="right" vertical="center" wrapText="1"/>
      <protection/>
    </xf>
    <xf numFmtId="0" fontId="19" fillId="0" borderId="12" xfId="62" applyFont="1" applyFill="1" applyBorder="1">
      <alignment/>
      <protection/>
    </xf>
    <xf numFmtId="0" fontId="30" fillId="0" borderId="12" xfId="62" applyFont="1" applyFill="1" applyBorder="1" applyAlignment="1" applyProtection="1">
      <alignment horizontal="left" vertical="center" wrapText="1"/>
      <protection locked="0"/>
    </xf>
    <xf numFmtId="0" fontId="15" fillId="0" borderId="12" xfId="62" applyFont="1" applyFill="1" applyBorder="1">
      <alignment/>
      <protection/>
    </xf>
    <xf numFmtId="0" fontId="15" fillId="0" borderId="12" xfId="62" applyFill="1" applyBorder="1" applyAlignment="1" applyProtection="1">
      <alignment vertical="center"/>
      <protection/>
    </xf>
    <xf numFmtId="0" fontId="29" fillId="0" borderId="12" xfId="62" applyFont="1" applyFill="1" applyBorder="1" applyAlignment="1" applyProtection="1">
      <alignment vertical="center" wrapText="1"/>
      <protection/>
    </xf>
    <xf numFmtId="167" fontId="30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0" xfId="62" applyFill="1" applyAlignment="1" applyProtection="1">
      <alignment vertical="center"/>
      <protection/>
    </xf>
    <xf numFmtId="167" fontId="21" fillId="0" borderId="0" xfId="62" applyNumberFormat="1" applyFont="1" applyFill="1" applyAlignment="1">
      <alignment horizontal="right"/>
      <protection/>
    </xf>
    <xf numFmtId="167" fontId="31" fillId="0" borderId="0" xfId="62" applyNumberFormat="1" applyFont="1" applyFill="1" applyAlignment="1">
      <alignment vertical="center"/>
      <protection/>
    </xf>
    <xf numFmtId="167" fontId="16" fillId="0" borderId="22" xfId="62" applyNumberFormat="1" applyFont="1" applyFill="1" applyBorder="1" applyAlignment="1">
      <alignment horizontal="center" vertical="center"/>
      <protection/>
    </xf>
    <xf numFmtId="167" fontId="16" fillId="0" borderId="23" xfId="62" applyNumberFormat="1" applyFont="1" applyFill="1" applyBorder="1" applyAlignment="1">
      <alignment horizontal="center" vertical="center"/>
      <protection/>
    </xf>
    <xf numFmtId="167" fontId="16" fillId="0" borderId="24" xfId="62" applyNumberFormat="1" applyFont="1" applyFill="1" applyBorder="1" applyAlignment="1">
      <alignment horizontal="center" vertical="center" wrapText="1"/>
      <protection/>
    </xf>
    <xf numFmtId="167" fontId="31" fillId="0" borderId="0" xfId="62" applyNumberFormat="1" applyFont="1" applyFill="1" applyAlignment="1">
      <alignment horizontal="center" vertical="center"/>
      <protection/>
    </xf>
    <xf numFmtId="167" fontId="17" fillId="0" borderId="25" xfId="62" applyNumberFormat="1" applyFont="1" applyFill="1" applyBorder="1" applyAlignment="1">
      <alignment horizontal="center" vertical="center" wrapText="1"/>
      <protection/>
    </xf>
    <xf numFmtId="167" fontId="17" fillId="0" borderId="26" xfId="62" applyNumberFormat="1" applyFont="1" applyFill="1" applyBorder="1" applyAlignment="1">
      <alignment horizontal="center" vertical="center" wrapText="1"/>
      <protection/>
    </xf>
    <xf numFmtId="167" fontId="17" fillId="0" borderId="27" xfId="62" applyNumberFormat="1" applyFont="1" applyFill="1" applyBorder="1" applyAlignment="1">
      <alignment horizontal="center" vertical="center" wrapText="1"/>
      <protection/>
    </xf>
    <xf numFmtId="167" fontId="17" fillId="0" borderId="14" xfId="62" applyNumberFormat="1" applyFont="1" applyFill="1" applyBorder="1" applyAlignment="1">
      <alignment horizontal="center" vertical="center" wrapText="1"/>
      <protection/>
    </xf>
    <xf numFmtId="167" fontId="17" fillId="0" borderId="28" xfId="62" applyNumberFormat="1" applyFont="1" applyFill="1" applyBorder="1" applyAlignment="1">
      <alignment horizontal="center" vertical="center" wrapText="1"/>
      <protection/>
    </xf>
    <xf numFmtId="167" fontId="31" fillId="0" borderId="0" xfId="62" applyNumberFormat="1" applyFont="1" applyFill="1" applyAlignment="1">
      <alignment horizontal="center" vertical="center" wrapText="1"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26" xfId="62" applyNumberFormat="1" applyFont="1" applyFill="1" applyBorder="1" applyAlignment="1">
      <alignment horizontal="left" vertical="center" wrapText="1" indent="1"/>
      <protection/>
    </xf>
    <xf numFmtId="167" fontId="18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26" xfId="62" applyNumberFormat="1" applyFont="1" applyFill="1" applyBorder="1" applyAlignment="1" applyProtection="1">
      <alignment vertical="center" wrapText="1"/>
      <protection/>
    </xf>
    <xf numFmtId="167" fontId="18" fillId="0" borderId="10" xfId="62" applyNumberFormat="1" applyFont="1" applyFill="1" applyBorder="1" applyAlignment="1" applyProtection="1">
      <alignment vertical="center" wrapText="1"/>
      <protection/>
    </xf>
    <xf numFmtId="167" fontId="18" fillId="0" borderId="11" xfId="62" applyNumberFormat="1" applyFont="1" applyFill="1" applyBorder="1" applyAlignment="1" applyProtection="1">
      <alignment vertical="center" wrapText="1"/>
      <protection/>
    </xf>
    <xf numFmtId="167" fontId="18" fillId="0" borderId="26" xfId="62" applyNumberFormat="1" applyFont="1" applyFill="1" applyBorder="1" applyAlignment="1">
      <alignment vertical="center" wrapText="1"/>
      <protection/>
    </xf>
    <xf numFmtId="167" fontId="17" fillId="0" borderId="15" xfId="62" applyNumberFormat="1" applyFont="1" applyFill="1" applyBorder="1" applyAlignment="1">
      <alignment horizontal="center" vertical="center" wrapText="1"/>
      <protection/>
    </xf>
    <xf numFmtId="167" fontId="18" fillId="0" borderId="29" xfId="62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12" xfId="62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29" xfId="62" applyNumberFormat="1" applyFont="1" applyFill="1" applyBorder="1" applyAlignment="1" applyProtection="1">
      <alignment vertical="center" wrapText="1"/>
      <protection locked="0"/>
    </xf>
    <xf numFmtId="167" fontId="18" fillId="0" borderId="15" xfId="62" applyNumberFormat="1" applyFont="1" applyFill="1" applyBorder="1" applyAlignment="1" applyProtection="1">
      <alignment vertical="center" wrapText="1"/>
      <protection locked="0"/>
    </xf>
    <xf numFmtId="167" fontId="18" fillId="0" borderId="29" xfId="62" applyNumberFormat="1" applyFont="1" applyFill="1" applyBorder="1" applyAlignment="1">
      <alignment vertical="center" wrapText="1"/>
      <protection/>
    </xf>
    <xf numFmtId="167" fontId="17" fillId="0" borderId="26" xfId="62" applyNumberFormat="1" applyFont="1" applyFill="1" applyBorder="1" applyAlignment="1" applyProtection="1">
      <alignment horizontal="left" vertical="center" wrapText="1" indent="1"/>
      <protection locked="0"/>
    </xf>
    <xf numFmtId="167" fontId="15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7" fillId="0" borderId="30" xfId="62" applyNumberFormat="1" applyFont="1" applyFill="1" applyBorder="1" applyAlignment="1">
      <alignment horizontal="center" vertical="center" wrapText="1"/>
      <protection/>
    </xf>
    <xf numFmtId="167" fontId="18" fillId="0" borderId="28" xfId="62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31" xfId="62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28" xfId="62" applyNumberFormat="1" applyFont="1" applyFill="1" applyBorder="1" applyAlignment="1" applyProtection="1">
      <alignment vertical="center" wrapText="1"/>
      <protection locked="0"/>
    </xf>
    <xf numFmtId="167" fontId="18" fillId="0" borderId="30" xfId="62" applyNumberFormat="1" applyFont="1" applyFill="1" applyBorder="1" applyAlignment="1" applyProtection="1">
      <alignment vertical="center" wrapText="1"/>
      <protection locked="0"/>
    </xf>
    <xf numFmtId="167" fontId="18" fillId="0" borderId="31" xfId="62" applyNumberFormat="1" applyFont="1" applyFill="1" applyBorder="1" applyAlignment="1" applyProtection="1">
      <alignment vertical="center" wrapText="1"/>
      <protection locked="0"/>
    </xf>
    <xf numFmtId="167" fontId="18" fillId="0" borderId="32" xfId="62" applyNumberFormat="1" applyFont="1" applyFill="1" applyBorder="1" applyAlignment="1" applyProtection="1">
      <alignment vertical="center" wrapText="1"/>
      <protection locked="0"/>
    </xf>
    <xf numFmtId="167" fontId="18" fillId="0" borderId="28" xfId="62" applyNumberFormat="1" applyFont="1" applyFill="1" applyBorder="1" applyAlignment="1">
      <alignment vertical="center" wrapText="1"/>
      <protection/>
    </xf>
    <xf numFmtId="167" fontId="15" fillId="0" borderId="0" xfId="62" applyNumberFormat="1" applyFill="1" applyAlignment="1" applyProtection="1">
      <alignment vertical="center" wrapText="1"/>
      <protection locked="0"/>
    </xf>
    <xf numFmtId="167" fontId="17" fillId="0" borderId="33" xfId="62" applyNumberFormat="1" applyFont="1" applyFill="1" applyBorder="1" applyAlignment="1">
      <alignment horizontal="center" vertical="center" wrapText="1"/>
      <protection/>
    </xf>
    <xf numFmtId="167" fontId="18" fillId="0" borderId="34" xfId="62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35" xfId="62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34" xfId="62" applyNumberFormat="1" applyFont="1" applyFill="1" applyBorder="1" applyAlignment="1" applyProtection="1">
      <alignment vertical="center" wrapText="1"/>
      <protection locked="0"/>
    </xf>
    <xf numFmtId="167" fontId="18" fillId="0" borderId="33" xfId="62" applyNumberFormat="1" applyFont="1" applyFill="1" applyBorder="1" applyAlignment="1" applyProtection="1">
      <alignment vertical="center" wrapText="1"/>
      <protection locked="0"/>
    </xf>
    <xf numFmtId="167" fontId="18" fillId="0" borderId="35" xfId="62" applyNumberFormat="1" applyFont="1" applyFill="1" applyBorder="1" applyAlignment="1" applyProtection="1">
      <alignment vertical="center" wrapText="1"/>
      <protection locked="0"/>
    </xf>
    <xf numFmtId="167" fontId="18" fillId="0" borderId="36" xfId="62" applyNumberFormat="1" applyFont="1" applyFill="1" applyBorder="1" applyAlignment="1" applyProtection="1">
      <alignment vertical="center" wrapText="1"/>
      <protection locked="0"/>
    </xf>
    <xf numFmtId="167" fontId="18" fillId="0" borderId="34" xfId="62" applyNumberFormat="1" applyFont="1" applyFill="1" applyBorder="1" applyAlignment="1">
      <alignment vertical="center" wrapText="1"/>
      <protection/>
    </xf>
    <xf numFmtId="167" fontId="17" fillId="0" borderId="26" xfId="62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26" xfId="62" applyNumberFormat="1" applyFont="1" applyFill="1" applyBorder="1" applyAlignment="1" applyProtection="1">
      <alignment vertical="center" wrapText="1"/>
      <protection locked="0"/>
    </xf>
    <xf numFmtId="167" fontId="18" fillId="0" borderId="10" xfId="62" applyNumberFormat="1" applyFont="1" applyFill="1" applyBorder="1" applyAlignment="1" applyProtection="1">
      <alignment vertical="center" wrapText="1"/>
      <protection locked="0"/>
    </xf>
    <xf numFmtId="167" fontId="18" fillId="0" borderId="11" xfId="62" applyNumberFormat="1" applyFont="1" applyFill="1" applyBorder="1" applyAlignment="1" applyProtection="1">
      <alignment vertical="center" wrapText="1"/>
      <protection locked="0"/>
    </xf>
    <xf numFmtId="167" fontId="18" fillId="0" borderId="14" xfId="62" applyNumberFormat="1" applyFont="1" applyFill="1" applyBorder="1" applyAlignment="1" applyProtection="1">
      <alignment vertical="center" wrapText="1"/>
      <protection locked="0"/>
    </xf>
    <xf numFmtId="167" fontId="15" fillId="32" borderId="27" xfId="62" applyNumberFormat="1" applyFont="1" applyFill="1" applyBorder="1" applyAlignment="1" applyProtection="1">
      <alignment horizontal="left" vertical="center" wrapText="1" indent="2"/>
      <protection/>
    </xf>
    <xf numFmtId="0" fontId="20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center" vertical="center"/>
      <protection/>
    </xf>
    <xf numFmtId="0" fontId="26" fillId="0" borderId="12" xfId="64" applyFont="1" applyBorder="1" applyAlignment="1">
      <alignment vertical="center"/>
      <protection/>
    </xf>
    <xf numFmtId="170" fontId="26" fillId="0" borderId="12" xfId="64" applyNumberFormat="1" applyFont="1" applyBorder="1" applyAlignment="1">
      <alignment vertical="center"/>
      <protection/>
    </xf>
    <xf numFmtId="170" fontId="13" fillId="0" borderId="12" xfId="64" applyNumberFormat="1" applyFont="1" applyBorder="1" applyAlignment="1">
      <alignment horizontal="center" vertical="center"/>
      <protection/>
    </xf>
    <xf numFmtId="0" fontId="13" fillId="0" borderId="12" xfId="64" applyFont="1" applyBorder="1" applyAlignment="1">
      <alignment vertical="center"/>
      <protection/>
    </xf>
    <xf numFmtId="0" fontId="32" fillId="32" borderId="12" xfId="64" applyFont="1" applyFill="1" applyBorder="1" applyAlignment="1">
      <alignment vertical="center"/>
      <protection/>
    </xf>
    <xf numFmtId="170" fontId="26" fillId="32" borderId="12" xfId="64" applyNumberFormat="1" applyFont="1" applyFill="1" applyBorder="1" applyAlignment="1">
      <alignment vertical="center"/>
      <protection/>
    </xf>
    <xf numFmtId="170" fontId="13" fillId="32" borderId="12" xfId="64" applyNumberFormat="1" applyFont="1" applyFill="1" applyBorder="1" applyAlignment="1">
      <alignment horizontal="center" vertical="center"/>
      <protection/>
    </xf>
    <xf numFmtId="0" fontId="26" fillId="0" borderId="12" xfId="64" applyFont="1" applyBorder="1" applyAlignment="1">
      <alignment vertical="center" wrapText="1"/>
      <protection/>
    </xf>
    <xf numFmtId="170" fontId="13" fillId="0" borderId="12" xfId="64" applyNumberFormat="1" applyFont="1" applyBorder="1" applyAlignment="1">
      <alignment vertical="center"/>
      <protection/>
    </xf>
    <xf numFmtId="0" fontId="14" fillId="0" borderId="12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164" fontId="8" fillId="0" borderId="0" xfId="58" applyNumberFormat="1" applyFont="1" applyFill="1" applyAlignment="1">
      <alignment/>
      <protection/>
    </xf>
    <xf numFmtId="3" fontId="12" fillId="32" borderId="0" xfId="58" applyNumberFormat="1" applyFont="1" applyFill="1" applyAlignment="1">
      <alignment horizontal="center"/>
      <protection/>
    </xf>
    <xf numFmtId="3" fontId="9" fillId="32" borderId="0" xfId="58" applyNumberFormat="1" applyFont="1" applyFill="1">
      <alignment/>
      <protection/>
    </xf>
    <xf numFmtId="167" fontId="15" fillId="0" borderId="0" xfId="59" applyNumberFormat="1" applyFill="1" applyAlignment="1" applyProtection="1">
      <alignment vertical="center" wrapText="1"/>
      <protection/>
    </xf>
    <xf numFmtId="167" fontId="22" fillId="0" borderId="0" xfId="59" applyNumberFormat="1" applyFont="1" applyFill="1" applyAlignment="1" applyProtection="1">
      <alignment horizontal="centerContinuous" vertical="center" wrapText="1"/>
      <protection/>
    </xf>
    <xf numFmtId="167" fontId="15" fillId="0" borderId="0" xfId="59" applyNumberFormat="1" applyFill="1" applyAlignment="1" applyProtection="1">
      <alignment horizontal="centerContinuous" vertical="center"/>
      <protection/>
    </xf>
    <xf numFmtId="167" fontId="15" fillId="0" borderId="0" xfId="59" applyNumberFormat="1" applyFill="1" applyAlignment="1" applyProtection="1">
      <alignment horizontal="center" vertical="center" wrapText="1"/>
      <protection/>
    </xf>
    <xf numFmtId="167" fontId="21" fillId="0" borderId="0" xfId="59" applyNumberFormat="1" applyFont="1" applyFill="1" applyAlignment="1" applyProtection="1">
      <alignment horizontal="right" vertical="center"/>
      <protection/>
    </xf>
    <xf numFmtId="167" fontId="16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6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6" fillId="0" borderId="14" xfId="59" applyNumberFormat="1" applyFont="1" applyFill="1" applyBorder="1" applyAlignment="1" applyProtection="1">
      <alignment horizontal="centerContinuous" vertical="center" wrapText="1"/>
      <protection/>
    </xf>
    <xf numFmtId="167" fontId="16" fillId="0" borderId="10" xfId="59" applyNumberFormat="1" applyFont="1" applyFill="1" applyBorder="1" applyAlignment="1" applyProtection="1">
      <alignment horizontal="center" vertical="center" wrapText="1"/>
      <protection/>
    </xf>
    <xf numFmtId="167" fontId="16" fillId="0" borderId="11" xfId="59" applyNumberFormat="1" applyFont="1" applyFill="1" applyBorder="1" applyAlignment="1" applyProtection="1">
      <alignment horizontal="center" vertical="center" wrapText="1"/>
      <protection/>
    </xf>
    <xf numFmtId="167" fontId="16" fillId="0" borderId="14" xfId="59" applyNumberFormat="1" applyFont="1" applyFill="1" applyBorder="1" applyAlignment="1" applyProtection="1">
      <alignment horizontal="center" vertical="center" wrapText="1"/>
      <protection/>
    </xf>
    <xf numFmtId="167" fontId="19" fillId="0" borderId="0" xfId="59" applyNumberFormat="1" applyFont="1" applyFill="1" applyAlignment="1" applyProtection="1">
      <alignment horizontal="center" vertical="center" wrapText="1"/>
      <protection/>
    </xf>
    <xf numFmtId="167" fontId="17" fillId="0" borderId="26" xfId="59" applyNumberFormat="1" applyFont="1" applyFill="1" applyBorder="1" applyAlignment="1" applyProtection="1">
      <alignment horizontal="center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4" xfId="59" applyNumberFormat="1" applyFont="1" applyFill="1" applyBorder="1" applyAlignment="1" applyProtection="1">
      <alignment horizontal="center" vertical="center" wrapText="1"/>
      <protection/>
    </xf>
    <xf numFmtId="167" fontId="17" fillId="0" borderId="0" xfId="59" applyNumberFormat="1" applyFont="1" applyFill="1" applyAlignment="1" applyProtection="1">
      <alignment horizontal="center" vertical="center" wrapText="1"/>
      <protection/>
    </xf>
    <xf numFmtId="167" fontId="15" fillId="0" borderId="37" xfId="59" applyNumberFormat="1" applyFill="1" applyBorder="1" applyAlignment="1" applyProtection="1">
      <alignment horizontal="left" vertical="center" wrapText="1" indent="1"/>
      <protection/>
    </xf>
    <xf numFmtId="167" fontId="18" fillId="0" borderId="38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5" fillId="0" borderId="29" xfId="59" applyNumberFormat="1" applyFill="1" applyBorder="1" applyAlignment="1" applyProtection="1">
      <alignment horizontal="left" vertical="center" wrapText="1" indent="1"/>
      <protection/>
    </xf>
    <xf numFmtId="167" fontId="18" fillId="0" borderId="15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4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5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6" xfId="59" applyNumberFormat="1" applyFont="1" applyFill="1" applyBorder="1" applyAlignment="1" applyProtection="1">
      <alignment horizontal="left" vertical="center" wrapText="1" indent="1"/>
      <protection/>
    </xf>
    <xf numFmtId="167" fontId="17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7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7" fillId="0" borderId="14" xfId="59" applyNumberFormat="1" applyFont="1" applyFill="1" applyBorder="1" applyAlignment="1" applyProtection="1">
      <alignment horizontal="right" vertical="center" wrapText="1" indent="1"/>
      <protection/>
    </xf>
    <xf numFmtId="167" fontId="15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35" fillId="0" borderId="3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5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15" fillId="0" borderId="29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42" xfId="59" applyNumberFormat="1" applyFont="1" applyFill="1" applyBorder="1" applyAlignment="1" applyProtection="1">
      <alignment horizontal="right" vertical="center" wrapText="1" indent="1"/>
      <protection/>
    </xf>
    <xf numFmtId="167" fontId="15" fillId="0" borderId="28" xfId="59" applyNumberFormat="1" applyFill="1" applyBorder="1" applyAlignment="1" applyProtection="1">
      <alignment horizontal="left" vertical="center" wrapText="1" indent="1"/>
      <protection/>
    </xf>
    <xf numFmtId="167" fontId="18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35" fillId="0" borderId="39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15" xfId="59" applyNumberFormat="1" applyFont="1" applyFill="1" applyBorder="1" applyAlignment="1" applyProtection="1">
      <alignment horizontal="left" vertical="center" wrapText="1" indent="2"/>
      <protection/>
    </xf>
    <xf numFmtId="167" fontId="18" fillId="0" borderId="12" xfId="59" applyNumberFormat="1" applyFont="1" applyFill="1" applyBorder="1" applyAlignment="1" applyProtection="1">
      <alignment horizontal="left" vertical="center" wrapText="1" indent="2"/>
      <protection/>
    </xf>
    <xf numFmtId="167" fontId="35" fillId="0" borderId="12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8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38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38" xfId="59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38" xfId="59" applyNumberFormat="1" applyFont="1" applyFill="1" applyBorder="1" applyAlignment="1" applyProtection="1">
      <alignment horizontal="left" vertical="center" wrapText="1" indent="2"/>
      <protection/>
    </xf>
    <xf numFmtId="167" fontId="18" fillId="0" borderId="33" xfId="59" applyNumberFormat="1" applyFont="1" applyFill="1" applyBorder="1" applyAlignment="1" applyProtection="1">
      <alignment horizontal="left" vertical="center" wrapText="1" indent="2"/>
      <protection/>
    </xf>
    <xf numFmtId="164" fontId="34" fillId="0" borderId="0" xfId="58" applyNumberFormat="1" applyFont="1" applyFill="1" applyAlignment="1">
      <alignment/>
      <protection/>
    </xf>
    <xf numFmtId="164" fontId="34" fillId="0" borderId="0" xfId="58" applyNumberFormat="1" applyFont="1" applyFill="1" applyBorder="1" applyAlignment="1">
      <alignment/>
      <protection/>
    </xf>
    <xf numFmtId="164" fontId="34" fillId="0" borderId="0" xfId="58" applyNumberFormat="1" applyFont="1" applyFill="1" applyBorder="1" applyAlignment="1">
      <alignment horizontal="center"/>
      <protection/>
    </xf>
    <xf numFmtId="0" fontId="15" fillId="0" borderId="0" xfId="62" applyFill="1" applyBorder="1">
      <alignment/>
      <protection/>
    </xf>
    <xf numFmtId="0" fontId="5" fillId="0" borderId="0" xfId="60">
      <alignment/>
      <protection/>
    </xf>
    <xf numFmtId="0" fontId="5" fillId="0" borderId="0" xfId="60" applyAlignment="1">
      <alignment/>
      <protection/>
    </xf>
    <xf numFmtId="0" fontId="38" fillId="0" borderId="0" xfId="60" applyFont="1" applyBorder="1" applyAlignment="1">
      <alignment horizontal="center" wrapText="1"/>
      <protection/>
    </xf>
    <xf numFmtId="0" fontId="38" fillId="0" borderId="0" xfId="60" applyFont="1" applyBorder="1" applyAlignment="1">
      <alignment horizontal="center"/>
      <protection/>
    </xf>
    <xf numFmtId="3" fontId="39" fillId="0" borderId="0" xfId="60" applyNumberFormat="1" applyFont="1" applyBorder="1" applyAlignment="1">
      <alignment horizontal="right"/>
      <protection/>
    </xf>
    <xf numFmtId="0" fontId="39" fillId="0" borderId="0" xfId="60" applyFont="1" applyBorder="1">
      <alignment/>
      <protection/>
    </xf>
    <xf numFmtId="3" fontId="5" fillId="0" borderId="0" xfId="60" applyNumberFormat="1">
      <alignment/>
      <protection/>
    </xf>
    <xf numFmtId="0" fontId="5" fillId="0" borderId="0" xfId="60" applyBorder="1">
      <alignment/>
      <protection/>
    </xf>
    <xf numFmtId="0" fontId="41" fillId="0" borderId="0" xfId="60" applyFont="1">
      <alignment/>
      <protection/>
    </xf>
    <xf numFmtId="0" fontId="40" fillId="0" borderId="0" xfId="60" applyFont="1">
      <alignment/>
      <protection/>
    </xf>
    <xf numFmtId="0" fontId="40" fillId="0" borderId="0" xfId="60" applyFont="1" applyBorder="1">
      <alignment/>
      <protection/>
    </xf>
    <xf numFmtId="0" fontId="40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3" fontId="40" fillId="0" borderId="0" xfId="60" applyNumberFormat="1" applyFont="1" applyBorder="1">
      <alignment/>
      <protection/>
    </xf>
    <xf numFmtId="0" fontId="7" fillId="0" borderId="0" xfId="60" applyFont="1">
      <alignment/>
      <protection/>
    </xf>
    <xf numFmtId="0" fontId="43" fillId="0" borderId="0" xfId="63" applyFont="1" applyFill="1">
      <alignment/>
      <protection/>
    </xf>
    <xf numFmtId="167" fontId="31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7" fillId="0" borderId="16" xfId="63" applyFont="1" applyFill="1" applyBorder="1" applyAlignment="1" applyProtection="1">
      <alignment horizontal="center" vertical="center" wrapText="1"/>
      <protection/>
    </xf>
    <xf numFmtId="0" fontId="17" fillId="0" borderId="44" xfId="63" applyFont="1" applyFill="1" applyBorder="1" applyAlignment="1" applyProtection="1">
      <alignment horizontal="center" vertical="center" wrapText="1"/>
      <protection/>
    </xf>
    <xf numFmtId="0" fontId="17" fillId="0" borderId="45" xfId="63" applyFont="1" applyFill="1" applyBorder="1" applyAlignment="1" applyProtection="1">
      <alignment horizontal="center" vertical="center" wrapText="1"/>
      <protection/>
    </xf>
    <xf numFmtId="0" fontId="18" fillId="0" borderId="10" xfId="63" applyFont="1" applyFill="1" applyBorder="1" applyAlignment="1" applyProtection="1">
      <alignment horizontal="center" vertical="center"/>
      <protection/>
    </xf>
    <xf numFmtId="0" fontId="18" fillId="0" borderId="11" xfId="63" applyFont="1" applyFill="1" applyBorder="1" applyAlignment="1" applyProtection="1">
      <alignment horizontal="center" vertical="center"/>
      <protection/>
    </xf>
    <xf numFmtId="0" fontId="18" fillId="0" borderId="14" xfId="63" applyFont="1" applyFill="1" applyBorder="1" applyAlignment="1" applyProtection="1">
      <alignment horizontal="center" vertical="center"/>
      <protection/>
    </xf>
    <xf numFmtId="0" fontId="18" fillId="0" borderId="16" xfId="63" applyFont="1" applyFill="1" applyBorder="1" applyAlignment="1" applyProtection="1">
      <alignment horizontal="center" vertical="center"/>
      <protection/>
    </xf>
    <xf numFmtId="0" fontId="18" fillId="0" borderId="39" xfId="63" applyFont="1" applyFill="1" applyBorder="1" applyProtection="1">
      <alignment/>
      <protection/>
    </xf>
    <xf numFmtId="168" fontId="18" fillId="0" borderId="46" xfId="43" applyNumberFormat="1" applyFont="1" applyFill="1" applyBorder="1" applyAlignment="1" applyProtection="1">
      <alignment/>
      <protection locked="0"/>
    </xf>
    <xf numFmtId="0" fontId="18" fillId="0" borderId="15" xfId="63" applyFont="1" applyFill="1" applyBorder="1" applyAlignment="1" applyProtection="1">
      <alignment horizontal="center" vertical="center"/>
      <protection/>
    </xf>
    <xf numFmtId="0" fontId="46" fillId="0" borderId="12" xfId="59" applyFont="1" applyBorder="1" applyAlignment="1">
      <alignment horizontal="justify" wrapText="1"/>
      <protection/>
    </xf>
    <xf numFmtId="168" fontId="18" fillId="0" borderId="47" xfId="43" applyNumberFormat="1" applyFont="1" applyFill="1" applyBorder="1" applyAlignment="1" applyProtection="1">
      <alignment/>
      <protection locked="0"/>
    </xf>
    <xf numFmtId="0" fontId="46" fillId="0" borderId="12" xfId="59" applyFont="1" applyBorder="1" applyAlignment="1">
      <alignment wrapText="1"/>
      <protection/>
    </xf>
    <xf numFmtId="0" fontId="18" fillId="0" borderId="33" xfId="63" applyFont="1" applyFill="1" applyBorder="1" applyAlignment="1" applyProtection="1">
      <alignment horizontal="center" vertical="center"/>
      <protection/>
    </xf>
    <xf numFmtId="168" fontId="18" fillId="0" borderId="48" xfId="43" applyNumberFormat="1" applyFont="1" applyFill="1" applyBorder="1" applyAlignment="1" applyProtection="1">
      <alignment/>
      <protection locked="0"/>
    </xf>
    <xf numFmtId="0" fontId="46" fillId="0" borderId="49" xfId="59" applyFont="1" applyBorder="1" applyAlignment="1">
      <alignment wrapText="1"/>
      <protection/>
    </xf>
    <xf numFmtId="168" fontId="17" fillId="0" borderId="14" xfId="43" applyNumberFormat="1" applyFont="1" applyFill="1" applyBorder="1" applyAlignment="1" applyProtection="1">
      <alignment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25" fillId="0" borderId="12" xfId="60" applyFont="1" applyBorder="1">
      <alignment/>
      <protection/>
    </xf>
    <xf numFmtId="0" fontId="10" fillId="0" borderId="0" xfId="60" applyFont="1">
      <alignment/>
      <protection/>
    </xf>
    <xf numFmtId="0" fontId="10" fillId="0" borderId="0" xfId="60" applyFont="1" applyBorder="1">
      <alignment/>
      <protection/>
    </xf>
    <xf numFmtId="0" fontId="11" fillId="0" borderId="0" xfId="60" applyFont="1">
      <alignment/>
      <protection/>
    </xf>
    <xf numFmtId="0" fontId="10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right"/>
      <protection/>
    </xf>
    <xf numFmtId="0" fontId="10" fillId="0" borderId="12" xfId="60" applyFont="1" applyBorder="1" applyAlignment="1">
      <alignment horizontal="center" vertical="center"/>
      <protection/>
    </xf>
    <xf numFmtId="0" fontId="11" fillId="0" borderId="12" xfId="60" applyFont="1" applyBorder="1">
      <alignment/>
      <protection/>
    </xf>
    <xf numFmtId="0" fontId="11" fillId="0" borderId="12" xfId="60" applyFont="1" applyFill="1" applyBorder="1">
      <alignment/>
      <protection/>
    </xf>
    <xf numFmtId="0" fontId="10" fillId="0" borderId="12" xfId="60" applyFont="1" applyBorder="1">
      <alignment/>
      <protection/>
    </xf>
    <xf numFmtId="0" fontId="11" fillId="0" borderId="0" xfId="60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0" fillId="0" borderId="12" xfId="60" applyFont="1" applyBorder="1" applyAlignment="1">
      <alignment horizontal="center" wrapText="1"/>
      <protection/>
    </xf>
    <xf numFmtId="3" fontId="11" fillId="0" borderId="12" xfId="60" applyNumberFormat="1" applyFont="1" applyBorder="1">
      <alignment/>
      <protection/>
    </xf>
    <xf numFmtId="3" fontId="11" fillId="0" borderId="12" xfId="60" applyNumberFormat="1" applyFont="1" applyBorder="1" applyAlignment="1">
      <alignment horizontal="center"/>
      <protection/>
    </xf>
    <xf numFmtId="3" fontId="10" fillId="0" borderId="12" xfId="60" applyNumberFormat="1" applyFont="1" applyBorder="1" applyAlignment="1">
      <alignment horizontal="center"/>
      <protection/>
    </xf>
    <xf numFmtId="0" fontId="10" fillId="0" borderId="12" xfId="60" applyFont="1" applyFill="1" applyBorder="1">
      <alignment/>
      <protection/>
    </xf>
    <xf numFmtId="3" fontId="10" fillId="0" borderId="12" xfId="60" applyNumberFormat="1" applyFont="1" applyBorder="1">
      <alignment/>
      <protection/>
    </xf>
    <xf numFmtId="0" fontId="25" fillId="0" borderId="0" xfId="60" applyFont="1" applyAlignment="1">
      <alignment horizontal="center"/>
      <protection/>
    </xf>
    <xf numFmtId="0" fontId="10" fillId="0" borderId="31" xfId="60" applyFont="1" applyFill="1" applyBorder="1">
      <alignment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left"/>
      <protection/>
    </xf>
    <xf numFmtId="0" fontId="11" fillId="0" borderId="12" xfId="60" applyFont="1" applyBorder="1" applyAlignment="1">
      <alignment/>
      <protection/>
    </xf>
    <xf numFmtId="3" fontId="10" fillId="0" borderId="12" xfId="60" applyNumberFormat="1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3" fontId="25" fillId="0" borderId="12" xfId="60" applyNumberFormat="1" applyFont="1" applyBorder="1" applyAlignment="1">
      <alignment horizontal="center"/>
      <protection/>
    </xf>
    <xf numFmtId="3" fontId="9" fillId="0" borderId="12" xfId="58" applyNumberFormat="1" applyFont="1" applyFill="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0" fillId="0" borderId="50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1" fillId="0" borderId="12" xfId="61" applyFont="1" applyBorder="1">
      <alignment/>
      <protection/>
    </xf>
    <xf numFmtId="168" fontId="11" fillId="0" borderId="12" xfId="42" applyNumberFormat="1" applyFont="1" applyBorder="1" applyAlignment="1">
      <alignment/>
    </xf>
    <xf numFmtId="168" fontId="10" fillId="0" borderId="50" xfId="42" applyNumberFormat="1" applyFont="1" applyBorder="1" applyAlignment="1">
      <alignment/>
    </xf>
    <xf numFmtId="168" fontId="11" fillId="0" borderId="19" xfId="42" applyNumberFormat="1" applyFont="1" applyBorder="1" applyAlignment="1">
      <alignment/>
    </xf>
    <xf numFmtId="168" fontId="10" fillId="0" borderId="12" xfId="42" applyNumberFormat="1" applyFont="1" applyBorder="1" applyAlignment="1">
      <alignment/>
    </xf>
    <xf numFmtId="3" fontId="9" fillId="0" borderId="51" xfId="58" applyNumberFormat="1" applyFont="1" applyFill="1" applyBorder="1" applyAlignment="1">
      <alignment horizontal="center" vertical="center"/>
      <protection/>
    </xf>
    <xf numFmtId="3" fontId="9" fillId="0" borderId="41" xfId="58" applyNumberFormat="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32" borderId="12" xfId="61" applyFont="1" applyFill="1" applyBorder="1" applyAlignment="1">
      <alignment horizontal="center" vertical="center" wrapText="1"/>
      <protection/>
    </xf>
    <xf numFmtId="0" fontId="10" fillId="32" borderId="50" xfId="61" applyFont="1" applyFill="1" applyBorder="1" applyAlignment="1">
      <alignment horizontal="center" vertical="center" wrapText="1"/>
      <protection/>
    </xf>
    <xf numFmtId="0" fontId="10" fillId="32" borderId="19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>
      <alignment/>
      <protection/>
    </xf>
    <xf numFmtId="168" fontId="10" fillId="0" borderId="50" xfId="42" applyNumberFormat="1" applyFont="1" applyFill="1" applyBorder="1" applyAlignment="1">
      <alignment/>
    </xf>
    <xf numFmtId="168" fontId="10" fillId="0" borderId="12" xfId="42" applyNumberFormat="1" applyFont="1" applyFill="1" applyBorder="1" applyAlignment="1">
      <alignment/>
    </xf>
    <xf numFmtId="168" fontId="11" fillId="32" borderId="12" xfId="42" applyNumberFormat="1" applyFont="1" applyFill="1" applyBorder="1" applyAlignment="1">
      <alignment/>
    </xf>
    <xf numFmtId="168" fontId="10" fillId="32" borderId="50" xfId="42" applyNumberFormat="1" applyFont="1" applyFill="1" applyBorder="1" applyAlignment="1">
      <alignment/>
    </xf>
    <xf numFmtId="168" fontId="11" fillId="32" borderId="19" xfId="42" applyNumberFormat="1" applyFont="1" applyFill="1" applyBorder="1" applyAlignment="1">
      <alignment/>
    </xf>
    <xf numFmtId="168" fontId="10" fillId="32" borderId="12" xfId="42" applyNumberFormat="1" applyFont="1" applyFill="1" applyBorder="1" applyAlignment="1">
      <alignment/>
    </xf>
    <xf numFmtId="168" fontId="10" fillId="0" borderId="19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5" fillId="0" borderId="52" xfId="58" applyFont="1" applyBorder="1" applyAlignment="1">
      <alignment/>
      <protection/>
    </xf>
    <xf numFmtId="3" fontId="9" fillId="32" borderId="0" xfId="58" applyNumberFormat="1" applyFont="1" applyFill="1" applyAlignment="1">
      <alignment horizontal="center" vertical="center"/>
      <protection/>
    </xf>
    <xf numFmtId="3" fontId="9" fillId="0" borderId="0" xfId="58" applyNumberFormat="1" applyFont="1" applyFill="1" applyAlignment="1">
      <alignment vertical="center"/>
      <protection/>
    </xf>
    <xf numFmtId="3" fontId="9" fillId="32" borderId="0" xfId="58" applyNumberFormat="1" applyFont="1" applyFill="1" applyAlignment="1">
      <alignment vertical="center"/>
      <protection/>
    </xf>
    <xf numFmtId="3" fontId="4" fillId="0" borderId="0" xfId="58" applyNumberFormat="1" applyFont="1" applyFill="1" applyAlignment="1">
      <alignment vertical="center"/>
      <protection/>
    </xf>
    <xf numFmtId="0" fontId="26" fillId="0" borderId="0" xfId="64" applyFont="1" applyAlignment="1">
      <alignment vertical="center"/>
      <protection/>
    </xf>
    <xf numFmtId="0" fontId="5" fillId="0" borderId="51" xfId="58" applyFont="1" applyBorder="1" applyAlignment="1">
      <alignment/>
      <protection/>
    </xf>
    <xf numFmtId="3" fontId="9" fillId="0" borderId="53" xfId="58" applyNumberFormat="1" applyFont="1" applyFill="1" applyBorder="1" applyAlignment="1">
      <alignment horizontal="center" vertical="center" wrapText="1"/>
      <protection/>
    </xf>
    <xf numFmtId="3" fontId="9" fillId="0" borderId="19" xfId="58" applyNumberFormat="1" applyFont="1" applyFill="1" applyBorder="1" applyAlignment="1">
      <alignment horizontal="center" vertical="center"/>
      <protection/>
    </xf>
    <xf numFmtId="3" fontId="9" fillId="0" borderId="41" xfId="58" applyNumberFormat="1" applyFont="1" applyFill="1" applyBorder="1" applyAlignment="1">
      <alignment horizontal="center" vertical="center" wrapText="1"/>
      <protection/>
    </xf>
    <xf numFmtId="3" fontId="9" fillId="0" borderId="51" xfId="58" applyNumberFormat="1" applyFont="1" applyFill="1" applyBorder="1" applyAlignment="1">
      <alignment horizontal="center" vertical="center" wrapText="1"/>
      <protection/>
    </xf>
    <xf numFmtId="3" fontId="9" fillId="0" borderId="41" xfId="58" applyNumberFormat="1" applyFont="1" applyFill="1" applyBorder="1" applyAlignment="1">
      <alignment horizontal="center" vertical="center"/>
      <protection/>
    </xf>
    <xf numFmtId="3" fontId="9" fillId="0" borderId="51" xfId="58" applyNumberFormat="1" applyFont="1" applyFill="1" applyBorder="1" applyAlignment="1">
      <alignment horizontal="center" vertical="center"/>
      <protection/>
    </xf>
    <xf numFmtId="3" fontId="9" fillId="0" borderId="19" xfId="58" applyNumberFormat="1" applyFont="1" applyFill="1" applyBorder="1" applyAlignment="1">
      <alignment horizontal="center" vertical="center"/>
      <protection/>
    </xf>
    <xf numFmtId="0" fontId="9" fillId="0" borderId="51" xfId="58" applyFont="1" applyFill="1" applyBorder="1" applyAlignment="1" quotePrefix="1">
      <alignment horizontal="center" vertical="center"/>
      <protection/>
    </xf>
    <xf numFmtId="0" fontId="9" fillId="0" borderId="19" xfId="58" applyFont="1" applyFill="1" applyBorder="1" applyAlignment="1">
      <alignment horizontal="center" vertical="center"/>
      <protection/>
    </xf>
    <xf numFmtId="0" fontId="10" fillId="0" borderId="41" xfId="58" applyFont="1" applyFill="1" applyBorder="1" applyAlignment="1">
      <alignment horizontal="left" vertical="center" wrapText="1"/>
      <protection/>
    </xf>
    <xf numFmtId="0" fontId="10" fillId="0" borderId="51" xfId="58" applyFont="1" applyFill="1" applyBorder="1" applyAlignment="1">
      <alignment horizontal="left" vertical="center" wrapText="1"/>
      <protection/>
    </xf>
    <xf numFmtId="0" fontId="10" fillId="0" borderId="19" xfId="58" applyFont="1" applyFill="1" applyBorder="1" applyAlignment="1">
      <alignment horizontal="left" vertical="center" wrapText="1"/>
      <protection/>
    </xf>
    <xf numFmtId="3" fontId="9" fillId="0" borderId="12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0" fontId="9" fillId="0" borderId="41" xfId="58" applyFont="1" applyFill="1" applyBorder="1" applyAlignment="1" quotePrefix="1">
      <alignment horizontal="center" vertical="center"/>
      <protection/>
    </xf>
    <xf numFmtId="3" fontId="4" fillId="0" borderId="0" xfId="58" applyNumberFormat="1" applyFont="1" applyFill="1" applyAlignment="1">
      <alignment horizontal="center"/>
      <protection/>
    </xf>
    <xf numFmtId="0" fontId="10" fillId="0" borderId="41" xfId="58" applyFont="1" applyFill="1" applyBorder="1" applyAlignment="1">
      <alignment horizontal="left" vertical="center"/>
      <protection/>
    </xf>
    <xf numFmtId="0" fontId="10" fillId="0" borderId="51" xfId="58" applyFont="1" applyFill="1" applyBorder="1" applyAlignment="1">
      <alignment horizontal="lef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9" fillId="0" borderId="41" xfId="58" applyFont="1" applyFill="1" applyBorder="1" applyAlignment="1">
      <alignment horizontal="left" vertical="center" wrapText="1"/>
      <protection/>
    </xf>
    <xf numFmtId="0" fontId="9" fillId="0" borderId="51" xfId="58" applyFont="1" applyFill="1" applyBorder="1" applyAlignment="1">
      <alignment horizontal="left" vertical="center" wrapText="1"/>
      <protection/>
    </xf>
    <xf numFmtId="0" fontId="9" fillId="0" borderId="19" xfId="58" applyFont="1" applyFill="1" applyBorder="1" applyAlignment="1">
      <alignment horizontal="left" vertical="center" wrapText="1"/>
      <protection/>
    </xf>
    <xf numFmtId="0" fontId="9" fillId="0" borderId="19" xfId="58" applyFont="1" applyFill="1" applyBorder="1" applyAlignment="1" quotePrefix="1">
      <alignment horizontal="center" vertical="center"/>
      <protection/>
    </xf>
    <xf numFmtId="1" fontId="9" fillId="0" borderId="41" xfId="58" applyNumberFormat="1" applyFont="1" applyFill="1" applyBorder="1" applyAlignment="1" quotePrefix="1">
      <alignment horizontal="center" vertical="center"/>
      <protection/>
    </xf>
    <xf numFmtId="1" fontId="9" fillId="0" borderId="19" xfId="58" applyNumberFormat="1" applyFont="1" applyFill="1" applyBorder="1" applyAlignment="1" quotePrefix="1">
      <alignment horizontal="center" vertical="center"/>
      <protection/>
    </xf>
    <xf numFmtId="0" fontId="9" fillId="0" borderId="41" xfId="58" applyFont="1" applyFill="1" applyBorder="1" applyAlignment="1">
      <alignment horizontal="left" vertical="center"/>
      <protection/>
    </xf>
    <xf numFmtId="0" fontId="9" fillId="0" borderId="51" xfId="58" applyFont="1" applyFill="1" applyBorder="1" applyAlignment="1">
      <alignment horizontal="left" vertical="center"/>
      <protection/>
    </xf>
    <xf numFmtId="0" fontId="9" fillId="0" borderId="41" xfId="58" applyFont="1" applyFill="1" applyBorder="1" applyAlignment="1">
      <alignment vertical="center" wrapText="1"/>
      <protection/>
    </xf>
    <xf numFmtId="0" fontId="9" fillId="0" borderId="51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41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horizontal="center" vertical="center"/>
      <protection/>
    </xf>
    <xf numFmtId="164" fontId="34" fillId="0" borderId="0" xfId="58" applyNumberFormat="1" applyFont="1" applyFill="1" applyAlignment="1">
      <alignment horizontal="center"/>
      <protection/>
    </xf>
    <xf numFmtId="0" fontId="6" fillId="0" borderId="51" xfId="58" applyFont="1" applyFill="1" applyBorder="1" applyAlignment="1">
      <alignment horizontal="right"/>
      <protection/>
    </xf>
    <xf numFmtId="0" fontId="5" fillId="0" borderId="51" xfId="58" applyFont="1" applyBorder="1" applyAlignment="1">
      <alignment/>
      <protection/>
    </xf>
    <xf numFmtId="164" fontId="9" fillId="0" borderId="12" xfId="58" applyNumberFormat="1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164" fontId="4" fillId="0" borderId="52" xfId="58" applyNumberFormat="1" applyFont="1" applyFill="1" applyBorder="1" applyAlignment="1">
      <alignment horizontal="center"/>
      <protection/>
    </xf>
    <xf numFmtId="3" fontId="9" fillId="0" borderId="54" xfId="58" applyNumberFormat="1" applyFont="1" applyFill="1" applyBorder="1" applyAlignment="1">
      <alignment horizontal="center" vertical="center" wrapText="1"/>
      <protection/>
    </xf>
    <xf numFmtId="3" fontId="9" fillId="0" borderId="55" xfId="58" applyNumberFormat="1" applyFont="1" applyFill="1" applyBorder="1" applyAlignment="1">
      <alignment horizontal="center" vertical="center" wrapText="1"/>
      <protection/>
    </xf>
    <xf numFmtId="3" fontId="9" fillId="0" borderId="53" xfId="58" applyNumberFormat="1" applyFont="1" applyFill="1" applyBorder="1" applyAlignment="1">
      <alignment horizontal="center" vertical="center" wrapText="1"/>
      <protection/>
    </xf>
    <xf numFmtId="164" fontId="4" fillId="0" borderId="41" xfId="58" applyNumberFormat="1" applyFont="1" applyFill="1" applyBorder="1" applyAlignment="1" quotePrefix="1">
      <alignment horizontal="center" vertical="center"/>
      <protection/>
    </xf>
    <xf numFmtId="164" fontId="4" fillId="0" borderId="19" xfId="58" applyNumberFormat="1" applyFont="1" applyFill="1" applyBorder="1" applyAlignment="1" quotePrefix="1">
      <alignment horizontal="center" vertical="center"/>
      <protection/>
    </xf>
    <xf numFmtId="0" fontId="5" fillId="0" borderId="41" xfId="58" applyFont="1" applyFill="1" applyBorder="1" applyAlignment="1">
      <alignment horizontal="left" vertical="center" wrapText="1"/>
      <protection/>
    </xf>
    <xf numFmtId="0" fontId="5" fillId="0" borderId="51" xfId="58" applyFont="1" applyFill="1" applyBorder="1" applyAlignment="1">
      <alignment horizontal="left" vertical="center" wrapText="1"/>
      <protection/>
    </xf>
    <xf numFmtId="164" fontId="6" fillId="0" borderId="41" xfId="58" applyNumberFormat="1" applyFont="1" applyFill="1" applyBorder="1" applyAlignment="1" quotePrefix="1">
      <alignment horizontal="center" vertical="center"/>
      <protection/>
    </xf>
    <xf numFmtId="164" fontId="6" fillId="0" borderId="19" xfId="58" applyNumberFormat="1" applyFont="1" applyFill="1" applyBorder="1" applyAlignment="1" quotePrefix="1">
      <alignment horizontal="center" vertical="center"/>
      <protection/>
    </xf>
    <xf numFmtId="0" fontId="6" fillId="0" borderId="41" xfId="58" applyFont="1" applyFill="1" applyBorder="1" applyAlignment="1">
      <alignment horizontal="left" vertical="center"/>
      <protection/>
    </xf>
    <xf numFmtId="0" fontId="6" fillId="0" borderId="51" xfId="58" applyFont="1" applyFill="1" applyBorder="1" applyAlignment="1">
      <alignment horizontal="left" vertical="center"/>
      <protection/>
    </xf>
    <xf numFmtId="0" fontId="7" fillId="0" borderId="41" xfId="58" applyFont="1" applyFill="1" applyBorder="1" applyAlignment="1">
      <alignment horizontal="left" vertical="center" wrapText="1"/>
      <protection/>
    </xf>
    <xf numFmtId="0" fontId="7" fillId="0" borderId="51" xfId="58" applyFont="1" applyFill="1" applyBorder="1" applyAlignment="1">
      <alignment horizontal="left" vertical="center" wrapText="1"/>
      <protection/>
    </xf>
    <xf numFmtId="164" fontId="34" fillId="0" borderId="0" xfId="58" applyNumberFormat="1" applyFont="1" applyFill="1" applyBorder="1" applyAlignment="1">
      <alignment horizontal="center"/>
      <protection/>
    </xf>
    <xf numFmtId="165" fontId="4" fillId="0" borderId="12" xfId="58" applyNumberFormat="1" applyFont="1" applyFill="1" applyBorder="1" applyAlignment="1">
      <alignment vertical="center"/>
      <protection/>
    </xf>
    <xf numFmtId="3" fontId="4" fillId="0" borderId="41" xfId="58" applyNumberFormat="1" applyFont="1" applyFill="1" applyBorder="1" applyAlignment="1">
      <alignment horizontal="right" vertical="center"/>
      <protection/>
    </xf>
    <xf numFmtId="3" fontId="4" fillId="0" borderId="51" xfId="58" applyNumberFormat="1" applyFont="1" applyFill="1" applyBorder="1" applyAlignment="1">
      <alignment horizontal="right" vertical="center"/>
      <protection/>
    </xf>
    <xf numFmtId="3" fontId="4" fillId="0" borderId="19" xfId="58" applyNumberFormat="1" applyFont="1" applyFill="1" applyBorder="1" applyAlignment="1">
      <alignment horizontal="right" vertical="center"/>
      <protection/>
    </xf>
    <xf numFmtId="165" fontId="6" fillId="0" borderId="41" xfId="58" applyNumberFormat="1" applyFont="1" applyFill="1" applyBorder="1" applyAlignment="1">
      <alignment vertical="center"/>
      <protection/>
    </xf>
    <xf numFmtId="165" fontId="6" fillId="0" borderId="51" xfId="58" applyNumberFormat="1" applyFont="1" applyFill="1" applyBorder="1" applyAlignment="1">
      <alignment vertical="center"/>
      <protection/>
    </xf>
    <xf numFmtId="165" fontId="6" fillId="0" borderId="19" xfId="58" applyNumberFormat="1" applyFont="1" applyFill="1" applyBorder="1" applyAlignment="1">
      <alignment vertical="center"/>
      <protection/>
    </xf>
    <xf numFmtId="3" fontId="6" fillId="0" borderId="41" xfId="58" applyNumberFormat="1" applyFont="1" applyFill="1" applyBorder="1" applyAlignment="1">
      <alignment horizontal="right" vertical="center"/>
      <protection/>
    </xf>
    <xf numFmtId="3" fontId="6" fillId="0" borderId="51" xfId="58" applyNumberFormat="1" applyFont="1" applyFill="1" applyBorder="1" applyAlignment="1">
      <alignment horizontal="right" vertical="center"/>
      <protection/>
    </xf>
    <xf numFmtId="3" fontId="6" fillId="0" borderId="19" xfId="58" applyNumberFormat="1" applyFont="1" applyFill="1" applyBorder="1" applyAlignment="1">
      <alignment horizontal="right" vertical="center"/>
      <protection/>
    </xf>
    <xf numFmtId="165" fontId="6" fillId="0" borderId="12" xfId="58" applyNumberFormat="1" applyFont="1" applyFill="1" applyBorder="1" applyAlignment="1">
      <alignment vertical="center"/>
      <protection/>
    </xf>
    <xf numFmtId="0" fontId="4" fillId="0" borderId="41" xfId="58" applyFont="1" applyFill="1" applyBorder="1" applyAlignment="1">
      <alignment horizontal="left" vertical="center"/>
      <protection/>
    </xf>
    <xf numFmtId="0" fontId="4" fillId="0" borderId="51" xfId="58" applyFont="1" applyFill="1" applyBorder="1" applyAlignment="1">
      <alignment horizontal="left" vertical="center"/>
      <protection/>
    </xf>
    <xf numFmtId="166" fontId="4" fillId="0" borderId="41" xfId="58" applyNumberFormat="1" applyFont="1" applyFill="1" applyBorder="1" applyAlignment="1">
      <alignment horizontal="left" vertical="center"/>
      <protection/>
    </xf>
    <xf numFmtId="166" fontId="4" fillId="0" borderId="51" xfId="58" applyNumberFormat="1" applyFont="1" applyFill="1" applyBorder="1" applyAlignment="1">
      <alignment horizontal="left" vertical="center"/>
      <protection/>
    </xf>
    <xf numFmtId="0" fontId="5" fillId="0" borderId="41" xfId="58" applyFont="1" applyFill="1" applyBorder="1" applyAlignment="1">
      <alignment vertical="center"/>
      <protection/>
    </xf>
    <xf numFmtId="0" fontId="5" fillId="0" borderId="51" xfId="58" applyFont="1" applyFill="1" applyBorder="1" applyAlignment="1">
      <alignment vertical="center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51" xfId="58" applyFont="1" applyFill="1" applyBorder="1" applyAlignment="1">
      <alignment vertical="center" wrapText="1"/>
      <protection/>
    </xf>
    <xf numFmtId="0" fontId="5" fillId="33" borderId="41" xfId="58" applyFont="1" applyFill="1" applyBorder="1" applyAlignment="1">
      <alignment horizontal="left" vertical="center" wrapText="1"/>
      <protection/>
    </xf>
    <xf numFmtId="0" fontId="5" fillId="33" borderId="51" xfId="58" applyFont="1" applyFill="1" applyBorder="1" applyAlignment="1">
      <alignment horizontal="left" vertical="center" wrapText="1"/>
      <protection/>
    </xf>
    <xf numFmtId="0" fontId="6" fillId="0" borderId="41" xfId="58" applyFont="1" applyFill="1" applyBorder="1" applyAlignment="1">
      <alignment horizontal="left" vertical="center" wrapText="1"/>
      <protection/>
    </xf>
    <xf numFmtId="0" fontId="6" fillId="0" borderId="51" xfId="58" applyFont="1" applyFill="1" applyBorder="1" applyAlignment="1">
      <alignment horizontal="left" vertical="center" wrapText="1"/>
      <protection/>
    </xf>
    <xf numFmtId="0" fontId="4" fillId="0" borderId="41" xfId="58" applyFont="1" applyFill="1" applyBorder="1" applyAlignment="1">
      <alignment horizontal="left" vertical="center" wrapText="1"/>
      <protection/>
    </xf>
    <xf numFmtId="0" fontId="4" fillId="0" borderId="51" xfId="58" applyFont="1" applyFill="1" applyBorder="1" applyAlignment="1">
      <alignment horizontal="left" vertical="center" wrapText="1"/>
      <protection/>
    </xf>
    <xf numFmtId="0" fontId="4" fillId="33" borderId="41" xfId="58" applyFont="1" applyFill="1" applyBorder="1" applyAlignment="1">
      <alignment horizontal="left" vertical="center" wrapText="1"/>
      <protection/>
    </xf>
    <xf numFmtId="0" fontId="4" fillId="33" borderId="51" xfId="58" applyFont="1" applyFill="1" applyBorder="1" applyAlignment="1">
      <alignment horizontal="left" vertical="center" wrapText="1"/>
      <protection/>
    </xf>
    <xf numFmtId="0" fontId="6" fillId="0" borderId="41" xfId="58" applyFont="1" applyFill="1" applyBorder="1" applyAlignment="1">
      <alignment vertical="center" wrapText="1"/>
      <protection/>
    </xf>
    <xf numFmtId="0" fontId="6" fillId="0" borderId="51" xfId="58" applyFont="1" applyFill="1" applyBorder="1" applyAlignment="1">
      <alignment vertical="center" wrapText="1"/>
      <protection/>
    </xf>
    <xf numFmtId="0" fontId="4" fillId="0" borderId="41" xfId="58" applyFont="1" applyFill="1" applyBorder="1" applyAlignment="1">
      <alignment vertical="center" wrapText="1"/>
      <protection/>
    </xf>
    <xf numFmtId="0" fontId="4" fillId="0" borderId="51" xfId="58" applyFont="1" applyFill="1" applyBorder="1" applyAlignment="1">
      <alignment vertical="center" wrapText="1"/>
      <protection/>
    </xf>
    <xf numFmtId="165" fontId="4" fillId="0" borderId="41" xfId="58" applyNumberFormat="1" applyFont="1" applyFill="1" applyBorder="1" applyAlignment="1">
      <alignment vertical="center"/>
      <protection/>
    </xf>
    <xf numFmtId="165" fontId="4" fillId="0" borderId="51" xfId="58" applyNumberFormat="1" applyFont="1" applyFill="1" applyBorder="1" applyAlignment="1">
      <alignment vertical="center"/>
      <protection/>
    </xf>
    <xf numFmtId="165" fontId="4" fillId="0" borderId="19" xfId="58" applyNumberFormat="1" applyFont="1" applyFill="1" applyBorder="1" applyAlignment="1">
      <alignment vertical="center"/>
      <protection/>
    </xf>
    <xf numFmtId="0" fontId="4" fillId="0" borderId="41" xfId="58" applyFont="1" applyFill="1" applyBorder="1" applyAlignment="1">
      <alignment vertical="center"/>
      <protection/>
    </xf>
    <xf numFmtId="0" fontId="4" fillId="0" borderId="51" xfId="58" applyFont="1" applyFill="1" applyBorder="1" applyAlignment="1">
      <alignment vertical="center"/>
      <protection/>
    </xf>
    <xf numFmtId="164" fontId="6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4" fillId="0" borderId="41" xfId="58" applyNumberFormat="1" applyFont="1" applyFill="1" applyBorder="1" applyAlignment="1">
      <alignment vertical="center"/>
      <protection/>
    </xf>
    <xf numFmtId="0" fontId="4" fillId="0" borderId="51" xfId="58" applyNumberFormat="1" applyFont="1" applyFill="1" applyBorder="1" applyAlignment="1">
      <alignment vertical="center"/>
      <protection/>
    </xf>
    <xf numFmtId="0" fontId="4" fillId="0" borderId="19" xfId="58" applyNumberFormat="1" applyFont="1" applyFill="1" applyBorder="1" applyAlignment="1">
      <alignment vertical="center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6" fillId="0" borderId="52" xfId="58" applyFont="1" applyFill="1" applyBorder="1" applyAlignment="1">
      <alignment horizontal="right"/>
      <protection/>
    </xf>
    <xf numFmtId="0" fontId="5" fillId="0" borderId="52" xfId="58" applyFont="1" applyBorder="1" applyAlignme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Alignment="1">
      <alignment horizontal="right"/>
      <protection/>
    </xf>
    <xf numFmtId="0" fontId="25" fillId="0" borderId="0" xfId="60" applyFont="1" applyAlignment="1">
      <alignment horizontal="center"/>
      <protection/>
    </xf>
    <xf numFmtId="0" fontId="42" fillId="0" borderId="0" xfId="60" applyFont="1" applyAlignment="1">
      <alignment horizontal="right"/>
      <protection/>
    </xf>
    <xf numFmtId="0" fontId="6" fillId="0" borderId="41" xfId="58" applyFont="1" applyFill="1" applyBorder="1" applyAlignment="1" quotePrefix="1">
      <alignment horizontal="center" vertical="center"/>
      <protection/>
    </xf>
    <xf numFmtId="0" fontId="6" fillId="0" borderId="19" xfId="58" applyFont="1" applyFill="1" applyBorder="1" applyAlignment="1" quotePrefix="1">
      <alignment horizontal="center" vertical="center"/>
      <protection/>
    </xf>
    <xf numFmtId="0" fontId="6" fillId="0" borderId="19" xfId="58" applyFont="1" applyFill="1" applyBorder="1" applyAlignment="1">
      <alignment horizontal="left" vertical="center" wrapText="1"/>
      <protection/>
    </xf>
    <xf numFmtId="0" fontId="6" fillId="0" borderId="19" xfId="58" applyFont="1" applyFill="1" applyBorder="1" applyAlignment="1">
      <alignment horizontal="left" vertical="center"/>
      <protection/>
    </xf>
    <xf numFmtId="3" fontId="6" fillId="0" borderId="41" xfId="58" applyNumberFormat="1" applyFont="1" applyFill="1" applyBorder="1" applyAlignment="1">
      <alignment horizontal="center" vertical="center"/>
      <protection/>
    </xf>
    <xf numFmtId="3" fontId="6" fillId="0" borderId="51" xfId="58" applyNumberFormat="1" applyFont="1" applyFill="1" applyBorder="1" applyAlignment="1">
      <alignment horizontal="center" vertical="center"/>
      <protection/>
    </xf>
    <xf numFmtId="3" fontId="6" fillId="0" borderId="19" xfId="58" applyNumberFormat="1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 quotePrefix="1">
      <alignment horizontal="center" vertical="center"/>
      <protection/>
    </xf>
    <xf numFmtId="0" fontId="4" fillId="0" borderId="19" xfId="58" applyFont="1" applyFill="1" applyBorder="1" applyAlignment="1" quotePrefix="1">
      <alignment horizontal="center" vertical="center"/>
      <protection/>
    </xf>
    <xf numFmtId="0" fontId="4" fillId="0" borderId="19" xfId="58" applyFont="1" applyFill="1" applyBorder="1" applyAlignment="1">
      <alignment horizontal="left" vertical="center" wrapText="1"/>
      <protection/>
    </xf>
    <xf numFmtId="0" fontId="4" fillId="0" borderId="19" xfId="58" applyFont="1" applyFill="1" applyBorder="1" applyAlignment="1">
      <alignment horizontal="left" vertical="center"/>
      <protection/>
    </xf>
    <xf numFmtId="3" fontId="4" fillId="0" borderId="41" xfId="58" applyNumberFormat="1" applyFont="1" applyFill="1" applyBorder="1" applyAlignment="1">
      <alignment horizontal="center" vertical="center"/>
      <protection/>
    </xf>
    <xf numFmtId="3" fontId="4" fillId="0" borderId="51" xfId="58" applyNumberFormat="1" applyFont="1" applyFill="1" applyBorder="1" applyAlignment="1">
      <alignment horizontal="center" vertical="center"/>
      <protection/>
    </xf>
    <xf numFmtId="3" fontId="4" fillId="0" borderId="19" xfId="58" applyNumberFormat="1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left" vertical="center" wrapText="1"/>
      <protection/>
    </xf>
    <xf numFmtId="0" fontId="7" fillId="0" borderId="19" xfId="58" applyFont="1" applyFill="1" applyBorder="1" applyAlignment="1">
      <alignment horizontal="left" vertical="center" wrapText="1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 quotePrefix="1">
      <alignment horizontal="center" vertical="center"/>
      <protection/>
    </xf>
    <xf numFmtId="0" fontId="5" fillId="0" borderId="51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4" fillId="0" borderId="19" xfId="58" applyFont="1" applyFill="1" applyBorder="1" applyAlignment="1">
      <alignment vertical="center" wrapText="1"/>
      <protection/>
    </xf>
    <xf numFmtId="0" fontId="5" fillId="0" borderId="0" xfId="58" applyFont="1" applyBorder="1" applyAlignment="1">
      <alignment/>
      <protection/>
    </xf>
    <xf numFmtId="0" fontId="7" fillId="0" borderId="41" xfId="58" applyFont="1" applyBorder="1" applyAlignment="1">
      <alignment horizontal="center" vertical="center" wrapText="1"/>
      <protection/>
    </xf>
    <xf numFmtId="167" fontId="16" fillId="0" borderId="56" xfId="59" applyNumberFormat="1" applyFont="1" applyFill="1" applyBorder="1" applyAlignment="1" applyProtection="1">
      <alignment horizontal="center" vertical="center" wrapText="1"/>
      <protection/>
    </xf>
    <xf numFmtId="167" fontId="16" fillId="0" borderId="57" xfId="59" applyNumberFormat="1" applyFont="1" applyFill="1" applyBorder="1" applyAlignment="1" applyProtection="1">
      <alignment horizontal="center" vertical="center" wrapText="1"/>
      <protection/>
    </xf>
    <xf numFmtId="167" fontId="22" fillId="0" borderId="0" xfId="59" applyNumberFormat="1" applyFont="1" applyFill="1" applyBorder="1" applyAlignment="1" applyProtection="1">
      <alignment horizontal="center" vertical="center" wrapText="1"/>
      <protection/>
    </xf>
    <xf numFmtId="167" fontId="16" fillId="0" borderId="58" xfId="59" applyNumberFormat="1" applyFont="1" applyFill="1" applyBorder="1" applyAlignment="1" applyProtection="1">
      <alignment horizontal="center" vertical="center" wrapText="1"/>
      <protection/>
    </xf>
    <xf numFmtId="167" fontId="16" fillId="0" borderId="59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Alignment="1">
      <alignment horizontal="center"/>
      <protection/>
    </xf>
    <xf numFmtId="0" fontId="10" fillId="0" borderId="12" xfId="61" applyFont="1" applyBorder="1" applyAlignment="1">
      <alignment horizontal="center" vertical="center" wrapTex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167" fontId="47" fillId="0" borderId="0" xfId="62" applyNumberFormat="1" applyFont="1" applyFill="1" applyAlignment="1">
      <alignment horizontal="center" vertical="center" wrapText="1"/>
      <protection/>
    </xf>
    <xf numFmtId="167" fontId="15" fillId="0" borderId="0" xfId="62" applyNumberFormat="1" applyFill="1" applyAlignment="1">
      <alignment horizontal="center" vertical="center" wrapText="1"/>
      <protection/>
    </xf>
    <xf numFmtId="0" fontId="18" fillId="0" borderId="60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0" fillId="0" borderId="52" xfId="62" applyFont="1" applyFill="1" applyBorder="1" applyAlignment="1">
      <alignment horizontal="center" vertical="center" wrapText="1"/>
      <protection/>
    </xf>
    <xf numFmtId="0" fontId="15" fillId="0" borderId="12" xfId="62" applyFill="1" applyBorder="1" applyAlignment="1">
      <alignment horizontal="center"/>
      <protection/>
    </xf>
    <xf numFmtId="0" fontId="29" fillId="0" borderId="12" xfId="62" applyFont="1" applyFill="1" applyBorder="1" applyAlignment="1">
      <alignment horizontal="center" vertical="center" wrapText="1"/>
      <protection/>
    </xf>
    <xf numFmtId="167" fontId="16" fillId="0" borderId="25" xfId="62" applyNumberFormat="1" applyFont="1" applyFill="1" applyBorder="1" applyAlignment="1">
      <alignment horizontal="left" vertical="center" wrapText="1" indent="2"/>
      <protection/>
    </xf>
    <xf numFmtId="167" fontId="16" fillId="0" borderId="42" xfId="62" applyNumberFormat="1" applyFont="1" applyFill="1" applyBorder="1" applyAlignment="1">
      <alignment horizontal="left" vertical="center" wrapText="1" indent="2"/>
      <protection/>
    </xf>
    <xf numFmtId="167" fontId="16" fillId="0" borderId="56" xfId="62" applyNumberFormat="1" applyFont="1" applyFill="1" applyBorder="1" applyAlignment="1">
      <alignment horizontal="center" vertical="center" wrapText="1"/>
      <protection/>
    </xf>
    <xf numFmtId="167" fontId="16" fillId="0" borderId="57" xfId="62" applyNumberFormat="1" applyFont="1" applyFill="1" applyBorder="1" applyAlignment="1">
      <alignment horizontal="center" vertical="center" wrapText="1"/>
      <protection/>
    </xf>
    <xf numFmtId="167" fontId="16" fillId="0" borderId="56" xfId="62" applyNumberFormat="1" applyFont="1" applyFill="1" applyBorder="1" applyAlignment="1">
      <alignment horizontal="center" vertical="center"/>
      <protection/>
    </xf>
    <xf numFmtId="167" fontId="16" fillId="0" borderId="57" xfId="62" applyNumberFormat="1" applyFont="1" applyFill="1" applyBorder="1" applyAlignment="1">
      <alignment horizontal="center" vertical="center"/>
      <protection/>
    </xf>
    <xf numFmtId="167" fontId="16" fillId="0" borderId="61" xfId="62" applyNumberFormat="1" applyFont="1" applyFill="1" applyBorder="1" applyAlignment="1">
      <alignment horizontal="center" vertical="center"/>
      <protection/>
    </xf>
    <xf numFmtId="167" fontId="16" fillId="0" borderId="62" xfId="62" applyNumberFormat="1" applyFont="1" applyFill="1" applyBorder="1" applyAlignment="1">
      <alignment horizontal="center" vertical="center"/>
      <protection/>
    </xf>
    <xf numFmtId="167" fontId="16" fillId="0" borderId="46" xfId="62" applyNumberFormat="1" applyFont="1" applyFill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right" vertical="center"/>
      <protection/>
    </xf>
    <xf numFmtId="167" fontId="31" fillId="0" borderId="0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Fill="1" applyBorder="1" applyAlignment="1" applyProtection="1">
      <alignment horizontal="left"/>
      <protection/>
    </xf>
    <xf numFmtId="0" fontId="16" fillId="0" borderId="11" xfId="63" applyFont="1" applyFill="1" applyBorder="1" applyAlignment="1" applyProtection="1">
      <alignment horizontal="left"/>
      <protection/>
    </xf>
    <xf numFmtId="0" fontId="18" fillId="0" borderId="60" xfId="63" applyFont="1" applyFill="1" applyBorder="1" applyAlignment="1">
      <alignment horizontal="justify" vertical="center" wrapText="1"/>
      <protection/>
    </xf>
    <xf numFmtId="3" fontId="9" fillId="32" borderId="55" xfId="58" applyNumberFormat="1" applyFont="1" applyFill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52" xfId="58" applyNumberFormat="1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3" fontId="9" fillId="0" borderId="12" xfId="58" applyNumberFormat="1" applyFont="1" applyFill="1" applyBorder="1" applyAlignment="1">
      <alignment horizontal="center"/>
      <protection/>
    </xf>
    <xf numFmtId="3" fontId="9" fillId="32" borderId="63" xfId="58" applyNumberFormat="1" applyFont="1" applyFill="1" applyBorder="1" applyAlignment="1">
      <alignment horizontal="center"/>
      <protection/>
    </xf>
    <xf numFmtId="3" fontId="9" fillId="32" borderId="63" xfId="58" applyNumberFormat="1" applyFont="1" applyFill="1" applyBorder="1" applyAlignment="1">
      <alignment horizontal="center" vertical="center"/>
      <protection/>
    </xf>
    <xf numFmtId="3" fontId="4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67" fontId="16" fillId="0" borderId="14" xfId="62" applyNumberFormat="1" applyFont="1" applyFill="1" applyBorder="1" applyAlignment="1">
      <alignment horizontal="center" vertical="center" wrapText="1"/>
      <protection/>
    </xf>
    <xf numFmtId="167" fontId="23" fillId="0" borderId="13" xfId="62" applyNumberFormat="1" applyFont="1" applyFill="1" applyBorder="1" applyAlignment="1" applyProtection="1">
      <alignment vertical="center" wrapText="1"/>
      <protection locked="0"/>
    </xf>
    <xf numFmtId="167" fontId="16" fillId="0" borderId="14" xfId="62" applyNumberFormat="1" applyFont="1" applyFill="1" applyBorder="1" applyAlignment="1">
      <alignment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Sand\2015\11-2015.(IX.28.)2015.%20&#233;vi%20k&#246;lts&#233;gvet&#233;s%20m&#243;dos&#237;t&#225;sa\El&#337;ir&#225;nyzat%20m&#243;dos&#237;t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"/>
  <sheetViews>
    <sheetView view="pageBreakPreview" zoomScaleSheetLayoutView="100" workbookViewId="0" topLeftCell="A1">
      <selection activeCell="BN20" sqref="BN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302" customWidth="1"/>
    <col min="32" max="32" width="4.28125" style="302" customWidth="1"/>
    <col min="33" max="33" width="11.8515625" style="302" customWidth="1"/>
    <col min="34" max="34" width="4.57421875" style="1" customWidth="1"/>
    <col min="35" max="57" width="2.7109375" style="1" customWidth="1"/>
    <col min="58" max="58" width="1.57421875" style="1" customWidth="1"/>
    <col min="59" max="61" width="2.7109375" style="1" hidden="1" customWidth="1"/>
    <col min="62" max="64" width="2.7109375" style="304" customWidth="1"/>
    <col min="65" max="65" width="5.7109375" style="304" customWidth="1"/>
    <col min="66" max="66" width="13.140625" style="1" customWidth="1"/>
    <col min="67" max="213" width="9.140625" style="1" customWidth="1"/>
    <col min="214" max="16384" width="2.7109375" style="1" customWidth="1"/>
  </cols>
  <sheetData>
    <row r="1" spans="1:66" ht="35.25" customHeight="1">
      <c r="A1" s="341" t="s">
        <v>705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</row>
    <row r="2" spans="1:66" ht="35.25" customHeight="1">
      <c r="A2" s="341" t="s">
        <v>720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</row>
    <row r="3" spans="1:65" ht="33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</row>
    <row r="4" spans="1:65" ht="15.75" customHeight="1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06"/>
      <c r="AH4" s="342" t="s">
        <v>2</v>
      </c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</row>
    <row r="5" spans="1:66" ht="49.5" customHeight="1">
      <c r="A5" s="344" t="s">
        <v>3</v>
      </c>
      <c r="B5" s="345"/>
      <c r="C5" s="336" t="s">
        <v>4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47" t="s">
        <v>740</v>
      </c>
      <c r="AD5" s="348"/>
      <c r="AE5" s="348"/>
      <c r="AF5" s="349"/>
      <c r="AG5" s="307" t="s">
        <v>741</v>
      </c>
      <c r="AH5" s="344" t="s">
        <v>3</v>
      </c>
      <c r="AI5" s="345"/>
      <c r="AJ5" s="336" t="s">
        <v>4</v>
      </c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09" t="s">
        <v>742</v>
      </c>
      <c r="BK5" s="310"/>
      <c r="BL5" s="310"/>
      <c r="BM5" s="310"/>
      <c r="BN5" s="471" t="s">
        <v>741</v>
      </c>
    </row>
    <row r="6" spans="1:66" s="2" customFormat="1" ht="19.5" customHeight="1">
      <c r="A6" s="330">
        <v>1</v>
      </c>
      <c r="B6" s="331"/>
      <c r="C6" s="334" t="s">
        <v>399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11">
        <v>13490</v>
      </c>
      <c r="AD6" s="312"/>
      <c r="AE6" s="312"/>
      <c r="AF6" s="313"/>
      <c r="AG6" s="275">
        <v>12260</v>
      </c>
      <c r="AH6" s="314">
        <v>1</v>
      </c>
      <c r="AI6" s="315"/>
      <c r="AJ6" s="326" t="s">
        <v>408</v>
      </c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8"/>
      <c r="BJ6" s="319">
        <v>28139</v>
      </c>
      <c r="BK6" s="319"/>
      <c r="BL6" s="319"/>
      <c r="BM6" s="311"/>
      <c r="BN6" s="472">
        <v>28706</v>
      </c>
    </row>
    <row r="7" spans="1:66" ht="19.5" customHeight="1">
      <c r="A7" s="330">
        <v>2</v>
      </c>
      <c r="B7" s="331"/>
      <c r="C7" s="326" t="s">
        <v>400</v>
      </c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11">
        <v>780</v>
      </c>
      <c r="AD7" s="312"/>
      <c r="AE7" s="312"/>
      <c r="AF7" s="313"/>
      <c r="AG7" s="275">
        <v>2842</v>
      </c>
      <c r="AH7" s="314">
        <v>2</v>
      </c>
      <c r="AI7" s="315"/>
      <c r="AJ7" s="326" t="s">
        <v>409</v>
      </c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8"/>
      <c r="BJ7" s="319">
        <v>5269</v>
      </c>
      <c r="BK7" s="319"/>
      <c r="BL7" s="319"/>
      <c r="BM7" s="311"/>
      <c r="BN7" s="472">
        <v>13198</v>
      </c>
    </row>
    <row r="8" spans="1:66" ht="19.5" customHeight="1">
      <c r="A8" s="330">
        <v>3</v>
      </c>
      <c r="B8" s="331"/>
      <c r="C8" s="334" t="s">
        <v>426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11">
        <f>SUM(AC6:AF7)</f>
        <v>14270</v>
      </c>
      <c r="AD8" s="312"/>
      <c r="AE8" s="312"/>
      <c r="AF8" s="313"/>
      <c r="AG8" s="275">
        <f>SUM(AG6:AG7)</f>
        <v>15102</v>
      </c>
      <c r="AH8" s="314">
        <v>3</v>
      </c>
      <c r="AI8" s="315"/>
      <c r="AJ8" s="326" t="s">
        <v>410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8"/>
      <c r="BJ8" s="319">
        <v>3428</v>
      </c>
      <c r="BK8" s="319"/>
      <c r="BL8" s="319"/>
      <c r="BM8" s="311"/>
      <c r="BN8" s="472">
        <v>3428</v>
      </c>
    </row>
    <row r="9" spans="1:66" s="3" customFormat="1" ht="33" customHeight="1">
      <c r="A9" s="330">
        <v>4</v>
      </c>
      <c r="B9" s="331"/>
      <c r="C9" s="326" t="s">
        <v>69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11">
        <v>2626</v>
      </c>
      <c r="AD9" s="312"/>
      <c r="AE9" s="312"/>
      <c r="AF9" s="313"/>
      <c r="AG9" s="275">
        <v>2754</v>
      </c>
      <c r="AH9" s="314">
        <v>4</v>
      </c>
      <c r="AI9" s="315"/>
      <c r="AJ9" s="316" t="s">
        <v>411</v>
      </c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8"/>
      <c r="BJ9" s="319">
        <v>800</v>
      </c>
      <c r="BK9" s="319"/>
      <c r="BL9" s="319"/>
      <c r="BM9" s="311"/>
      <c r="BN9" s="472">
        <v>800</v>
      </c>
    </row>
    <row r="10" spans="1:66" ht="27.75" customHeight="1">
      <c r="A10" s="330">
        <v>5</v>
      </c>
      <c r="B10" s="331"/>
      <c r="C10" s="326" t="s">
        <v>402</v>
      </c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11">
        <v>9782</v>
      </c>
      <c r="AD10" s="312"/>
      <c r="AE10" s="312"/>
      <c r="AF10" s="313"/>
      <c r="AG10" s="275">
        <v>10184</v>
      </c>
      <c r="AH10" s="314">
        <v>5</v>
      </c>
      <c r="AI10" s="315"/>
      <c r="AJ10" s="326" t="s">
        <v>412</v>
      </c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8"/>
      <c r="BJ10" s="319"/>
      <c r="BK10" s="319"/>
      <c r="BL10" s="319"/>
      <c r="BM10" s="311"/>
      <c r="BN10" s="472">
        <v>3000</v>
      </c>
    </row>
    <row r="11" spans="1:66" ht="19.5" customHeight="1">
      <c r="A11" s="330">
        <v>6</v>
      </c>
      <c r="B11" s="331"/>
      <c r="C11" s="316" t="s">
        <v>403</v>
      </c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1">
        <v>2535</v>
      </c>
      <c r="AD11" s="312"/>
      <c r="AE11" s="312"/>
      <c r="AF11" s="313"/>
      <c r="AG11" s="275">
        <v>2622</v>
      </c>
      <c r="AH11" s="314">
        <v>6</v>
      </c>
      <c r="AI11" s="315"/>
      <c r="AJ11" s="326" t="s">
        <v>413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8"/>
      <c r="BJ11" s="319">
        <v>156</v>
      </c>
      <c r="BK11" s="319"/>
      <c r="BL11" s="319"/>
      <c r="BM11" s="311"/>
      <c r="BN11" s="472">
        <v>156</v>
      </c>
    </row>
    <row r="12" spans="1:66" ht="19.5" customHeight="1">
      <c r="A12" s="330">
        <v>7</v>
      </c>
      <c r="B12" s="331"/>
      <c r="C12" s="316" t="s">
        <v>404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1">
        <v>3790</v>
      </c>
      <c r="AD12" s="312"/>
      <c r="AE12" s="312"/>
      <c r="AF12" s="313"/>
      <c r="AG12" s="275">
        <v>3387</v>
      </c>
      <c r="AH12" s="314">
        <v>7</v>
      </c>
      <c r="AI12" s="315"/>
      <c r="AJ12" s="326" t="s">
        <v>585</v>
      </c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8"/>
      <c r="BJ12" s="319">
        <v>5906</v>
      </c>
      <c r="BK12" s="319"/>
      <c r="BL12" s="319"/>
      <c r="BM12" s="311"/>
      <c r="BN12" s="472">
        <v>5200</v>
      </c>
    </row>
    <row r="13" spans="1:66" s="3" customFormat="1" ht="19.5" customHeight="1">
      <c r="A13" s="330">
        <v>8</v>
      </c>
      <c r="B13" s="331"/>
      <c r="C13" s="332" t="s">
        <v>405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11"/>
      <c r="AD13" s="312"/>
      <c r="AE13" s="312"/>
      <c r="AF13" s="313"/>
      <c r="AG13" s="275">
        <v>10020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303"/>
      <c r="BK13" s="303"/>
      <c r="BL13" s="303"/>
      <c r="BM13" s="303"/>
      <c r="BN13" s="473"/>
    </row>
    <row r="14" spans="1:66" s="3" customFormat="1" ht="19.5" customHeight="1">
      <c r="A14" s="330">
        <v>9</v>
      </c>
      <c r="B14" s="331"/>
      <c r="C14" s="316" t="s">
        <v>406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1">
        <v>12145</v>
      </c>
      <c r="AD14" s="312"/>
      <c r="AE14" s="312"/>
      <c r="AF14" s="313"/>
      <c r="AG14" s="275">
        <v>13527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303"/>
      <c r="BK14" s="303"/>
      <c r="BL14" s="303"/>
      <c r="BM14" s="303"/>
      <c r="BN14" s="473"/>
    </row>
    <row r="15" spans="1:66" ht="19.5" customHeight="1">
      <c r="A15" s="330">
        <v>10</v>
      </c>
      <c r="B15" s="331"/>
      <c r="C15" s="316" t="s">
        <v>407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1"/>
      <c r="AD15" s="312"/>
      <c r="AE15" s="312"/>
      <c r="AF15" s="313"/>
      <c r="AG15" s="275" t="s">
        <v>743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303"/>
      <c r="BK15" s="303"/>
      <c r="BL15" s="303"/>
      <c r="BM15" s="303"/>
      <c r="BN15" s="473"/>
    </row>
    <row r="16" spans="1:66" s="3" customFormat="1" ht="19.5" customHeight="1">
      <c r="A16" s="330">
        <v>11</v>
      </c>
      <c r="B16" s="331"/>
      <c r="C16" s="332" t="s">
        <v>427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19">
        <f>SUM(AC8:AF15)</f>
        <v>45148</v>
      </c>
      <c r="AD16" s="319"/>
      <c r="AE16" s="319"/>
      <c r="AF16" s="319"/>
      <c r="AG16" s="308">
        <f>SUM(AG8:AG15)</f>
        <v>57596</v>
      </c>
      <c r="AH16" s="314">
        <v>8</v>
      </c>
      <c r="AI16" s="315"/>
      <c r="AJ16" s="316" t="s">
        <v>583</v>
      </c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8"/>
      <c r="BJ16" s="319">
        <f>SUM(BJ6:BM15)</f>
        <v>43698</v>
      </c>
      <c r="BK16" s="319"/>
      <c r="BL16" s="319"/>
      <c r="BM16" s="311"/>
      <c r="BN16" s="472">
        <f>SUM(BN6:BN15)</f>
        <v>54488</v>
      </c>
    </row>
    <row r="17" spans="1:66" s="9" customFormat="1" ht="19.5" customHeight="1">
      <c r="A17" s="321">
        <v>12</v>
      </c>
      <c r="B17" s="329"/>
      <c r="C17" s="316" t="s">
        <v>415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8"/>
      <c r="AC17" s="311"/>
      <c r="AD17" s="312"/>
      <c r="AE17" s="312"/>
      <c r="AF17" s="313"/>
      <c r="AG17" s="308"/>
      <c r="AH17" s="314">
        <v>9</v>
      </c>
      <c r="AI17" s="315"/>
      <c r="AJ17" s="316" t="s">
        <v>420</v>
      </c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8"/>
      <c r="BJ17" s="319"/>
      <c r="BK17" s="319"/>
      <c r="BL17" s="319"/>
      <c r="BM17" s="311"/>
      <c r="BN17" s="472"/>
    </row>
    <row r="18" spans="1:66" s="9" customFormat="1" ht="19.5" customHeight="1">
      <c r="A18" s="321">
        <v>13</v>
      </c>
      <c r="B18" s="329"/>
      <c r="C18" s="323" t="s">
        <v>416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5"/>
      <c r="AC18" s="311"/>
      <c r="AD18" s="312"/>
      <c r="AE18" s="312"/>
      <c r="AF18" s="313"/>
      <c r="AG18" s="308"/>
      <c r="AH18" s="314">
        <v>10</v>
      </c>
      <c r="AI18" s="315"/>
      <c r="AJ18" s="323" t="s">
        <v>421</v>
      </c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5"/>
      <c r="BJ18" s="319"/>
      <c r="BK18" s="319"/>
      <c r="BL18" s="319"/>
      <c r="BM18" s="311"/>
      <c r="BN18" s="472"/>
    </row>
    <row r="19" spans="1:66" s="9" customFormat="1" ht="19.5" customHeight="1">
      <c r="A19" s="321">
        <v>14</v>
      </c>
      <c r="B19" s="329"/>
      <c r="C19" s="323" t="s">
        <v>417</v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5"/>
      <c r="AC19" s="311"/>
      <c r="AD19" s="312"/>
      <c r="AE19" s="312"/>
      <c r="AF19" s="313"/>
      <c r="AG19" s="308">
        <v>5578</v>
      </c>
      <c r="AH19" s="314">
        <v>11</v>
      </c>
      <c r="AI19" s="315"/>
      <c r="AJ19" s="326" t="s">
        <v>422</v>
      </c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8"/>
      <c r="BJ19" s="319">
        <v>1450</v>
      </c>
      <c r="BK19" s="319"/>
      <c r="BL19" s="319"/>
      <c r="BM19" s="311"/>
      <c r="BN19" s="472">
        <v>3686</v>
      </c>
    </row>
    <row r="20" spans="1:66" s="9" customFormat="1" ht="19.5" customHeight="1">
      <c r="A20" s="321">
        <v>15</v>
      </c>
      <c r="B20" s="329"/>
      <c r="C20" s="323" t="s">
        <v>418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5"/>
      <c r="AC20" s="311"/>
      <c r="AD20" s="312"/>
      <c r="AE20" s="312"/>
      <c r="AF20" s="313"/>
      <c r="AG20" s="308"/>
      <c r="AH20" s="314">
        <v>12</v>
      </c>
      <c r="AI20" s="315"/>
      <c r="AJ20" s="316" t="s">
        <v>423</v>
      </c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8"/>
      <c r="BJ20" s="319"/>
      <c r="BK20" s="319"/>
      <c r="BL20" s="319"/>
      <c r="BM20" s="311"/>
      <c r="BN20" s="472">
        <v>5000</v>
      </c>
    </row>
    <row r="21" spans="1:66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301"/>
      <c r="AD21" s="301"/>
      <c r="AE21" s="301"/>
      <c r="AF21" s="301"/>
      <c r="AG21" s="474"/>
      <c r="AH21" s="314">
        <v>13</v>
      </c>
      <c r="AI21" s="315"/>
      <c r="AJ21" s="323" t="s">
        <v>424</v>
      </c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5"/>
      <c r="BJ21" s="319"/>
      <c r="BK21" s="319"/>
      <c r="BL21" s="319"/>
      <c r="BM21" s="311"/>
      <c r="BN21" s="472"/>
    </row>
    <row r="22" spans="1:66" s="9" customFormat="1" ht="19.5" customHeight="1">
      <c r="A22" s="321">
        <v>16</v>
      </c>
      <c r="B22" s="329"/>
      <c r="C22" s="323" t="s">
        <v>428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5"/>
      <c r="AC22" s="319">
        <f>SUM(AC17:AF20)</f>
        <v>0</v>
      </c>
      <c r="AD22" s="319"/>
      <c r="AE22" s="319"/>
      <c r="AF22" s="319"/>
      <c r="AG22" s="275">
        <f>SUM(AG17:AG20)</f>
        <v>5578</v>
      </c>
      <c r="AH22" s="314">
        <v>14</v>
      </c>
      <c r="AI22" s="315"/>
      <c r="AJ22" s="323" t="s">
        <v>584</v>
      </c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5"/>
      <c r="BJ22" s="319">
        <f>SUM(BJ17:BM21)</f>
        <v>1450</v>
      </c>
      <c r="BK22" s="319"/>
      <c r="BL22" s="319"/>
      <c r="BM22" s="311"/>
      <c r="BN22" s="472">
        <f>SUM(BN17:BN21)</f>
        <v>8686</v>
      </c>
    </row>
    <row r="23" spans="1:66" s="9" customFormat="1" ht="19.5" customHeight="1">
      <c r="A23" s="321">
        <v>17</v>
      </c>
      <c r="B23" s="329"/>
      <c r="C23" s="323" t="s">
        <v>429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5"/>
      <c r="AC23" s="319">
        <f>SUM(AC16+AC22)</f>
        <v>45148</v>
      </c>
      <c r="AD23" s="319"/>
      <c r="AE23" s="319"/>
      <c r="AF23" s="319"/>
      <c r="AG23" s="275">
        <f>AG22+AG16</f>
        <v>63174</v>
      </c>
      <c r="AH23" s="314">
        <v>15</v>
      </c>
      <c r="AI23" s="315"/>
      <c r="AJ23" s="323" t="s">
        <v>430</v>
      </c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5"/>
      <c r="BJ23" s="309">
        <f>SUM(BJ16+BJ22)</f>
        <v>45148</v>
      </c>
      <c r="BK23" s="310"/>
      <c r="BL23" s="310"/>
      <c r="BM23" s="310"/>
      <c r="BN23" s="472">
        <f>BN22+BN16</f>
        <v>63174</v>
      </c>
    </row>
    <row r="24" spans="1:65" s="9" customFormat="1" ht="19.5" customHeight="1">
      <c r="A24" s="243"/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D24" s="245"/>
      <c r="AE24" s="245"/>
      <c r="AF24" s="245"/>
      <c r="AG24" s="245"/>
      <c r="AH24" s="243"/>
      <c r="AI24" s="246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5"/>
      <c r="BK24" s="245"/>
      <c r="BL24" s="245"/>
      <c r="BM24" s="245"/>
    </row>
    <row r="25" ht="19.5" customHeight="1"/>
    <row r="26" spans="43:52" ht="15.75"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</row>
    <row r="27" spans="43:52" ht="15.75"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</row>
    <row r="28" spans="43:52" ht="15.75"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</row>
  </sheetData>
  <sheetProtection/>
  <mergeCells count="110">
    <mergeCell ref="AQ26:AZ26"/>
    <mergeCell ref="AQ27:AZ27"/>
    <mergeCell ref="AQ28:AZ28"/>
    <mergeCell ref="A23:B23"/>
    <mergeCell ref="C23:AB23"/>
    <mergeCell ref="AC23:AF23"/>
    <mergeCell ref="AH23:AI23"/>
    <mergeCell ref="AJ23:BI23"/>
    <mergeCell ref="BJ23:BM23"/>
    <mergeCell ref="AH21:AI21"/>
    <mergeCell ref="AJ21:BI21"/>
    <mergeCell ref="BJ21:BM21"/>
    <mergeCell ref="A22:B22"/>
    <mergeCell ref="C22:AB22"/>
    <mergeCell ref="AC22:AF22"/>
    <mergeCell ref="AH22:AI22"/>
    <mergeCell ref="AJ22:BI22"/>
    <mergeCell ref="BJ22:BM22"/>
    <mergeCell ref="A20:B20"/>
    <mergeCell ref="C20:AB20"/>
    <mergeCell ref="AC20:AF20"/>
    <mergeCell ref="AH20:AI20"/>
    <mergeCell ref="AJ20:BI20"/>
    <mergeCell ref="BJ20:BM20"/>
    <mergeCell ref="A19:B19"/>
    <mergeCell ref="C19:AB19"/>
    <mergeCell ref="AC19:AF19"/>
    <mergeCell ref="AH19:AI19"/>
    <mergeCell ref="AJ19:BI19"/>
    <mergeCell ref="BJ19:BM19"/>
    <mergeCell ref="A18:B18"/>
    <mergeCell ref="C18:AB18"/>
    <mergeCell ref="AC18:AF18"/>
    <mergeCell ref="AH18:AI18"/>
    <mergeCell ref="AJ18:BI18"/>
    <mergeCell ref="BJ18:BM18"/>
    <mergeCell ref="AH16:AI16"/>
    <mergeCell ref="AJ16:BI16"/>
    <mergeCell ref="BJ16:BM16"/>
    <mergeCell ref="A17:B17"/>
    <mergeCell ref="C17:AB17"/>
    <mergeCell ref="AC17:AF17"/>
    <mergeCell ref="AH17:AI17"/>
    <mergeCell ref="AJ17:BI17"/>
    <mergeCell ref="BJ17:BM17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2:B12"/>
    <mergeCell ref="C12:AB12"/>
    <mergeCell ref="AC12:AF12"/>
    <mergeCell ref="AH12:AI12"/>
    <mergeCell ref="AJ12:BI12"/>
    <mergeCell ref="BJ12:BM12"/>
    <mergeCell ref="A11:B11"/>
    <mergeCell ref="C11:AB11"/>
    <mergeCell ref="AC11:AF11"/>
    <mergeCell ref="AH11:AI11"/>
    <mergeCell ref="AJ11:BI11"/>
    <mergeCell ref="BJ11:BM11"/>
    <mergeCell ref="A10:B10"/>
    <mergeCell ref="C10:AB10"/>
    <mergeCell ref="AC10:AF10"/>
    <mergeCell ref="AH10:AI10"/>
    <mergeCell ref="AJ10:BI10"/>
    <mergeCell ref="BJ10:BM10"/>
    <mergeCell ref="A9:B9"/>
    <mergeCell ref="C9:AB9"/>
    <mergeCell ref="AC9:AF9"/>
    <mergeCell ref="AH9:AI9"/>
    <mergeCell ref="AJ9:BI9"/>
    <mergeCell ref="BJ9:BM9"/>
    <mergeCell ref="A8:B8"/>
    <mergeCell ref="C8:AB8"/>
    <mergeCell ref="AC8:AF8"/>
    <mergeCell ref="AH8:AI8"/>
    <mergeCell ref="AJ8:BI8"/>
    <mergeCell ref="BJ8:BM8"/>
    <mergeCell ref="A7:B7"/>
    <mergeCell ref="C7:AB7"/>
    <mergeCell ref="AC7:AF7"/>
    <mergeCell ref="AH7:AI7"/>
    <mergeCell ref="AJ7:BI7"/>
    <mergeCell ref="BJ7:BM7"/>
    <mergeCell ref="BJ5:BM5"/>
    <mergeCell ref="A6:B6"/>
    <mergeCell ref="C6:AB6"/>
    <mergeCell ref="AC6:AF6"/>
    <mergeCell ref="AH6:AI6"/>
    <mergeCell ref="AJ6:BI6"/>
    <mergeCell ref="BJ6:BM6"/>
    <mergeCell ref="A1:BN1"/>
    <mergeCell ref="A2:BN2"/>
    <mergeCell ref="A3:BM3"/>
    <mergeCell ref="A4:AF4"/>
    <mergeCell ref="AH4:BM4"/>
    <mergeCell ref="A5:B5"/>
    <mergeCell ref="C5:AB5"/>
    <mergeCell ref="AC5:AF5"/>
    <mergeCell ref="AH5:AI5"/>
    <mergeCell ref="AJ5:BI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 xml:space="preserve">&amp;R1.  sz.  melléklet 2/2015.(II.11.) önkormányzati rendelethez &amp;X1&amp;X       </oddHeader>
    <oddFooter>&amp;R&amp;X1 &amp;XMódosította: 11/2015.(IX.28.) sz. ör. 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2.00390625" style="19" customWidth="1"/>
    <col min="2" max="2" width="14.00390625" style="20" customWidth="1"/>
    <col min="3" max="4" width="14.28125" style="20" customWidth="1"/>
    <col min="5" max="16384" width="9.140625" style="11" customWidth="1"/>
  </cols>
  <sheetData>
    <row r="1" spans="1:4" ht="22.5" customHeight="1">
      <c r="A1" s="341" t="s">
        <v>705</v>
      </c>
      <c r="B1" s="341"/>
      <c r="C1" s="341"/>
      <c r="D1" s="341"/>
    </row>
    <row r="2" spans="1:4" s="299" customFormat="1" ht="21" customHeight="1">
      <c r="A2" s="360" t="s">
        <v>718</v>
      </c>
      <c r="B2" s="360"/>
      <c r="C2" s="360"/>
      <c r="D2" s="360"/>
    </row>
    <row r="3" spans="1:4" ht="26.25" customHeight="1">
      <c r="A3" s="446" t="s">
        <v>565</v>
      </c>
      <c r="B3" s="447"/>
      <c r="C3" s="447"/>
      <c r="D3" s="447"/>
    </row>
    <row r="4" ht="13.5" thickBot="1"/>
    <row r="5" spans="1:4" ht="36.75" thickBot="1">
      <c r="A5" s="12" t="s">
        <v>480</v>
      </c>
      <c r="B5" s="13" t="s">
        <v>481</v>
      </c>
      <c r="C5" s="13" t="s">
        <v>723</v>
      </c>
      <c r="D5" s="477" t="s">
        <v>748</v>
      </c>
    </row>
    <row r="6" spans="1:4" ht="20.25" customHeight="1">
      <c r="A6" s="21" t="s">
        <v>482</v>
      </c>
      <c r="B6" s="23"/>
      <c r="C6" s="22"/>
      <c r="D6" s="478"/>
    </row>
    <row r="7" spans="1:4" ht="44.25" customHeight="1">
      <c r="A7" s="24" t="s">
        <v>722</v>
      </c>
      <c r="B7" s="25">
        <v>2015</v>
      </c>
      <c r="C7" s="22">
        <v>5830</v>
      </c>
      <c r="D7" s="478">
        <v>5971</v>
      </c>
    </row>
    <row r="8" spans="1:4" ht="44.25" customHeight="1">
      <c r="A8" s="24" t="s">
        <v>724</v>
      </c>
      <c r="B8" s="25">
        <v>2015</v>
      </c>
      <c r="C8" s="22">
        <v>1046</v>
      </c>
      <c r="D8" s="478">
        <v>2287</v>
      </c>
    </row>
    <row r="9" spans="1:4" ht="24.75" customHeight="1">
      <c r="A9" s="24" t="s">
        <v>738</v>
      </c>
      <c r="B9" s="25" t="s">
        <v>739</v>
      </c>
      <c r="C9" s="22">
        <v>5269</v>
      </c>
      <c r="D9" s="478">
        <v>5269</v>
      </c>
    </row>
    <row r="10" spans="1:4" ht="20.25" customHeight="1">
      <c r="A10" s="21" t="s">
        <v>483</v>
      </c>
      <c r="B10" s="25"/>
      <c r="C10" s="22"/>
      <c r="D10" s="478"/>
    </row>
    <row r="11" spans="1:4" ht="20.25" customHeight="1" thickBot="1">
      <c r="A11" s="24" t="s">
        <v>749</v>
      </c>
      <c r="B11" s="25"/>
      <c r="C11" s="22"/>
      <c r="D11" s="478">
        <v>10020</v>
      </c>
    </row>
    <row r="12" spans="1:4" ht="13.5" thickBot="1">
      <c r="A12" s="26" t="s">
        <v>484</v>
      </c>
      <c r="B12" s="28"/>
      <c r="C12" s="27">
        <f>SUM(C7:C11)</f>
        <v>12145</v>
      </c>
      <c r="D12" s="479">
        <f>SUM(D7:D11)</f>
        <v>23547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scale="92" r:id="rId1"/>
  <headerFooter alignWithMargins="0">
    <oddHeader>&amp;R7.számú melléklet a  2/2015.(II.11.) számú önkomrányzati rendelethez &amp;X6&amp;X
</oddHeader>
    <oddFooter xml:space="preserve">&amp;R&amp;X6 &amp;XMódosította: 11/2015.(IX.28.) sz. ör. 2.§-a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3" sqref="G3"/>
    </sheetView>
  </sheetViews>
  <sheetFormatPr defaultColWidth="8.00390625" defaultRowHeight="15"/>
  <cols>
    <col min="1" max="1" width="5.00390625" style="54" customWidth="1"/>
    <col min="2" max="2" width="47.00390625" style="43" customWidth="1"/>
    <col min="3" max="4" width="15.140625" style="43" customWidth="1"/>
    <col min="5" max="16384" width="8.00390625" style="43" customWidth="1"/>
  </cols>
  <sheetData>
    <row r="1" spans="1:4" ht="21.75" customHeight="1">
      <c r="A1" s="449" t="s">
        <v>706</v>
      </c>
      <c r="B1" s="449"/>
      <c r="C1" s="449"/>
      <c r="D1" s="449"/>
    </row>
    <row r="2" spans="1:4" ht="21.75" customHeight="1">
      <c r="A2" s="449" t="s">
        <v>725</v>
      </c>
      <c r="B2" s="449"/>
      <c r="C2" s="449"/>
      <c r="D2" s="449"/>
    </row>
    <row r="3" spans="1:4" ht="28.5" customHeight="1">
      <c r="A3" s="449" t="s">
        <v>699</v>
      </c>
      <c r="B3" s="449"/>
      <c r="C3" s="449"/>
      <c r="D3" s="449"/>
    </row>
    <row r="4" spans="1:4" s="30" customFormat="1" ht="15.75" thickBot="1">
      <c r="A4" s="29"/>
      <c r="D4" s="31" t="s">
        <v>479</v>
      </c>
    </row>
    <row r="5" spans="1:4" s="35" customFormat="1" ht="48" customHeight="1" thickBot="1">
      <c r="A5" s="32" t="s">
        <v>485</v>
      </c>
      <c r="B5" s="33" t="s">
        <v>486</v>
      </c>
      <c r="C5" s="33" t="s">
        <v>487</v>
      </c>
      <c r="D5" s="34" t="s">
        <v>488</v>
      </c>
    </row>
    <row r="6" spans="1:4" s="35" customFormat="1" ht="13.5" customHeight="1" thickBot="1">
      <c r="A6" s="36">
        <v>1</v>
      </c>
      <c r="B6" s="37">
        <v>2</v>
      </c>
      <c r="C6" s="37">
        <v>3</v>
      </c>
      <c r="D6" s="38">
        <v>4</v>
      </c>
    </row>
    <row r="7" spans="1:4" ht="18" customHeight="1">
      <c r="A7" s="39" t="s">
        <v>7</v>
      </c>
      <c r="B7" s="40" t="s">
        <v>489</v>
      </c>
      <c r="C7" s="41"/>
      <c r="D7" s="42"/>
    </row>
    <row r="8" spans="1:4" ht="18" customHeight="1">
      <c r="A8" s="44" t="s">
        <v>8</v>
      </c>
      <c r="B8" s="45" t="s">
        <v>490</v>
      </c>
      <c r="C8" s="46"/>
      <c r="D8" s="47"/>
    </row>
    <row r="9" spans="1:4" ht="18" customHeight="1">
      <c r="A9" s="44" t="s">
        <v>9</v>
      </c>
      <c r="B9" s="45" t="s">
        <v>491</v>
      </c>
      <c r="C9" s="46"/>
      <c r="D9" s="47"/>
    </row>
    <row r="10" spans="1:4" ht="18" customHeight="1">
      <c r="A10" s="44" t="s">
        <v>10</v>
      </c>
      <c r="B10" s="45" t="s">
        <v>492</v>
      </c>
      <c r="C10" s="46"/>
      <c r="D10" s="47"/>
    </row>
    <row r="11" spans="1:4" ht="18" customHeight="1">
      <c r="A11" s="44" t="s">
        <v>433</v>
      </c>
      <c r="B11" s="45" t="s">
        <v>493</v>
      </c>
      <c r="C11" s="46">
        <f>SUM(C12:C18)</f>
        <v>2286</v>
      </c>
      <c r="D11" s="47">
        <f>SUM(D12:D18)</f>
        <v>0</v>
      </c>
    </row>
    <row r="12" spans="1:4" ht="18" customHeight="1">
      <c r="A12" s="44" t="s">
        <v>434</v>
      </c>
      <c r="B12" s="45" t="s">
        <v>494</v>
      </c>
      <c r="C12" s="46"/>
      <c r="D12" s="47"/>
    </row>
    <row r="13" spans="1:4" ht="18" customHeight="1">
      <c r="A13" s="44" t="s">
        <v>435</v>
      </c>
      <c r="B13" s="48" t="s">
        <v>495</v>
      </c>
      <c r="C13" s="46"/>
      <c r="D13" s="47"/>
    </row>
    <row r="14" spans="1:4" ht="18" customHeight="1">
      <c r="A14" s="44" t="s">
        <v>436</v>
      </c>
      <c r="B14" s="48" t="s">
        <v>496</v>
      </c>
      <c r="C14" s="46"/>
      <c r="D14" s="47">
        <v>0</v>
      </c>
    </row>
    <row r="15" spans="1:4" ht="18" customHeight="1">
      <c r="A15" s="44" t="s">
        <v>437</v>
      </c>
      <c r="B15" s="48" t="s">
        <v>497</v>
      </c>
      <c r="C15" s="46">
        <v>2286</v>
      </c>
      <c r="D15" s="47"/>
    </row>
    <row r="16" spans="1:4" ht="18" customHeight="1">
      <c r="A16" s="44" t="s">
        <v>438</v>
      </c>
      <c r="B16" s="48" t="s">
        <v>498</v>
      </c>
      <c r="C16" s="46"/>
      <c r="D16" s="47"/>
    </row>
    <row r="17" spans="1:4" ht="18" customHeight="1">
      <c r="A17" s="44" t="s">
        <v>439</v>
      </c>
      <c r="B17" s="48" t="s">
        <v>499</v>
      </c>
      <c r="C17" s="46"/>
      <c r="D17" s="47"/>
    </row>
    <row r="18" spans="1:4" ht="22.5" customHeight="1">
      <c r="A18" s="44" t="s">
        <v>440</v>
      </c>
      <c r="B18" s="48" t="s">
        <v>500</v>
      </c>
      <c r="C18" s="46"/>
      <c r="D18" s="47"/>
    </row>
    <row r="19" spans="1:4" ht="18" customHeight="1">
      <c r="A19" s="44" t="s">
        <v>442</v>
      </c>
      <c r="B19" s="45" t="s">
        <v>501</v>
      </c>
      <c r="C19" s="46">
        <v>1099</v>
      </c>
      <c r="D19" s="47">
        <v>0</v>
      </c>
    </row>
    <row r="20" spans="1:4" ht="18" customHeight="1">
      <c r="A20" s="44" t="s">
        <v>443</v>
      </c>
      <c r="B20" s="45" t="s">
        <v>502</v>
      </c>
      <c r="C20" s="46"/>
      <c r="D20" s="47"/>
    </row>
    <row r="21" spans="1:4" ht="18" customHeight="1">
      <c r="A21" s="44" t="s">
        <v>444</v>
      </c>
      <c r="B21" s="45" t="s">
        <v>503</v>
      </c>
      <c r="C21" s="46"/>
      <c r="D21" s="47"/>
    </row>
    <row r="22" spans="1:4" ht="18" customHeight="1">
      <c r="A22" s="44" t="s">
        <v>445</v>
      </c>
      <c r="B22" s="45" t="s">
        <v>504</v>
      </c>
      <c r="C22" s="46">
        <v>43</v>
      </c>
      <c r="D22" s="47"/>
    </row>
    <row r="23" spans="1:4" ht="18" customHeight="1" thickBot="1">
      <c r="A23" s="44" t="s">
        <v>446</v>
      </c>
      <c r="B23" s="45" t="s">
        <v>505</v>
      </c>
      <c r="C23" s="46"/>
      <c r="D23" s="47"/>
    </row>
    <row r="24" spans="1:4" ht="18" customHeight="1" thickBot="1">
      <c r="A24" s="49" t="s">
        <v>447</v>
      </c>
      <c r="B24" s="50" t="s">
        <v>478</v>
      </c>
      <c r="C24" s="51">
        <v>3428</v>
      </c>
      <c r="D24" s="52">
        <f>SUM(D7:D23)</f>
        <v>0</v>
      </c>
    </row>
    <row r="25" spans="1:4" ht="8.25" customHeight="1">
      <c r="A25" s="53"/>
      <c r="B25" s="448"/>
      <c r="C25" s="448"/>
      <c r="D25" s="448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 (II.11.)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PageLayoutView="0" workbookViewId="0" topLeftCell="A1">
      <selection activeCell="H28" sqref="H28"/>
    </sheetView>
  </sheetViews>
  <sheetFormatPr defaultColWidth="8.00390625" defaultRowHeight="15"/>
  <cols>
    <col min="1" max="1" width="6.8515625" style="55" customWidth="1"/>
    <col min="2" max="2" width="46.8515625" style="55" customWidth="1"/>
    <col min="3" max="3" width="17.8515625" style="55" customWidth="1"/>
    <col min="4" max="16384" width="8.00390625" style="55" customWidth="1"/>
  </cols>
  <sheetData>
    <row r="1" spans="1:36" ht="24" customHeight="1">
      <c r="A1" s="341" t="s">
        <v>705</v>
      </c>
      <c r="B1" s="341"/>
      <c r="C1" s="34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s="205" customFormat="1" ht="39.75" customHeight="1">
      <c r="A2" s="360" t="s">
        <v>718</v>
      </c>
      <c r="B2" s="360"/>
      <c r="C2" s="360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" ht="47.25" customHeight="1">
      <c r="A3" s="450" t="s">
        <v>726</v>
      </c>
      <c r="B3" s="450"/>
      <c r="C3" s="450"/>
    </row>
    <row r="4" spans="1:3" s="56" customFormat="1" ht="24" customHeight="1">
      <c r="A4" s="451"/>
      <c r="B4" s="452" t="s">
        <v>506</v>
      </c>
      <c r="C4" s="452" t="s">
        <v>507</v>
      </c>
    </row>
    <row r="5" spans="1:3" s="57" customFormat="1" ht="16.5" customHeight="1">
      <c r="A5" s="451"/>
      <c r="B5" s="452"/>
      <c r="C5" s="452"/>
    </row>
    <row r="6" spans="1:3" s="58" customFormat="1" ht="12.75">
      <c r="A6" s="451"/>
      <c r="B6" s="452"/>
      <c r="C6" s="452"/>
    </row>
    <row r="7" spans="1:3" s="57" customFormat="1" ht="16.5" customHeight="1">
      <c r="A7" s="451"/>
      <c r="B7" s="452"/>
      <c r="C7" s="59" t="s">
        <v>508</v>
      </c>
    </row>
    <row r="8" spans="1:3" ht="12.75">
      <c r="A8" s="60"/>
      <c r="B8" s="61"/>
      <c r="C8" s="62"/>
    </row>
    <row r="9" spans="1:3" ht="12.75" customHeight="1">
      <c r="A9" s="63" t="s">
        <v>509</v>
      </c>
      <c r="B9" s="64" t="s">
        <v>510</v>
      </c>
      <c r="C9" s="62"/>
    </row>
    <row r="10" spans="1:3" ht="12.75">
      <c r="A10" s="65" t="s">
        <v>511</v>
      </c>
      <c r="B10" s="61" t="s">
        <v>512</v>
      </c>
      <c r="C10" s="62"/>
    </row>
    <row r="11" spans="1:3" ht="12.75">
      <c r="A11" s="65" t="s">
        <v>513</v>
      </c>
      <c r="B11" s="61" t="s">
        <v>514</v>
      </c>
      <c r="C11" s="62"/>
    </row>
    <row r="12" spans="1:3" ht="22.5">
      <c r="A12" s="65" t="s">
        <v>515</v>
      </c>
      <c r="B12" s="61" t="s">
        <v>516</v>
      </c>
      <c r="C12" s="62">
        <v>1972776</v>
      </c>
    </row>
    <row r="13" spans="1:3" ht="12.75">
      <c r="A13" s="65" t="s">
        <v>517</v>
      </c>
      <c r="B13" s="61" t="s">
        <v>518</v>
      </c>
      <c r="C13" s="62">
        <v>1280000</v>
      </c>
    </row>
    <row r="14" spans="1:3" ht="12.75">
      <c r="A14" s="65" t="s">
        <v>519</v>
      </c>
      <c r="B14" s="61" t="s">
        <v>520</v>
      </c>
      <c r="C14" s="62">
        <v>791913</v>
      </c>
    </row>
    <row r="15" spans="1:3" ht="12.75">
      <c r="A15" s="65" t="s">
        <v>521</v>
      </c>
      <c r="B15" s="61" t="s">
        <v>522</v>
      </c>
      <c r="C15" s="62">
        <v>932970</v>
      </c>
    </row>
    <row r="16" spans="1:3" ht="12.75">
      <c r="A16" s="65" t="s">
        <v>523</v>
      </c>
      <c r="B16" s="61" t="s">
        <v>524</v>
      </c>
      <c r="C16" s="62">
        <v>4000000</v>
      </c>
    </row>
    <row r="17" spans="1:3" ht="12.75">
      <c r="A17" s="65"/>
      <c r="B17" s="61" t="s">
        <v>727</v>
      </c>
      <c r="C17" s="62">
        <v>-139838</v>
      </c>
    </row>
    <row r="18" spans="1:3" ht="25.5" customHeight="1">
      <c r="A18" s="63" t="s">
        <v>525</v>
      </c>
      <c r="B18" s="64" t="s">
        <v>526</v>
      </c>
      <c r="C18" s="62"/>
    </row>
    <row r="19" spans="1:3" ht="22.5">
      <c r="A19" s="65" t="s">
        <v>527</v>
      </c>
      <c r="B19" s="61" t="s">
        <v>528</v>
      </c>
      <c r="C19" s="62"/>
    </row>
    <row r="20" spans="1:3" ht="12.75">
      <c r="A20" s="65" t="s">
        <v>529</v>
      </c>
      <c r="B20" s="61" t="s">
        <v>530</v>
      </c>
      <c r="C20" s="62"/>
    </row>
    <row r="21" spans="1:3" ht="12.75">
      <c r="A21" s="65" t="s">
        <v>531</v>
      </c>
      <c r="B21" s="61" t="s">
        <v>532</v>
      </c>
      <c r="C21" s="62"/>
    </row>
    <row r="22" spans="1:3" ht="12.75">
      <c r="A22" s="65"/>
      <c r="B22" s="61"/>
      <c r="C22" s="62"/>
    </row>
    <row r="23" spans="1:3" ht="21">
      <c r="A23" s="63" t="s">
        <v>533</v>
      </c>
      <c r="B23" s="64" t="s">
        <v>534</v>
      </c>
      <c r="C23" s="62"/>
    </row>
    <row r="24" spans="1:3" ht="12.75">
      <c r="A24" s="65" t="s">
        <v>729</v>
      </c>
      <c r="B24" s="61" t="s">
        <v>730</v>
      </c>
      <c r="C24" s="62">
        <v>1173000</v>
      </c>
    </row>
    <row r="25" spans="1:3" ht="12.75">
      <c r="A25" s="65" t="s">
        <v>535</v>
      </c>
      <c r="B25" s="61" t="s">
        <v>728</v>
      </c>
      <c r="C25" s="62">
        <v>1916730</v>
      </c>
    </row>
    <row r="26" spans="1:3" ht="12.75">
      <c r="A26" s="65" t="s">
        <v>643</v>
      </c>
      <c r="B26" s="61" t="s">
        <v>644</v>
      </c>
      <c r="C26" s="62">
        <v>2500000</v>
      </c>
    </row>
    <row r="27" spans="1:3" ht="21">
      <c r="A27" s="63" t="s">
        <v>536</v>
      </c>
      <c r="B27" s="64" t="s">
        <v>537</v>
      </c>
      <c r="C27" s="62"/>
    </row>
    <row r="28" spans="1:3" ht="22.5">
      <c r="A28" s="65" t="s">
        <v>538</v>
      </c>
      <c r="B28" s="61" t="s">
        <v>539</v>
      </c>
      <c r="C28" s="62">
        <v>1200000</v>
      </c>
    </row>
    <row r="29" spans="1:3" s="69" customFormat="1" ht="19.5" customHeight="1">
      <c r="A29" s="66"/>
      <c r="B29" s="67" t="s">
        <v>478</v>
      </c>
      <c r="C29" s="68">
        <f>SUM(C8:C28)</f>
        <v>15627551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2/2015.(II.11.)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4" sqref="H24"/>
    </sheetView>
  </sheetViews>
  <sheetFormatPr defaultColWidth="8.00390625" defaultRowHeight="15"/>
  <cols>
    <col min="1" max="1" width="5.8515625" style="19" customWidth="1"/>
    <col min="2" max="2" width="42.57421875" style="20" customWidth="1"/>
    <col min="3" max="8" width="11.00390625" style="20" customWidth="1"/>
    <col min="9" max="9" width="11.8515625" style="20" customWidth="1"/>
    <col min="10" max="16384" width="8.00390625" style="20" customWidth="1"/>
  </cols>
  <sheetData>
    <row r="1" spans="1:9" ht="25.5" customHeight="1">
      <c r="A1" s="446" t="s">
        <v>706</v>
      </c>
      <c r="B1" s="446"/>
      <c r="C1" s="446"/>
      <c r="D1" s="446"/>
      <c r="E1" s="446"/>
      <c r="F1" s="446"/>
      <c r="G1" s="446"/>
      <c r="H1" s="446"/>
      <c r="I1" s="446"/>
    </row>
    <row r="2" spans="1:9" ht="25.5" customHeight="1">
      <c r="A2" s="446" t="s">
        <v>718</v>
      </c>
      <c r="B2" s="446"/>
      <c r="C2" s="446"/>
      <c r="D2" s="446"/>
      <c r="E2" s="446"/>
      <c r="F2" s="446"/>
      <c r="G2" s="446"/>
      <c r="H2" s="446"/>
      <c r="I2" s="446"/>
    </row>
    <row r="3" spans="1:9" ht="24.75" customHeight="1">
      <c r="A3" s="446" t="s">
        <v>700</v>
      </c>
      <c r="B3" s="446"/>
      <c r="C3" s="446"/>
      <c r="D3" s="446"/>
      <c r="E3" s="446"/>
      <c r="F3" s="446"/>
      <c r="G3" s="446"/>
      <c r="H3" s="446"/>
      <c r="I3" s="446"/>
    </row>
    <row r="4" ht="33.75" customHeight="1" thickBot="1">
      <c r="I4" s="70" t="s">
        <v>479</v>
      </c>
    </row>
    <row r="5" spans="1:9" s="71" customFormat="1" ht="26.25" customHeight="1">
      <c r="A5" s="455" t="s">
        <v>3</v>
      </c>
      <c r="B5" s="457" t="s">
        <v>540</v>
      </c>
      <c r="C5" s="455" t="s">
        <v>541</v>
      </c>
      <c r="D5" s="455" t="s">
        <v>572</v>
      </c>
      <c r="E5" s="459" t="s">
        <v>542</v>
      </c>
      <c r="F5" s="460"/>
      <c r="G5" s="460"/>
      <c r="H5" s="461"/>
      <c r="I5" s="457" t="s">
        <v>460</v>
      </c>
    </row>
    <row r="6" spans="1:9" s="75" customFormat="1" ht="32.25" customHeight="1" thickBot="1">
      <c r="A6" s="456"/>
      <c r="B6" s="458"/>
      <c r="C6" s="458"/>
      <c r="D6" s="456"/>
      <c r="E6" s="72">
        <v>2014</v>
      </c>
      <c r="F6" s="73">
        <v>2015</v>
      </c>
      <c r="G6" s="73">
        <v>2016</v>
      </c>
      <c r="H6" s="74" t="s">
        <v>573</v>
      </c>
      <c r="I6" s="458"/>
    </row>
    <row r="7" spans="1:9" s="81" customFormat="1" ht="12.75" customHeight="1" thickBot="1">
      <c r="A7" s="76">
        <v>1</v>
      </c>
      <c r="B7" s="77">
        <v>2</v>
      </c>
      <c r="C7" s="78">
        <v>3</v>
      </c>
      <c r="D7" s="77">
        <v>4</v>
      </c>
      <c r="E7" s="76">
        <v>5</v>
      </c>
      <c r="F7" s="78">
        <v>6</v>
      </c>
      <c r="G7" s="78">
        <v>7</v>
      </c>
      <c r="H7" s="79">
        <v>8</v>
      </c>
      <c r="I7" s="80" t="s">
        <v>543</v>
      </c>
    </row>
    <row r="8" spans="1:9" ht="19.5" customHeight="1" thickBot="1">
      <c r="A8" s="82" t="s">
        <v>7</v>
      </c>
      <c r="B8" s="83" t="s">
        <v>544</v>
      </c>
      <c r="C8" s="84"/>
      <c r="D8" s="85">
        <f>SUM(D9:D10)</f>
        <v>0</v>
      </c>
      <c r="E8" s="86">
        <f>SUM(E9:E10)</f>
        <v>0</v>
      </c>
      <c r="F8" s="87">
        <f>SUM(F9:F10)</f>
        <v>0</v>
      </c>
      <c r="G8" s="87">
        <f>SUM(G9:G10)</f>
        <v>0</v>
      </c>
      <c r="H8" s="16">
        <f>SUM(H9:H10)</f>
        <v>0</v>
      </c>
      <c r="I8" s="88">
        <f aca="true" t="shared" si="0" ref="I8:I23">SUM(D8:H8)</f>
        <v>0</v>
      </c>
    </row>
    <row r="9" spans="1:9" ht="19.5" customHeight="1">
      <c r="A9" s="89" t="s">
        <v>8</v>
      </c>
      <c r="B9" s="90"/>
      <c r="C9" s="91"/>
      <c r="D9" s="92"/>
      <c r="E9" s="93"/>
      <c r="F9" s="14"/>
      <c r="G9" s="14"/>
      <c r="H9" s="15"/>
      <c r="I9" s="94">
        <f t="shared" si="0"/>
        <v>0</v>
      </c>
    </row>
    <row r="10" spans="1:9" ht="19.5" customHeight="1" thickBot="1">
      <c r="A10" s="89" t="s">
        <v>9</v>
      </c>
      <c r="B10" s="90"/>
      <c r="C10" s="91"/>
      <c r="D10" s="92"/>
      <c r="E10" s="93"/>
      <c r="F10" s="14"/>
      <c r="G10" s="14"/>
      <c r="H10" s="15"/>
      <c r="I10" s="94">
        <f t="shared" si="0"/>
        <v>0</v>
      </c>
    </row>
    <row r="11" spans="1:9" ht="25.5" customHeight="1" thickBot="1">
      <c r="A11" s="82" t="s">
        <v>10</v>
      </c>
      <c r="B11" s="95" t="s">
        <v>545</v>
      </c>
      <c r="C11" s="96"/>
      <c r="D11" s="85">
        <f aca="true" t="shared" si="1" ref="D11:I11">SUM(D12:D14)</f>
        <v>0</v>
      </c>
      <c r="E11" s="85">
        <f t="shared" si="1"/>
        <v>0</v>
      </c>
      <c r="F11" s="85">
        <f t="shared" si="1"/>
        <v>0</v>
      </c>
      <c r="G11" s="85">
        <f t="shared" si="1"/>
        <v>0</v>
      </c>
      <c r="H11" s="85">
        <f t="shared" si="1"/>
        <v>0</v>
      </c>
      <c r="I11" s="85">
        <f t="shared" si="1"/>
        <v>0</v>
      </c>
    </row>
    <row r="12" spans="1:9" ht="19.5" customHeight="1">
      <c r="A12" s="89" t="s">
        <v>433</v>
      </c>
      <c r="B12" s="90"/>
      <c r="C12" s="91"/>
      <c r="D12" s="92"/>
      <c r="E12" s="93"/>
      <c r="F12" s="14"/>
      <c r="G12" s="14"/>
      <c r="H12" s="15"/>
      <c r="I12" s="94">
        <f t="shared" si="0"/>
        <v>0</v>
      </c>
    </row>
    <row r="13" spans="1:9" ht="19.5" customHeight="1">
      <c r="A13" s="89" t="s">
        <v>434</v>
      </c>
      <c r="B13" s="90"/>
      <c r="C13" s="91"/>
      <c r="D13" s="92"/>
      <c r="E13" s="93"/>
      <c r="F13" s="14"/>
      <c r="G13" s="14"/>
      <c r="H13" s="15"/>
      <c r="I13" s="94">
        <f t="shared" si="0"/>
        <v>0</v>
      </c>
    </row>
    <row r="14" spans="1:9" ht="19.5" customHeight="1" thickBot="1">
      <c r="A14" s="97">
        <v>7</v>
      </c>
      <c r="B14" s="98"/>
      <c r="C14" s="99"/>
      <c r="D14" s="100">
        <v>0</v>
      </c>
      <c r="E14" s="101"/>
      <c r="F14" s="102"/>
      <c r="G14" s="102"/>
      <c r="H14" s="103"/>
      <c r="I14" s="94">
        <f t="shared" si="0"/>
        <v>0</v>
      </c>
    </row>
    <row r="15" spans="1:9" ht="19.5" customHeight="1" thickBot="1">
      <c r="A15" s="82" t="s">
        <v>436</v>
      </c>
      <c r="B15" s="95" t="s">
        <v>546</v>
      </c>
      <c r="C15" s="96"/>
      <c r="D15" s="85">
        <f>SUM(D16:D16)</f>
        <v>0</v>
      </c>
      <c r="E15" s="86">
        <f>SUM(E16:E17)</f>
        <v>0</v>
      </c>
      <c r="F15" s="87">
        <f>SUM(F16:F16)</f>
        <v>0</v>
      </c>
      <c r="G15" s="87">
        <f>SUM(G16:G16)</f>
        <v>0</v>
      </c>
      <c r="H15" s="16">
        <f>SUM(H16:H16)</f>
        <v>0</v>
      </c>
      <c r="I15" s="88">
        <f t="shared" si="0"/>
        <v>0</v>
      </c>
    </row>
    <row r="16" spans="1:9" ht="19.5" customHeight="1">
      <c r="A16" s="89" t="s">
        <v>437</v>
      </c>
      <c r="B16" s="90"/>
      <c r="C16" s="91"/>
      <c r="D16" s="92">
        <v>0</v>
      </c>
      <c r="E16" s="93"/>
      <c r="F16" s="14"/>
      <c r="G16" s="14"/>
      <c r="H16" s="15"/>
      <c r="I16" s="94">
        <f t="shared" si="0"/>
        <v>0</v>
      </c>
    </row>
    <row r="17" spans="1:9" ht="19.5" customHeight="1" thickBot="1">
      <c r="A17" s="97" t="s">
        <v>438</v>
      </c>
      <c r="B17" s="98"/>
      <c r="C17" s="99"/>
      <c r="D17" s="100"/>
      <c r="E17" s="101"/>
      <c r="F17" s="102"/>
      <c r="G17" s="102"/>
      <c r="H17" s="103"/>
      <c r="I17" s="104">
        <f t="shared" si="0"/>
        <v>0</v>
      </c>
    </row>
    <row r="18" spans="1:10" ht="19.5" customHeight="1" thickBot="1">
      <c r="A18" s="82" t="s">
        <v>439</v>
      </c>
      <c r="B18" s="95" t="s">
        <v>547</v>
      </c>
      <c r="C18" s="96"/>
      <c r="D18" s="85">
        <f>SUM(D19:D19)</f>
        <v>0</v>
      </c>
      <c r="E18" s="86">
        <f>SUM(E19:E19)</f>
        <v>0</v>
      </c>
      <c r="F18" s="87">
        <f>SUM(F19:F20)</f>
        <v>6876</v>
      </c>
      <c r="G18" s="87">
        <f>SUM(G19:G19)</f>
        <v>0</v>
      </c>
      <c r="H18" s="16">
        <f>SUM(H19:H19)</f>
        <v>0</v>
      </c>
      <c r="I18" s="88">
        <f t="shared" si="0"/>
        <v>6876</v>
      </c>
      <c r="J18" s="105"/>
    </row>
    <row r="19" spans="1:9" ht="24" customHeight="1">
      <c r="A19" s="106" t="s">
        <v>440</v>
      </c>
      <c r="B19" s="107" t="s">
        <v>731</v>
      </c>
      <c r="C19" s="108">
        <v>2014</v>
      </c>
      <c r="D19" s="109"/>
      <c r="E19" s="110"/>
      <c r="F19" s="111">
        <v>5830</v>
      </c>
      <c r="G19" s="111"/>
      <c r="H19" s="112"/>
      <c r="I19" s="113">
        <f t="shared" si="0"/>
        <v>5830</v>
      </c>
    </row>
    <row r="20" spans="1:9" ht="19.5" customHeight="1">
      <c r="A20" s="106" t="s">
        <v>442</v>
      </c>
      <c r="B20" s="98" t="s">
        <v>732</v>
      </c>
      <c r="C20" s="99">
        <v>2015</v>
      </c>
      <c r="D20" s="100"/>
      <c r="E20" s="101"/>
      <c r="F20" s="102">
        <v>1046</v>
      </c>
      <c r="G20" s="102"/>
      <c r="H20" s="103"/>
      <c r="I20" s="104">
        <f>SUM(E20:H20)</f>
        <v>1046</v>
      </c>
    </row>
    <row r="21" spans="1:9" ht="30" customHeight="1" thickBot="1">
      <c r="A21" s="106" t="s">
        <v>443</v>
      </c>
      <c r="B21" s="98" t="s">
        <v>736</v>
      </c>
      <c r="C21" s="99">
        <v>2014</v>
      </c>
      <c r="D21" s="100"/>
      <c r="E21" s="101"/>
      <c r="F21" s="102">
        <v>5269</v>
      </c>
      <c r="G21" s="102"/>
      <c r="H21" s="103"/>
      <c r="I21" s="104"/>
    </row>
    <row r="22" spans="1:9" ht="19.5" customHeight="1" thickBot="1">
      <c r="A22" s="106" t="s">
        <v>444</v>
      </c>
      <c r="B22" s="114" t="s">
        <v>548</v>
      </c>
      <c r="C22" s="96"/>
      <c r="D22" s="115"/>
      <c r="E22" s="116"/>
      <c r="F22" s="117"/>
      <c r="G22" s="117"/>
      <c r="H22" s="118"/>
      <c r="I22" s="88"/>
    </row>
    <row r="23" spans="1:9" ht="19.5" customHeight="1" thickBot="1">
      <c r="A23" s="453" t="s">
        <v>549</v>
      </c>
      <c r="B23" s="454"/>
      <c r="C23" s="119"/>
      <c r="D23" s="85">
        <f>D8+D11+D15+D18+D22</f>
        <v>0</v>
      </c>
      <c r="E23" s="85">
        <f>E8+E11+E15+E18+E22</f>
        <v>0</v>
      </c>
      <c r="F23" s="85">
        <f>F8+F11+F15+F18+F22</f>
        <v>6876</v>
      </c>
      <c r="G23" s="85">
        <f>G8+G11+G15+G18+G22</f>
        <v>0</v>
      </c>
      <c r="H23" s="85">
        <f>H8+H11+H15+H18+H22</f>
        <v>0</v>
      </c>
      <c r="I23" s="88">
        <f t="shared" si="0"/>
        <v>6876</v>
      </c>
    </row>
  </sheetData>
  <sheetProtection/>
  <mergeCells count="10">
    <mergeCell ref="A23:B23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CE,Normál" 10. számú melléklet a 2/2015. (II.11.)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7" sqref="O7:O23"/>
    </sheetView>
  </sheetViews>
  <sheetFormatPr defaultColWidth="9.140625" defaultRowHeight="15"/>
  <cols>
    <col min="1" max="1" width="39.8515625" style="134" customWidth="1"/>
    <col min="2" max="13" width="8.28125" style="134" customWidth="1"/>
    <col min="14" max="14" width="9.8515625" style="134" bestFit="1" customWidth="1"/>
    <col min="15" max="16384" width="9.140625" style="120" customWidth="1"/>
  </cols>
  <sheetData>
    <row r="1" spans="1:14" ht="24" customHeight="1">
      <c r="A1" s="462" t="s">
        <v>707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4" ht="23.25" customHeight="1">
      <c r="A2" s="462" t="s">
        <v>735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ht="12.75" customHeight="1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1.25" customHeight="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4" ht="11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463" t="s">
        <v>550</v>
      </c>
      <c r="N5" s="463"/>
    </row>
    <row r="6" spans="1:14" ht="18" customHeight="1">
      <c r="A6" s="122" t="s">
        <v>1</v>
      </c>
      <c r="B6" s="123" t="s">
        <v>551</v>
      </c>
      <c r="C6" s="123" t="s">
        <v>552</v>
      </c>
      <c r="D6" s="123" t="s">
        <v>553</v>
      </c>
      <c r="E6" s="123" t="s">
        <v>554</v>
      </c>
      <c r="F6" s="123" t="s">
        <v>555</v>
      </c>
      <c r="G6" s="123" t="s">
        <v>556</v>
      </c>
      <c r="H6" s="123" t="s">
        <v>557</v>
      </c>
      <c r="I6" s="123" t="s">
        <v>558</v>
      </c>
      <c r="J6" s="123" t="s">
        <v>559</v>
      </c>
      <c r="K6" s="123" t="s">
        <v>560</v>
      </c>
      <c r="L6" s="123" t="s">
        <v>561</v>
      </c>
      <c r="M6" s="123" t="s">
        <v>562</v>
      </c>
      <c r="N6" s="122" t="s">
        <v>563</v>
      </c>
    </row>
    <row r="7" spans="1:14" ht="18" customHeight="1">
      <c r="A7" s="124" t="s">
        <v>401</v>
      </c>
      <c r="B7" s="125">
        <v>1142</v>
      </c>
      <c r="C7" s="125">
        <v>1142</v>
      </c>
      <c r="D7" s="125">
        <v>1142</v>
      </c>
      <c r="E7" s="125">
        <v>1205</v>
      </c>
      <c r="F7" s="125">
        <v>1205</v>
      </c>
      <c r="G7" s="125">
        <v>1205</v>
      </c>
      <c r="H7" s="125">
        <v>1205</v>
      </c>
      <c r="I7" s="125">
        <v>1205</v>
      </c>
      <c r="J7" s="125">
        <v>1205</v>
      </c>
      <c r="K7" s="125">
        <v>1205</v>
      </c>
      <c r="L7" s="125">
        <v>1205</v>
      </c>
      <c r="M7" s="125">
        <v>1204</v>
      </c>
      <c r="N7" s="126">
        <f aca="true" t="shared" si="0" ref="N7:N13">SUM(B7:M7)</f>
        <v>14270</v>
      </c>
    </row>
    <row r="8" spans="1:14" ht="18" customHeight="1">
      <c r="A8" s="124" t="s">
        <v>564</v>
      </c>
      <c r="B8" s="125">
        <v>205</v>
      </c>
      <c r="C8" s="125">
        <v>205</v>
      </c>
      <c r="D8" s="125">
        <v>205</v>
      </c>
      <c r="E8" s="125">
        <v>220</v>
      </c>
      <c r="F8" s="125">
        <v>225</v>
      </c>
      <c r="G8" s="125">
        <v>220</v>
      </c>
      <c r="H8" s="125">
        <v>225</v>
      </c>
      <c r="I8" s="125">
        <v>221</v>
      </c>
      <c r="J8" s="125">
        <v>240</v>
      </c>
      <c r="K8" s="125">
        <v>220</v>
      </c>
      <c r="L8" s="125">
        <v>220</v>
      </c>
      <c r="M8" s="125">
        <v>220</v>
      </c>
      <c r="N8" s="126">
        <f t="shared" si="0"/>
        <v>2626</v>
      </c>
    </row>
    <row r="9" spans="1:14" ht="18" customHeight="1">
      <c r="A9" s="124" t="s">
        <v>576</v>
      </c>
      <c r="B9" s="125">
        <v>805</v>
      </c>
      <c r="C9" s="125">
        <v>804</v>
      </c>
      <c r="D9" s="125">
        <v>825</v>
      </c>
      <c r="E9" s="125">
        <v>850</v>
      </c>
      <c r="F9" s="125">
        <v>842</v>
      </c>
      <c r="G9" s="125">
        <v>805</v>
      </c>
      <c r="H9" s="125">
        <v>850</v>
      </c>
      <c r="I9" s="125">
        <v>845</v>
      </c>
      <c r="J9" s="125">
        <v>800</v>
      </c>
      <c r="K9" s="125">
        <v>812</v>
      </c>
      <c r="L9" s="125">
        <v>750</v>
      </c>
      <c r="M9" s="125">
        <v>794</v>
      </c>
      <c r="N9" s="126">
        <f t="shared" si="0"/>
        <v>9782</v>
      </c>
    </row>
    <row r="10" spans="1:14" ht="18" customHeight="1">
      <c r="A10" s="124" t="s">
        <v>568</v>
      </c>
      <c r="B10" s="125">
        <v>380</v>
      </c>
      <c r="C10" s="125">
        <v>360</v>
      </c>
      <c r="D10" s="125">
        <v>380</v>
      </c>
      <c r="E10" s="125">
        <v>160</v>
      </c>
      <c r="F10" s="125">
        <v>175</v>
      </c>
      <c r="G10" s="125">
        <v>160</v>
      </c>
      <c r="H10" s="125">
        <v>160</v>
      </c>
      <c r="I10" s="125">
        <v>150</v>
      </c>
      <c r="J10" s="125">
        <v>150</v>
      </c>
      <c r="K10" s="125">
        <v>147</v>
      </c>
      <c r="L10" s="125">
        <v>146</v>
      </c>
      <c r="M10" s="125">
        <v>167</v>
      </c>
      <c r="N10" s="126">
        <f t="shared" si="0"/>
        <v>2535</v>
      </c>
    </row>
    <row r="11" spans="1:14" ht="18" customHeight="1">
      <c r="A11" s="124" t="s">
        <v>404</v>
      </c>
      <c r="B11" s="125">
        <v>316</v>
      </c>
      <c r="C11" s="125">
        <v>316</v>
      </c>
      <c r="D11" s="125">
        <v>316</v>
      </c>
      <c r="E11" s="125">
        <v>316</v>
      </c>
      <c r="F11" s="125">
        <v>316</v>
      </c>
      <c r="G11" s="125">
        <v>316</v>
      </c>
      <c r="H11" s="125">
        <v>316</v>
      </c>
      <c r="I11" s="125">
        <v>316</v>
      </c>
      <c r="J11" s="125">
        <v>316</v>
      </c>
      <c r="K11" s="125">
        <v>316</v>
      </c>
      <c r="L11" s="125">
        <v>314</v>
      </c>
      <c r="M11" s="125">
        <v>316</v>
      </c>
      <c r="N11" s="126">
        <f t="shared" si="0"/>
        <v>3790</v>
      </c>
    </row>
    <row r="12" spans="1:14" ht="18" customHeight="1">
      <c r="A12" s="124" t="s">
        <v>565</v>
      </c>
      <c r="B12" s="125"/>
      <c r="C12" s="125"/>
      <c r="D12" s="125"/>
      <c r="E12" s="125"/>
      <c r="F12" s="125"/>
      <c r="G12" s="125"/>
      <c r="H12" s="125">
        <v>1046</v>
      </c>
      <c r="I12" s="125">
        <v>5830</v>
      </c>
      <c r="J12" s="125"/>
      <c r="K12" s="125"/>
      <c r="L12" s="125"/>
      <c r="M12" s="125"/>
      <c r="N12" s="126">
        <f t="shared" si="0"/>
        <v>6876</v>
      </c>
    </row>
    <row r="13" spans="1:14" ht="18" customHeight="1">
      <c r="A13" s="124" t="s">
        <v>419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>
        <f t="shared" si="0"/>
        <v>0</v>
      </c>
    </row>
    <row r="14" spans="1:14" ht="18" customHeight="1">
      <c r="A14" s="127" t="s">
        <v>566</v>
      </c>
      <c r="B14" s="125">
        <f>SUM(B7:B13)</f>
        <v>2848</v>
      </c>
      <c r="C14" s="125">
        <f aca="true" t="shared" si="1" ref="C14:M14">SUM(C7:C13)</f>
        <v>2827</v>
      </c>
      <c r="D14" s="125">
        <f t="shared" si="1"/>
        <v>2868</v>
      </c>
      <c r="E14" s="125">
        <f t="shared" si="1"/>
        <v>2751</v>
      </c>
      <c r="F14" s="125">
        <f t="shared" si="1"/>
        <v>2763</v>
      </c>
      <c r="G14" s="125">
        <f t="shared" si="1"/>
        <v>2706</v>
      </c>
      <c r="H14" s="125">
        <f t="shared" si="1"/>
        <v>3802</v>
      </c>
      <c r="I14" s="125">
        <f t="shared" si="1"/>
        <v>8567</v>
      </c>
      <c r="J14" s="125">
        <f t="shared" si="1"/>
        <v>2711</v>
      </c>
      <c r="K14" s="125">
        <f t="shared" si="1"/>
        <v>2700</v>
      </c>
      <c r="L14" s="125">
        <f t="shared" si="1"/>
        <v>2635</v>
      </c>
      <c r="M14" s="125">
        <f t="shared" si="1"/>
        <v>2701</v>
      </c>
      <c r="N14" s="126">
        <f>SUM(N7:N13)</f>
        <v>39879</v>
      </c>
    </row>
    <row r="15" spans="1:14" ht="18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8" customHeight="1">
      <c r="A16" s="124" t="s">
        <v>569</v>
      </c>
      <c r="B16" s="125">
        <v>1845</v>
      </c>
      <c r="C16" s="125">
        <v>1845</v>
      </c>
      <c r="D16" s="125">
        <v>2445</v>
      </c>
      <c r="E16" s="125">
        <v>2445</v>
      </c>
      <c r="F16" s="125">
        <v>2445</v>
      </c>
      <c r="G16" s="125">
        <v>2445</v>
      </c>
      <c r="H16" s="125">
        <v>2445</v>
      </c>
      <c r="I16" s="125">
        <v>2445</v>
      </c>
      <c r="J16" s="125">
        <v>2445</v>
      </c>
      <c r="K16" s="125">
        <v>2445</v>
      </c>
      <c r="L16" s="125">
        <v>2445</v>
      </c>
      <c r="M16" s="125">
        <v>2445</v>
      </c>
      <c r="N16" s="126">
        <f aca="true" t="shared" si="2" ref="N16:N21">SUM(B16:M16)</f>
        <v>28140</v>
      </c>
    </row>
    <row r="17" spans="1:14" ht="24" customHeight="1">
      <c r="A17" s="131" t="s">
        <v>570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>
        <f t="shared" si="2"/>
        <v>0</v>
      </c>
    </row>
    <row r="18" spans="1:14" ht="18" customHeight="1">
      <c r="A18" s="124" t="s">
        <v>410</v>
      </c>
      <c r="B18" s="125">
        <v>52</v>
      </c>
      <c r="C18" s="125">
        <v>60</v>
      </c>
      <c r="D18" s="125">
        <v>1050</v>
      </c>
      <c r="E18" s="125">
        <v>550</v>
      </c>
      <c r="F18" s="125">
        <v>125</v>
      </c>
      <c r="G18" s="125">
        <v>110</v>
      </c>
      <c r="H18" s="125">
        <v>100</v>
      </c>
      <c r="I18" s="125">
        <v>55</v>
      </c>
      <c r="J18" s="125">
        <v>950</v>
      </c>
      <c r="K18" s="125">
        <v>126</v>
      </c>
      <c r="L18" s="125">
        <v>125</v>
      </c>
      <c r="M18" s="125">
        <v>125</v>
      </c>
      <c r="N18" s="126">
        <f t="shared" si="2"/>
        <v>3428</v>
      </c>
    </row>
    <row r="19" spans="1:14" ht="18" customHeight="1">
      <c r="A19" s="124" t="s">
        <v>645</v>
      </c>
      <c r="B19" s="125">
        <v>42</v>
      </c>
      <c r="C19" s="125">
        <v>42</v>
      </c>
      <c r="D19" s="125">
        <v>42</v>
      </c>
      <c r="E19" s="125">
        <v>41</v>
      </c>
      <c r="F19" s="125">
        <v>42</v>
      </c>
      <c r="G19" s="125">
        <v>41</v>
      </c>
      <c r="H19" s="125">
        <v>142</v>
      </c>
      <c r="I19" s="125">
        <v>141</v>
      </c>
      <c r="J19" s="125">
        <v>142</v>
      </c>
      <c r="K19" s="125">
        <v>41</v>
      </c>
      <c r="L19" s="125">
        <v>42</v>
      </c>
      <c r="M19" s="125">
        <v>42</v>
      </c>
      <c r="N19" s="126">
        <f t="shared" si="2"/>
        <v>800</v>
      </c>
    </row>
    <row r="20" spans="1:14" ht="18" customHeight="1">
      <c r="A20" s="124" t="s">
        <v>571</v>
      </c>
      <c r="B20" s="125">
        <v>13</v>
      </c>
      <c r="C20" s="125">
        <v>13</v>
      </c>
      <c r="D20" s="125">
        <v>13</v>
      </c>
      <c r="E20" s="125">
        <v>13</v>
      </c>
      <c r="F20" s="125">
        <v>13</v>
      </c>
      <c r="G20" s="125">
        <v>13</v>
      </c>
      <c r="H20" s="125">
        <v>13</v>
      </c>
      <c r="I20" s="125">
        <v>13</v>
      </c>
      <c r="J20" s="125">
        <v>13</v>
      </c>
      <c r="K20" s="125">
        <v>13</v>
      </c>
      <c r="L20" s="125">
        <v>13</v>
      </c>
      <c r="M20" s="125">
        <v>13</v>
      </c>
      <c r="N20" s="126">
        <f>SUM(B20:M20)</f>
        <v>156</v>
      </c>
    </row>
    <row r="21" spans="1:14" ht="18" customHeight="1">
      <c r="A21" s="305" t="s">
        <v>733</v>
      </c>
      <c r="B21" s="125"/>
      <c r="C21" s="125"/>
      <c r="D21" s="125">
        <v>5906</v>
      </c>
      <c r="E21" s="125"/>
      <c r="F21" s="125">
        <v>5268</v>
      </c>
      <c r="G21" s="125"/>
      <c r="H21" s="125"/>
      <c r="I21" s="125"/>
      <c r="J21" s="125"/>
      <c r="K21" s="125"/>
      <c r="L21" s="125"/>
      <c r="M21" s="125"/>
      <c r="N21" s="126">
        <f t="shared" si="2"/>
        <v>11174</v>
      </c>
    </row>
    <row r="22" spans="1:14" ht="18" customHeight="1">
      <c r="A22" s="124" t="s">
        <v>425</v>
      </c>
      <c r="B22" s="125"/>
      <c r="C22" s="125"/>
      <c r="D22" s="125"/>
      <c r="E22" s="125"/>
      <c r="F22" s="125"/>
      <c r="G22" s="125"/>
      <c r="H22" s="125">
        <v>1450</v>
      </c>
      <c r="I22" s="125"/>
      <c r="J22" s="125"/>
      <c r="K22" s="125"/>
      <c r="L22" s="125"/>
      <c r="M22" s="125"/>
      <c r="N22" s="126">
        <f>SUM(B22:M22)</f>
        <v>1450</v>
      </c>
    </row>
    <row r="23" spans="1:14" ht="18" customHeight="1">
      <c r="A23" s="133" t="s">
        <v>567</v>
      </c>
      <c r="B23" s="132">
        <f>SUM(B16:B22)</f>
        <v>1952</v>
      </c>
      <c r="C23" s="132">
        <f>SUM(C16:C22)</f>
        <v>1960</v>
      </c>
      <c r="D23" s="132">
        <f>SUM(D16:D22)</f>
        <v>9456</v>
      </c>
      <c r="E23" s="132">
        <f>SUM(E16:E21)</f>
        <v>3049</v>
      </c>
      <c r="F23" s="132">
        <f>SUM(F16:F21)</f>
        <v>7893</v>
      </c>
      <c r="G23" s="132">
        <f aca="true" t="shared" si="3" ref="G23:M23">SUM(G16:G22)</f>
        <v>2609</v>
      </c>
      <c r="H23" s="132">
        <f t="shared" si="3"/>
        <v>4150</v>
      </c>
      <c r="I23" s="132">
        <f t="shared" si="3"/>
        <v>2654</v>
      </c>
      <c r="J23" s="132">
        <f t="shared" si="3"/>
        <v>3550</v>
      </c>
      <c r="K23" s="132">
        <f t="shared" si="3"/>
        <v>2625</v>
      </c>
      <c r="L23" s="132">
        <f t="shared" si="3"/>
        <v>2625</v>
      </c>
      <c r="M23" s="132">
        <f t="shared" si="3"/>
        <v>2625</v>
      </c>
      <c r="N23" s="126">
        <f>SUM(N16:N22)</f>
        <v>45148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2/2015. (II.11.)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140625" defaultRowHeight="15"/>
  <cols>
    <col min="1" max="1" width="4.8515625" style="221" customWidth="1"/>
    <col min="2" max="2" width="58.8515625" style="221" customWidth="1"/>
    <col min="3" max="3" width="16.7109375" style="221" customWidth="1"/>
    <col min="4" max="16384" width="9.140625" style="221" customWidth="1"/>
  </cols>
  <sheetData>
    <row r="1" spans="1:3" ht="33" customHeight="1">
      <c r="A1" s="464" t="s">
        <v>708</v>
      </c>
      <c r="B1" s="464"/>
      <c r="C1" s="464"/>
    </row>
    <row r="2" spans="1:4" ht="15.75" customHeight="1" thickBot="1">
      <c r="A2" s="222"/>
      <c r="B2" s="222"/>
      <c r="C2" s="223" t="s">
        <v>665</v>
      </c>
      <c r="D2" s="224"/>
    </row>
    <row r="3" spans="1:3" ht="26.25" customHeight="1" thickBot="1">
      <c r="A3" s="225" t="s">
        <v>485</v>
      </c>
      <c r="B3" s="226" t="s">
        <v>666</v>
      </c>
      <c r="C3" s="227" t="s">
        <v>574</v>
      </c>
    </row>
    <row r="4" spans="1:3" ht="15.75" thickBot="1">
      <c r="A4" s="228">
        <v>1</v>
      </c>
      <c r="B4" s="229">
        <v>2</v>
      </c>
      <c r="C4" s="230">
        <v>3</v>
      </c>
    </row>
    <row r="5" spans="1:3" ht="15">
      <c r="A5" s="231" t="s">
        <v>7</v>
      </c>
      <c r="B5" s="232" t="s">
        <v>667</v>
      </c>
      <c r="C5" s="233">
        <v>3385</v>
      </c>
    </row>
    <row r="6" spans="1:3" ht="24.75">
      <c r="A6" s="234" t="s">
        <v>8</v>
      </c>
      <c r="B6" s="235" t="s">
        <v>668</v>
      </c>
      <c r="C6" s="236">
        <v>500</v>
      </c>
    </row>
    <row r="7" spans="1:3" ht="15">
      <c r="A7" s="234" t="s">
        <v>9</v>
      </c>
      <c r="B7" s="237" t="s">
        <v>669</v>
      </c>
      <c r="C7" s="236"/>
    </row>
    <row r="8" spans="1:3" ht="24.75">
      <c r="A8" s="234" t="s">
        <v>10</v>
      </c>
      <c r="B8" s="237" t="s">
        <v>670</v>
      </c>
      <c r="C8" s="236"/>
    </row>
    <row r="9" spans="1:3" ht="15">
      <c r="A9" s="238" t="s">
        <v>433</v>
      </c>
      <c r="B9" s="237" t="s">
        <v>671</v>
      </c>
      <c r="C9" s="239">
        <v>43</v>
      </c>
    </row>
    <row r="10" spans="1:3" ht="15.75" thickBot="1">
      <c r="A10" s="234" t="s">
        <v>434</v>
      </c>
      <c r="B10" s="240" t="s">
        <v>672</v>
      </c>
      <c r="C10" s="236"/>
    </row>
    <row r="11" spans="1:3" ht="15.75" thickBot="1">
      <c r="A11" s="465" t="s">
        <v>673</v>
      </c>
      <c r="B11" s="466"/>
      <c r="C11" s="241">
        <f>SUM(C5:C10)</f>
        <v>3928</v>
      </c>
    </row>
    <row r="12" spans="1:3" ht="23.25" customHeight="1">
      <c r="A12" s="467" t="s">
        <v>674</v>
      </c>
      <c r="B12" s="467"/>
      <c r="C12" s="46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 (II.11.)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0">
      <selection activeCell="AJ10" sqref="AJ10:BI10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41" t="s">
        <v>706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</row>
    <row r="2" spans="1:67" ht="35.25" customHeight="1">
      <c r="A2" s="341" t="s">
        <v>718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</row>
    <row r="3" spans="1:67" ht="33" customHeight="1">
      <c r="A3" s="341" t="s">
        <v>703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</row>
    <row r="4" spans="1:66" ht="15.75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300"/>
      <c r="AF4" s="300"/>
      <c r="AG4" s="407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1" t="s">
        <v>2</v>
      </c>
    </row>
    <row r="5" spans="1:67" ht="49.5" customHeight="1">
      <c r="A5" s="336" t="s">
        <v>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45" t="s">
        <v>676</v>
      </c>
      <c r="AB5" s="337"/>
      <c r="AC5" s="337"/>
      <c r="AD5" s="337"/>
      <c r="AE5" s="345" t="s">
        <v>704</v>
      </c>
      <c r="AF5" s="337"/>
      <c r="AG5" s="337"/>
      <c r="AH5" s="337"/>
      <c r="AI5" s="242" t="s">
        <v>734</v>
      </c>
      <c r="AJ5" s="336" t="s">
        <v>4</v>
      </c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8" t="s">
        <v>676</v>
      </c>
      <c r="BK5" s="339"/>
      <c r="BL5" s="339"/>
      <c r="BM5" s="340"/>
      <c r="BN5" s="242" t="s">
        <v>704</v>
      </c>
      <c r="BO5" s="242" t="s">
        <v>734</v>
      </c>
    </row>
    <row r="6" spans="1:67" s="2" customFormat="1" ht="19.5" customHeight="1">
      <c r="A6" s="334" t="s">
        <v>399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11">
        <v>20180</v>
      </c>
      <c r="AB6" s="312"/>
      <c r="AC6" s="312"/>
      <c r="AD6" s="313"/>
      <c r="AE6" s="311">
        <v>19500</v>
      </c>
      <c r="AF6" s="312"/>
      <c r="AG6" s="312"/>
      <c r="AH6" s="313"/>
      <c r="AI6" s="285">
        <v>19600</v>
      </c>
      <c r="AJ6" s="326" t="s">
        <v>408</v>
      </c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8"/>
      <c r="BJ6" s="311">
        <v>39172</v>
      </c>
      <c r="BK6" s="312"/>
      <c r="BL6" s="312"/>
      <c r="BM6" s="312"/>
      <c r="BN6" s="275">
        <v>33965</v>
      </c>
      <c r="BO6" s="275">
        <v>32200</v>
      </c>
    </row>
    <row r="7" spans="1:67" ht="19.5" customHeight="1">
      <c r="A7" s="326" t="s">
        <v>400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11">
        <v>660</v>
      </c>
      <c r="AB7" s="312"/>
      <c r="AC7" s="312"/>
      <c r="AD7" s="313"/>
      <c r="AE7" s="311">
        <v>750</v>
      </c>
      <c r="AF7" s="312"/>
      <c r="AG7" s="312"/>
      <c r="AH7" s="313"/>
      <c r="AI7" s="285">
        <v>800</v>
      </c>
      <c r="AJ7" s="326" t="s">
        <v>409</v>
      </c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8"/>
      <c r="BJ7" s="311">
        <v>0</v>
      </c>
      <c r="BK7" s="312"/>
      <c r="BL7" s="312"/>
      <c r="BM7" s="312"/>
      <c r="BN7" s="275">
        <v>1500</v>
      </c>
      <c r="BO7" s="275">
        <v>2000</v>
      </c>
    </row>
    <row r="8" spans="1:67" ht="19.5" customHeight="1">
      <c r="A8" s="334" t="s">
        <v>401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11">
        <f>SUM(AA6:AD7)</f>
        <v>20840</v>
      </c>
      <c r="AB8" s="312"/>
      <c r="AC8" s="312"/>
      <c r="AD8" s="313"/>
      <c r="AE8" s="311">
        <f>SUM(AE6:AH7)</f>
        <v>20250</v>
      </c>
      <c r="AF8" s="312"/>
      <c r="AG8" s="312"/>
      <c r="AH8" s="313"/>
      <c r="AI8" s="285">
        <f>SUM(AI6:AI7)</f>
        <v>20400</v>
      </c>
      <c r="AJ8" s="326" t="s">
        <v>410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8"/>
      <c r="BJ8" s="311">
        <v>3590</v>
      </c>
      <c r="BK8" s="312"/>
      <c r="BL8" s="312"/>
      <c r="BM8" s="312"/>
      <c r="BN8" s="275">
        <v>3700</v>
      </c>
      <c r="BO8" s="275">
        <v>3800</v>
      </c>
    </row>
    <row r="9" spans="1:67" s="3" customFormat="1" ht="33" customHeight="1">
      <c r="A9" s="326" t="s">
        <v>69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11">
        <v>3341</v>
      </c>
      <c r="AB9" s="312"/>
      <c r="AC9" s="312"/>
      <c r="AD9" s="313"/>
      <c r="AE9" s="311">
        <v>3120</v>
      </c>
      <c r="AF9" s="312"/>
      <c r="AG9" s="312"/>
      <c r="AH9" s="313"/>
      <c r="AI9" s="285">
        <v>3200</v>
      </c>
      <c r="AJ9" s="316" t="s">
        <v>411</v>
      </c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8"/>
      <c r="BJ9" s="311">
        <v>1145</v>
      </c>
      <c r="BK9" s="312"/>
      <c r="BL9" s="312"/>
      <c r="BM9" s="312"/>
      <c r="BN9" s="275">
        <v>1200</v>
      </c>
      <c r="BO9" s="275">
        <v>1250</v>
      </c>
    </row>
    <row r="10" spans="1:67" ht="27.75" customHeight="1">
      <c r="A10" s="326" t="s">
        <v>402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11">
        <v>13458</v>
      </c>
      <c r="AB10" s="312"/>
      <c r="AC10" s="312"/>
      <c r="AD10" s="313"/>
      <c r="AE10" s="311">
        <v>6100</v>
      </c>
      <c r="AF10" s="312"/>
      <c r="AG10" s="312"/>
      <c r="AH10" s="313"/>
      <c r="AI10" s="285">
        <v>6200</v>
      </c>
      <c r="AJ10" s="326" t="s">
        <v>412</v>
      </c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8"/>
      <c r="BJ10" s="311"/>
      <c r="BK10" s="312"/>
      <c r="BL10" s="312"/>
      <c r="BM10" s="312"/>
      <c r="BN10" s="275"/>
      <c r="BO10" s="275"/>
    </row>
    <row r="11" spans="1:67" ht="19.5" customHeight="1">
      <c r="A11" s="316" t="s">
        <v>403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1">
        <v>4445</v>
      </c>
      <c r="AB11" s="312"/>
      <c r="AC11" s="312"/>
      <c r="AD11" s="313"/>
      <c r="AE11" s="311">
        <v>4445</v>
      </c>
      <c r="AF11" s="312"/>
      <c r="AG11" s="312"/>
      <c r="AH11" s="313"/>
      <c r="AI11" s="285">
        <v>4500</v>
      </c>
      <c r="AJ11" s="326" t="s">
        <v>413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8"/>
      <c r="BJ11" s="311">
        <v>50</v>
      </c>
      <c r="BK11" s="312"/>
      <c r="BL11" s="312"/>
      <c r="BM11" s="312"/>
      <c r="BN11" s="275">
        <v>50</v>
      </c>
      <c r="BO11" s="275">
        <v>50</v>
      </c>
    </row>
    <row r="12" spans="1:67" ht="19.5" customHeight="1">
      <c r="A12" s="316" t="s">
        <v>404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1">
        <v>6373</v>
      </c>
      <c r="AB12" s="312"/>
      <c r="AC12" s="312"/>
      <c r="AD12" s="313"/>
      <c r="AE12" s="311">
        <v>6200</v>
      </c>
      <c r="AF12" s="312"/>
      <c r="AG12" s="312"/>
      <c r="AH12" s="313"/>
      <c r="AI12" s="285">
        <v>6200</v>
      </c>
      <c r="AJ12" s="326" t="s">
        <v>585</v>
      </c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8"/>
      <c r="BJ12" s="311">
        <v>0</v>
      </c>
      <c r="BK12" s="312"/>
      <c r="BL12" s="312"/>
      <c r="BM12" s="312"/>
      <c r="BN12" s="275"/>
      <c r="BO12" s="275"/>
    </row>
    <row r="13" spans="1:67" s="3" customFormat="1" ht="19.5" customHeight="1">
      <c r="A13" s="332" t="s">
        <v>405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11">
        <v>500</v>
      </c>
      <c r="AB13" s="312"/>
      <c r="AC13" s="312"/>
      <c r="AD13" s="313"/>
      <c r="AE13" s="311">
        <v>1500</v>
      </c>
      <c r="AF13" s="312"/>
      <c r="AG13" s="312"/>
      <c r="AH13" s="313"/>
      <c r="AI13" s="285">
        <v>2000</v>
      </c>
      <c r="AJ13" s="468"/>
      <c r="AK13" s="468"/>
      <c r="AL13" s="468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37"/>
      <c r="BK13" s="137"/>
      <c r="BL13" s="137"/>
      <c r="BM13" s="137"/>
      <c r="BN13" s="275"/>
      <c r="BO13" s="275"/>
    </row>
    <row r="14" spans="1:67" s="3" customFormat="1" ht="19.5" customHeight="1">
      <c r="A14" s="316" t="s">
        <v>406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1"/>
      <c r="AB14" s="312"/>
      <c r="AC14" s="312"/>
      <c r="AD14" s="313"/>
      <c r="AE14" s="311"/>
      <c r="AF14" s="312"/>
      <c r="AG14" s="312"/>
      <c r="AH14" s="313"/>
      <c r="AI14" s="285"/>
      <c r="AJ14" s="469"/>
      <c r="AK14" s="469"/>
      <c r="AL14" s="469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37"/>
      <c r="BK14" s="137"/>
      <c r="BL14" s="137"/>
      <c r="BM14" s="137"/>
      <c r="BN14" s="275"/>
      <c r="BO14" s="275"/>
    </row>
    <row r="15" spans="1:67" ht="19.5" customHeight="1">
      <c r="A15" s="316" t="s">
        <v>407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1">
        <v>112</v>
      </c>
      <c r="AB15" s="312"/>
      <c r="AC15" s="312"/>
      <c r="AD15" s="313"/>
      <c r="AE15" s="311"/>
      <c r="AF15" s="312"/>
      <c r="AG15" s="312"/>
      <c r="AH15" s="313"/>
      <c r="AI15" s="285"/>
      <c r="AJ15" s="470"/>
      <c r="AK15" s="470"/>
      <c r="AL15" s="470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37"/>
      <c r="BK15" s="137"/>
      <c r="BL15" s="137"/>
      <c r="BM15" s="137"/>
      <c r="BN15" s="275"/>
      <c r="BO15" s="275"/>
    </row>
    <row r="16" spans="1:67" s="3" customFormat="1" ht="19.5" customHeight="1">
      <c r="A16" s="332" t="s">
        <v>701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11">
        <f>SUM(AA8:AD15)</f>
        <v>49069</v>
      </c>
      <c r="AB16" s="312"/>
      <c r="AC16" s="312"/>
      <c r="AD16" s="313"/>
      <c r="AE16" s="311">
        <f>AE8+AE9+AE10+AE11+AE12+AE13</f>
        <v>41615</v>
      </c>
      <c r="AF16" s="312"/>
      <c r="AG16" s="312"/>
      <c r="AH16" s="313"/>
      <c r="AI16" s="285">
        <f>AI8+AI9+AI10+AI11+AI12</f>
        <v>40500</v>
      </c>
      <c r="AJ16" s="316" t="s">
        <v>695</v>
      </c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8"/>
      <c r="BJ16" s="311">
        <f>SUM(BJ6:BM15)</f>
        <v>43957</v>
      </c>
      <c r="BK16" s="312"/>
      <c r="BL16" s="312"/>
      <c r="BM16" s="312"/>
      <c r="BN16" s="275">
        <f>SUM(BN6:BN15)</f>
        <v>40415</v>
      </c>
      <c r="BO16" s="275">
        <f>SUM(BO6:BO15)</f>
        <v>39300</v>
      </c>
    </row>
    <row r="17" spans="1:67" s="9" customFormat="1" ht="19.5" customHeight="1">
      <c r="A17" s="316" t="s">
        <v>415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8"/>
      <c r="AA17" s="319"/>
      <c r="AB17" s="319"/>
      <c r="AC17" s="319"/>
      <c r="AD17" s="319"/>
      <c r="AE17" s="319"/>
      <c r="AF17" s="319"/>
      <c r="AG17" s="319"/>
      <c r="AH17" s="319"/>
      <c r="AI17" s="286"/>
      <c r="AJ17" s="316" t="s">
        <v>420</v>
      </c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8"/>
      <c r="BJ17" s="311"/>
      <c r="BK17" s="312"/>
      <c r="BL17" s="312"/>
      <c r="BM17" s="312"/>
      <c r="BN17" s="275"/>
      <c r="BO17" s="275"/>
    </row>
    <row r="18" spans="1:67" s="9" customFormat="1" ht="19.5" customHeight="1">
      <c r="A18" s="323" t="s">
        <v>416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5"/>
      <c r="AA18" s="319"/>
      <c r="AB18" s="319"/>
      <c r="AC18" s="319"/>
      <c r="AD18" s="319"/>
      <c r="AE18" s="319"/>
      <c r="AF18" s="319"/>
      <c r="AG18" s="319"/>
      <c r="AH18" s="319"/>
      <c r="AI18" s="286"/>
      <c r="AJ18" s="323" t="s">
        <v>421</v>
      </c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5"/>
      <c r="BJ18" s="311"/>
      <c r="BK18" s="312"/>
      <c r="BL18" s="312"/>
      <c r="BM18" s="312"/>
      <c r="BN18" s="275"/>
      <c r="BO18" s="275"/>
    </row>
    <row r="19" spans="1:67" s="9" customFormat="1" ht="19.5" customHeight="1">
      <c r="A19" s="323" t="s">
        <v>417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5"/>
      <c r="AA19" s="319"/>
      <c r="AB19" s="319"/>
      <c r="AC19" s="319"/>
      <c r="AD19" s="319"/>
      <c r="AE19" s="319"/>
      <c r="AF19" s="319"/>
      <c r="AG19" s="319"/>
      <c r="AH19" s="319"/>
      <c r="AI19" s="286"/>
      <c r="AJ19" s="326" t="s">
        <v>422</v>
      </c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8"/>
      <c r="BJ19" s="311">
        <v>5112</v>
      </c>
      <c r="BK19" s="312"/>
      <c r="BL19" s="312"/>
      <c r="BM19" s="312"/>
      <c r="BN19" s="275">
        <v>1200</v>
      </c>
      <c r="BO19" s="275">
        <v>1200</v>
      </c>
    </row>
    <row r="20" spans="1:67" s="9" customFormat="1" ht="19.5" customHeight="1">
      <c r="A20" s="323" t="s">
        <v>418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5"/>
      <c r="AA20" s="319"/>
      <c r="AB20" s="319"/>
      <c r="AC20" s="319"/>
      <c r="AD20" s="319"/>
      <c r="AE20" s="319"/>
      <c r="AF20" s="319"/>
      <c r="AG20" s="319"/>
      <c r="AH20" s="319"/>
      <c r="AI20" s="286"/>
      <c r="AJ20" s="316" t="s">
        <v>423</v>
      </c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8"/>
      <c r="BJ20" s="311"/>
      <c r="BK20" s="312"/>
      <c r="BL20" s="312"/>
      <c r="BM20" s="312"/>
      <c r="BN20" s="275"/>
      <c r="BO20" s="275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36"/>
      <c r="AB21" s="136"/>
      <c r="AC21" s="136"/>
      <c r="AD21" s="136"/>
      <c r="AE21" s="136"/>
      <c r="AF21" s="136"/>
      <c r="AG21" s="136"/>
      <c r="AH21" s="136"/>
      <c r="AI21" s="136"/>
      <c r="AJ21" s="323" t="s">
        <v>424</v>
      </c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5"/>
      <c r="BJ21" s="311"/>
      <c r="BK21" s="312"/>
      <c r="BL21" s="312"/>
      <c r="BM21" s="313"/>
      <c r="BN21" s="136"/>
      <c r="BO21" s="136"/>
    </row>
    <row r="22" spans="1:67" s="9" customFormat="1" ht="19.5" customHeight="1">
      <c r="A22" s="323" t="s">
        <v>702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5"/>
      <c r="AA22" s="319">
        <f>SUM(AA17:AD20)</f>
        <v>0</v>
      </c>
      <c r="AB22" s="319"/>
      <c r="AC22" s="319"/>
      <c r="AD22" s="319"/>
      <c r="AE22" s="319">
        <f>SUM(AE17:AH20)</f>
        <v>0</v>
      </c>
      <c r="AF22" s="319"/>
      <c r="AG22" s="319"/>
      <c r="AH22" s="319"/>
      <c r="AI22" s="286">
        <v>0</v>
      </c>
      <c r="AJ22" s="323" t="s">
        <v>696</v>
      </c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5"/>
      <c r="BJ22" s="311">
        <f>SUM(BJ17:BM21)</f>
        <v>5112</v>
      </c>
      <c r="BK22" s="312"/>
      <c r="BL22" s="312"/>
      <c r="BM22" s="313"/>
      <c r="BN22" s="286">
        <f>SUM(BN17:BN20)</f>
        <v>1200</v>
      </c>
      <c r="BO22" s="275">
        <f>SUM(BO17:BO20)</f>
        <v>1200</v>
      </c>
    </row>
    <row r="23" spans="1:67" s="9" customFormat="1" ht="19.5" customHeight="1">
      <c r="A23" s="323" t="s">
        <v>566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5"/>
      <c r="AA23" s="319">
        <f>AA16+AA22</f>
        <v>49069</v>
      </c>
      <c r="AB23" s="319"/>
      <c r="AC23" s="319"/>
      <c r="AD23" s="319"/>
      <c r="AE23" s="319">
        <f>AE16+AE22</f>
        <v>41615</v>
      </c>
      <c r="AF23" s="319"/>
      <c r="AG23" s="319"/>
      <c r="AH23" s="319"/>
      <c r="AI23" s="286">
        <f>AI16+AI22</f>
        <v>40500</v>
      </c>
      <c r="AJ23" s="323" t="s">
        <v>567</v>
      </c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5"/>
      <c r="BJ23" s="311">
        <f>BJ16+BJ22</f>
        <v>49069</v>
      </c>
      <c r="BK23" s="312"/>
      <c r="BL23" s="312"/>
      <c r="BM23" s="313"/>
      <c r="BN23" s="286">
        <f>BN16+BN22</f>
        <v>41615</v>
      </c>
      <c r="BO23" s="275">
        <f>BO16+BO22</f>
        <v>40500</v>
      </c>
    </row>
    <row r="24" spans="1:67" s="9" customFormat="1" ht="19.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5"/>
      <c r="BK24" s="245"/>
      <c r="BL24" s="245"/>
      <c r="BM24" s="245"/>
      <c r="BN24" s="245"/>
      <c r="BO24" s="245"/>
    </row>
    <row r="25" ht="19.5" customHeight="1"/>
    <row r="26" spans="43:52" ht="12.75"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</row>
    <row r="27" spans="43:52" ht="12.75"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</row>
    <row r="28" spans="43:52" ht="12.75"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</row>
    <row r="29" spans="43:52" ht="12.75"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</row>
  </sheetData>
  <sheetProtection/>
  <mergeCells count="98">
    <mergeCell ref="AE9:AH9"/>
    <mergeCell ref="AE10:AH10"/>
    <mergeCell ref="A1:BO1"/>
    <mergeCell ref="A2:BO2"/>
    <mergeCell ref="A3:BO3"/>
    <mergeCell ref="AE5:AH5"/>
    <mergeCell ref="AE6:AH6"/>
    <mergeCell ref="AE7:AH7"/>
    <mergeCell ref="BJ6:BM6"/>
    <mergeCell ref="AJ7:BI7"/>
    <mergeCell ref="AE22:AH22"/>
    <mergeCell ref="AE23:AH23"/>
    <mergeCell ref="AE16:AH16"/>
    <mergeCell ref="AE17:AH17"/>
    <mergeCell ref="AE18:AH18"/>
    <mergeCell ref="AE19:AH19"/>
    <mergeCell ref="BJ23:BM23"/>
    <mergeCell ref="AQ27:AZ27"/>
    <mergeCell ref="AQ28:AZ28"/>
    <mergeCell ref="BJ22:BM22"/>
    <mergeCell ref="AQ29:AZ29"/>
    <mergeCell ref="AQ26:AZ26"/>
    <mergeCell ref="AJ23:BI23"/>
    <mergeCell ref="AJ22:BI22"/>
    <mergeCell ref="AE11:AH11"/>
    <mergeCell ref="AJ9:BI9"/>
    <mergeCell ref="BJ8:BM8"/>
    <mergeCell ref="AJ8:BI8"/>
    <mergeCell ref="BJ11:BM11"/>
    <mergeCell ref="BJ9:BM9"/>
    <mergeCell ref="AJ10:BI10"/>
    <mergeCell ref="BJ10:BM10"/>
    <mergeCell ref="AJ11:BI11"/>
    <mergeCell ref="AE8:AH8"/>
    <mergeCell ref="BJ7:BM7"/>
    <mergeCell ref="AJ6:BI6"/>
    <mergeCell ref="BJ12:BM12"/>
    <mergeCell ref="AJ21:BI21"/>
    <mergeCell ref="BJ21:BM21"/>
    <mergeCell ref="AJ12:BI12"/>
    <mergeCell ref="AJ17:BI17"/>
    <mergeCell ref="BJ17:BM17"/>
    <mergeCell ref="AJ20:BI20"/>
    <mergeCell ref="BJ20:BM20"/>
    <mergeCell ref="AJ19:BI19"/>
    <mergeCell ref="AE12:AH12"/>
    <mergeCell ref="AE13:AH13"/>
    <mergeCell ref="AE14:AH14"/>
    <mergeCell ref="AE15:AH15"/>
    <mergeCell ref="AE20:AH20"/>
    <mergeCell ref="AJ15:AL15"/>
    <mergeCell ref="AA16:AD16"/>
    <mergeCell ref="BJ18:BM18"/>
    <mergeCell ref="AA12:AD12"/>
    <mergeCell ref="AA18:AD18"/>
    <mergeCell ref="AJ13:AL13"/>
    <mergeCell ref="AJ14:AL14"/>
    <mergeCell ref="AJ16:BI16"/>
    <mergeCell ref="BJ16:BM16"/>
    <mergeCell ref="A10:Z10"/>
    <mergeCell ref="A15:Z15"/>
    <mergeCell ref="AA11:AD11"/>
    <mergeCell ref="AA10:AD10"/>
    <mergeCell ref="AA14:AD14"/>
    <mergeCell ref="AA13:AD13"/>
    <mergeCell ref="A13:Z13"/>
    <mergeCell ref="AA15:AD15"/>
    <mergeCell ref="A12:Z12"/>
    <mergeCell ref="A22:Z22"/>
    <mergeCell ref="AA22:AD22"/>
    <mergeCell ref="AA17:AD17"/>
    <mergeCell ref="AA20:AD20"/>
    <mergeCell ref="BJ19:BM19"/>
    <mergeCell ref="AJ18:BI18"/>
    <mergeCell ref="A19:Z19"/>
    <mergeCell ref="AA19:AD19"/>
    <mergeCell ref="A18:Z18"/>
    <mergeCell ref="A17:Z17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 (II.11.)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K66" sqref="AK66:AN66"/>
    </sheetView>
  </sheetViews>
  <sheetFormatPr defaultColWidth="9.140625" defaultRowHeight="15"/>
  <cols>
    <col min="1" max="2" width="2.7109375" style="4" customWidth="1"/>
    <col min="3" max="40" width="2.7109375" style="1" customWidth="1"/>
    <col min="41" max="42" width="6.57421875" style="1" customWidth="1"/>
    <col min="43" max="43" width="12.00390625" style="1" customWidth="1"/>
    <col min="44" max="45" width="2.7109375" style="1" customWidth="1"/>
    <col min="46" max="16384" width="9.140625" style="1" customWidth="1"/>
  </cols>
  <sheetData>
    <row r="1" spans="1:72" ht="31.5" customHeight="1">
      <c r="A1" s="341" t="s">
        <v>705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</row>
    <row r="2" spans="1:72" ht="33" customHeight="1">
      <c r="A2" s="360" t="s">
        <v>718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</row>
    <row r="3" spans="1:40" ht="25.5" customHeight="1">
      <c r="A3" s="405" t="s">
        <v>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</row>
    <row r="4" spans="1:36" ht="15.75" customHeight="1">
      <c r="A4" s="407" t="s">
        <v>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</row>
    <row r="5" spans="1:40" ht="34.5" customHeight="1">
      <c r="A5" s="397" t="s">
        <v>3</v>
      </c>
      <c r="B5" s="398"/>
      <c r="C5" s="399" t="s">
        <v>4</v>
      </c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4" t="s">
        <v>5</v>
      </c>
      <c r="AD5" s="400"/>
      <c r="AE5" s="400"/>
      <c r="AF5" s="400"/>
      <c r="AG5" s="398" t="s">
        <v>6</v>
      </c>
      <c r="AH5" s="400"/>
      <c r="AI5" s="400"/>
      <c r="AJ5" s="400"/>
      <c r="AK5" s="398" t="s">
        <v>744</v>
      </c>
      <c r="AL5" s="400"/>
      <c r="AM5" s="400"/>
      <c r="AN5" s="400"/>
    </row>
    <row r="6" spans="1:43" ht="19.5" customHeight="1">
      <c r="A6" s="350" t="s">
        <v>11</v>
      </c>
      <c r="B6" s="351"/>
      <c r="C6" s="395" t="s">
        <v>12</v>
      </c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401" t="s">
        <v>13</v>
      </c>
      <c r="AD6" s="402"/>
      <c r="AE6" s="402"/>
      <c r="AF6" s="403"/>
      <c r="AG6" s="362">
        <v>13175</v>
      </c>
      <c r="AH6" s="363"/>
      <c r="AI6" s="363"/>
      <c r="AJ6" s="364"/>
      <c r="AK6" s="362">
        <v>12092</v>
      </c>
      <c r="AL6" s="363"/>
      <c r="AM6" s="363"/>
      <c r="AN6" s="364"/>
      <c r="AQ6" s="475"/>
    </row>
    <row r="7" spans="1:40" ht="19.5" customHeight="1">
      <c r="A7" s="350" t="s">
        <v>14</v>
      </c>
      <c r="B7" s="351"/>
      <c r="C7" s="395" t="s">
        <v>15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61" t="s">
        <v>16</v>
      </c>
      <c r="AD7" s="361"/>
      <c r="AE7" s="361"/>
      <c r="AF7" s="361"/>
      <c r="AG7" s="362">
        <v>0</v>
      </c>
      <c r="AH7" s="363"/>
      <c r="AI7" s="363"/>
      <c r="AJ7" s="364"/>
      <c r="AK7" s="362">
        <v>0</v>
      </c>
      <c r="AL7" s="363"/>
      <c r="AM7" s="363"/>
      <c r="AN7" s="364"/>
    </row>
    <row r="8" spans="1:40" ht="19.5" customHeight="1">
      <c r="A8" s="350" t="s">
        <v>17</v>
      </c>
      <c r="B8" s="351"/>
      <c r="C8" s="395" t="s">
        <v>18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61" t="s">
        <v>19</v>
      </c>
      <c r="AD8" s="361"/>
      <c r="AE8" s="361"/>
      <c r="AF8" s="361"/>
      <c r="AG8" s="362"/>
      <c r="AH8" s="363"/>
      <c r="AI8" s="363"/>
      <c r="AJ8" s="364"/>
      <c r="AK8" s="362"/>
      <c r="AL8" s="363"/>
      <c r="AM8" s="363"/>
      <c r="AN8" s="364"/>
    </row>
    <row r="9" spans="1:40" ht="19.5" customHeight="1">
      <c r="A9" s="350" t="s">
        <v>20</v>
      </c>
      <c r="B9" s="351"/>
      <c r="C9" s="390" t="s">
        <v>21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61" t="s">
        <v>22</v>
      </c>
      <c r="AD9" s="361"/>
      <c r="AE9" s="361"/>
      <c r="AF9" s="361"/>
      <c r="AG9" s="362"/>
      <c r="AH9" s="363"/>
      <c r="AI9" s="363"/>
      <c r="AJ9" s="364"/>
      <c r="AK9" s="362"/>
      <c r="AL9" s="363"/>
      <c r="AM9" s="363"/>
      <c r="AN9" s="364"/>
    </row>
    <row r="10" spans="1:40" ht="19.5" customHeight="1">
      <c r="A10" s="350" t="s">
        <v>23</v>
      </c>
      <c r="B10" s="351"/>
      <c r="C10" s="390" t="s">
        <v>24</v>
      </c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61" t="s">
        <v>25</v>
      </c>
      <c r="AD10" s="361"/>
      <c r="AE10" s="361"/>
      <c r="AF10" s="361"/>
      <c r="AG10" s="362"/>
      <c r="AH10" s="363"/>
      <c r="AI10" s="363"/>
      <c r="AJ10" s="364"/>
      <c r="AK10" s="362"/>
      <c r="AL10" s="363"/>
      <c r="AM10" s="363"/>
      <c r="AN10" s="364"/>
    </row>
    <row r="11" spans="1:40" ht="19.5" customHeight="1">
      <c r="A11" s="350" t="s">
        <v>26</v>
      </c>
      <c r="B11" s="351"/>
      <c r="C11" s="390" t="s">
        <v>27</v>
      </c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61" t="s">
        <v>28</v>
      </c>
      <c r="AD11" s="361"/>
      <c r="AE11" s="361"/>
      <c r="AF11" s="361"/>
      <c r="AG11" s="362"/>
      <c r="AH11" s="363"/>
      <c r="AI11" s="363"/>
      <c r="AJ11" s="364"/>
      <c r="AK11" s="362"/>
      <c r="AL11" s="363"/>
      <c r="AM11" s="363"/>
      <c r="AN11" s="364"/>
    </row>
    <row r="12" spans="1:42" ht="19.5" customHeight="1">
      <c r="A12" s="350" t="s">
        <v>29</v>
      </c>
      <c r="B12" s="351"/>
      <c r="C12" s="390" t="s">
        <v>30</v>
      </c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61" t="s">
        <v>31</v>
      </c>
      <c r="AD12" s="361"/>
      <c r="AE12" s="361"/>
      <c r="AF12" s="361"/>
      <c r="AG12" s="362">
        <v>295</v>
      </c>
      <c r="AH12" s="363"/>
      <c r="AI12" s="363"/>
      <c r="AJ12" s="364"/>
      <c r="AK12" s="362">
        <v>148</v>
      </c>
      <c r="AL12" s="363"/>
      <c r="AM12" s="363"/>
      <c r="AN12" s="364"/>
      <c r="AP12" s="475"/>
    </row>
    <row r="13" spans="1:40" ht="19.5" customHeight="1">
      <c r="A13" s="350" t="s">
        <v>32</v>
      </c>
      <c r="B13" s="351"/>
      <c r="C13" s="390" t="s">
        <v>33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2" t="s">
        <v>34</v>
      </c>
      <c r="AD13" s="393"/>
      <c r="AE13" s="393"/>
      <c r="AF13" s="394"/>
      <c r="AG13" s="362">
        <v>20</v>
      </c>
      <c r="AH13" s="363"/>
      <c r="AI13" s="363"/>
      <c r="AJ13" s="364"/>
      <c r="AK13" s="362">
        <v>20</v>
      </c>
      <c r="AL13" s="363"/>
      <c r="AM13" s="363"/>
      <c r="AN13" s="364"/>
    </row>
    <row r="14" spans="1:40" ht="19.5" customHeight="1">
      <c r="A14" s="350" t="s">
        <v>35</v>
      </c>
      <c r="B14" s="351"/>
      <c r="C14" s="384" t="s">
        <v>36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61" t="s">
        <v>37</v>
      </c>
      <c r="AD14" s="361"/>
      <c r="AE14" s="361"/>
      <c r="AF14" s="361"/>
      <c r="AG14" s="362"/>
      <c r="AH14" s="363"/>
      <c r="AI14" s="363"/>
      <c r="AJ14" s="364"/>
      <c r="AK14" s="362"/>
      <c r="AL14" s="363"/>
      <c r="AM14" s="363"/>
      <c r="AN14" s="364"/>
    </row>
    <row r="15" spans="1:40" ht="19.5" customHeight="1">
      <c r="A15" s="350" t="s">
        <v>38</v>
      </c>
      <c r="B15" s="351"/>
      <c r="C15" s="384" t="s">
        <v>39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61" t="s">
        <v>40</v>
      </c>
      <c r="AD15" s="361"/>
      <c r="AE15" s="361"/>
      <c r="AF15" s="361"/>
      <c r="AG15" s="362"/>
      <c r="AH15" s="363"/>
      <c r="AI15" s="363"/>
      <c r="AJ15" s="364"/>
      <c r="AK15" s="362"/>
      <c r="AL15" s="363"/>
      <c r="AM15" s="363"/>
      <c r="AN15" s="364"/>
    </row>
    <row r="16" spans="1:40" ht="19.5" customHeight="1">
      <c r="A16" s="350" t="s">
        <v>41</v>
      </c>
      <c r="B16" s="351"/>
      <c r="C16" s="384" t="s">
        <v>42</v>
      </c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61" t="s">
        <v>43</v>
      </c>
      <c r="AD16" s="361"/>
      <c r="AE16" s="361"/>
      <c r="AF16" s="361"/>
      <c r="AG16" s="362"/>
      <c r="AH16" s="363"/>
      <c r="AI16" s="363"/>
      <c r="AJ16" s="364"/>
      <c r="AK16" s="362"/>
      <c r="AL16" s="363"/>
      <c r="AM16" s="363"/>
      <c r="AN16" s="364"/>
    </row>
    <row r="17" spans="1:40" s="2" customFormat="1" ht="19.5" customHeight="1">
      <c r="A17" s="350" t="s">
        <v>44</v>
      </c>
      <c r="B17" s="351"/>
      <c r="C17" s="384" t="s">
        <v>45</v>
      </c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61" t="s">
        <v>46</v>
      </c>
      <c r="AD17" s="361"/>
      <c r="AE17" s="361"/>
      <c r="AF17" s="361"/>
      <c r="AG17" s="362"/>
      <c r="AH17" s="363"/>
      <c r="AI17" s="363"/>
      <c r="AJ17" s="364"/>
      <c r="AK17" s="362"/>
      <c r="AL17" s="363"/>
      <c r="AM17" s="363"/>
      <c r="AN17" s="364"/>
    </row>
    <row r="18" spans="1:40" s="2" customFormat="1" ht="19.5" customHeight="1">
      <c r="A18" s="350" t="s">
        <v>47</v>
      </c>
      <c r="B18" s="351"/>
      <c r="C18" s="384" t="s">
        <v>48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61" t="s">
        <v>49</v>
      </c>
      <c r="AD18" s="361"/>
      <c r="AE18" s="361"/>
      <c r="AF18" s="361"/>
      <c r="AG18" s="362"/>
      <c r="AH18" s="363"/>
      <c r="AI18" s="363"/>
      <c r="AJ18" s="364"/>
      <c r="AK18" s="362"/>
      <c r="AL18" s="363"/>
      <c r="AM18" s="363"/>
      <c r="AN18" s="364"/>
    </row>
    <row r="19" spans="1:40" s="2" customFormat="1" ht="19.5" customHeight="1">
      <c r="A19" s="354" t="s">
        <v>50</v>
      </c>
      <c r="B19" s="355"/>
      <c r="C19" s="388" t="s">
        <v>51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71" t="s">
        <v>52</v>
      </c>
      <c r="AD19" s="371"/>
      <c r="AE19" s="371"/>
      <c r="AF19" s="371"/>
      <c r="AG19" s="368">
        <f>SUM(AG6:AJ18)</f>
        <v>13490</v>
      </c>
      <c r="AH19" s="369"/>
      <c r="AI19" s="369"/>
      <c r="AJ19" s="370"/>
      <c r="AK19" s="368">
        <f>SUM(AK6:AN18)</f>
        <v>12260</v>
      </c>
      <c r="AL19" s="369"/>
      <c r="AM19" s="369"/>
      <c r="AN19" s="370"/>
    </row>
    <row r="20" spans="1:40" ht="19.5" customHeight="1">
      <c r="A20" s="350" t="s">
        <v>53</v>
      </c>
      <c r="B20" s="351"/>
      <c r="C20" s="384" t="s">
        <v>54</v>
      </c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61" t="s">
        <v>55</v>
      </c>
      <c r="AD20" s="361"/>
      <c r="AE20" s="361"/>
      <c r="AF20" s="361"/>
      <c r="AG20" s="362">
        <v>0</v>
      </c>
      <c r="AH20" s="363"/>
      <c r="AI20" s="363"/>
      <c r="AJ20" s="364"/>
      <c r="AK20" s="362">
        <v>1942</v>
      </c>
      <c r="AL20" s="363"/>
      <c r="AM20" s="363"/>
      <c r="AN20" s="364"/>
    </row>
    <row r="21" spans="1:40" ht="29.25" customHeight="1">
      <c r="A21" s="350" t="s">
        <v>56</v>
      </c>
      <c r="B21" s="351"/>
      <c r="C21" s="384" t="s">
        <v>57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61" t="s">
        <v>58</v>
      </c>
      <c r="AD21" s="361"/>
      <c r="AE21" s="361"/>
      <c r="AF21" s="361"/>
      <c r="AG21" s="362">
        <v>0</v>
      </c>
      <c r="AH21" s="363"/>
      <c r="AI21" s="363"/>
      <c r="AJ21" s="364"/>
      <c r="AK21" s="362">
        <v>0</v>
      </c>
      <c r="AL21" s="363"/>
      <c r="AM21" s="363"/>
      <c r="AN21" s="364"/>
    </row>
    <row r="22" spans="1:42" ht="19.5" customHeight="1">
      <c r="A22" s="350" t="s">
        <v>59</v>
      </c>
      <c r="B22" s="351"/>
      <c r="C22" s="372" t="s">
        <v>60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61" t="s">
        <v>61</v>
      </c>
      <c r="AD22" s="361"/>
      <c r="AE22" s="361"/>
      <c r="AF22" s="361"/>
      <c r="AG22" s="362">
        <v>780</v>
      </c>
      <c r="AH22" s="363"/>
      <c r="AI22" s="363"/>
      <c r="AJ22" s="364"/>
      <c r="AK22" s="362">
        <v>900</v>
      </c>
      <c r="AL22" s="363"/>
      <c r="AM22" s="363"/>
      <c r="AN22" s="364"/>
      <c r="AP22" s="475"/>
    </row>
    <row r="23" spans="1:40" ht="19.5" customHeight="1">
      <c r="A23" s="354" t="s">
        <v>62</v>
      </c>
      <c r="B23" s="355"/>
      <c r="C23" s="382" t="s">
        <v>63</v>
      </c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71" t="s">
        <v>64</v>
      </c>
      <c r="AD23" s="371"/>
      <c r="AE23" s="371"/>
      <c r="AF23" s="371"/>
      <c r="AG23" s="368">
        <f>SUM(AG20:AJ22)</f>
        <v>780</v>
      </c>
      <c r="AH23" s="369"/>
      <c r="AI23" s="369"/>
      <c r="AJ23" s="370"/>
      <c r="AK23" s="368">
        <f>SUM(AK20:AN22)</f>
        <v>2842</v>
      </c>
      <c r="AL23" s="369"/>
      <c r="AM23" s="369"/>
      <c r="AN23" s="370"/>
    </row>
    <row r="24" spans="1:40" ht="19.5" customHeight="1">
      <c r="A24" s="354" t="s">
        <v>65</v>
      </c>
      <c r="B24" s="355"/>
      <c r="C24" s="388" t="s">
        <v>66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71" t="s">
        <v>67</v>
      </c>
      <c r="AD24" s="371"/>
      <c r="AE24" s="371"/>
      <c r="AF24" s="371"/>
      <c r="AG24" s="368">
        <f>AG23+AG19</f>
        <v>14270</v>
      </c>
      <c r="AH24" s="369"/>
      <c r="AI24" s="369"/>
      <c r="AJ24" s="370"/>
      <c r="AK24" s="368">
        <f>AK23+AK19</f>
        <v>15102</v>
      </c>
      <c r="AL24" s="369"/>
      <c r="AM24" s="369"/>
      <c r="AN24" s="370"/>
    </row>
    <row r="25" spans="1:43" s="3" customFormat="1" ht="19.5" customHeight="1">
      <c r="A25" s="354" t="s">
        <v>68</v>
      </c>
      <c r="B25" s="355"/>
      <c r="C25" s="382" t="s">
        <v>69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71" t="s">
        <v>70</v>
      </c>
      <c r="AD25" s="371"/>
      <c r="AE25" s="371"/>
      <c r="AF25" s="371"/>
      <c r="AG25" s="368">
        <v>2626</v>
      </c>
      <c r="AH25" s="369"/>
      <c r="AI25" s="369"/>
      <c r="AJ25" s="370"/>
      <c r="AK25" s="368">
        <v>2754</v>
      </c>
      <c r="AL25" s="369"/>
      <c r="AM25" s="369"/>
      <c r="AN25" s="370"/>
      <c r="AQ25" s="476"/>
    </row>
    <row r="26" spans="1:40" ht="19.5" customHeight="1">
      <c r="A26" s="350" t="s">
        <v>71</v>
      </c>
      <c r="B26" s="351"/>
      <c r="C26" s="384" t="s">
        <v>72</v>
      </c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61" t="s">
        <v>73</v>
      </c>
      <c r="AD26" s="361"/>
      <c r="AE26" s="361"/>
      <c r="AF26" s="361"/>
      <c r="AG26" s="362">
        <v>15</v>
      </c>
      <c r="AH26" s="363"/>
      <c r="AI26" s="363"/>
      <c r="AJ26" s="364"/>
      <c r="AK26" s="362">
        <v>15</v>
      </c>
      <c r="AL26" s="363"/>
      <c r="AM26" s="363"/>
      <c r="AN26" s="364"/>
    </row>
    <row r="27" spans="1:42" ht="19.5" customHeight="1">
      <c r="A27" s="350" t="s">
        <v>74</v>
      </c>
      <c r="B27" s="351"/>
      <c r="C27" s="384" t="s">
        <v>75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61" t="s">
        <v>76</v>
      </c>
      <c r="AD27" s="361"/>
      <c r="AE27" s="361"/>
      <c r="AF27" s="361"/>
      <c r="AG27" s="362">
        <v>2144</v>
      </c>
      <c r="AH27" s="363"/>
      <c r="AI27" s="363"/>
      <c r="AJ27" s="364"/>
      <c r="AK27" s="362">
        <v>2335</v>
      </c>
      <c r="AL27" s="363"/>
      <c r="AM27" s="363"/>
      <c r="AN27" s="364"/>
      <c r="AP27" s="475"/>
    </row>
    <row r="28" spans="1:40" ht="19.5" customHeight="1">
      <c r="A28" s="350" t="s">
        <v>77</v>
      </c>
      <c r="B28" s="351"/>
      <c r="C28" s="384" t="s">
        <v>78</v>
      </c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61" t="s">
        <v>79</v>
      </c>
      <c r="AD28" s="361"/>
      <c r="AE28" s="361"/>
      <c r="AF28" s="361"/>
      <c r="AG28" s="362">
        <v>0</v>
      </c>
      <c r="AH28" s="363"/>
      <c r="AI28" s="363"/>
      <c r="AJ28" s="364"/>
      <c r="AK28" s="362">
        <v>0</v>
      </c>
      <c r="AL28" s="363"/>
      <c r="AM28" s="363"/>
      <c r="AN28" s="364"/>
    </row>
    <row r="29" spans="1:40" ht="19.5" customHeight="1">
      <c r="A29" s="354" t="s">
        <v>80</v>
      </c>
      <c r="B29" s="355"/>
      <c r="C29" s="382" t="s">
        <v>81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71" t="s">
        <v>82</v>
      </c>
      <c r="AD29" s="371"/>
      <c r="AE29" s="371"/>
      <c r="AF29" s="371"/>
      <c r="AG29" s="368">
        <f>SUM(AG26:AJ28)</f>
        <v>2159</v>
      </c>
      <c r="AH29" s="369"/>
      <c r="AI29" s="369"/>
      <c r="AJ29" s="370"/>
      <c r="AK29" s="368">
        <f>SUM(AK26:AN28)</f>
        <v>2350</v>
      </c>
      <c r="AL29" s="369"/>
      <c r="AM29" s="369"/>
      <c r="AN29" s="370"/>
    </row>
    <row r="30" spans="1:40" ht="19.5" customHeight="1">
      <c r="A30" s="350" t="s">
        <v>83</v>
      </c>
      <c r="B30" s="351"/>
      <c r="C30" s="384" t="s">
        <v>84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61" t="s">
        <v>85</v>
      </c>
      <c r="AD30" s="361"/>
      <c r="AE30" s="361"/>
      <c r="AF30" s="361"/>
      <c r="AG30" s="362">
        <v>179</v>
      </c>
      <c r="AH30" s="363"/>
      <c r="AI30" s="363"/>
      <c r="AJ30" s="364"/>
      <c r="AK30" s="362">
        <v>179</v>
      </c>
      <c r="AL30" s="363"/>
      <c r="AM30" s="363"/>
      <c r="AN30" s="364"/>
    </row>
    <row r="31" spans="1:40" ht="19.5" customHeight="1">
      <c r="A31" s="350" t="s">
        <v>86</v>
      </c>
      <c r="B31" s="351"/>
      <c r="C31" s="384" t="s">
        <v>87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61" t="s">
        <v>88</v>
      </c>
      <c r="AD31" s="361"/>
      <c r="AE31" s="361"/>
      <c r="AF31" s="361"/>
      <c r="AG31" s="362">
        <v>267</v>
      </c>
      <c r="AH31" s="363"/>
      <c r="AI31" s="363"/>
      <c r="AJ31" s="364"/>
      <c r="AK31" s="362">
        <v>267</v>
      </c>
      <c r="AL31" s="363"/>
      <c r="AM31" s="363"/>
      <c r="AN31" s="364"/>
    </row>
    <row r="32" spans="1:40" ht="19.5" customHeight="1">
      <c r="A32" s="354" t="s">
        <v>89</v>
      </c>
      <c r="B32" s="355"/>
      <c r="C32" s="382" t="s">
        <v>90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71" t="s">
        <v>91</v>
      </c>
      <c r="AD32" s="371"/>
      <c r="AE32" s="371"/>
      <c r="AF32" s="371"/>
      <c r="AG32" s="368">
        <f>SUM(AG30:AJ31)</f>
        <v>446</v>
      </c>
      <c r="AH32" s="369"/>
      <c r="AI32" s="369"/>
      <c r="AJ32" s="370"/>
      <c r="AK32" s="368">
        <f>SUM(AK30:AN31)</f>
        <v>446</v>
      </c>
      <c r="AL32" s="369"/>
      <c r="AM32" s="369"/>
      <c r="AN32" s="370"/>
    </row>
    <row r="33" spans="1:40" ht="19.5" customHeight="1">
      <c r="A33" s="350" t="s">
        <v>92</v>
      </c>
      <c r="B33" s="351"/>
      <c r="C33" s="384" t="s">
        <v>93</v>
      </c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61" t="s">
        <v>94</v>
      </c>
      <c r="AD33" s="361"/>
      <c r="AE33" s="361"/>
      <c r="AF33" s="361"/>
      <c r="AG33" s="362">
        <v>3243</v>
      </c>
      <c r="AH33" s="363"/>
      <c r="AI33" s="363"/>
      <c r="AJ33" s="364"/>
      <c r="AK33" s="362">
        <v>3243</v>
      </c>
      <c r="AL33" s="363"/>
      <c r="AM33" s="363"/>
      <c r="AN33" s="364"/>
    </row>
    <row r="34" spans="1:40" ht="19.5" customHeight="1">
      <c r="A34" s="350" t="s">
        <v>95</v>
      </c>
      <c r="B34" s="351"/>
      <c r="C34" s="384" t="s">
        <v>96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61" t="s">
        <v>97</v>
      </c>
      <c r="AD34" s="361"/>
      <c r="AE34" s="361"/>
      <c r="AF34" s="361"/>
      <c r="AG34" s="362">
        <v>0</v>
      </c>
      <c r="AH34" s="363"/>
      <c r="AI34" s="363"/>
      <c r="AJ34" s="364"/>
      <c r="AK34" s="362">
        <v>0</v>
      </c>
      <c r="AL34" s="363"/>
      <c r="AM34" s="363"/>
      <c r="AN34" s="364"/>
    </row>
    <row r="35" spans="1:42" ht="19.5" customHeight="1">
      <c r="A35" s="350" t="s">
        <v>98</v>
      </c>
      <c r="B35" s="351"/>
      <c r="C35" s="384" t="s">
        <v>99</v>
      </c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61" t="s">
        <v>100</v>
      </c>
      <c r="AD35" s="361"/>
      <c r="AE35" s="361"/>
      <c r="AF35" s="361"/>
      <c r="AG35" s="362">
        <v>68</v>
      </c>
      <c r="AH35" s="363"/>
      <c r="AI35" s="363"/>
      <c r="AJ35" s="364"/>
      <c r="AK35" s="362">
        <v>228</v>
      </c>
      <c r="AL35" s="363"/>
      <c r="AM35" s="363"/>
      <c r="AN35" s="364"/>
      <c r="AP35" s="475"/>
    </row>
    <row r="36" spans="1:40" ht="19.5" customHeight="1">
      <c r="A36" s="350" t="s">
        <v>101</v>
      </c>
      <c r="B36" s="351"/>
      <c r="C36" s="384" t="s">
        <v>102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61" t="s">
        <v>103</v>
      </c>
      <c r="AD36" s="361"/>
      <c r="AE36" s="361"/>
      <c r="AF36" s="361"/>
      <c r="AG36" s="362">
        <v>256</v>
      </c>
      <c r="AH36" s="363"/>
      <c r="AI36" s="363"/>
      <c r="AJ36" s="364"/>
      <c r="AK36" s="362">
        <v>256</v>
      </c>
      <c r="AL36" s="363"/>
      <c r="AM36" s="363"/>
      <c r="AN36" s="364"/>
    </row>
    <row r="37" spans="1:40" ht="19.5" customHeight="1">
      <c r="A37" s="350" t="s">
        <v>104</v>
      </c>
      <c r="B37" s="351"/>
      <c r="C37" s="386" t="s">
        <v>105</v>
      </c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61" t="s">
        <v>106</v>
      </c>
      <c r="AD37" s="361"/>
      <c r="AE37" s="361"/>
      <c r="AF37" s="361"/>
      <c r="AG37" s="362"/>
      <c r="AH37" s="363"/>
      <c r="AI37" s="363"/>
      <c r="AJ37" s="364"/>
      <c r="AK37" s="362"/>
      <c r="AL37" s="363"/>
      <c r="AM37" s="363"/>
      <c r="AN37" s="364"/>
    </row>
    <row r="38" spans="1:40" ht="19.5" customHeight="1">
      <c r="A38" s="350" t="s">
        <v>107</v>
      </c>
      <c r="B38" s="351"/>
      <c r="C38" s="372" t="s">
        <v>108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61" t="s">
        <v>109</v>
      </c>
      <c r="AD38" s="361"/>
      <c r="AE38" s="361"/>
      <c r="AF38" s="361"/>
      <c r="AG38" s="362">
        <v>7</v>
      </c>
      <c r="AH38" s="363"/>
      <c r="AI38" s="363"/>
      <c r="AJ38" s="364"/>
      <c r="AK38" s="362">
        <v>7</v>
      </c>
      <c r="AL38" s="363"/>
      <c r="AM38" s="363"/>
      <c r="AN38" s="364"/>
    </row>
    <row r="39" spans="1:40" ht="19.5" customHeight="1">
      <c r="A39" s="350" t="s">
        <v>110</v>
      </c>
      <c r="B39" s="351"/>
      <c r="C39" s="384" t="s">
        <v>111</v>
      </c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61" t="s">
        <v>112</v>
      </c>
      <c r="AD39" s="361"/>
      <c r="AE39" s="361"/>
      <c r="AF39" s="361"/>
      <c r="AG39" s="362">
        <v>1125</v>
      </c>
      <c r="AH39" s="363"/>
      <c r="AI39" s="363"/>
      <c r="AJ39" s="364"/>
      <c r="AK39" s="362">
        <v>1125</v>
      </c>
      <c r="AL39" s="363"/>
      <c r="AM39" s="363"/>
      <c r="AN39" s="364"/>
    </row>
    <row r="40" spans="1:40" ht="19.5" customHeight="1">
      <c r="A40" s="354" t="s">
        <v>113</v>
      </c>
      <c r="B40" s="355"/>
      <c r="C40" s="382" t="s">
        <v>114</v>
      </c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71" t="s">
        <v>115</v>
      </c>
      <c r="AD40" s="371"/>
      <c r="AE40" s="371"/>
      <c r="AF40" s="371"/>
      <c r="AG40" s="368">
        <f>SUM(AG33:AJ39)</f>
        <v>4699</v>
      </c>
      <c r="AH40" s="369"/>
      <c r="AI40" s="369"/>
      <c r="AJ40" s="370"/>
      <c r="AK40" s="368">
        <f>SUM(AK33:AN39)</f>
        <v>4859</v>
      </c>
      <c r="AL40" s="369"/>
      <c r="AM40" s="369"/>
      <c r="AN40" s="370"/>
    </row>
    <row r="41" spans="1:40" ht="19.5" customHeight="1">
      <c r="A41" s="350" t="s">
        <v>116</v>
      </c>
      <c r="B41" s="351"/>
      <c r="C41" s="384" t="s">
        <v>117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61" t="s">
        <v>118</v>
      </c>
      <c r="AD41" s="361"/>
      <c r="AE41" s="361"/>
      <c r="AF41" s="361"/>
      <c r="AG41" s="362">
        <v>505</v>
      </c>
      <c r="AH41" s="363"/>
      <c r="AI41" s="363"/>
      <c r="AJ41" s="364"/>
      <c r="AK41" s="362">
        <v>505</v>
      </c>
      <c r="AL41" s="363"/>
      <c r="AM41" s="363"/>
      <c r="AN41" s="364"/>
    </row>
    <row r="42" spans="1:40" ht="19.5" customHeight="1">
      <c r="A42" s="350" t="s">
        <v>119</v>
      </c>
      <c r="B42" s="351"/>
      <c r="C42" s="384" t="s">
        <v>120</v>
      </c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61" t="s">
        <v>121</v>
      </c>
      <c r="AD42" s="361"/>
      <c r="AE42" s="361"/>
      <c r="AF42" s="361"/>
      <c r="AG42" s="362"/>
      <c r="AH42" s="363"/>
      <c r="AI42" s="363"/>
      <c r="AJ42" s="364"/>
      <c r="AK42" s="362"/>
      <c r="AL42" s="363"/>
      <c r="AM42" s="363"/>
      <c r="AN42" s="364"/>
    </row>
    <row r="43" spans="1:40" ht="19.5" customHeight="1">
      <c r="A43" s="354" t="s">
        <v>122</v>
      </c>
      <c r="B43" s="355"/>
      <c r="C43" s="382" t="s">
        <v>123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71" t="s">
        <v>124</v>
      </c>
      <c r="AD43" s="371"/>
      <c r="AE43" s="371"/>
      <c r="AF43" s="371"/>
      <c r="AG43" s="368">
        <f>SUM(AG41:AJ42)</f>
        <v>505</v>
      </c>
      <c r="AH43" s="369"/>
      <c r="AI43" s="369"/>
      <c r="AJ43" s="370"/>
      <c r="AK43" s="368">
        <f>SUM(AK41:AN42)</f>
        <v>505</v>
      </c>
      <c r="AL43" s="369"/>
      <c r="AM43" s="369"/>
      <c r="AN43" s="370"/>
    </row>
    <row r="44" spans="1:42" ht="19.5" customHeight="1">
      <c r="A44" s="350" t="s">
        <v>125</v>
      </c>
      <c r="B44" s="351"/>
      <c r="C44" s="384" t="s">
        <v>126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61" t="s">
        <v>127</v>
      </c>
      <c r="AD44" s="361"/>
      <c r="AE44" s="361"/>
      <c r="AF44" s="361"/>
      <c r="AG44" s="362">
        <v>1666</v>
      </c>
      <c r="AH44" s="363"/>
      <c r="AI44" s="363"/>
      <c r="AJ44" s="364"/>
      <c r="AK44" s="362">
        <v>1717</v>
      </c>
      <c r="AL44" s="363"/>
      <c r="AM44" s="363"/>
      <c r="AN44" s="364"/>
      <c r="AP44" s="475"/>
    </row>
    <row r="45" spans="1:40" ht="19.5" customHeight="1">
      <c r="A45" s="350" t="s">
        <v>128</v>
      </c>
      <c r="B45" s="351"/>
      <c r="C45" s="384" t="s">
        <v>129</v>
      </c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61" t="s">
        <v>130</v>
      </c>
      <c r="AD45" s="361"/>
      <c r="AE45" s="361"/>
      <c r="AF45" s="361"/>
      <c r="AG45" s="362"/>
      <c r="AH45" s="363"/>
      <c r="AI45" s="363"/>
      <c r="AJ45" s="364"/>
      <c r="AK45" s="362"/>
      <c r="AL45" s="363"/>
      <c r="AM45" s="363"/>
      <c r="AN45" s="364"/>
    </row>
    <row r="46" spans="1:40" ht="19.5" customHeight="1">
      <c r="A46" s="350" t="s">
        <v>131</v>
      </c>
      <c r="B46" s="351"/>
      <c r="C46" s="384" t="s">
        <v>132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61" t="s">
        <v>133</v>
      </c>
      <c r="AD46" s="361"/>
      <c r="AE46" s="361"/>
      <c r="AF46" s="361"/>
      <c r="AG46" s="362"/>
      <c r="AH46" s="363"/>
      <c r="AI46" s="363"/>
      <c r="AJ46" s="364"/>
      <c r="AK46" s="362"/>
      <c r="AL46" s="363"/>
      <c r="AM46" s="363"/>
      <c r="AN46" s="364"/>
    </row>
    <row r="47" spans="1:40" ht="19.5" customHeight="1">
      <c r="A47" s="350" t="s">
        <v>134</v>
      </c>
      <c r="B47" s="351"/>
      <c r="C47" s="384" t="s">
        <v>135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61" t="s">
        <v>136</v>
      </c>
      <c r="AD47" s="361"/>
      <c r="AE47" s="361"/>
      <c r="AF47" s="361"/>
      <c r="AG47" s="362"/>
      <c r="AH47" s="363"/>
      <c r="AI47" s="363"/>
      <c r="AJ47" s="364"/>
      <c r="AK47" s="362"/>
      <c r="AL47" s="363"/>
      <c r="AM47" s="363"/>
      <c r="AN47" s="364"/>
    </row>
    <row r="48" spans="1:40" ht="19.5" customHeight="1">
      <c r="A48" s="350" t="s">
        <v>137</v>
      </c>
      <c r="B48" s="351"/>
      <c r="C48" s="384" t="s">
        <v>138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61" t="s">
        <v>139</v>
      </c>
      <c r="AD48" s="361"/>
      <c r="AE48" s="361"/>
      <c r="AF48" s="361"/>
      <c r="AG48" s="362">
        <v>307</v>
      </c>
      <c r="AH48" s="363"/>
      <c r="AI48" s="363"/>
      <c r="AJ48" s="364"/>
      <c r="AK48" s="362">
        <v>307</v>
      </c>
      <c r="AL48" s="363"/>
      <c r="AM48" s="363"/>
      <c r="AN48" s="364"/>
    </row>
    <row r="49" spans="1:40" ht="19.5" customHeight="1">
      <c r="A49" s="354" t="s">
        <v>140</v>
      </c>
      <c r="B49" s="355"/>
      <c r="C49" s="382" t="s">
        <v>141</v>
      </c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71" t="s">
        <v>142</v>
      </c>
      <c r="AD49" s="371"/>
      <c r="AE49" s="371"/>
      <c r="AF49" s="371"/>
      <c r="AG49" s="368">
        <f>SUM(AG44:AJ48)</f>
        <v>1973</v>
      </c>
      <c r="AH49" s="369"/>
      <c r="AI49" s="369"/>
      <c r="AJ49" s="370"/>
      <c r="AK49" s="368">
        <f>SUM(AK44:AN48)</f>
        <v>2024</v>
      </c>
      <c r="AL49" s="369"/>
      <c r="AM49" s="369"/>
      <c r="AN49" s="370"/>
    </row>
    <row r="50" spans="1:40" ht="19.5" customHeight="1">
      <c r="A50" s="354" t="s">
        <v>143</v>
      </c>
      <c r="B50" s="355"/>
      <c r="C50" s="382" t="s">
        <v>144</v>
      </c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71" t="s">
        <v>145</v>
      </c>
      <c r="AD50" s="371"/>
      <c r="AE50" s="371"/>
      <c r="AF50" s="371"/>
      <c r="AG50" s="368">
        <f>AG29+AG32+AG40+AG43+AG49</f>
        <v>9782</v>
      </c>
      <c r="AH50" s="369"/>
      <c r="AI50" s="369"/>
      <c r="AJ50" s="370"/>
      <c r="AK50" s="368">
        <f>AK29+AK32+AK40+AK43+AK49</f>
        <v>10184</v>
      </c>
      <c r="AL50" s="369"/>
      <c r="AM50" s="369"/>
      <c r="AN50" s="370"/>
    </row>
    <row r="51" spans="1:40" ht="19.5" customHeight="1">
      <c r="A51" s="350" t="s">
        <v>146</v>
      </c>
      <c r="B51" s="351"/>
      <c r="C51" s="352" t="s">
        <v>147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61" t="s">
        <v>148</v>
      </c>
      <c r="AD51" s="361"/>
      <c r="AE51" s="361"/>
      <c r="AF51" s="361"/>
      <c r="AG51" s="362"/>
      <c r="AH51" s="363"/>
      <c r="AI51" s="363"/>
      <c r="AJ51" s="364"/>
      <c r="AK51" s="362"/>
      <c r="AL51" s="363"/>
      <c r="AM51" s="363"/>
      <c r="AN51" s="364"/>
    </row>
    <row r="52" spans="1:40" ht="19.5" customHeight="1">
      <c r="A52" s="350" t="s">
        <v>149</v>
      </c>
      <c r="B52" s="351"/>
      <c r="C52" s="352" t="s">
        <v>150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61" t="s">
        <v>151</v>
      </c>
      <c r="AD52" s="361"/>
      <c r="AE52" s="361"/>
      <c r="AF52" s="361"/>
      <c r="AG52" s="362"/>
      <c r="AH52" s="363"/>
      <c r="AI52" s="363"/>
      <c r="AJ52" s="364"/>
      <c r="AK52" s="362">
        <v>87</v>
      </c>
      <c r="AL52" s="363"/>
      <c r="AM52" s="363"/>
      <c r="AN52" s="364"/>
    </row>
    <row r="53" spans="1:40" ht="19.5" customHeight="1">
      <c r="A53" s="350" t="s">
        <v>152</v>
      </c>
      <c r="B53" s="351"/>
      <c r="C53" s="380" t="s">
        <v>153</v>
      </c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61" t="s">
        <v>154</v>
      </c>
      <c r="AD53" s="361"/>
      <c r="AE53" s="361"/>
      <c r="AF53" s="361"/>
      <c r="AG53" s="362"/>
      <c r="AH53" s="363"/>
      <c r="AI53" s="363"/>
      <c r="AJ53" s="364"/>
      <c r="AK53" s="362"/>
      <c r="AL53" s="363"/>
      <c r="AM53" s="363"/>
      <c r="AN53" s="364"/>
    </row>
    <row r="54" spans="1:40" ht="19.5" customHeight="1">
      <c r="A54" s="350" t="s">
        <v>155</v>
      </c>
      <c r="B54" s="351"/>
      <c r="C54" s="380" t="s">
        <v>156</v>
      </c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61" t="s">
        <v>157</v>
      </c>
      <c r="AD54" s="361"/>
      <c r="AE54" s="361"/>
      <c r="AF54" s="361"/>
      <c r="AG54" s="362">
        <v>154</v>
      </c>
      <c r="AH54" s="363"/>
      <c r="AI54" s="363"/>
      <c r="AJ54" s="364"/>
      <c r="AK54" s="362">
        <v>154</v>
      </c>
      <c r="AL54" s="363"/>
      <c r="AM54" s="363"/>
      <c r="AN54" s="364"/>
    </row>
    <row r="55" spans="1:40" ht="19.5" customHeight="1">
      <c r="A55" s="350" t="s">
        <v>158</v>
      </c>
      <c r="B55" s="351"/>
      <c r="C55" s="380" t="s">
        <v>159</v>
      </c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61" t="s">
        <v>160</v>
      </c>
      <c r="AD55" s="361"/>
      <c r="AE55" s="361"/>
      <c r="AF55" s="361"/>
      <c r="AG55" s="362">
        <v>410</v>
      </c>
      <c r="AH55" s="363"/>
      <c r="AI55" s="363"/>
      <c r="AJ55" s="364"/>
      <c r="AK55" s="362">
        <v>410</v>
      </c>
      <c r="AL55" s="363"/>
      <c r="AM55" s="363"/>
      <c r="AN55" s="364"/>
    </row>
    <row r="56" spans="1:40" ht="19.5" customHeight="1">
      <c r="A56" s="350" t="s">
        <v>161</v>
      </c>
      <c r="B56" s="351"/>
      <c r="C56" s="352" t="s">
        <v>162</v>
      </c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61" t="s">
        <v>163</v>
      </c>
      <c r="AD56" s="361"/>
      <c r="AE56" s="361"/>
      <c r="AF56" s="361"/>
      <c r="AG56" s="362">
        <v>253</v>
      </c>
      <c r="AH56" s="363"/>
      <c r="AI56" s="363"/>
      <c r="AJ56" s="364"/>
      <c r="AK56" s="362">
        <v>253</v>
      </c>
      <c r="AL56" s="363"/>
      <c r="AM56" s="363"/>
      <c r="AN56" s="364"/>
    </row>
    <row r="57" spans="1:40" ht="19.5" customHeight="1">
      <c r="A57" s="350" t="s">
        <v>164</v>
      </c>
      <c r="B57" s="351"/>
      <c r="C57" s="352" t="s">
        <v>165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61" t="s">
        <v>166</v>
      </c>
      <c r="AD57" s="361"/>
      <c r="AE57" s="361"/>
      <c r="AF57" s="361"/>
      <c r="AG57" s="362"/>
      <c r="AH57" s="363"/>
      <c r="AI57" s="363"/>
      <c r="AJ57" s="364"/>
      <c r="AK57" s="362"/>
      <c r="AL57" s="363"/>
      <c r="AM57" s="363"/>
      <c r="AN57" s="364"/>
    </row>
    <row r="58" spans="1:40" ht="19.5" customHeight="1">
      <c r="A58" s="350" t="s">
        <v>167</v>
      </c>
      <c r="B58" s="351"/>
      <c r="C58" s="352" t="s">
        <v>721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61" t="s">
        <v>168</v>
      </c>
      <c r="AD58" s="361"/>
      <c r="AE58" s="361"/>
      <c r="AF58" s="361"/>
      <c r="AG58" s="362">
        <v>1718</v>
      </c>
      <c r="AH58" s="363"/>
      <c r="AI58" s="363"/>
      <c r="AJ58" s="364"/>
      <c r="AK58" s="362">
        <v>1718</v>
      </c>
      <c r="AL58" s="363"/>
      <c r="AM58" s="363"/>
      <c r="AN58" s="364"/>
    </row>
    <row r="59" spans="1:40" ht="19.5" customHeight="1">
      <c r="A59" s="354" t="s">
        <v>169</v>
      </c>
      <c r="B59" s="355"/>
      <c r="C59" s="358" t="s">
        <v>170</v>
      </c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71" t="s">
        <v>171</v>
      </c>
      <c r="AD59" s="371"/>
      <c r="AE59" s="371"/>
      <c r="AF59" s="371"/>
      <c r="AG59" s="368">
        <f>SUM(AG51:AJ58)</f>
        <v>2535</v>
      </c>
      <c r="AH59" s="369"/>
      <c r="AI59" s="369"/>
      <c r="AJ59" s="370"/>
      <c r="AK59" s="368">
        <f>SUM(AK51:AN58)</f>
        <v>2622</v>
      </c>
      <c r="AL59" s="369"/>
      <c r="AM59" s="369"/>
      <c r="AN59" s="370"/>
    </row>
    <row r="60" spans="1:40" ht="19.5" customHeight="1">
      <c r="A60" s="350" t="s">
        <v>172</v>
      </c>
      <c r="B60" s="351"/>
      <c r="C60" s="378" t="s">
        <v>173</v>
      </c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61" t="s">
        <v>174</v>
      </c>
      <c r="AD60" s="361"/>
      <c r="AE60" s="361"/>
      <c r="AF60" s="361"/>
      <c r="AG60" s="362"/>
      <c r="AH60" s="363"/>
      <c r="AI60" s="363"/>
      <c r="AJ60" s="364"/>
      <c r="AK60" s="362"/>
      <c r="AL60" s="363"/>
      <c r="AM60" s="363"/>
      <c r="AN60" s="364"/>
    </row>
    <row r="61" spans="1:40" ht="19.5" customHeight="1">
      <c r="A61" s="350" t="s">
        <v>175</v>
      </c>
      <c r="B61" s="351"/>
      <c r="C61" s="378" t="s">
        <v>176</v>
      </c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61" t="s">
        <v>177</v>
      </c>
      <c r="AD61" s="361"/>
      <c r="AE61" s="361"/>
      <c r="AF61" s="361"/>
      <c r="AG61" s="362"/>
      <c r="AH61" s="363"/>
      <c r="AI61" s="363"/>
      <c r="AJ61" s="364"/>
      <c r="AK61" s="362"/>
      <c r="AL61" s="363"/>
      <c r="AM61" s="363"/>
      <c r="AN61" s="364"/>
    </row>
    <row r="62" spans="1:40" ht="29.25" customHeight="1">
      <c r="A62" s="350" t="s">
        <v>178</v>
      </c>
      <c r="B62" s="351"/>
      <c r="C62" s="378" t="s">
        <v>179</v>
      </c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61" t="s">
        <v>180</v>
      </c>
      <c r="AD62" s="361"/>
      <c r="AE62" s="361"/>
      <c r="AF62" s="361"/>
      <c r="AG62" s="362"/>
      <c r="AH62" s="363"/>
      <c r="AI62" s="363"/>
      <c r="AJ62" s="364"/>
      <c r="AK62" s="362"/>
      <c r="AL62" s="363"/>
      <c r="AM62" s="363"/>
      <c r="AN62" s="364"/>
    </row>
    <row r="63" spans="1:40" ht="29.25" customHeight="1">
      <c r="A63" s="350" t="s">
        <v>181</v>
      </c>
      <c r="B63" s="351"/>
      <c r="C63" s="378" t="s">
        <v>182</v>
      </c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61" t="s">
        <v>183</v>
      </c>
      <c r="AD63" s="361"/>
      <c r="AE63" s="361"/>
      <c r="AF63" s="361"/>
      <c r="AG63" s="362"/>
      <c r="AH63" s="363"/>
      <c r="AI63" s="363"/>
      <c r="AJ63" s="364"/>
      <c r="AK63" s="362"/>
      <c r="AL63" s="363"/>
      <c r="AM63" s="363"/>
      <c r="AN63" s="364"/>
    </row>
    <row r="64" spans="1:40" ht="29.25" customHeight="1">
      <c r="A64" s="350" t="s">
        <v>184</v>
      </c>
      <c r="B64" s="351"/>
      <c r="C64" s="378" t="s">
        <v>185</v>
      </c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61" t="s">
        <v>186</v>
      </c>
      <c r="AD64" s="361"/>
      <c r="AE64" s="361"/>
      <c r="AF64" s="361"/>
      <c r="AG64" s="362"/>
      <c r="AH64" s="363"/>
      <c r="AI64" s="363"/>
      <c r="AJ64" s="364"/>
      <c r="AK64" s="362"/>
      <c r="AL64" s="363"/>
      <c r="AM64" s="363"/>
      <c r="AN64" s="364"/>
    </row>
    <row r="65" spans="1:40" ht="19.5" customHeight="1">
      <c r="A65" s="350" t="s">
        <v>187</v>
      </c>
      <c r="B65" s="351"/>
      <c r="C65" s="378" t="s">
        <v>188</v>
      </c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61" t="s">
        <v>189</v>
      </c>
      <c r="AD65" s="361"/>
      <c r="AE65" s="361"/>
      <c r="AF65" s="361"/>
      <c r="AG65" s="362">
        <v>3230</v>
      </c>
      <c r="AH65" s="363"/>
      <c r="AI65" s="363"/>
      <c r="AJ65" s="364"/>
      <c r="AK65" s="362">
        <v>2827</v>
      </c>
      <c r="AL65" s="363"/>
      <c r="AM65" s="363"/>
      <c r="AN65" s="364"/>
    </row>
    <row r="66" spans="1:40" ht="29.25" customHeight="1">
      <c r="A66" s="350" t="s">
        <v>190</v>
      </c>
      <c r="B66" s="351"/>
      <c r="C66" s="378" t="s">
        <v>191</v>
      </c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61" t="s">
        <v>192</v>
      </c>
      <c r="AD66" s="361"/>
      <c r="AE66" s="361"/>
      <c r="AF66" s="361"/>
      <c r="AG66" s="362"/>
      <c r="AH66" s="363"/>
      <c r="AI66" s="363"/>
      <c r="AJ66" s="364"/>
      <c r="AK66" s="362"/>
      <c r="AL66" s="363"/>
      <c r="AM66" s="363"/>
      <c r="AN66" s="364"/>
    </row>
    <row r="67" spans="1:40" ht="29.25" customHeight="1">
      <c r="A67" s="350" t="s">
        <v>193</v>
      </c>
      <c r="B67" s="351"/>
      <c r="C67" s="378" t="s">
        <v>194</v>
      </c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61" t="s">
        <v>195</v>
      </c>
      <c r="AD67" s="361"/>
      <c r="AE67" s="361"/>
      <c r="AF67" s="361"/>
      <c r="AG67" s="362"/>
      <c r="AH67" s="363"/>
      <c r="AI67" s="363"/>
      <c r="AJ67" s="364"/>
      <c r="AK67" s="362"/>
      <c r="AL67" s="363"/>
      <c r="AM67" s="363"/>
      <c r="AN67" s="364"/>
    </row>
    <row r="68" spans="1:40" ht="19.5" customHeight="1">
      <c r="A68" s="350" t="s">
        <v>196</v>
      </c>
      <c r="B68" s="351"/>
      <c r="C68" s="378" t="s">
        <v>197</v>
      </c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61" t="s">
        <v>198</v>
      </c>
      <c r="AD68" s="361"/>
      <c r="AE68" s="361"/>
      <c r="AF68" s="361"/>
      <c r="AG68" s="362"/>
      <c r="AH68" s="363"/>
      <c r="AI68" s="363"/>
      <c r="AJ68" s="364"/>
      <c r="AK68" s="362"/>
      <c r="AL68" s="363"/>
      <c r="AM68" s="363"/>
      <c r="AN68" s="364"/>
    </row>
    <row r="69" spans="1:40" ht="19.5" customHeight="1">
      <c r="A69" s="350" t="s">
        <v>199</v>
      </c>
      <c r="B69" s="351"/>
      <c r="C69" s="376" t="s">
        <v>200</v>
      </c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61" t="s">
        <v>201</v>
      </c>
      <c r="AD69" s="361"/>
      <c r="AE69" s="361"/>
      <c r="AF69" s="361"/>
      <c r="AG69" s="362"/>
      <c r="AH69" s="363"/>
      <c r="AI69" s="363"/>
      <c r="AJ69" s="364"/>
      <c r="AK69" s="362"/>
      <c r="AL69" s="363"/>
      <c r="AM69" s="363"/>
      <c r="AN69" s="364"/>
    </row>
    <row r="70" spans="1:40" ht="19.5" customHeight="1">
      <c r="A70" s="350" t="s">
        <v>202</v>
      </c>
      <c r="B70" s="351"/>
      <c r="C70" s="378" t="s">
        <v>203</v>
      </c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61" t="s">
        <v>204</v>
      </c>
      <c r="AD70" s="361"/>
      <c r="AE70" s="361"/>
      <c r="AF70" s="361"/>
      <c r="AG70" s="362">
        <v>560</v>
      </c>
      <c r="AH70" s="363"/>
      <c r="AI70" s="363"/>
      <c r="AJ70" s="364"/>
      <c r="AK70" s="362">
        <v>560</v>
      </c>
      <c r="AL70" s="363"/>
      <c r="AM70" s="363"/>
      <c r="AN70" s="364"/>
    </row>
    <row r="71" spans="1:40" ht="19.5" customHeight="1">
      <c r="A71" s="350" t="s">
        <v>205</v>
      </c>
      <c r="B71" s="351"/>
      <c r="C71" s="376" t="s">
        <v>206</v>
      </c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61" t="s">
        <v>207</v>
      </c>
      <c r="AD71" s="361"/>
      <c r="AE71" s="361"/>
      <c r="AF71" s="361"/>
      <c r="AG71" s="362">
        <v>0</v>
      </c>
      <c r="AH71" s="363"/>
      <c r="AI71" s="363"/>
      <c r="AJ71" s="364"/>
      <c r="AK71" s="362">
        <v>0</v>
      </c>
      <c r="AL71" s="363"/>
      <c r="AM71" s="363"/>
      <c r="AN71" s="364"/>
    </row>
    <row r="72" spans="1:40" ht="19.5" customHeight="1">
      <c r="A72" s="354" t="s">
        <v>208</v>
      </c>
      <c r="B72" s="355"/>
      <c r="C72" s="358" t="s">
        <v>209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71" t="s">
        <v>210</v>
      </c>
      <c r="AD72" s="371"/>
      <c r="AE72" s="371"/>
      <c r="AF72" s="371"/>
      <c r="AG72" s="368">
        <f>SUM(AG60:AJ71)</f>
        <v>3790</v>
      </c>
      <c r="AH72" s="369"/>
      <c r="AI72" s="369"/>
      <c r="AJ72" s="370"/>
      <c r="AK72" s="368">
        <f>SUM(AK60:AN71)</f>
        <v>3387</v>
      </c>
      <c r="AL72" s="369"/>
      <c r="AM72" s="369"/>
      <c r="AN72" s="370"/>
    </row>
    <row r="73" spans="1:40" ht="19.5" customHeight="1">
      <c r="A73" s="350" t="s">
        <v>211</v>
      </c>
      <c r="B73" s="351"/>
      <c r="C73" s="374" t="s">
        <v>212</v>
      </c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61" t="s">
        <v>213</v>
      </c>
      <c r="AD73" s="361"/>
      <c r="AE73" s="361"/>
      <c r="AF73" s="361"/>
      <c r="AG73" s="362"/>
      <c r="AH73" s="363"/>
      <c r="AI73" s="363"/>
      <c r="AJ73" s="364"/>
      <c r="AK73" s="362"/>
      <c r="AL73" s="363"/>
      <c r="AM73" s="363"/>
      <c r="AN73" s="364"/>
    </row>
    <row r="74" spans="1:40" ht="19.5" customHeight="1">
      <c r="A74" s="350" t="s">
        <v>214</v>
      </c>
      <c r="B74" s="351"/>
      <c r="C74" s="374" t="s">
        <v>215</v>
      </c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61" t="s">
        <v>216</v>
      </c>
      <c r="AD74" s="361"/>
      <c r="AE74" s="361"/>
      <c r="AF74" s="361"/>
      <c r="AG74" s="362"/>
      <c r="AH74" s="363"/>
      <c r="AI74" s="363"/>
      <c r="AJ74" s="364"/>
      <c r="AK74" s="362"/>
      <c r="AL74" s="363"/>
      <c r="AM74" s="363"/>
      <c r="AN74" s="364"/>
    </row>
    <row r="75" spans="1:40" ht="19.5" customHeight="1">
      <c r="A75" s="350" t="s">
        <v>217</v>
      </c>
      <c r="B75" s="351"/>
      <c r="C75" s="374" t="s">
        <v>218</v>
      </c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61" t="s">
        <v>219</v>
      </c>
      <c r="AD75" s="361"/>
      <c r="AE75" s="361"/>
      <c r="AF75" s="361"/>
      <c r="AG75" s="362"/>
      <c r="AH75" s="363"/>
      <c r="AI75" s="363"/>
      <c r="AJ75" s="364"/>
      <c r="AK75" s="362"/>
      <c r="AL75" s="363"/>
      <c r="AM75" s="363"/>
      <c r="AN75" s="364"/>
    </row>
    <row r="76" spans="1:40" ht="19.5" customHeight="1">
      <c r="A76" s="350" t="s">
        <v>220</v>
      </c>
      <c r="B76" s="351"/>
      <c r="C76" s="374" t="s">
        <v>221</v>
      </c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61" t="s">
        <v>222</v>
      </c>
      <c r="AD76" s="361"/>
      <c r="AE76" s="361"/>
      <c r="AF76" s="361"/>
      <c r="AG76" s="362"/>
      <c r="AH76" s="363"/>
      <c r="AI76" s="363"/>
      <c r="AJ76" s="364"/>
      <c r="AK76" s="362">
        <v>10020</v>
      </c>
      <c r="AL76" s="363"/>
      <c r="AM76" s="363"/>
      <c r="AN76" s="364"/>
    </row>
    <row r="77" spans="1:40" ht="19.5" customHeight="1">
      <c r="A77" s="350" t="s">
        <v>223</v>
      </c>
      <c r="B77" s="351"/>
      <c r="C77" s="372" t="s">
        <v>224</v>
      </c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61" t="s">
        <v>225</v>
      </c>
      <c r="AD77" s="361"/>
      <c r="AE77" s="361"/>
      <c r="AF77" s="361"/>
      <c r="AG77" s="362"/>
      <c r="AH77" s="363"/>
      <c r="AI77" s="363"/>
      <c r="AJ77" s="364"/>
      <c r="AK77" s="362"/>
      <c r="AL77" s="363"/>
      <c r="AM77" s="363"/>
      <c r="AN77" s="364"/>
    </row>
    <row r="78" spans="1:40" ht="19.5" customHeight="1">
      <c r="A78" s="350" t="s">
        <v>226</v>
      </c>
      <c r="B78" s="351"/>
      <c r="C78" s="372" t="s">
        <v>227</v>
      </c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61" t="s">
        <v>228</v>
      </c>
      <c r="AD78" s="361"/>
      <c r="AE78" s="361"/>
      <c r="AF78" s="361"/>
      <c r="AG78" s="362"/>
      <c r="AH78" s="363"/>
      <c r="AI78" s="363"/>
      <c r="AJ78" s="364"/>
      <c r="AK78" s="362"/>
      <c r="AL78" s="363"/>
      <c r="AM78" s="363"/>
      <c r="AN78" s="364"/>
    </row>
    <row r="79" spans="1:40" ht="19.5" customHeight="1">
      <c r="A79" s="350" t="s">
        <v>229</v>
      </c>
      <c r="B79" s="351"/>
      <c r="C79" s="372" t="s">
        <v>230</v>
      </c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61" t="s">
        <v>231</v>
      </c>
      <c r="AD79" s="361"/>
      <c r="AE79" s="361"/>
      <c r="AF79" s="361"/>
      <c r="AG79" s="362"/>
      <c r="AH79" s="363"/>
      <c r="AI79" s="363"/>
      <c r="AJ79" s="364"/>
      <c r="AK79" s="362"/>
      <c r="AL79" s="363"/>
      <c r="AM79" s="363"/>
      <c r="AN79" s="364"/>
    </row>
    <row r="80" spans="1:40" s="3" customFormat="1" ht="19.5" customHeight="1">
      <c r="A80" s="354" t="s">
        <v>232</v>
      </c>
      <c r="B80" s="355"/>
      <c r="C80" s="356" t="s">
        <v>233</v>
      </c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71" t="s">
        <v>234</v>
      </c>
      <c r="AD80" s="371"/>
      <c r="AE80" s="371"/>
      <c r="AF80" s="371"/>
      <c r="AG80" s="368"/>
      <c r="AH80" s="369"/>
      <c r="AI80" s="369"/>
      <c r="AJ80" s="370"/>
      <c r="AK80" s="368">
        <f>SUM(AK73:AN79)</f>
        <v>10020</v>
      </c>
      <c r="AL80" s="369"/>
      <c r="AM80" s="369"/>
      <c r="AN80" s="370"/>
    </row>
    <row r="81" spans="1:43" ht="19.5" customHeight="1">
      <c r="A81" s="350" t="s">
        <v>235</v>
      </c>
      <c r="B81" s="351"/>
      <c r="C81" s="352" t="s">
        <v>236</v>
      </c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61" t="s">
        <v>237</v>
      </c>
      <c r="AD81" s="361"/>
      <c r="AE81" s="361"/>
      <c r="AF81" s="361"/>
      <c r="AG81" s="362">
        <v>10684</v>
      </c>
      <c r="AH81" s="363"/>
      <c r="AI81" s="363"/>
      <c r="AJ81" s="364"/>
      <c r="AK81" s="362">
        <v>12066</v>
      </c>
      <c r="AL81" s="363"/>
      <c r="AM81" s="363"/>
      <c r="AN81" s="364"/>
      <c r="AQ81" s="475"/>
    </row>
    <row r="82" spans="1:40" ht="19.5" customHeight="1">
      <c r="A82" s="350" t="s">
        <v>238</v>
      </c>
      <c r="B82" s="351"/>
      <c r="C82" s="352" t="s">
        <v>239</v>
      </c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61" t="s">
        <v>240</v>
      </c>
      <c r="AD82" s="361"/>
      <c r="AE82" s="361"/>
      <c r="AF82" s="361"/>
      <c r="AG82" s="362"/>
      <c r="AH82" s="363"/>
      <c r="AI82" s="363"/>
      <c r="AJ82" s="364"/>
      <c r="AK82" s="362"/>
      <c r="AL82" s="363"/>
      <c r="AM82" s="363"/>
      <c r="AN82" s="364"/>
    </row>
    <row r="83" spans="1:40" ht="19.5" customHeight="1">
      <c r="A83" s="350" t="s">
        <v>241</v>
      </c>
      <c r="B83" s="351"/>
      <c r="C83" s="352" t="s">
        <v>242</v>
      </c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61" t="s">
        <v>243</v>
      </c>
      <c r="AD83" s="361"/>
      <c r="AE83" s="361"/>
      <c r="AF83" s="361"/>
      <c r="AG83" s="362"/>
      <c r="AH83" s="363"/>
      <c r="AI83" s="363"/>
      <c r="AJ83" s="364"/>
      <c r="AK83" s="362"/>
      <c r="AL83" s="363"/>
      <c r="AM83" s="363"/>
      <c r="AN83" s="364"/>
    </row>
    <row r="84" spans="1:40" ht="19.5" customHeight="1">
      <c r="A84" s="350" t="s">
        <v>244</v>
      </c>
      <c r="B84" s="351"/>
      <c r="C84" s="352" t="s">
        <v>245</v>
      </c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61" t="s">
        <v>246</v>
      </c>
      <c r="AD84" s="361"/>
      <c r="AE84" s="361"/>
      <c r="AF84" s="361"/>
      <c r="AG84" s="362">
        <v>1461</v>
      </c>
      <c r="AH84" s="363"/>
      <c r="AI84" s="363"/>
      <c r="AJ84" s="364"/>
      <c r="AK84" s="362">
        <v>1461</v>
      </c>
      <c r="AL84" s="363"/>
      <c r="AM84" s="363"/>
      <c r="AN84" s="364"/>
    </row>
    <row r="85" spans="1:40" s="3" customFormat="1" ht="19.5" customHeight="1">
      <c r="A85" s="354" t="s">
        <v>247</v>
      </c>
      <c r="B85" s="355"/>
      <c r="C85" s="358" t="s">
        <v>248</v>
      </c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71" t="s">
        <v>249</v>
      </c>
      <c r="AD85" s="371"/>
      <c r="AE85" s="371"/>
      <c r="AF85" s="371"/>
      <c r="AG85" s="368">
        <f>SUM(AG81:AJ84)</f>
        <v>12145</v>
      </c>
      <c r="AH85" s="369"/>
      <c r="AI85" s="369"/>
      <c r="AJ85" s="370"/>
      <c r="AK85" s="368">
        <f>SUM(AK81:AN84)</f>
        <v>13527</v>
      </c>
      <c r="AL85" s="369"/>
      <c r="AM85" s="369"/>
      <c r="AN85" s="370"/>
    </row>
    <row r="86" spans="1:40" ht="29.25" customHeight="1">
      <c r="A86" s="350" t="s">
        <v>250</v>
      </c>
      <c r="B86" s="351"/>
      <c r="C86" s="352" t="s">
        <v>251</v>
      </c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61" t="s">
        <v>252</v>
      </c>
      <c r="AD86" s="361"/>
      <c r="AE86" s="361"/>
      <c r="AF86" s="361"/>
      <c r="AG86" s="362"/>
      <c r="AH86" s="363"/>
      <c r="AI86" s="363"/>
      <c r="AJ86" s="364"/>
      <c r="AK86" s="362"/>
      <c r="AL86" s="363"/>
      <c r="AM86" s="363"/>
      <c r="AN86" s="364"/>
    </row>
    <row r="87" spans="1:40" ht="29.25" customHeight="1">
      <c r="A87" s="350" t="s">
        <v>253</v>
      </c>
      <c r="B87" s="351"/>
      <c r="C87" s="352" t="s">
        <v>254</v>
      </c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61" t="s">
        <v>255</v>
      </c>
      <c r="AD87" s="361"/>
      <c r="AE87" s="361"/>
      <c r="AF87" s="361"/>
      <c r="AG87" s="362"/>
      <c r="AH87" s="363"/>
      <c r="AI87" s="363"/>
      <c r="AJ87" s="364"/>
      <c r="AK87" s="362"/>
      <c r="AL87" s="363"/>
      <c r="AM87" s="363"/>
      <c r="AN87" s="364"/>
    </row>
    <row r="88" spans="1:40" ht="29.25" customHeight="1">
      <c r="A88" s="350" t="s">
        <v>256</v>
      </c>
      <c r="B88" s="351"/>
      <c r="C88" s="352" t="s">
        <v>257</v>
      </c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61" t="s">
        <v>258</v>
      </c>
      <c r="AD88" s="361"/>
      <c r="AE88" s="361"/>
      <c r="AF88" s="361"/>
      <c r="AG88" s="362"/>
      <c r="AH88" s="363"/>
      <c r="AI88" s="363"/>
      <c r="AJ88" s="364"/>
      <c r="AK88" s="362"/>
      <c r="AL88" s="363"/>
      <c r="AM88" s="363"/>
      <c r="AN88" s="364"/>
    </row>
    <row r="89" spans="1:40" ht="19.5" customHeight="1">
      <c r="A89" s="350" t="s">
        <v>259</v>
      </c>
      <c r="B89" s="351"/>
      <c r="C89" s="352" t="s">
        <v>260</v>
      </c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61" t="s">
        <v>261</v>
      </c>
      <c r="AD89" s="361"/>
      <c r="AE89" s="361"/>
      <c r="AF89" s="361"/>
      <c r="AG89" s="362"/>
      <c r="AH89" s="363"/>
      <c r="AI89" s="363"/>
      <c r="AJ89" s="364"/>
      <c r="AK89" s="362"/>
      <c r="AL89" s="363"/>
      <c r="AM89" s="363"/>
      <c r="AN89" s="364"/>
    </row>
    <row r="90" spans="1:40" ht="29.25" customHeight="1">
      <c r="A90" s="350" t="s">
        <v>262</v>
      </c>
      <c r="B90" s="351"/>
      <c r="C90" s="352" t="s">
        <v>263</v>
      </c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61" t="s">
        <v>264</v>
      </c>
      <c r="AD90" s="361"/>
      <c r="AE90" s="361"/>
      <c r="AF90" s="361"/>
      <c r="AG90" s="362"/>
      <c r="AH90" s="363"/>
      <c r="AI90" s="363"/>
      <c r="AJ90" s="364"/>
      <c r="AK90" s="362"/>
      <c r="AL90" s="363"/>
      <c r="AM90" s="363"/>
      <c r="AN90" s="364"/>
    </row>
    <row r="91" spans="1:40" ht="29.25" customHeight="1">
      <c r="A91" s="350" t="s">
        <v>265</v>
      </c>
      <c r="B91" s="351"/>
      <c r="C91" s="352" t="s">
        <v>266</v>
      </c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61" t="s">
        <v>267</v>
      </c>
      <c r="AD91" s="361"/>
      <c r="AE91" s="361"/>
      <c r="AF91" s="361"/>
      <c r="AG91" s="362"/>
      <c r="AH91" s="363"/>
      <c r="AI91" s="363"/>
      <c r="AJ91" s="364"/>
      <c r="AK91" s="362"/>
      <c r="AL91" s="363"/>
      <c r="AM91" s="363"/>
      <c r="AN91" s="364"/>
    </row>
    <row r="92" spans="1:40" ht="19.5" customHeight="1">
      <c r="A92" s="350" t="s">
        <v>268</v>
      </c>
      <c r="B92" s="351"/>
      <c r="C92" s="352" t="s">
        <v>269</v>
      </c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61" t="s">
        <v>270</v>
      </c>
      <c r="AD92" s="361"/>
      <c r="AE92" s="361"/>
      <c r="AF92" s="361"/>
      <c r="AG92" s="362"/>
      <c r="AH92" s="363"/>
      <c r="AI92" s="363"/>
      <c r="AJ92" s="364"/>
      <c r="AK92" s="362"/>
      <c r="AL92" s="363"/>
      <c r="AM92" s="363"/>
      <c r="AN92" s="364"/>
    </row>
    <row r="93" spans="1:40" ht="19.5" customHeight="1">
      <c r="A93" s="350" t="s">
        <v>271</v>
      </c>
      <c r="B93" s="351"/>
      <c r="C93" s="352" t="s">
        <v>272</v>
      </c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61" t="s">
        <v>273</v>
      </c>
      <c r="AD93" s="361"/>
      <c r="AE93" s="361"/>
      <c r="AF93" s="361"/>
      <c r="AG93" s="362"/>
      <c r="AH93" s="363"/>
      <c r="AI93" s="363"/>
      <c r="AJ93" s="364"/>
      <c r="AK93" s="362"/>
      <c r="AL93" s="363"/>
      <c r="AM93" s="363"/>
      <c r="AN93" s="364"/>
    </row>
    <row r="94" spans="1:40" ht="19.5" customHeight="1">
      <c r="A94" s="354" t="s">
        <v>274</v>
      </c>
      <c r="B94" s="355"/>
      <c r="C94" s="358" t="s">
        <v>275</v>
      </c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71" t="s">
        <v>276</v>
      </c>
      <c r="AD94" s="371"/>
      <c r="AE94" s="371"/>
      <c r="AF94" s="371"/>
      <c r="AG94" s="368">
        <f>SUM(AG86:AJ93)</f>
        <v>0</v>
      </c>
      <c r="AH94" s="369"/>
      <c r="AI94" s="369"/>
      <c r="AJ94" s="370"/>
      <c r="AK94" s="368">
        <f>SUM(AK86:AN93)</f>
        <v>0</v>
      </c>
      <c r="AL94" s="369"/>
      <c r="AM94" s="369"/>
      <c r="AN94" s="370"/>
    </row>
    <row r="95" spans="1:40" s="3" customFormat="1" ht="19.5" customHeight="1">
      <c r="A95" s="354" t="s">
        <v>277</v>
      </c>
      <c r="B95" s="355"/>
      <c r="C95" s="356" t="s">
        <v>278</v>
      </c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65" t="s">
        <v>279</v>
      </c>
      <c r="AD95" s="366"/>
      <c r="AE95" s="366"/>
      <c r="AF95" s="367"/>
      <c r="AG95" s="368">
        <f>AG24+AG25+AG50+AG59+AG72+AG80+AG85+AG94</f>
        <v>45148</v>
      </c>
      <c r="AH95" s="369"/>
      <c r="AI95" s="369"/>
      <c r="AJ95" s="370"/>
      <c r="AK95" s="368">
        <f>AK24+AK25+AK50+AK59+AK72+AK80+AK85+AK94</f>
        <v>57596</v>
      </c>
      <c r="AL95" s="369"/>
      <c r="AM95" s="369"/>
      <c r="AN95" s="370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459"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1:AN1"/>
    <mergeCell ref="A2:AN2"/>
    <mergeCell ref="A3:AN3"/>
    <mergeCell ref="A4:AJ4"/>
    <mergeCell ref="A5:B5"/>
    <mergeCell ref="C5:AB5"/>
    <mergeCell ref="AC5:AF5"/>
    <mergeCell ref="AG5:AJ5"/>
    <mergeCell ref="AK5:AN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1" r:id="rId1"/>
  <headerFooter alignWithMargins="0">
    <oddHeader>&amp;R2. számú melléklet a 2/2015.(II.11.) önkormányzati rendelethez &amp;X2</oddHeader>
    <oddFooter>&amp;R&amp;X2 &amp;XMódosította: 11/2015.(IX.28.) sz. ör. 2.§-a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zoomScalePageLayoutView="0" workbookViewId="0" topLeftCell="A1">
      <selection activeCell="A27" sqref="A27"/>
    </sheetView>
  </sheetViews>
  <sheetFormatPr defaultColWidth="9.140625" defaultRowHeight="15"/>
  <cols>
    <col min="1" max="1" width="58.7109375" style="206" customWidth="1"/>
    <col min="2" max="3" width="14.140625" style="206" customWidth="1"/>
    <col min="4" max="16384" width="9.140625" style="206" customWidth="1"/>
  </cols>
  <sheetData>
    <row r="1" spans="1:2" ht="12.75">
      <c r="A1" s="409"/>
      <c r="B1" s="410"/>
    </row>
    <row r="2" spans="1:11" ht="33.75" customHeight="1">
      <c r="A2" s="341" t="s">
        <v>705</v>
      </c>
      <c r="B2" s="341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213" customFormat="1" ht="22.5">
      <c r="A3" s="360" t="s">
        <v>718</v>
      </c>
      <c r="B3" s="360"/>
      <c r="C3" s="203"/>
      <c r="D3" s="203"/>
      <c r="E3" s="203"/>
      <c r="F3" s="203"/>
      <c r="G3" s="203"/>
      <c r="H3" s="203"/>
      <c r="I3" s="203"/>
      <c r="J3" s="203"/>
      <c r="K3" s="203"/>
    </row>
    <row r="4" spans="1:2" s="250" customFormat="1" ht="31.5" customHeight="1">
      <c r="A4" s="411" t="s">
        <v>677</v>
      </c>
      <c r="B4" s="411"/>
    </row>
    <row r="5" spans="1:3" s="250" customFormat="1" ht="31.5" customHeight="1">
      <c r="A5" s="265"/>
      <c r="B5" s="265"/>
      <c r="C5" s="265"/>
    </row>
    <row r="6" spans="1:3" s="250" customFormat="1" ht="15.75">
      <c r="A6" s="251"/>
      <c r="B6" s="252"/>
      <c r="C6" s="252" t="s">
        <v>646</v>
      </c>
    </row>
    <row r="7" spans="1:3" s="250" customFormat="1" ht="31.5">
      <c r="A7" s="253" t="s">
        <v>660</v>
      </c>
      <c r="B7" s="259" t="s">
        <v>678</v>
      </c>
      <c r="C7" s="259" t="s">
        <v>745</v>
      </c>
    </row>
    <row r="8" spans="1:3" s="250" customFormat="1" ht="23.25" customHeight="1">
      <c r="A8" s="254" t="s">
        <v>679</v>
      </c>
      <c r="B8" s="261">
        <v>230</v>
      </c>
      <c r="C8" s="261">
        <v>230</v>
      </c>
    </row>
    <row r="9" spans="1:3" s="250" customFormat="1" ht="23.25" customHeight="1">
      <c r="A9" s="254" t="s">
        <v>680</v>
      </c>
      <c r="B9" s="261">
        <v>387</v>
      </c>
      <c r="C9" s="261">
        <v>419</v>
      </c>
    </row>
    <row r="10" spans="1:3" s="250" customFormat="1" ht="23.25" customHeight="1">
      <c r="A10" s="254" t="s">
        <v>697</v>
      </c>
      <c r="B10" s="261">
        <v>70</v>
      </c>
      <c r="C10" s="261">
        <v>70</v>
      </c>
    </row>
    <row r="11" spans="1:3" s="250" customFormat="1" ht="23.25" customHeight="1">
      <c r="A11" s="254" t="s">
        <v>681</v>
      </c>
      <c r="B11" s="261">
        <v>21</v>
      </c>
      <c r="C11" s="261">
        <v>21</v>
      </c>
    </row>
    <row r="12" spans="1:3" s="250" customFormat="1" ht="23.25" customHeight="1">
      <c r="A12" s="254" t="s">
        <v>709</v>
      </c>
      <c r="B12" s="261">
        <v>1603</v>
      </c>
      <c r="C12" s="261">
        <v>1136</v>
      </c>
    </row>
    <row r="13" spans="1:3" s="250" customFormat="1" ht="23.25" customHeight="1">
      <c r="A13" s="255" t="s">
        <v>737</v>
      </c>
      <c r="B13" s="261">
        <v>951</v>
      </c>
      <c r="C13" s="261">
        <v>951</v>
      </c>
    </row>
    <row r="14" spans="1:3" s="250" customFormat="1" ht="23.25" customHeight="1">
      <c r="A14" s="263" t="s">
        <v>682</v>
      </c>
      <c r="B14" s="262">
        <f>SUM(B8:B13)</f>
        <v>3262</v>
      </c>
      <c r="C14" s="262">
        <f>SUM(C8:C13)</f>
        <v>2827</v>
      </c>
    </row>
    <row r="15" spans="1:3" s="250" customFormat="1" ht="23.25" customHeight="1">
      <c r="A15" s="254" t="s">
        <v>683</v>
      </c>
      <c r="B15" s="261">
        <v>130</v>
      </c>
      <c r="C15" s="261">
        <v>130</v>
      </c>
    </row>
    <row r="16" spans="1:3" s="250" customFormat="1" ht="23.25" customHeight="1">
      <c r="A16" s="254" t="s">
        <v>684</v>
      </c>
      <c r="B16" s="261">
        <v>10</v>
      </c>
      <c r="C16" s="261">
        <v>10</v>
      </c>
    </row>
    <row r="17" spans="1:3" s="250" customFormat="1" ht="23.25" customHeight="1">
      <c r="A17" s="254" t="s">
        <v>685</v>
      </c>
      <c r="B17" s="261">
        <v>20</v>
      </c>
      <c r="C17" s="261">
        <v>20</v>
      </c>
    </row>
    <row r="18" spans="1:3" s="250" customFormat="1" ht="23.25" customHeight="1">
      <c r="A18" s="254" t="s">
        <v>710</v>
      </c>
      <c r="B18" s="261">
        <v>350</v>
      </c>
      <c r="C18" s="261">
        <v>350</v>
      </c>
    </row>
    <row r="19" spans="1:3" s="250" customFormat="1" ht="23.25" customHeight="1">
      <c r="A19" s="254" t="s">
        <v>711</v>
      </c>
      <c r="B19" s="261">
        <v>30</v>
      </c>
      <c r="C19" s="261">
        <v>30</v>
      </c>
    </row>
    <row r="20" spans="1:3" s="250" customFormat="1" ht="23.25" customHeight="1">
      <c r="A20" s="254" t="s">
        <v>719</v>
      </c>
      <c r="B20" s="261">
        <v>20</v>
      </c>
      <c r="C20" s="261">
        <v>20</v>
      </c>
    </row>
    <row r="21" spans="1:3" s="250" customFormat="1" ht="23.25" customHeight="1">
      <c r="A21" s="263" t="s">
        <v>686</v>
      </c>
      <c r="B21" s="262">
        <f>SUM(B15:B20)</f>
        <v>560</v>
      </c>
      <c r="C21" s="262">
        <f>SUM(C15:C20)</f>
        <v>560</v>
      </c>
    </row>
    <row r="22" spans="1:3" s="250" customFormat="1" ht="23.25" customHeight="1">
      <c r="A22" s="256" t="s">
        <v>687</v>
      </c>
      <c r="B22" s="262">
        <f>B14+B21</f>
        <v>3822</v>
      </c>
      <c r="C22" s="262">
        <f>C14+C21</f>
        <v>3387</v>
      </c>
    </row>
    <row r="23" spans="1:3" s="250" customFormat="1" ht="15.75">
      <c r="A23" s="257"/>
      <c r="B23" s="258"/>
      <c r="C23" s="258"/>
    </row>
    <row r="24" spans="1:3" s="250" customFormat="1" ht="15.75">
      <c r="A24" s="249"/>
      <c r="B24" s="249"/>
      <c r="C24" s="249"/>
    </row>
    <row r="25" spans="1:3" s="250" customFormat="1" ht="15.75">
      <c r="A25" s="249"/>
      <c r="B25" s="249"/>
      <c r="C25" s="249"/>
    </row>
    <row r="26" spans="1:3" s="250" customFormat="1" ht="15.75">
      <c r="A26" s="257"/>
      <c r="B26" s="258"/>
      <c r="C26" s="258"/>
    </row>
    <row r="27" spans="1:3" s="250" customFormat="1" ht="15.75">
      <c r="A27" s="257"/>
      <c r="B27" s="258"/>
      <c r="C27" s="258"/>
    </row>
    <row r="28" spans="1:3" s="250" customFormat="1" ht="15.75">
      <c r="A28" s="248"/>
      <c r="B28" s="248"/>
      <c r="C28" s="248"/>
    </row>
    <row r="29" spans="1:3" s="250" customFormat="1" ht="15.75">
      <c r="A29" s="248"/>
      <c r="B29" s="248"/>
      <c r="C29" s="248"/>
    </row>
    <row r="30" spans="1:3" ht="15.75">
      <c r="A30" s="215"/>
      <c r="B30" s="215"/>
      <c r="C30" s="215"/>
    </row>
    <row r="31" spans="1:3" ht="15.75">
      <c r="A31" s="215"/>
      <c r="B31" s="215"/>
      <c r="C31" s="215"/>
    </row>
    <row r="32" spans="1:3" ht="15.75">
      <c r="A32" s="215"/>
      <c r="B32" s="215"/>
      <c r="C32" s="215"/>
    </row>
    <row r="33" spans="1:3" ht="15.75">
      <c r="A33" s="215"/>
      <c r="B33" s="215"/>
      <c r="C33" s="215"/>
    </row>
    <row r="51" spans="2:3" ht="18">
      <c r="B51" s="208"/>
      <c r="C51" s="208"/>
    </row>
    <row r="54" spans="2:3" ht="18">
      <c r="B54" s="209"/>
      <c r="C54" s="209"/>
    </row>
    <row r="55" spans="2:3" ht="15.75">
      <c r="B55" s="217"/>
      <c r="C55" s="217"/>
    </row>
    <row r="56" spans="2:3" ht="15">
      <c r="B56" s="211"/>
      <c r="C56" s="211"/>
    </row>
    <row r="57" spans="2:3" ht="15">
      <c r="B57" s="211"/>
      <c r="C57" s="211"/>
    </row>
    <row r="58" spans="2:3" ht="15">
      <c r="B58" s="211"/>
      <c r="C58" s="211"/>
    </row>
    <row r="59" spans="2:3" ht="15">
      <c r="B59" s="211"/>
      <c r="C59" s="211"/>
    </row>
    <row r="60" spans="2:3" ht="15">
      <c r="B60" s="211"/>
      <c r="C60" s="211"/>
    </row>
    <row r="61" spans="2:3" ht="15">
      <c r="B61" s="211"/>
      <c r="C61" s="211"/>
    </row>
    <row r="62" spans="2:3" ht="15">
      <c r="B62" s="211"/>
      <c r="C62" s="211"/>
    </row>
    <row r="63" spans="2:3" ht="15">
      <c r="B63" s="211"/>
      <c r="C63" s="211"/>
    </row>
    <row r="64" spans="2:3" ht="15">
      <c r="B64" s="211"/>
      <c r="C64" s="211"/>
    </row>
    <row r="65" spans="2:3" ht="14.25">
      <c r="B65" s="218"/>
      <c r="C65" s="218"/>
    </row>
    <row r="66" spans="2:3" ht="14.25">
      <c r="B66" s="218"/>
      <c r="C66" s="218"/>
    </row>
    <row r="67" spans="2:3" ht="14.25">
      <c r="B67" s="218"/>
      <c r="C67" s="218"/>
    </row>
    <row r="68" spans="2:3" ht="14.25">
      <c r="B68" s="218"/>
      <c r="C68" s="218"/>
    </row>
    <row r="69" spans="2:3" ht="15.75">
      <c r="B69" s="216"/>
      <c r="C69" s="216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&amp;R2.1. számú melléklet 2/2015.(II.11.) számú önkormányzati rendelethez &amp;X 3</oddHeader>
    <oddFooter>&amp;R&amp;X3 &amp;XMódosította: 11/2015.(IX.28.) sz. ör.  2.§-a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60" zoomScalePageLayoutView="0" workbookViewId="0" topLeftCell="A1">
      <selection activeCell="A30" sqref="A30"/>
    </sheetView>
  </sheetViews>
  <sheetFormatPr defaultColWidth="9.140625" defaultRowHeight="15"/>
  <cols>
    <col min="1" max="1" width="63.140625" style="206" customWidth="1"/>
    <col min="2" max="2" width="12.8515625" style="206" customWidth="1"/>
    <col min="3" max="3" width="12.28125" style="206" customWidth="1"/>
    <col min="4" max="4" width="18.00390625" style="206" customWidth="1"/>
    <col min="5" max="16384" width="9.140625" style="206" customWidth="1"/>
  </cols>
  <sheetData>
    <row r="1" spans="1:3" ht="14.25">
      <c r="A1" s="412"/>
      <c r="B1" s="412"/>
      <c r="C1" s="412"/>
    </row>
    <row r="2" spans="1:4" ht="33" customHeight="1">
      <c r="A2" s="341" t="s">
        <v>705</v>
      </c>
      <c r="B2" s="341"/>
      <c r="C2" s="341"/>
      <c r="D2" s="208"/>
    </row>
    <row r="3" spans="1:4" ht="22.5">
      <c r="A3" s="360" t="s">
        <v>718</v>
      </c>
      <c r="B3" s="360"/>
      <c r="C3" s="360"/>
      <c r="D3" s="214"/>
    </row>
    <row r="4" spans="1:4" ht="30" customHeight="1">
      <c r="A4" s="411" t="s">
        <v>688</v>
      </c>
      <c r="B4" s="411"/>
      <c r="C4" s="411"/>
      <c r="D4" s="214"/>
    </row>
    <row r="5" spans="1:4" ht="18">
      <c r="A5" s="250"/>
      <c r="B5" s="250"/>
      <c r="C5" s="250"/>
      <c r="D5" s="214"/>
    </row>
    <row r="6" spans="1:3" ht="15.75">
      <c r="A6" s="251"/>
      <c r="B6" s="252"/>
      <c r="C6" s="252" t="s">
        <v>646</v>
      </c>
    </row>
    <row r="7" spans="1:3" ht="45.75" customHeight="1">
      <c r="A7" s="253" t="s">
        <v>506</v>
      </c>
      <c r="B7" s="267" t="s">
        <v>678</v>
      </c>
      <c r="C7" s="267" t="s">
        <v>746</v>
      </c>
    </row>
    <row r="8" spans="1:3" ht="15.75">
      <c r="A8" s="256"/>
      <c r="B8" s="260"/>
      <c r="C8" s="260"/>
    </row>
    <row r="9" spans="1:3" ht="15.75">
      <c r="A9" s="256" t="s">
        <v>159</v>
      </c>
      <c r="B9" s="264">
        <f>SUM(B10)</f>
        <v>410</v>
      </c>
      <c r="C9" s="264">
        <f>SUM(C10)</f>
        <v>410</v>
      </c>
    </row>
    <row r="10" spans="1:3" ht="15.75">
      <c r="A10" s="254" t="s">
        <v>661</v>
      </c>
      <c r="B10" s="260">
        <v>410</v>
      </c>
      <c r="C10" s="260">
        <v>410</v>
      </c>
    </row>
    <row r="11" spans="1:3" s="220" customFormat="1" ht="15.75">
      <c r="A11" s="256" t="s">
        <v>662</v>
      </c>
      <c r="B11" s="264">
        <f>SUM(B12:B12)</f>
        <v>154</v>
      </c>
      <c r="C11" s="264">
        <f>SUM(C12:C12)</f>
        <v>154</v>
      </c>
    </row>
    <row r="12" spans="1:3" ht="15.75">
      <c r="A12" s="254" t="s">
        <v>689</v>
      </c>
      <c r="B12" s="260">
        <v>154</v>
      </c>
      <c r="C12" s="260">
        <v>154</v>
      </c>
    </row>
    <row r="13" spans="1:3" ht="15.75">
      <c r="A13" s="256" t="s">
        <v>663</v>
      </c>
      <c r="B13" s="264">
        <f>SUM(B14)</f>
        <v>0</v>
      </c>
      <c r="C13" s="264">
        <f>SUM(C14)</f>
        <v>0</v>
      </c>
    </row>
    <row r="14" spans="1:3" ht="15.75">
      <c r="A14" s="254" t="s">
        <v>690</v>
      </c>
      <c r="B14" s="260">
        <v>0</v>
      </c>
      <c r="C14" s="260">
        <v>0</v>
      </c>
    </row>
    <row r="15" spans="1:3" ht="15.75">
      <c r="A15" s="266" t="s">
        <v>162</v>
      </c>
      <c r="B15" s="264">
        <f>SUM(B16)</f>
        <v>253</v>
      </c>
      <c r="C15" s="264">
        <f>SUM(C16)</f>
        <v>253</v>
      </c>
    </row>
    <row r="16" spans="1:3" ht="15.75">
      <c r="A16" s="254" t="s">
        <v>664</v>
      </c>
      <c r="B16" s="260">
        <v>253</v>
      </c>
      <c r="C16" s="260">
        <v>253</v>
      </c>
    </row>
    <row r="17" spans="1:3" ht="15.75">
      <c r="A17" s="256" t="s">
        <v>712</v>
      </c>
      <c r="B17" s="264">
        <f>SUM(B18:B20)</f>
        <v>0</v>
      </c>
      <c r="C17" s="264">
        <f>SUM(C18:C20)</f>
        <v>0</v>
      </c>
    </row>
    <row r="18" spans="1:3" ht="15.75">
      <c r="A18" s="254" t="s">
        <v>714</v>
      </c>
      <c r="B18" s="260"/>
      <c r="C18" s="260"/>
    </row>
    <row r="19" spans="1:3" ht="15.75">
      <c r="A19" s="254" t="s">
        <v>715</v>
      </c>
      <c r="B19" s="260"/>
      <c r="C19" s="260"/>
    </row>
    <row r="20" spans="1:3" ht="15.75">
      <c r="A20" s="254" t="s">
        <v>716</v>
      </c>
      <c r="B20" s="254"/>
      <c r="C20" s="254"/>
    </row>
    <row r="21" spans="1:3" ht="15.75">
      <c r="A21" s="256" t="s">
        <v>747</v>
      </c>
      <c r="B21" s="256">
        <v>0</v>
      </c>
      <c r="C21" s="256">
        <v>87</v>
      </c>
    </row>
    <row r="22" spans="1:3" ht="15.75">
      <c r="A22" s="256" t="s">
        <v>717</v>
      </c>
      <c r="B22" s="256">
        <v>1718</v>
      </c>
      <c r="C22" s="256">
        <v>1718</v>
      </c>
    </row>
    <row r="23" spans="1:3" ht="15.75">
      <c r="A23" s="256" t="s">
        <v>568</v>
      </c>
      <c r="B23" s="264">
        <f>SUM(B9+B11+B15+B22)+B21</f>
        <v>2535</v>
      </c>
      <c r="C23" s="264">
        <f>SUM(C9+C11+C15+C22)+C21</f>
        <v>2622</v>
      </c>
    </row>
    <row r="24" spans="1:3" ht="15.75">
      <c r="A24" s="250"/>
      <c r="B24" s="250"/>
      <c r="C24" s="250"/>
    </row>
    <row r="25" spans="1:3" ht="15.75">
      <c r="A25" s="250"/>
      <c r="B25" s="250"/>
      <c r="C25" s="250"/>
    </row>
    <row r="26" spans="1:3" ht="15.75">
      <c r="A26" s="250"/>
      <c r="B26" s="250"/>
      <c r="C26" s="250"/>
    </row>
    <row r="27" spans="1:4" ht="15.75">
      <c r="A27" s="249"/>
      <c r="B27" s="249"/>
      <c r="C27" s="249"/>
      <c r="D27" s="219"/>
    </row>
    <row r="28" spans="1:4" ht="15.75">
      <c r="A28" s="257"/>
      <c r="B28" s="257"/>
      <c r="C28" s="257"/>
      <c r="D28" s="213"/>
    </row>
    <row r="29" spans="1:4" ht="15.75">
      <c r="A29" s="257"/>
      <c r="B29" s="257"/>
      <c r="C29" s="257"/>
      <c r="D29" s="213"/>
    </row>
    <row r="30" spans="1:3" ht="15.75">
      <c r="A30" s="250"/>
      <c r="B30" s="250"/>
      <c r="C30" s="250"/>
    </row>
  </sheetData>
  <sheetProtection/>
  <mergeCells count="4">
    <mergeCell ref="A1:C1"/>
    <mergeCell ref="A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&amp;R2.2 számú melléklet a  2/2015.(II.11.) számú önkormányzati rendelethez &amp;X4</oddHeader>
    <oddFooter>&amp;R&amp;X4  &amp;XMódosította:  11/2015.IX.28.) sz. ör 2.§-a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65"/>
  <sheetViews>
    <sheetView view="pageBreakPreview" zoomScaleSheetLayoutView="100" zoomScalePageLayoutView="0" workbookViewId="0" topLeftCell="A1">
      <selection activeCell="AK63" sqref="AK63:AN63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0" width="2.7109375" style="1" customWidth="1"/>
    <col min="41" max="41" width="7.421875" style="1" customWidth="1"/>
    <col min="42" max="42" width="10.140625" style="1" customWidth="1"/>
    <col min="43" max="43" width="9.00390625" style="1" customWidth="1"/>
    <col min="44" max="44" width="10.28125" style="1" customWidth="1"/>
    <col min="45" max="46" width="2.7109375" style="1" customWidth="1"/>
    <col min="47" max="16384" width="9.140625" style="1" customWidth="1"/>
  </cols>
  <sheetData>
    <row r="1" spans="1:40" ht="31.5" customHeight="1">
      <c r="A1" s="341" t="s">
        <v>705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</row>
    <row r="2" spans="1:40" ht="31.5" customHeight="1">
      <c r="A2" s="360" t="s">
        <v>718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</row>
    <row r="3" spans="1:40" ht="25.5" customHeight="1">
      <c r="A3" s="405" t="s">
        <v>280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</row>
    <row r="4" spans="1:36" ht="19.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</row>
    <row r="5" spans="1:36" ht="15.75" customHeight="1">
      <c r="A5" s="407" t="s">
        <v>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</row>
    <row r="6" spans="1:40" ht="34.5" customHeight="1">
      <c r="A6" s="397" t="s">
        <v>3</v>
      </c>
      <c r="B6" s="398"/>
      <c r="C6" s="399" t="s">
        <v>4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4" t="s">
        <v>5</v>
      </c>
      <c r="AD6" s="400"/>
      <c r="AE6" s="400"/>
      <c r="AF6" s="400"/>
      <c r="AG6" s="435" t="s">
        <v>6</v>
      </c>
      <c r="AH6" s="431"/>
      <c r="AI6" s="431"/>
      <c r="AJ6" s="432"/>
      <c r="AK6" s="435" t="s">
        <v>744</v>
      </c>
      <c r="AL6" s="431"/>
      <c r="AM6" s="431"/>
      <c r="AN6" s="432"/>
    </row>
    <row r="7" spans="1:40" s="3" customFormat="1" ht="19.5" customHeight="1">
      <c r="A7" s="420" t="s">
        <v>11</v>
      </c>
      <c r="B7" s="406"/>
      <c r="C7" s="390" t="s">
        <v>281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433"/>
      <c r="AC7" s="372" t="s">
        <v>282</v>
      </c>
      <c r="AD7" s="373"/>
      <c r="AE7" s="373"/>
      <c r="AF7" s="423"/>
      <c r="AG7" s="424">
        <v>8838</v>
      </c>
      <c r="AH7" s="425"/>
      <c r="AI7" s="425"/>
      <c r="AJ7" s="426"/>
      <c r="AK7" s="424">
        <v>8838</v>
      </c>
      <c r="AL7" s="425"/>
      <c r="AM7" s="425"/>
      <c r="AN7" s="426"/>
    </row>
    <row r="8" spans="1:40" s="3" customFormat="1" ht="19.5" customHeight="1">
      <c r="A8" s="420" t="s">
        <v>14</v>
      </c>
      <c r="B8" s="406"/>
      <c r="C8" s="384" t="s">
        <v>283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422"/>
      <c r="AC8" s="372" t="s">
        <v>284</v>
      </c>
      <c r="AD8" s="373"/>
      <c r="AE8" s="373"/>
      <c r="AF8" s="423"/>
      <c r="AG8" s="424"/>
      <c r="AH8" s="425"/>
      <c r="AI8" s="425"/>
      <c r="AJ8" s="426"/>
      <c r="AK8" s="424"/>
      <c r="AL8" s="425"/>
      <c r="AM8" s="425"/>
      <c r="AN8" s="426"/>
    </row>
    <row r="9" spans="1:40" s="3" customFormat="1" ht="30.75" customHeight="1">
      <c r="A9" s="420" t="s">
        <v>17</v>
      </c>
      <c r="B9" s="406"/>
      <c r="C9" s="384" t="s">
        <v>285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422"/>
      <c r="AC9" s="372" t="s">
        <v>286</v>
      </c>
      <c r="AD9" s="373"/>
      <c r="AE9" s="373"/>
      <c r="AF9" s="423"/>
      <c r="AG9" s="424">
        <v>5590</v>
      </c>
      <c r="AH9" s="425"/>
      <c r="AI9" s="425"/>
      <c r="AJ9" s="426"/>
      <c r="AK9" s="424">
        <v>5590</v>
      </c>
      <c r="AL9" s="425"/>
      <c r="AM9" s="425"/>
      <c r="AN9" s="426"/>
    </row>
    <row r="10" spans="1:40" ht="19.5" customHeight="1">
      <c r="A10" s="420" t="s">
        <v>20</v>
      </c>
      <c r="B10" s="406"/>
      <c r="C10" s="384" t="s">
        <v>287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422"/>
      <c r="AC10" s="372" t="s">
        <v>288</v>
      </c>
      <c r="AD10" s="373"/>
      <c r="AE10" s="373"/>
      <c r="AF10" s="423"/>
      <c r="AG10" s="424">
        <v>1200</v>
      </c>
      <c r="AH10" s="425"/>
      <c r="AI10" s="425"/>
      <c r="AJ10" s="426"/>
      <c r="AK10" s="424">
        <v>1200</v>
      </c>
      <c r="AL10" s="425"/>
      <c r="AM10" s="425"/>
      <c r="AN10" s="426"/>
    </row>
    <row r="11" spans="1:40" s="2" customFormat="1" ht="19.5" customHeight="1">
      <c r="A11" s="420" t="s">
        <v>23</v>
      </c>
      <c r="B11" s="406"/>
      <c r="C11" s="384" t="s">
        <v>289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422"/>
      <c r="AC11" s="372" t="s">
        <v>290</v>
      </c>
      <c r="AD11" s="373"/>
      <c r="AE11" s="373"/>
      <c r="AF11" s="423"/>
      <c r="AG11" s="430"/>
      <c r="AH11" s="430"/>
      <c r="AI11" s="430"/>
      <c r="AJ11" s="430"/>
      <c r="AK11" s="430"/>
      <c r="AL11" s="430"/>
      <c r="AM11" s="430"/>
      <c r="AN11" s="430"/>
    </row>
    <row r="12" spans="1:40" s="2" customFormat="1" ht="19.5" customHeight="1">
      <c r="A12" s="420" t="s">
        <v>26</v>
      </c>
      <c r="B12" s="406"/>
      <c r="C12" s="384" t="s">
        <v>291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422"/>
      <c r="AC12" s="372" t="s">
        <v>292</v>
      </c>
      <c r="AD12" s="373"/>
      <c r="AE12" s="373"/>
      <c r="AF12" s="423"/>
      <c r="AG12" s="430"/>
      <c r="AH12" s="430"/>
      <c r="AI12" s="430"/>
      <c r="AJ12" s="430"/>
      <c r="AK12" s="430"/>
      <c r="AL12" s="430"/>
      <c r="AM12" s="430"/>
      <c r="AN12" s="430"/>
    </row>
    <row r="13" spans="1:40" ht="19.5" customHeight="1">
      <c r="A13" s="413" t="s">
        <v>29</v>
      </c>
      <c r="B13" s="429"/>
      <c r="C13" s="382" t="s">
        <v>293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415"/>
      <c r="AC13" s="356" t="s">
        <v>294</v>
      </c>
      <c r="AD13" s="357"/>
      <c r="AE13" s="357"/>
      <c r="AF13" s="416"/>
      <c r="AG13" s="417">
        <f>SUM(AG7:AJ12)</f>
        <v>15628</v>
      </c>
      <c r="AH13" s="418"/>
      <c r="AI13" s="418"/>
      <c r="AJ13" s="419"/>
      <c r="AK13" s="417">
        <f>SUM(AK7:AN12)</f>
        <v>15628</v>
      </c>
      <c r="AL13" s="418"/>
      <c r="AM13" s="418"/>
      <c r="AN13" s="419"/>
    </row>
    <row r="14" spans="1:40" ht="19.5" customHeight="1">
      <c r="A14" s="420" t="s">
        <v>32</v>
      </c>
      <c r="B14" s="406"/>
      <c r="C14" s="384" t="s">
        <v>295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422"/>
      <c r="AC14" s="372" t="s">
        <v>296</v>
      </c>
      <c r="AD14" s="373"/>
      <c r="AE14" s="373"/>
      <c r="AF14" s="423"/>
      <c r="AG14" s="424"/>
      <c r="AH14" s="425"/>
      <c r="AI14" s="425"/>
      <c r="AJ14" s="426"/>
      <c r="AK14" s="424"/>
      <c r="AL14" s="425"/>
      <c r="AM14" s="425"/>
      <c r="AN14" s="426"/>
    </row>
    <row r="15" spans="1:40" ht="29.25" customHeight="1">
      <c r="A15" s="420" t="s">
        <v>35</v>
      </c>
      <c r="B15" s="406"/>
      <c r="C15" s="384" t="s">
        <v>297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422"/>
      <c r="AC15" s="372" t="s">
        <v>298</v>
      </c>
      <c r="AD15" s="373"/>
      <c r="AE15" s="373"/>
      <c r="AF15" s="423"/>
      <c r="AG15" s="424"/>
      <c r="AH15" s="425"/>
      <c r="AI15" s="425"/>
      <c r="AJ15" s="426"/>
      <c r="AK15" s="424"/>
      <c r="AL15" s="425"/>
      <c r="AM15" s="425"/>
      <c r="AN15" s="426"/>
    </row>
    <row r="16" spans="1:40" ht="29.25" customHeight="1">
      <c r="A16" s="420" t="s">
        <v>38</v>
      </c>
      <c r="B16" s="406"/>
      <c r="C16" s="384" t="s">
        <v>299</v>
      </c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422"/>
      <c r="AC16" s="372" t="s">
        <v>300</v>
      </c>
      <c r="AD16" s="373"/>
      <c r="AE16" s="373"/>
      <c r="AF16" s="423"/>
      <c r="AG16" s="424"/>
      <c r="AH16" s="425"/>
      <c r="AI16" s="425"/>
      <c r="AJ16" s="426"/>
      <c r="AK16" s="424"/>
      <c r="AL16" s="425"/>
      <c r="AM16" s="425"/>
      <c r="AN16" s="426"/>
    </row>
    <row r="17" spans="1:40" ht="29.25" customHeight="1">
      <c r="A17" s="420" t="s">
        <v>41</v>
      </c>
      <c r="B17" s="406"/>
      <c r="C17" s="384" t="s">
        <v>301</v>
      </c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422"/>
      <c r="AC17" s="372" t="s">
        <v>302</v>
      </c>
      <c r="AD17" s="373"/>
      <c r="AE17" s="373"/>
      <c r="AF17" s="423"/>
      <c r="AG17" s="424"/>
      <c r="AH17" s="425"/>
      <c r="AI17" s="425"/>
      <c r="AJ17" s="426"/>
      <c r="AK17" s="424"/>
      <c r="AL17" s="425"/>
      <c r="AM17" s="425"/>
      <c r="AN17" s="426"/>
    </row>
    <row r="18" spans="1:43" ht="19.5" customHeight="1">
      <c r="A18" s="420" t="s">
        <v>44</v>
      </c>
      <c r="B18" s="406"/>
      <c r="C18" s="384" t="s">
        <v>303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422"/>
      <c r="AC18" s="372" t="s">
        <v>304</v>
      </c>
      <c r="AD18" s="373"/>
      <c r="AE18" s="373"/>
      <c r="AF18" s="423"/>
      <c r="AG18" s="424">
        <v>12511</v>
      </c>
      <c r="AH18" s="425"/>
      <c r="AI18" s="425"/>
      <c r="AJ18" s="426"/>
      <c r="AK18" s="424">
        <v>13078</v>
      </c>
      <c r="AL18" s="425"/>
      <c r="AM18" s="425"/>
      <c r="AN18" s="426"/>
      <c r="AQ18" s="475"/>
    </row>
    <row r="19" spans="1:40" ht="19.5" customHeight="1">
      <c r="A19" s="413" t="s">
        <v>47</v>
      </c>
      <c r="B19" s="429"/>
      <c r="C19" s="382" t="s">
        <v>305</v>
      </c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415"/>
      <c r="AC19" s="356" t="s">
        <v>306</v>
      </c>
      <c r="AD19" s="357"/>
      <c r="AE19" s="357"/>
      <c r="AF19" s="416"/>
      <c r="AG19" s="417">
        <f>SUM(AG13:AJ18)</f>
        <v>28139</v>
      </c>
      <c r="AH19" s="418"/>
      <c r="AI19" s="418"/>
      <c r="AJ19" s="419"/>
      <c r="AK19" s="417">
        <f>SUM(AK13:AN18)</f>
        <v>28706</v>
      </c>
      <c r="AL19" s="418"/>
      <c r="AM19" s="418"/>
      <c r="AN19" s="419"/>
    </row>
    <row r="20" spans="1:40" ht="19.5" customHeight="1">
      <c r="A20" s="420" t="s">
        <v>50</v>
      </c>
      <c r="B20" s="406"/>
      <c r="C20" s="384" t="s">
        <v>307</v>
      </c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422"/>
      <c r="AC20" s="372" t="s">
        <v>308</v>
      </c>
      <c r="AD20" s="373"/>
      <c r="AE20" s="373"/>
      <c r="AF20" s="423"/>
      <c r="AG20" s="424"/>
      <c r="AH20" s="425"/>
      <c r="AI20" s="425"/>
      <c r="AJ20" s="426"/>
      <c r="AK20" s="424"/>
      <c r="AL20" s="425"/>
      <c r="AM20" s="425"/>
      <c r="AN20" s="426"/>
    </row>
    <row r="21" spans="1:40" ht="29.25" customHeight="1">
      <c r="A21" s="420" t="s">
        <v>53</v>
      </c>
      <c r="B21" s="406"/>
      <c r="C21" s="384" t="s">
        <v>309</v>
      </c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422"/>
      <c r="AC21" s="372" t="s">
        <v>310</v>
      </c>
      <c r="AD21" s="373"/>
      <c r="AE21" s="373"/>
      <c r="AF21" s="423"/>
      <c r="AG21" s="424"/>
      <c r="AH21" s="425"/>
      <c r="AI21" s="425"/>
      <c r="AJ21" s="426"/>
      <c r="AK21" s="424"/>
      <c r="AL21" s="425"/>
      <c r="AM21" s="425"/>
      <c r="AN21" s="426"/>
    </row>
    <row r="22" spans="1:40" ht="29.25" customHeight="1">
      <c r="A22" s="420" t="s">
        <v>56</v>
      </c>
      <c r="B22" s="406"/>
      <c r="C22" s="384" t="s">
        <v>311</v>
      </c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422"/>
      <c r="AC22" s="372" t="s">
        <v>312</v>
      </c>
      <c r="AD22" s="373"/>
      <c r="AE22" s="373"/>
      <c r="AF22" s="423"/>
      <c r="AG22" s="424"/>
      <c r="AH22" s="425"/>
      <c r="AI22" s="425"/>
      <c r="AJ22" s="426"/>
      <c r="AK22" s="424"/>
      <c r="AL22" s="425"/>
      <c r="AM22" s="425"/>
      <c r="AN22" s="426"/>
    </row>
    <row r="23" spans="1:40" ht="29.25" customHeight="1">
      <c r="A23" s="420" t="s">
        <v>59</v>
      </c>
      <c r="B23" s="406"/>
      <c r="C23" s="384" t="s">
        <v>313</v>
      </c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422"/>
      <c r="AC23" s="372" t="s">
        <v>314</v>
      </c>
      <c r="AD23" s="373"/>
      <c r="AE23" s="373"/>
      <c r="AF23" s="423"/>
      <c r="AG23" s="424"/>
      <c r="AH23" s="425"/>
      <c r="AI23" s="425"/>
      <c r="AJ23" s="426"/>
      <c r="AK23" s="424"/>
      <c r="AL23" s="425"/>
      <c r="AM23" s="425"/>
      <c r="AN23" s="426"/>
    </row>
    <row r="24" spans="1:43" ht="19.5" customHeight="1">
      <c r="A24" s="420" t="s">
        <v>62</v>
      </c>
      <c r="B24" s="406"/>
      <c r="C24" s="384" t="s">
        <v>315</v>
      </c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422"/>
      <c r="AC24" s="372" t="s">
        <v>316</v>
      </c>
      <c r="AD24" s="373"/>
      <c r="AE24" s="373"/>
      <c r="AF24" s="423"/>
      <c r="AG24" s="424">
        <v>5269</v>
      </c>
      <c r="AH24" s="425"/>
      <c r="AI24" s="425"/>
      <c r="AJ24" s="426"/>
      <c r="AK24" s="424">
        <v>13198</v>
      </c>
      <c r="AL24" s="425"/>
      <c r="AM24" s="425"/>
      <c r="AN24" s="426"/>
      <c r="AQ24" s="475"/>
    </row>
    <row r="25" spans="1:40" ht="19.5" customHeight="1">
      <c r="A25" s="413" t="s">
        <v>65</v>
      </c>
      <c r="B25" s="429"/>
      <c r="C25" s="382" t="s">
        <v>317</v>
      </c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415"/>
      <c r="AC25" s="356" t="s">
        <v>318</v>
      </c>
      <c r="AD25" s="357"/>
      <c r="AE25" s="357"/>
      <c r="AF25" s="416"/>
      <c r="AG25" s="417">
        <f>SUM(AG20:AJ24)</f>
        <v>5269</v>
      </c>
      <c r="AH25" s="418"/>
      <c r="AI25" s="418"/>
      <c r="AJ25" s="419"/>
      <c r="AK25" s="417">
        <f>SUM(AK20:AN24)</f>
        <v>13198</v>
      </c>
      <c r="AL25" s="418"/>
      <c r="AM25" s="418"/>
      <c r="AN25" s="419"/>
    </row>
    <row r="26" spans="1:40" ht="19.5" customHeight="1">
      <c r="A26" s="420" t="s">
        <v>68</v>
      </c>
      <c r="B26" s="406"/>
      <c r="C26" s="384" t="s">
        <v>319</v>
      </c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422"/>
      <c r="AC26" s="372" t="s">
        <v>320</v>
      </c>
      <c r="AD26" s="373"/>
      <c r="AE26" s="373"/>
      <c r="AF26" s="423"/>
      <c r="AG26" s="424"/>
      <c r="AH26" s="425"/>
      <c r="AI26" s="425"/>
      <c r="AJ26" s="426"/>
      <c r="AK26" s="424"/>
      <c r="AL26" s="425"/>
      <c r="AM26" s="425"/>
      <c r="AN26" s="426"/>
    </row>
    <row r="27" spans="1:40" ht="19.5" customHeight="1">
      <c r="A27" s="420" t="s">
        <v>71</v>
      </c>
      <c r="B27" s="406"/>
      <c r="C27" s="384" t="s">
        <v>321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422"/>
      <c r="AC27" s="372" t="s">
        <v>322</v>
      </c>
      <c r="AD27" s="373"/>
      <c r="AE27" s="373"/>
      <c r="AF27" s="423"/>
      <c r="AG27" s="424"/>
      <c r="AH27" s="425"/>
      <c r="AI27" s="425"/>
      <c r="AJ27" s="426"/>
      <c r="AK27" s="424"/>
      <c r="AL27" s="425"/>
      <c r="AM27" s="425"/>
      <c r="AN27" s="426"/>
    </row>
    <row r="28" spans="1:40" s="6" customFormat="1" ht="19.5" customHeight="1">
      <c r="A28" s="413" t="s">
        <v>74</v>
      </c>
      <c r="B28" s="429"/>
      <c r="C28" s="382" t="s">
        <v>323</v>
      </c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415"/>
      <c r="AC28" s="356" t="s">
        <v>324</v>
      </c>
      <c r="AD28" s="357"/>
      <c r="AE28" s="357"/>
      <c r="AF28" s="416"/>
      <c r="AG28" s="417">
        <f>SUM(AG26:AJ27)</f>
        <v>0</v>
      </c>
      <c r="AH28" s="418"/>
      <c r="AI28" s="418"/>
      <c r="AJ28" s="419"/>
      <c r="AK28" s="417">
        <f>SUM(AK26:AN27)</f>
        <v>0</v>
      </c>
      <c r="AL28" s="418"/>
      <c r="AM28" s="418"/>
      <c r="AN28" s="419"/>
    </row>
    <row r="29" spans="1:40" ht="19.5" customHeight="1">
      <c r="A29" s="420" t="s">
        <v>77</v>
      </c>
      <c r="B29" s="406"/>
      <c r="C29" s="384" t="s">
        <v>325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422"/>
      <c r="AC29" s="372" t="s">
        <v>326</v>
      </c>
      <c r="AD29" s="373"/>
      <c r="AE29" s="373"/>
      <c r="AF29" s="423"/>
      <c r="AG29" s="424"/>
      <c r="AH29" s="425"/>
      <c r="AI29" s="425"/>
      <c r="AJ29" s="426"/>
      <c r="AK29" s="424"/>
      <c r="AL29" s="425"/>
      <c r="AM29" s="425"/>
      <c r="AN29" s="426"/>
    </row>
    <row r="30" spans="1:40" ht="19.5" customHeight="1">
      <c r="A30" s="420" t="s">
        <v>80</v>
      </c>
      <c r="B30" s="406"/>
      <c r="C30" s="384" t="s">
        <v>327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422"/>
      <c r="AC30" s="372" t="s">
        <v>328</v>
      </c>
      <c r="AD30" s="373"/>
      <c r="AE30" s="373"/>
      <c r="AF30" s="423"/>
      <c r="AG30" s="424"/>
      <c r="AH30" s="425"/>
      <c r="AI30" s="425"/>
      <c r="AJ30" s="426"/>
      <c r="AK30" s="424"/>
      <c r="AL30" s="425"/>
      <c r="AM30" s="425"/>
      <c r="AN30" s="426"/>
    </row>
    <row r="31" spans="1:40" ht="19.5" customHeight="1">
      <c r="A31" s="420" t="s">
        <v>83</v>
      </c>
      <c r="B31" s="406"/>
      <c r="C31" s="384" t="s">
        <v>329</v>
      </c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422"/>
      <c r="AC31" s="372" t="s">
        <v>330</v>
      </c>
      <c r="AD31" s="373"/>
      <c r="AE31" s="373"/>
      <c r="AF31" s="423"/>
      <c r="AG31" s="424">
        <v>2286</v>
      </c>
      <c r="AH31" s="425"/>
      <c r="AI31" s="425"/>
      <c r="AJ31" s="426"/>
      <c r="AK31" s="424">
        <v>2286</v>
      </c>
      <c r="AL31" s="425"/>
      <c r="AM31" s="425"/>
      <c r="AN31" s="426"/>
    </row>
    <row r="32" spans="1:40" ht="19.5" customHeight="1">
      <c r="A32" s="420" t="s">
        <v>86</v>
      </c>
      <c r="B32" s="406"/>
      <c r="C32" s="384" t="s">
        <v>331</v>
      </c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422"/>
      <c r="AC32" s="372" t="s">
        <v>332</v>
      </c>
      <c r="AD32" s="373"/>
      <c r="AE32" s="373"/>
      <c r="AF32" s="423"/>
      <c r="AG32" s="424"/>
      <c r="AH32" s="425"/>
      <c r="AI32" s="425"/>
      <c r="AJ32" s="426"/>
      <c r="AK32" s="424"/>
      <c r="AL32" s="425"/>
      <c r="AM32" s="425"/>
      <c r="AN32" s="426"/>
    </row>
    <row r="33" spans="1:40" ht="19.5" customHeight="1">
      <c r="A33" s="420" t="s">
        <v>89</v>
      </c>
      <c r="B33" s="406"/>
      <c r="C33" s="384" t="s">
        <v>333</v>
      </c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422"/>
      <c r="AC33" s="372" t="s">
        <v>334</v>
      </c>
      <c r="AD33" s="373"/>
      <c r="AE33" s="373"/>
      <c r="AF33" s="423"/>
      <c r="AG33" s="424"/>
      <c r="AH33" s="425"/>
      <c r="AI33" s="425"/>
      <c r="AJ33" s="426"/>
      <c r="AK33" s="424"/>
      <c r="AL33" s="425"/>
      <c r="AM33" s="425"/>
      <c r="AN33" s="426"/>
    </row>
    <row r="34" spans="1:40" ht="19.5" customHeight="1">
      <c r="A34" s="420" t="s">
        <v>92</v>
      </c>
      <c r="B34" s="406"/>
      <c r="C34" s="384" t="s">
        <v>335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422"/>
      <c r="AC34" s="372" t="s">
        <v>336</v>
      </c>
      <c r="AD34" s="373"/>
      <c r="AE34" s="373"/>
      <c r="AF34" s="423"/>
      <c r="AG34" s="424"/>
      <c r="AH34" s="425"/>
      <c r="AI34" s="425"/>
      <c r="AJ34" s="426"/>
      <c r="AK34" s="424"/>
      <c r="AL34" s="425"/>
      <c r="AM34" s="425"/>
      <c r="AN34" s="426"/>
    </row>
    <row r="35" spans="1:40" ht="19.5" customHeight="1">
      <c r="A35" s="420" t="s">
        <v>95</v>
      </c>
      <c r="B35" s="406"/>
      <c r="C35" s="384" t="s">
        <v>337</v>
      </c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422"/>
      <c r="AC35" s="372" t="s">
        <v>338</v>
      </c>
      <c r="AD35" s="373"/>
      <c r="AE35" s="373"/>
      <c r="AF35" s="423"/>
      <c r="AG35" s="424">
        <v>1099</v>
      </c>
      <c r="AH35" s="425"/>
      <c r="AI35" s="425"/>
      <c r="AJ35" s="426"/>
      <c r="AK35" s="424">
        <v>1099</v>
      </c>
      <c r="AL35" s="425"/>
      <c r="AM35" s="425"/>
      <c r="AN35" s="426"/>
    </row>
    <row r="36" spans="1:40" ht="19.5" customHeight="1">
      <c r="A36" s="420" t="s">
        <v>98</v>
      </c>
      <c r="B36" s="406"/>
      <c r="C36" s="384" t="s">
        <v>339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422"/>
      <c r="AC36" s="372" t="s">
        <v>340</v>
      </c>
      <c r="AD36" s="373"/>
      <c r="AE36" s="373"/>
      <c r="AF36" s="423"/>
      <c r="AG36" s="424"/>
      <c r="AH36" s="425"/>
      <c r="AI36" s="425"/>
      <c r="AJ36" s="426"/>
      <c r="AK36" s="424"/>
      <c r="AL36" s="425"/>
      <c r="AM36" s="425"/>
      <c r="AN36" s="426"/>
    </row>
    <row r="37" spans="1:40" ht="19.5" customHeight="1">
      <c r="A37" s="413" t="s">
        <v>101</v>
      </c>
      <c r="B37" s="429"/>
      <c r="C37" s="382" t="s">
        <v>341</v>
      </c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415"/>
      <c r="AC37" s="356" t="s">
        <v>342</v>
      </c>
      <c r="AD37" s="357"/>
      <c r="AE37" s="357"/>
      <c r="AF37" s="416"/>
      <c r="AG37" s="417">
        <f>SUM(AG32:AJ36)</f>
        <v>1099</v>
      </c>
      <c r="AH37" s="418"/>
      <c r="AI37" s="418"/>
      <c r="AJ37" s="419"/>
      <c r="AK37" s="417">
        <f>SUM(AK32:AN36)</f>
        <v>1099</v>
      </c>
      <c r="AL37" s="418"/>
      <c r="AM37" s="418"/>
      <c r="AN37" s="419"/>
    </row>
    <row r="38" spans="1:40" ht="19.5" customHeight="1">
      <c r="A38" s="420" t="s">
        <v>104</v>
      </c>
      <c r="B38" s="406"/>
      <c r="C38" s="384" t="s">
        <v>343</v>
      </c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422"/>
      <c r="AC38" s="372" t="s">
        <v>344</v>
      </c>
      <c r="AD38" s="373"/>
      <c r="AE38" s="373"/>
      <c r="AF38" s="423"/>
      <c r="AG38" s="424">
        <v>43</v>
      </c>
      <c r="AH38" s="425"/>
      <c r="AI38" s="425"/>
      <c r="AJ38" s="426"/>
      <c r="AK38" s="424">
        <v>43</v>
      </c>
      <c r="AL38" s="425"/>
      <c r="AM38" s="425"/>
      <c r="AN38" s="426"/>
    </row>
    <row r="39" spans="1:40" ht="19.5" customHeight="1">
      <c r="A39" s="413" t="s">
        <v>107</v>
      </c>
      <c r="B39" s="429"/>
      <c r="C39" s="382" t="s">
        <v>345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415"/>
      <c r="AC39" s="356" t="s">
        <v>346</v>
      </c>
      <c r="AD39" s="357"/>
      <c r="AE39" s="357"/>
      <c r="AF39" s="416"/>
      <c r="AG39" s="417">
        <f>AG28+AG29+AG30+AG31+AG37+AG38</f>
        <v>3428</v>
      </c>
      <c r="AH39" s="418"/>
      <c r="AI39" s="418"/>
      <c r="AJ39" s="419"/>
      <c r="AK39" s="417">
        <f>AK28+AK29+AK30+AK31+AK37+AK38</f>
        <v>3428</v>
      </c>
      <c r="AL39" s="418"/>
      <c r="AM39" s="418"/>
      <c r="AN39" s="419"/>
    </row>
    <row r="40" spans="1:40" ht="19.5" customHeight="1">
      <c r="A40" s="420" t="s">
        <v>110</v>
      </c>
      <c r="B40" s="406"/>
      <c r="C40" s="352" t="s">
        <v>347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427"/>
      <c r="AC40" s="372" t="s">
        <v>348</v>
      </c>
      <c r="AD40" s="373"/>
      <c r="AE40" s="373"/>
      <c r="AF40" s="423"/>
      <c r="AG40" s="424">
        <v>300</v>
      </c>
      <c r="AH40" s="425"/>
      <c r="AI40" s="425"/>
      <c r="AJ40" s="426"/>
      <c r="AK40" s="424">
        <v>300</v>
      </c>
      <c r="AL40" s="425"/>
      <c r="AM40" s="425"/>
      <c r="AN40" s="426"/>
    </row>
    <row r="41" spans="1:40" ht="19.5" customHeight="1">
      <c r="A41" s="420" t="s">
        <v>113</v>
      </c>
      <c r="B41" s="406"/>
      <c r="C41" s="352" t="s">
        <v>349</v>
      </c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427"/>
      <c r="AC41" s="372" t="s">
        <v>350</v>
      </c>
      <c r="AD41" s="373"/>
      <c r="AE41" s="373"/>
      <c r="AF41" s="423"/>
      <c r="AG41" s="424"/>
      <c r="AH41" s="425"/>
      <c r="AI41" s="425"/>
      <c r="AJ41" s="426"/>
      <c r="AK41" s="424"/>
      <c r="AL41" s="425"/>
      <c r="AM41" s="425"/>
      <c r="AN41" s="426"/>
    </row>
    <row r="42" spans="1:40" ht="19.5" customHeight="1">
      <c r="A42" s="420" t="s">
        <v>116</v>
      </c>
      <c r="B42" s="406"/>
      <c r="C42" s="352" t="s">
        <v>351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427"/>
      <c r="AC42" s="372" t="s">
        <v>352</v>
      </c>
      <c r="AD42" s="373"/>
      <c r="AE42" s="373"/>
      <c r="AF42" s="423"/>
      <c r="AG42" s="424"/>
      <c r="AH42" s="425"/>
      <c r="AI42" s="425"/>
      <c r="AJ42" s="426"/>
      <c r="AK42" s="424"/>
      <c r="AL42" s="425"/>
      <c r="AM42" s="425"/>
      <c r="AN42" s="426"/>
    </row>
    <row r="43" spans="1:40" ht="19.5" customHeight="1">
      <c r="A43" s="420" t="s">
        <v>119</v>
      </c>
      <c r="B43" s="406"/>
      <c r="C43" s="352" t="s">
        <v>353</v>
      </c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427"/>
      <c r="AC43" s="372" t="s">
        <v>354</v>
      </c>
      <c r="AD43" s="373"/>
      <c r="AE43" s="373"/>
      <c r="AF43" s="423"/>
      <c r="AG43" s="424">
        <v>500</v>
      </c>
      <c r="AH43" s="425"/>
      <c r="AI43" s="425"/>
      <c r="AJ43" s="426"/>
      <c r="AK43" s="424">
        <v>500</v>
      </c>
      <c r="AL43" s="425"/>
      <c r="AM43" s="425"/>
      <c r="AN43" s="426"/>
    </row>
    <row r="44" spans="1:40" ht="19.5" customHeight="1">
      <c r="A44" s="420" t="s">
        <v>122</v>
      </c>
      <c r="B44" s="406"/>
      <c r="C44" s="352" t="s">
        <v>355</v>
      </c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427"/>
      <c r="AC44" s="372" t="s">
        <v>356</v>
      </c>
      <c r="AD44" s="373"/>
      <c r="AE44" s="373"/>
      <c r="AF44" s="423"/>
      <c r="AG44" s="424"/>
      <c r="AH44" s="425"/>
      <c r="AI44" s="425"/>
      <c r="AJ44" s="426"/>
      <c r="AK44" s="424"/>
      <c r="AL44" s="425"/>
      <c r="AM44" s="425"/>
      <c r="AN44" s="426"/>
    </row>
    <row r="45" spans="1:40" ht="19.5" customHeight="1">
      <c r="A45" s="420" t="s">
        <v>125</v>
      </c>
      <c r="B45" s="406"/>
      <c r="C45" s="352" t="s">
        <v>357</v>
      </c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427"/>
      <c r="AC45" s="372" t="s">
        <v>358</v>
      </c>
      <c r="AD45" s="373"/>
      <c r="AE45" s="373"/>
      <c r="AF45" s="423"/>
      <c r="AG45" s="424"/>
      <c r="AH45" s="425"/>
      <c r="AI45" s="425"/>
      <c r="AJ45" s="426"/>
      <c r="AK45" s="424"/>
      <c r="AL45" s="425"/>
      <c r="AM45" s="425"/>
      <c r="AN45" s="426"/>
    </row>
    <row r="46" spans="1:40" ht="19.5" customHeight="1">
      <c r="A46" s="420" t="s">
        <v>128</v>
      </c>
      <c r="B46" s="406"/>
      <c r="C46" s="352" t="s">
        <v>359</v>
      </c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427"/>
      <c r="AC46" s="372" t="s">
        <v>360</v>
      </c>
      <c r="AD46" s="373"/>
      <c r="AE46" s="373"/>
      <c r="AF46" s="423"/>
      <c r="AG46" s="424"/>
      <c r="AH46" s="425"/>
      <c r="AI46" s="425"/>
      <c r="AJ46" s="426"/>
      <c r="AK46" s="424"/>
      <c r="AL46" s="425"/>
      <c r="AM46" s="425"/>
      <c r="AN46" s="426"/>
    </row>
    <row r="47" spans="1:40" ht="19.5" customHeight="1">
      <c r="A47" s="420" t="s">
        <v>131</v>
      </c>
      <c r="B47" s="406"/>
      <c r="C47" s="352" t="s">
        <v>361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427"/>
      <c r="AC47" s="372" t="s">
        <v>362</v>
      </c>
      <c r="AD47" s="373"/>
      <c r="AE47" s="373"/>
      <c r="AF47" s="423"/>
      <c r="AG47" s="424"/>
      <c r="AH47" s="425"/>
      <c r="AI47" s="425"/>
      <c r="AJ47" s="426"/>
      <c r="AK47" s="424"/>
      <c r="AL47" s="425"/>
      <c r="AM47" s="425"/>
      <c r="AN47" s="426"/>
    </row>
    <row r="48" spans="1:40" ht="19.5" customHeight="1">
      <c r="A48" s="420" t="s">
        <v>134</v>
      </c>
      <c r="B48" s="406"/>
      <c r="C48" s="352" t="s">
        <v>363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427"/>
      <c r="AC48" s="372" t="s">
        <v>364</v>
      </c>
      <c r="AD48" s="373"/>
      <c r="AE48" s="373"/>
      <c r="AF48" s="423"/>
      <c r="AG48" s="424"/>
      <c r="AH48" s="425"/>
      <c r="AI48" s="425"/>
      <c r="AJ48" s="426"/>
      <c r="AK48" s="424"/>
      <c r="AL48" s="425"/>
      <c r="AM48" s="425"/>
      <c r="AN48" s="426"/>
    </row>
    <row r="49" spans="1:40" ht="19.5" customHeight="1">
      <c r="A49" s="420" t="s">
        <v>137</v>
      </c>
      <c r="B49" s="406"/>
      <c r="C49" s="352" t="s">
        <v>365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427"/>
      <c r="AC49" s="372" t="s">
        <v>366</v>
      </c>
      <c r="AD49" s="373"/>
      <c r="AE49" s="373"/>
      <c r="AF49" s="423"/>
      <c r="AG49" s="424"/>
      <c r="AH49" s="425"/>
      <c r="AI49" s="425"/>
      <c r="AJ49" s="426"/>
      <c r="AK49" s="424"/>
      <c r="AL49" s="425"/>
      <c r="AM49" s="425"/>
      <c r="AN49" s="426"/>
    </row>
    <row r="50" spans="1:40" ht="19.5" customHeight="1">
      <c r="A50" s="413" t="s">
        <v>140</v>
      </c>
      <c r="B50" s="429"/>
      <c r="C50" s="358" t="s">
        <v>367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428"/>
      <c r="AC50" s="356" t="s">
        <v>368</v>
      </c>
      <c r="AD50" s="357"/>
      <c r="AE50" s="357"/>
      <c r="AF50" s="416"/>
      <c r="AG50" s="417">
        <f>SUM(AG40:AJ49)</f>
        <v>800</v>
      </c>
      <c r="AH50" s="418"/>
      <c r="AI50" s="418"/>
      <c r="AJ50" s="419"/>
      <c r="AK50" s="417">
        <f>SUM(AK40:AN49)</f>
        <v>800</v>
      </c>
      <c r="AL50" s="418"/>
      <c r="AM50" s="418"/>
      <c r="AN50" s="419"/>
    </row>
    <row r="51" spans="1:40" ht="19.5" customHeight="1">
      <c r="A51" s="420">
        <v>45</v>
      </c>
      <c r="B51" s="421"/>
      <c r="C51" s="352" t="s">
        <v>369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427"/>
      <c r="AC51" s="372" t="s">
        <v>370</v>
      </c>
      <c r="AD51" s="373"/>
      <c r="AE51" s="373"/>
      <c r="AF51" s="423"/>
      <c r="AG51" s="424"/>
      <c r="AH51" s="425"/>
      <c r="AI51" s="425"/>
      <c r="AJ51" s="426"/>
      <c r="AK51" s="424"/>
      <c r="AL51" s="425"/>
      <c r="AM51" s="425"/>
      <c r="AN51" s="426"/>
    </row>
    <row r="52" spans="1:40" ht="19.5" customHeight="1">
      <c r="A52" s="420">
        <v>46</v>
      </c>
      <c r="B52" s="421"/>
      <c r="C52" s="352" t="s">
        <v>371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427"/>
      <c r="AC52" s="372" t="s">
        <v>372</v>
      </c>
      <c r="AD52" s="373"/>
      <c r="AE52" s="373"/>
      <c r="AF52" s="423"/>
      <c r="AG52" s="424"/>
      <c r="AH52" s="425"/>
      <c r="AI52" s="425"/>
      <c r="AJ52" s="426"/>
      <c r="AK52" s="424"/>
      <c r="AL52" s="425"/>
      <c r="AM52" s="425"/>
      <c r="AN52" s="426"/>
    </row>
    <row r="53" spans="1:40" ht="19.5" customHeight="1">
      <c r="A53" s="420">
        <v>47</v>
      </c>
      <c r="B53" s="421"/>
      <c r="C53" s="352" t="s">
        <v>373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427"/>
      <c r="AC53" s="372" t="s">
        <v>374</v>
      </c>
      <c r="AD53" s="373"/>
      <c r="AE53" s="373"/>
      <c r="AF53" s="423"/>
      <c r="AG53" s="424"/>
      <c r="AH53" s="425"/>
      <c r="AI53" s="425"/>
      <c r="AJ53" s="426"/>
      <c r="AK53" s="424">
        <v>3000</v>
      </c>
      <c r="AL53" s="425"/>
      <c r="AM53" s="425"/>
      <c r="AN53" s="426"/>
    </row>
    <row r="54" spans="1:40" ht="19.5" customHeight="1">
      <c r="A54" s="420">
        <v>48</v>
      </c>
      <c r="B54" s="421"/>
      <c r="C54" s="352" t="s">
        <v>375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427"/>
      <c r="AC54" s="372" t="s">
        <v>376</v>
      </c>
      <c r="AD54" s="373"/>
      <c r="AE54" s="373"/>
      <c r="AF54" s="423"/>
      <c r="AG54" s="424"/>
      <c r="AH54" s="425"/>
      <c r="AI54" s="425"/>
      <c r="AJ54" s="426"/>
      <c r="AK54" s="424"/>
      <c r="AL54" s="425"/>
      <c r="AM54" s="425"/>
      <c r="AN54" s="426"/>
    </row>
    <row r="55" spans="1:40" ht="19.5" customHeight="1">
      <c r="A55" s="420">
        <v>49</v>
      </c>
      <c r="B55" s="421"/>
      <c r="C55" s="352" t="s">
        <v>377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427"/>
      <c r="AC55" s="372" t="s">
        <v>378</v>
      </c>
      <c r="AD55" s="373"/>
      <c r="AE55" s="373"/>
      <c r="AF55" s="423"/>
      <c r="AG55" s="424"/>
      <c r="AH55" s="425"/>
      <c r="AI55" s="425"/>
      <c r="AJ55" s="426"/>
      <c r="AK55" s="424"/>
      <c r="AL55" s="425"/>
      <c r="AM55" s="425"/>
      <c r="AN55" s="426"/>
    </row>
    <row r="56" spans="1:40" ht="19.5" customHeight="1">
      <c r="A56" s="413">
        <v>50</v>
      </c>
      <c r="B56" s="414"/>
      <c r="C56" s="382" t="s">
        <v>379</v>
      </c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415"/>
      <c r="AC56" s="356" t="s">
        <v>380</v>
      </c>
      <c r="AD56" s="357"/>
      <c r="AE56" s="357"/>
      <c r="AF56" s="416"/>
      <c r="AG56" s="417">
        <f>SUM(AG51:AJ55)</f>
        <v>0</v>
      </c>
      <c r="AH56" s="418"/>
      <c r="AI56" s="418"/>
      <c r="AJ56" s="419"/>
      <c r="AK56" s="417">
        <f>SUM(AK51:AN55)</f>
        <v>3000</v>
      </c>
      <c r="AL56" s="418"/>
      <c r="AM56" s="418"/>
      <c r="AN56" s="419"/>
    </row>
    <row r="57" spans="1:40" ht="29.25" customHeight="1">
      <c r="A57" s="420">
        <v>51</v>
      </c>
      <c r="B57" s="421"/>
      <c r="C57" s="352" t="s">
        <v>381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427"/>
      <c r="AC57" s="372" t="s">
        <v>382</v>
      </c>
      <c r="AD57" s="373"/>
      <c r="AE57" s="373"/>
      <c r="AF57" s="423"/>
      <c r="AG57" s="424"/>
      <c r="AH57" s="425"/>
      <c r="AI57" s="425"/>
      <c r="AJ57" s="426"/>
      <c r="AK57" s="424"/>
      <c r="AL57" s="425"/>
      <c r="AM57" s="425"/>
      <c r="AN57" s="426"/>
    </row>
    <row r="58" spans="1:40" ht="29.25" customHeight="1">
      <c r="A58" s="420">
        <v>52</v>
      </c>
      <c r="B58" s="421"/>
      <c r="C58" s="384" t="s">
        <v>383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422"/>
      <c r="AC58" s="372" t="s">
        <v>384</v>
      </c>
      <c r="AD58" s="373"/>
      <c r="AE58" s="373"/>
      <c r="AF58" s="423"/>
      <c r="AG58" s="424">
        <v>156</v>
      </c>
      <c r="AH58" s="425"/>
      <c r="AI58" s="425"/>
      <c r="AJ58" s="426"/>
      <c r="AK58" s="424">
        <v>156</v>
      </c>
      <c r="AL58" s="425"/>
      <c r="AM58" s="425"/>
      <c r="AN58" s="426"/>
    </row>
    <row r="59" spans="1:40" ht="19.5" customHeight="1">
      <c r="A59" s="420">
        <v>53</v>
      </c>
      <c r="B59" s="421"/>
      <c r="C59" s="352" t="s">
        <v>385</v>
      </c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427"/>
      <c r="AC59" s="372" t="s">
        <v>386</v>
      </c>
      <c r="AD59" s="373"/>
      <c r="AE59" s="373"/>
      <c r="AF59" s="423"/>
      <c r="AG59" s="424">
        <v>0</v>
      </c>
      <c r="AH59" s="425"/>
      <c r="AI59" s="425"/>
      <c r="AJ59" s="426"/>
      <c r="AK59" s="424">
        <v>0</v>
      </c>
      <c r="AL59" s="425"/>
      <c r="AM59" s="425"/>
      <c r="AN59" s="426"/>
    </row>
    <row r="60" spans="1:40" ht="19.5" customHeight="1">
      <c r="A60" s="413">
        <v>54</v>
      </c>
      <c r="B60" s="414"/>
      <c r="C60" s="382" t="s">
        <v>387</v>
      </c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415"/>
      <c r="AC60" s="356" t="s">
        <v>388</v>
      </c>
      <c r="AD60" s="357"/>
      <c r="AE60" s="357"/>
      <c r="AF60" s="416"/>
      <c r="AG60" s="417">
        <f>SUM(AG57:AJ59)</f>
        <v>156</v>
      </c>
      <c r="AH60" s="418"/>
      <c r="AI60" s="418"/>
      <c r="AJ60" s="419"/>
      <c r="AK60" s="417">
        <f>SUM(AK57:AN59)</f>
        <v>156</v>
      </c>
      <c r="AL60" s="418"/>
      <c r="AM60" s="418"/>
      <c r="AN60" s="419"/>
    </row>
    <row r="61" spans="1:40" ht="29.25" customHeight="1">
      <c r="A61" s="420">
        <v>55</v>
      </c>
      <c r="B61" s="421"/>
      <c r="C61" s="352" t="s">
        <v>389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427"/>
      <c r="AC61" s="372" t="s">
        <v>390</v>
      </c>
      <c r="AD61" s="373"/>
      <c r="AE61" s="373"/>
      <c r="AF61" s="423"/>
      <c r="AG61" s="424"/>
      <c r="AH61" s="425"/>
      <c r="AI61" s="425"/>
      <c r="AJ61" s="426"/>
      <c r="AK61" s="424"/>
      <c r="AL61" s="425"/>
      <c r="AM61" s="425"/>
      <c r="AN61" s="426"/>
    </row>
    <row r="62" spans="1:40" ht="29.25" customHeight="1">
      <c r="A62" s="420">
        <v>56</v>
      </c>
      <c r="B62" s="421"/>
      <c r="C62" s="384" t="s">
        <v>391</v>
      </c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422"/>
      <c r="AC62" s="372" t="s">
        <v>392</v>
      </c>
      <c r="AD62" s="373"/>
      <c r="AE62" s="373"/>
      <c r="AF62" s="423"/>
      <c r="AG62" s="424">
        <v>5906</v>
      </c>
      <c r="AH62" s="425"/>
      <c r="AI62" s="425"/>
      <c r="AJ62" s="426"/>
      <c r="AK62" s="424">
        <v>5200</v>
      </c>
      <c r="AL62" s="425"/>
      <c r="AM62" s="425"/>
      <c r="AN62" s="426"/>
    </row>
    <row r="63" spans="1:40" ht="19.5" customHeight="1">
      <c r="A63" s="420">
        <v>57</v>
      </c>
      <c r="B63" s="421"/>
      <c r="C63" s="352" t="s">
        <v>393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427"/>
      <c r="AC63" s="372" t="s">
        <v>394</v>
      </c>
      <c r="AD63" s="373"/>
      <c r="AE63" s="373"/>
      <c r="AF63" s="423"/>
      <c r="AG63" s="424"/>
      <c r="AH63" s="425"/>
      <c r="AI63" s="425"/>
      <c r="AJ63" s="426"/>
      <c r="AK63" s="424"/>
      <c r="AL63" s="425"/>
      <c r="AM63" s="425"/>
      <c r="AN63" s="426"/>
    </row>
    <row r="64" spans="1:40" ht="19.5" customHeight="1">
      <c r="A64" s="413">
        <v>58</v>
      </c>
      <c r="B64" s="414"/>
      <c r="C64" s="382" t="s">
        <v>395</v>
      </c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415"/>
      <c r="AC64" s="356" t="s">
        <v>396</v>
      </c>
      <c r="AD64" s="357"/>
      <c r="AE64" s="357"/>
      <c r="AF64" s="416"/>
      <c r="AG64" s="417">
        <f>SUM(AG61:AJ63)</f>
        <v>5906</v>
      </c>
      <c r="AH64" s="418"/>
      <c r="AI64" s="418"/>
      <c r="AJ64" s="419"/>
      <c r="AK64" s="417">
        <f>SUM(AK61:AN63)</f>
        <v>5200</v>
      </c>
      <c r="AL64" s="418"/>
      <c r="AM64" s="418"/>
      <c r="AN64" s="419"/>
    </row>
    <row r="65" spans="1:40" ht="19.5" customHeight="1">
      <c r="A65" s="413">
        <v>59</v>
      </c>
      <c r="B65" s="414"/>
      <c r="C65" s="358" t="s">
        <v>397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428"/>
      <c r="AC65" s="356" t="s">
        <v>398</v>
      </c>
      <c r="AD65" s="357"/>
      <c r="AE65" s="357"/>
      <c r="AF65" s="416"/>
      <c r="AG65" s="417">
        <f>AG19+AG25+AG39+AG50+AG56+AG60+AG64</f>
        <v>43698</v>
      </c>
      <c r="AH65" s="418"/>
      <c r="AI65" s="418"/>
      <c r="AJ65" s="419"/>
      <c r="AK65" s="417">
        <f>AK19+AK25+AK39+AK50+AK56+AK60+AK64</f>
        <v>54488</v>
      </c>
      <c r="AL65" s="418"/>
      <c r="AM65" s="418"/>
      <c r="AN65" s="419"/>
    </row>
  </sheetData>
  <sheetProtection/>
  <mergeCells count="305">
    <mergeCell ref="A65:B65"/>
    <mergeCell ref="C65:AB65"/>
    <mergeCell ref="AC65:AF65"/>
    <mergeCell ref="AG65:AJ65"/>
    <mergeCell ref="AK65:AN65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1:AN1"/>
    <mergeCell ref="A2:AN2"/>
    <mergeCell ref="A3:AN3"/>
    <mergeCell ref="A4:AJ4"/>
    <mergeCell ref="A5:AJ5"/>
    <mergeCell ref="A6:B6"/>
    <mergeCell ref="C6:AB6"/>
    <mergeCell ref="AC6:AF6"/>
    <mergeCell ref="AG6:AJ6"/>
    <mergeCell ref="AK6:AN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0" r:id="rId1"/>
  <headerFooter alignWithMargins="0">
    <oddHeader>&amp;R3. számú melléklet a 2/2015.(II.11.) számú önkormányzati rendelethez &amp;X5</oddHeader>
    <oddFooter>&amp;R&amp;X5 &amp;XMódosította: 11/2015.(IX.28.) sz. ör. 2.§-a</oddFooter>
  </headerFooter>
  <rowBreaks count="1" manualBreakCount="1">
    <brk id="3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5.140625" style="206" customWidth="1"/>
    <col min="2" max="2" width="14.7109375" style="206" customWidth="1"/>
    <col min="3" max="16384" width="9.140625" style="206" customWidth="1"/>
  </cols>
  <sheetData>
    <row r="1" ht="12.75">
      <c r="B1" s="207"/>
    </row>
    <row r="2" spans="1:35" ht="33.75" customHeight="1">
      <c r="A2" s="341" t="s">
        <v>705</v>
      </c>
      <c r="B2" s="34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1:35" s="213" customFormat="1" ht="22.5">
      <c r="A3" s="360" t="s">
        <v>718</v>
      </c>
      <c r="B3" s="360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</row>
    <row r="4" spans="1:35" s="213" customFormat="1" ht="22.5">
      <c r="A4" s="204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</row>
    <row r="5" spans="1:35" s="213" customFormat="1" ht="22.5">
      <c r="A5" s="360" t="s">
        <v>691</v>
      </c>
      <c r="B5" s="360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</row>
    <row r="6" spans="1:35" s="213" customFormat="1" ht="22.5">
      <c r="A6" s="204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</row>
    <row r="7" spans="1:2" ht="18">
      <c r="A7" s="209"/>
      <c r="B7" s="210" t="s">
        <v>646</v>
      </c>
    </row>
    <row r="8" spans="1:2" ht="31.5">
      <c r="A8" s="253" t="s">
        <v>647</v>
      </c>
      <c r="B8" s="270" t="s">
        <v>678</v>
      </c>
    </row>
    <row r="9" spans="1:2" ht="15.75">
      <c r="A9" s="271" t="s">
        <v>675</v>
      </c>
      <c r="B9" s="270">
        <v>1099</v>
      </c>
    </row>
    <row r="10" spans="1:2" ht="15.75">
      <c r="A10" s="268" t="s">
        <v>648</v>
      </c>
      <c r="B10" s="272">
        <f>SUM(B11:B12)</f>
        <v>2286</v>
      </c>
    </row>
    <row r="11" spans="1:2" ht="15.75">
      <c r="A11" s="269" t="s">
        <v>649</v>
      </c>
      <c r="B11" s="273"/>
    </row>
    <row r="12" spans="1:2" ht="15.75">
      <c r="A12" s="254" t="s">
        <v>650</v>
      </c>
      <c r="B12" s="273">
        <v>2286</v>
      </c>
    </row>
    <row r="13" spans="1:2" ht="15.75">
      <c r="A13" s="256" t="s">
        <v>651</v>
      </c>
      <c r="B13" s="272">
        <f>SUM(B14:B15)</f>
        <v>0</v>
      </c>
    </row>
    <row r="14" spans="1:2" ht="15.75">
      <c r="A14" s="254" t="s">
        <v>652</v>
      </c>
      <c r="B14" s="273">
        <v>0</v>
      </c>
    </row>
    <row r="15" spans="1:2" ht="15.75">
      <c r="A15" s="254" t="s">
        <v>653</v>
      </c>
      <c r="B15" s="273">
        <v>0</v>
      </c>
    </row>
    <row r="16" spans="1:2" ht="15.75">
      <c r="A16" s="256" t="s">
        <v>654</v>
      </c>
      <c r="B16" s="272">
        <f>SUM(B17)</f>
        <v>0</v>
      </c>
    </row>
    <row r="17" spans="1:2" ht="15.75">
      <c r="A17" s="254" t="s">
        <v>655</v>
      </c>
      <c r="B17" s="273">
        <v>0</v>
      </c>
    </row>
    <row r="18" spans="1:2" ht="15.75">
      <c r="A18" s="256" t="s">
        <v>656</v>
      </c>
      <c r="B18" s="272">
        <f>SUM(B19:B21)</f>
        <v>43</v>
      </c>
    </row>
    <row r="19" spans="1:2" ht="15.75">
      <c r="A19" s="254" t="s">
        <v>657</v>
      </c>
      <c r="B19" s="273">
        <v>0</v>
      </c>
    </row>
    <row r="20" spans="1:2" ht="18" customHeight="1">
      <c r="A20" s="254" t="s">
        <v>658</v>
      </c>
      <c r="B20" s="273">
        <v>43</v>
      </c>
    </row>
    <row r="21" spans="1:2" ht="15.75">
      <c r="A21" s="254" t="s">
        <v>659</v>
      </c>
      <c r="B21" s="273"/>
    </row>
    <row r="22" spans="1:2" ht="24" customHeight="1">
      <c r="A22" s="247" t="s">
        <v>692</v>
      </c>
      <c r="B22" s="274">
        <f>B9+B10+B16+B18</f>
        <v>3428</v>
      </c>
    </row>
    <row r="23" spans="1:2" ht="12.75">
      <c r="A23" s="213"/>
      <c r="B23" s="212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 (II. 11.)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="115" zoomScaleNormal="115" zoomScaleSheetLayoutView="100" workbookViewId="0" topLeftCell="A1">
      <selection activeCell="C10" sqref="C10"/>
    </sheetView>
  </sheetViews>
  <sheetFormatPr defaultColWidth="9.140625" defaultRowHeight="15"/>
  <cols>
    <col min="1" max="1" width="5.8515625" style="138" customWidth="1"/>
    <col min="2" max="2" width="47.28125" style="141" customWidth="1"/>
    <col min="3" max="3" width="14.00390625" style="138" customWidth="1"/>
    <col min="4" max="4" width="47.28125" style="138" customWidth="1"/>
    <col min="5" max="5" width="14.00390625" style="138" customWidth="1"/>
    <col min="6" max="16384" width="9.140625" style="138" customWidth="1"/>
  </cols>
  <sheetData>
    <row r="1" spans="1:25" ht="21" customHeight="1">
      <c r="A1" s="341" t="s">
        <v>705</v>
      </c>
      <c r="B1" s="341"/>
      <c r="C1" s="341"/>
      <c r="D1" s="341"/>
      <c r="E1" s="341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5" ht="36.75" customHeight="1">
      <c r="A2" s="360" t="s">
        <v>718</v>
      </c>
      <c r="B2" s="360"/>
      <c r="C2" s="360"/>
      <c r="D2" s="360"/>
      <c r="E2" s="360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5" ht="39.75" customHeight="1">
      <c r="A3" s="438" t="s">
        <v>641</v>
      </c>
      <c r="B3" s="438"/>
      <c r="C3" s="438"/>
      <c r="D3" s="438"/>
      <c r="E3" s="438"/>
    </row>
    <row r="4" ht="14.25" thickBot="1">
      <c r="E4" s="142" t="s">
        <v>479</v>
      </c>
    </row>
    <row r="5" spans="1:5" ht="18" customHeight="1" thickBot="1">
      <c r="A5" s="436" t="s">
        <v>3</v>
      </c>
      <c r="B5" s="143" t="s">
        <v>431</v>
      </c>
      <c r="C5" s="144"/>
      <c r="D5" s="143" t="s">
        <v>432</v>
      </c>
      <c r="E5" s="145"/>
    </row>
    <row r="6" spans="1:5" s="149" customFormat="1" ht="35.25" customHeight="1" thickBot="1">
      <c r="A6" s="437"/>
      <c r="B6" s="146" t="s">
        <v>1</v>
      </c>
      <c r="C6" s="147" t="s">
        <v>723</v>
      </c>
      <c r="D6" s="146" t="s">
        <v>1</v>
      </c>
      <c r="E6" s="148" t="s">
        <v>723</v>
      </c>
    </row>
    <row r="7" spans="1:5" s="154" customFormat="1" ht="12" customHeight="1" thickBot="1">
      <c r="A7" s="150">
        <v>1</v>
      </c>
      <c r="B7" s="151">
        <v>2</v>
      </c>
      <c r="C7" s="152" t="s">
        <v>9</v>
      </c>
      <c r="D7" s="151" t="s">
        <v>10</v>
      </c>
      <c r="E7" s="153" t="s">
        <v>433</v>
      </c>
    </row>
    <row r="8" spans="1:5" ht="12.75" customHeight="1">
      <c r="A8" s="155" t="s">
        <v>7</v>
      </c>
      <c r="B8" s="156" t="s">
        <v>586</v>
      </c>
      <c r="C8" s="157">
        <v>15628</v>
      </c>
      <c r="D8" s="156" t="s">
        <v>401</v>
      </c>
      <c r="E8" s="158">
        <v>14270</v>
      </c>
    </row>
    <row r="9" spans="1:5" ht="12.75" customHeight="1">
      <c r="A9" s="159" t="s">
        <v>8</v>
      </c>
      <c r="B9" s="160" t="s">
        <v>408</v>
      </c>
      <c r="C9" s="161">
        <v>12484</v>
      </c>
      <c r="D9" s="160" t="s">
        <v>587</v>
      </c>
      <c r="E9" s="162">
        <v>2626</v>
      </c>
    </row>
    <row r="10" spans="1:5" ht="12.75" customHeight="1">
      <c r="A10" s="159" t="s">
        <v>9</v>
      </c>
      <c r="B10" s="160" t="s">
        <v>588</v>
      </c>
      <c r="C10" s="161"/>
      <c r="D10" s="160" t="s">
        <v>402</v>
      </c>
      <c r="E10" s="162">
        <v>9782</v>
      </c>
    </row>
    <row r="11" spans="1:5" ht="12.75" customHeight="1">
      <c r="A11" s="159" t="s">
        <v>10</v>
      </c>
      <c r="B11" s="160" t="s">
        <v>410</v>
      </c>
      <c r="C11" s="161">
        <v>3428</v>
      </c>
      <c r="D11" s="160" t="s">
        <v>568</v>
      </c>
      <c r="E11" s="162">
        <v>2535</v>
      </c>
    </row>
    <row r="12" spans="1:5" ht="12.75" customHeight="1">
      <c r="A12" s="159" t="s">
        <v>433</v>
      </c>
      <c r="B12" s="163" t="s">
        <v>571</v>
      </c>
      <c r="C12" s="161">
        <v>156</v>
      </c>
      <c r="D12" s="160" t="s">
        <v>404</v>
      </c>
      <c r="E12" s="162">
        <v>3790</v>
      </c>
    </row>
    <row r="13" spans="1:5" ht="12.75" customHeight="1">
      <c r="A13" s="159" t="s">
        <v>434</v>
      </c>
      <c r="B13" s="160" t="s">
        <v>589</v>
      </c>
      <c r="C13" s="164"/>
      <c r="D13" s="160" t="s">
        <v>206</v>
      </c>
      <c r="E13" s="162"/>
    </row>
    <row r="14" spans="1:5" ht="12.75" customHeight="1">
      <c r="A14" s="159" t="s">
        <v>435</v>
      </c>
      <c r="B14" s="160" t="s">
        <v>365</v>
      </c>
      <c r="C14" s="161">
        <v>800</v>
      </c>
      <c r="D14" s="165"/>
      <c r="E14" s="162"/>
    </row>
    <row r="15" spans="1:5" ht="12.75" customHeight="1">
      <c r="A15" s="159" t="s">
        <v>436</v>
      </c>
      <c r="B15" s="165"/>
      <c r="C15" s="161"/>
      <c r="D15" s="165"/>
      <c r="E15" s="162"/>
    </row>
    <row r="16" spans="1:5" ht="12.75" customHeight="1">
      <c r="A16" s="159" t="s">
        <v>437</v>
      </c>
      <c r="B16" s="166"/>
      <c r="C16" s="164"/>
      <c r="D16" s="165"/>
      <c r="E16" s="162"/>
    </row>
    <row r="17" spans="1:5" ht="12.75" customHeight="1">
      <c r="A17" s="159" t="s">
        <v>438</v>
      </c>
      <c r="B17" s="165"/>
      <c r="C17" s="161"/>
      <c r="D17" s="165"/>
      <c r="E17" s="162"/>
    </row>
    <row r="18" spans="1:5" ht="12.75" customHeight="1">
      <c r="A18" s="159" t="s">
        <v>439</v>
      </c>
      <c r="B18" s="165"/>
      <c r="C18" s="161"/>
      <c r="D18" s="165"/>
      <c r="E18" s="162"/>
    </row>
    <row r="19" spans="1:5" ht="12.75" customHeight="1" thickBot="1">
      <c r="A19" s="159" t="s">
        <v>440</v>
      </c>
      <c r="B19" s="167"/>
      <c r="C19" s="168"/>
      <c r="D19" s="165"/>
      <c r="E19" s="169"/>
    </row>
    <row r="20" spans="1:5" ht="15.75" customHeight="1" thickBot="1">
      <c r="A20" s="170" t="s">
        <v>442</v>
      </c>
      <c r="B20" s="171" t="s">
        <v>590</v>
      </c>
      <c r="C20" s="172">
        <f>+C8+C9+C11+C12+C14+C15+C16+C17+C18+C19</f>
        <v>32496</v>
      </c>
      <c r="D20" s="171" t="s">
        <v>591</v>
      </c>
      <c r="E20" s="173">
        <f>SUM(E8:E19)</f>
        <v>33003</v>
      </c>
    </row>
    <row r="21" spans="1:5" ht="12.75" customHeight="1">
      <c r="A21" s="174" t="s">
        <v>443</v>
      </c>
      <c r="B21" s="175" t="s">
        <v>592</v>
      </c>
      <c r="C21" s="176">
        <f>+C22+C23+C24+C25</f>
        <v>507</v>
      </c>
      <c r="D21" s="177" t="s">
        <v>593</v>
      </c>
      <c r="E21" s="178"/>
    </row>
    <row r="22" spans="1:5" ht="12.75" customHeight="1">
      <c r="A22" s="179" t="s">
        <v>444</v>
      </c>
      <c r="B22" s="177" t="s">
        <v>594</v>
      </c>
      <c r="C22" s="180">
        <v>507</v>
      </c>
      <c r="D22" s="177" t="s">
        <v>595</v>
      </c>
      <c r="E22" s="181"/>
    </row>
    <row r="23" spans="1:5" ht="12.75" customHeight="1">
      <c r="A23" s="179" t="s">
        <v>445</v>
      </c>
      <c r="B23" s="177" t="s">
        <v>596</v>
      </c>
      <c r="C23" s="180"/>
      <c r="D23" s="177" t="s">
        <v>441</v>
      </c>
      <c r="E23" s="181"/>
    </row>
    <row r="24" spans="1:5" ht="12.75" customHeight="1">
      <c r="A24" s="179" t="s">
        <v>446</v>
      </c>
      <c r="B24" s="177" t="s">
        <v>597</v>
      </c>
      <c r="C24" s="180"/>
      <c r="D24" s="177" t="s">
        <v>578</v>
      </c>
      <c r="E24" s="181"/>
    </row>
    <row r="25" spans="1:5" ht="12.75" customHeight="1">
      <c r="A25" s="179" t="s">
        <v>447</v>
      </c>
      <c r="B25" s="177" t="s">
        <v>598</v>
      </c>
      <c r="C25" s="180"/>
      <c r="D25" s="175" t="s">
        <v>599</v>
      </c>
      <c r="E25" s="181"/>
    </row>
    <row r="26" spans="1:5" ht="12.75" customHeight="1">
      <c r="A26" s="179" t="s">
        <v>448</v>
      </c>
      <c r="B26" s="177" t="s">
        <v>600</v>
      </c>
      <c r="C26" s="182">
        <f>+C27+C28</f>
        <v>0</v>
      </c>
      <c r="D26" s="177" t="s">
        <v>601</v>
      </c>
      <c r="E26" s="181"/>
    </row>
    <row r="27" spans="1:5" ht="12.75" customHeight="1">
      <c r="A27" s="174" t="s">
        <v>449</v>
      </c>
      <c r="B27" s="175" t="s">
        <v>602</v>
      </c>
      <c r="C27" s="183"/>
      <c r="D27" s="156" t="s">
        <v>603</v>
      </c>
      <c r="E27" s="178"/>
    </row>
    <row r="28" spans="1:5" ht="12.75" customHeight="1" thickBot="1">
      <c r="A28" s="179" t="s">
        <v>450</v>
      </c>
      <c r="B28" s="177" t="s">
        <v>604</v>
      </c>
      <c r="C28" s="180"/>
      <c r="D28" s="165"/>
      <c r="E28" s="181"/>
    </row>
    <row r="29" spans="1:5" ht="15.75" customHeight="1" thickBot="1">
      <c r="A29" s="170" t="s">
        <v>451</v>
      </c>
      <c r="B29" s="171" t="s">
        <v>605</v>
      </c>
      <c r="C29" s="172">
        <f>+C21+C26</f>
        <v>507</v>
      </c>
      <c r="D29" s="171" t="s">
        <v>606</v>
      </c>
      <c r="E29" s="173">
        <f>SUM(E21:E28)</f>
        <v>0</v>
      </c>
    </row>
    <row r="30" spans="1:5" ht="13.5" thickBot="1">
      <c r="A30" s="170" t="s">
        <v>452</v>
      </c>
      <c r="B30" s="184" t="s">
        <v>607</v>
      </c>
      <c r="C30" s="185">
        <f>+C20+C29</f>
        <v>33003</v>
      </c>
      <c r="D30" s="184" t="s">
        <v>608</v>
      </c>
      <c r="E30" s="185">
        <f>+E20+E29</f>
        <v>33003</v>
      </c>
    </row>
    <row r="31" spans="1:5" ht="13.5" thickBot="1">
      <c r="A31" s="170" t="s">
        <v>453</v>
      </c>
      <c r="B31" s="184" t="s">
        <v>454</v>
      </c>
      <c r="C31" s="185">
        <f>IF(C20-E20&lt;0,E20-C20,"-")</f>
        <v>507</v>
      </c>
      <c r="D31" s="184" t="s">
        <v>582</v>
      </c>
      <c r="E31" s="185" t="str">
        <f>IF(C20-E20&gt;0,C20-E20,"-")</f>
        <v>-</v>
      </c>
    </row>
    <row r="32" spans="1:5" ht="13.5" thickBot="1">
      <c r="A32" s="170" t="s">
        <v>579</v>
      </c>
      <c r="B32" s="184" t="s">
        <v>609</v>
      </c>
      <c r="C32" s="185" t="str">
        <f>IF(C20+C21-E30&lt;0,E30-(C20+C21),"-")</f>
        <v>-</v>
      </c>
      <c r="D32" s="184" t="s">
        <v>610</v>
      </c>
      <c r="E32" s="185" t="str">
        <f>IF(C20+C21-E30&gt;0,C20+C21-E30,"-")</f>
        <v>-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2/2015. (II.11.)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G23" sqref="G23"/>
    </sheetView>
  </sheetViews>
  <sheetFormatPr defaultColWidth="9.140625" defaultRowHeight="15"/>
  <cols>
    <col min="1" max="1" width="5.8515625" style="138" customWidth="1"/>
    <col min="2" max="2" width="47.28125" style="141" customWidth="1"/>
    <col min="3" max="3" width="14.00390625" style="138" customWidth="1"/>
    <col min="4" max="4" width="47.28125" style="138" customWidth="1"/>
    <col min="5" max="5" width="14.00390625" style="138" customWidth="1"/>
    <col min="6" max="16384" width="9.140625" style="138" customWidth="1"/>
  </cols>
  <sheetData>
    <row r="1" ht="27" customHeight="1"/>
    <row r="2" spans="1:5" ht="26.25" customHeight="1">
      <c r="A2" s="341" t="s">
        <v>705</v>
      </c>
      <c r="B2" s="341"/>
      <c r="C2" s="341"/>
      <c r="D2" s="341"/>
      <c r="E2" s="341"/>
    </row>
    <row r="3" spans="1:5" ht="27" customHeight="1">
      <c r="A3" s="360" t="s">
        <v>718</v>
      </c>
      <c r="B3" s="360"/>
      <c r="C3" s="360"/>
      <c r="D3" s="360"/>
      <c r="E3" s="360"/>
    </row>
    <row r="4" spans="2:5" ht="31.5" customHeight="1">
      <c r="B4" s="139" t="s">
        <v>642</v>
      </c>
      <c r="C4" s="140"/>
      <c r="D4" s="140"/>
      <c r="E4" s="140"/>
    </row>
    <row r="5" ht="14.25" thickBot="1">
      <c r="E5" s="142" t="s">
        <v>479</v>
      </c>
    </row>
    <row r="6" spans="1:5" ht="13.5" thickBot="1">
      <c r="A6" s="439" t="s">
        <v>3</v>
      </c>
      <c r="B6" s="143" t="s">
        <v>431</v>
      </c>
      <c r="C6" s="144"/>
      <c r="D6" s="143" t="s">
        <v>432</v>
      </c>
      <c r="E6" s="145"/>
    </row>
    <row r="7" spans="1:5" s="149" customFormat="1" ht="24.75" thickBot="1">
      <c r="A7" s="440"/>
      <c r="B7" s="146" t="s">
        <v>1</v>
      </c>
      <c r="C7" s="147" t="s">
        <v>723</v>
      </c>
      <c r="D7" s="146" t="s">
        <v>1</v>
      </c>
      <c r="E7" s="147" t="s">
        <v>723</v>
      </c>
    </row>
    <row r="8" spans="1:5" s="149" customFormat="1" ht="13.5" thickBot="1">
      <c r="A8" s="150">
        <v>1</v>
      </c>
      <c r="B8" s="151">
        <v>2</v>
      </c>
      <c r="C8" s="152">
        <v>3</v>
      </c>
      <c r="D8" s="151">
        <v>4</v>
      </c>
      <c r="E8" s="153">
        <v>5</v>
      </c>
    </row>
    <row r="9" spans="1:5" ht="12.75" customHeight="1">
      <c r="A9" s="155" t="s">
        <v>7</v>
      </c>
      <c r="B9" s="156" t="s">
        <v>409</v>
      </c>
      <c r="C9" s="157">
        <v>5296</v>
      </c>
      <c r="D9" s="156" t="s">
        <v>611</v>
      </c>
      <c r="E9" s="158"/>
    </row>
    <row r="10" spans="1:5" ht="12.75">
      <c r="A10" s="159" t="s">
        <v>8</v>
      </c>
      <c r="B10" s="160" t="s">
        <v>612</v>
      </c>
      <c r="C10" s="161"/>
      <c r="D10" s="160" t="s">
        <v>613</v>
      </c>
      <c r="E10" s="162"/>
    </row>
    <row r="11" spans="1:5" ht="12.75" customHeight="1">
      <c r="A11" s="159" t="s">
        <v>9</v>
      </c>
      <c r="B11" s="160" t="s">
        <v>412</v>
      </c>
      <c r="C11" s="161"/>
      <c r="D11" s="160" t="s">
        <v>614</v>
      </c>
      <c r="E11" s="162">
        <v>12145</v>
      </c>
    </row>
    <row r="12" spans="1:5" ht="12.75" customHeight="1">
      <c r="A12" s="159" t="s">
        <v>10</v>
      </c>
      <c r="B12" s="160" t="s">
        <v>615</v>
      </c>
      <c r="C12" s="161">
        <v>5906</v>
      </c>
      <c r="D12" s="160" t="s">
        <v>616</v>
      </c>
      <c r="E12" s="162"/>
    </row>
    <row r="13" spans="1:5" ht="12.75" customHeight="1">
      <c r="A13" s="159" t="s">
        <v>433</v>
      </c>
      <c r="B13" s="160" t="s">
        <v>617</v>
      </c>
      <c r="C13" s="161"/>
      <c r="D13" s="160" t="s">
        <v>618</v>
      </c>
      <c r="E13" s="162"/>
    </row>
    <row r="14" spans="1:5" ht="12.75" customHeight="1">
      <c r="A14" s="159" t="s">
        <v>434</v>
      </c>
      <c r="B14" s="160" t="s">
        <v>619</v>
      </c>
      <c r="C14" s="164"/>
      <c r="D14" s="165"/>
      <c r="E14" s="162"/>
    </row>
    <row r="15" spans="1:5" ht="12.75" customHeight="1">
      <c r="A15" s="159" t="s">
        <v>435</v>
      </c>
      <c r="B15" s="165"/>
      <c r="C15" s="161"/>
      <c r="D15" s="165"/>
      <c r="E15" s="162"/>
    </row>
    <row r="16" spans="1:5" ht="12.75" customHeight="1">
      <c r="A16" s="159" t="s">
        <v>436</v>
      </c>
      <c r="B16" s="165"/>
      <c r="C16" s="161"/>
      <c r="D16" s="165"/>
      <c r="E16" s="162"/>
    </row>
    <row r="17" spans="1:5" ht="12.75" customHeight="1">
      <c r="A17" s="159" t="s">
        <v>437</v>
      </c>
      <c r="B17" s="165"/>
      <c r="C17" s="164"/>
      <c r="D17" s="165"/>
      <c r="E17" s="162"/>
    </row>
    <row r="18" spans="1:5" ht="12.75">
      <c r="A18" s="159" t="s">
        <v>438</v>
      </c>
      <c r="B18" s="165"/>
      <c r="C18" s="164"/>
      <c r="D18" s="165"/>
      <c r="E18" s="162"/>
    </row>
    <row r="19" spans="1:5" ht="12.75" customHeight="1" thickBot="1">
      <c r="A19" s="186" t="s">
        <v>439</v>
      </c>
      <c r="B19" s="187"/>
      <c r="C19" s="188"/>
      <c r="D19" s="189" t="s">
        <v>206</v>
      </c>
      <c r="E19" s="190"/>
    </row>
    <row r="20" spans="1:5" ht="15.75" customHeight="1" thickBot="1">
      <c r="A20" s="170" t="s">
        <v>440</v>
      </c>
      <c r="B20" s="171" t="s">
        <v>620</v>
      </c>
      <c r="C20" s="172">
        <f>+C9+C11+C12+C14+C15+C16+C17+C18+C19</f>
        <v>11202</v>
      </c>
      <c r="D20" s="171" t="s">
        <v>621</v>
      </c>
      <c r="E20" s="173">
        <f>+E9+E11+E13+E14+E15+E16+E17+E18+E19</f>
        <v>12145</v>
      </c>
    </row>
    <row r="21" spans="1:5" ht="12.75" customHeight="1">
      <c r="A21" s="155" t="s">
        <v>442</v>
      </c>
      <c r="B21" s="191" t="s">
        <v>622</v>
      </c>
      <c r="C21" s="192">
        <f>+C22+C23+C24+C25+C26</f>
        <v>943</v>
      </c>
      <c r="D21" s="177" t="s">
        <v>593</v>
      </c>
      <c r="E21" s="193"/>
    </row>
    <row r="22" spans="1:5" ht="12.75" customHeight="1">
      <c r="A22" s="159" t="s">
        <v>443</v>
      </c>
      <c r="B22" s="194" t="s">
        <v>623</v>
      </c>
      <c r="C22" s="180">
        <v>943</v>
      </c>
      <c r="D22" s="177" t="s">
        <v>624</v>
      </c>
      <c r="E22" s="181"/>
    </row>
    <row r="23" spans="1:5" ht="12.75" customHeight="1">
      <c r="A23" s="155" t="s">
        <v>444</v>
      </c>
      <c r="B23" s="194" t="s">
        <v>625</v>
      </c>
      <c r="C23" s="180">
        <v>0</v>
      </c>
      <c r="D23" s="177" t="s">
        <v>441</v>
      </c>
      <c r="E23" s="181"/>
    </row>
    <row r="24" spans="1:5" ht="12.75" customHeight="1">
      <c r="A24" s="159" t="s">
        <v>445</v>
      </c>
      <c r="B24" s="194" t="s">
        <v>626</v>
      </c>
      <c r="C24" s="180"/>
      <c r="D24" s="177" t="s">
        <v>578</v>
      </c>
      <c r="E24" s="181"/>
    </row>
    <row r="25" spans="1:5" ht="12.75" customHeight="1">
      <c r="A25" s="155" t="s">
        <v>446</v>
      </c>
      <c r="B25" s="194" t="s">
        <v>627</v>
      </c>
      <c r="C25" s="180"/>
      <c r="D25" s="175" t="s">
        <v>599</v>
      </c>
      <c r="E25" s="181"/>
    </row>
    <row r="26" spans="1:5" ht="12.75" customHeight="1">
      <c r="A26" s="159" t="s">
        <v>447</v>
      </c>
      <c r="B26" s="195" t="s">
        <v>628</v>
      </c>
      <c r="C26" s="180"/>
      <c r="D26" s="177" t="s">
        <v>629</v>
      </c>
      <c r="E26" s="181"/>
    </row>
    <row r="27" spans="1:5" ht="12.75" customHeight="1">
      <c r="A27" s="155" t="s">
        <v>448</v>
      </c>
      <c r="B27" s="196" t="s">
        <v>630</v>
      </c>
      <c r="C27" s="182">
        <f>+C28+C29+C30+C31+C32</f>
        <v>0</v>
      </c>
      <c r="D27" s="197" t="s">
        <v>603</v>
      </c>
      <c r="E27" s="181"/>
    </row>
    <row r="28" spans="1:5" ht="12.75" customHeight="1">
      <c r="A28" s="159" t="s">
        <v>449</v>
      </c>
      <c r="B28" s="195" t="s">
        <v>631</v>
      </c>
      <c r="C28" s="180"/>
      <c r="D28" s="197" t="s">
        <v>414</v>
      </c>
      <c r="E28" s="181"/>
    </row>
    <row r="29" spans="1:5" ht="12.75" customHeight="1">
      <c r="A29" s="155" t="s">
        <v>450</v>
      </c>
      <c r="B29" s="195" t="s">
        <v>632</v>
      </c>
      <c r="C29" s="180"/>
      <c r="D29" s="198"/>
      <c r="E29" s="181"/>
    </row>
    <row r="30" spans="1:5" ht="12.75" customHeight="1">
      <c r="A30" s="159" t="s">
        <v>451</v>
      </c>
      <c r="B30" s="194" t="s">
        <v>633</v>
      </c>
      <c r="C30" s="180"/>
      <c r="D30" s="199"/>
      <c r="E30" s="181"/>
    </row>
    <row r="31" spans="1:5" ht="12.75" customHeight="1">
      <c r="A31" s="155" t="s">
        <v>452</v>
      </c>
      <c r="B31" s="200" t="s">
        <v>634</v>
      </c>
      <c r="C31" s="180"/>
      <c r="D31" s="165"/>
      <c r="E31" s="181"/>
    </row>
    <row r="32" spans="1:5" ht="12.75" customHeight="1" thickBot="1">
      <c r="A32" s="159" t="s">
        <v>453</v>
      </c>
      <c r="B32" s="201" t="s">
        <v>635</v>
      </c>
      <c r="C32" s="180"/>
      <c r="D32" s="199"/>
      <c r="E32" s="181"/>
    </row>
    <row r="33" spans="1:5" ht="21.75" customHeight="1" thickBot="1">
      <c r="A33" s="170" t="s">
        <v>579</v>
      </c>
      <c r="B33" s="171" t="s">
        <v>636</v>
      </c>
      <c r="C33" s="172">
        <f>+C21+C27</f>
        <v>943</v>
      </c>
      <c r="D33" s="171" t="s">
        <v>637</v>
      </c>
      <c r="E33" s="173">
        <f>SUM(E21:E32)</f>
        <v>0</v>
      </c>
    </row>
    <row r="34" spans="1:5" ht="13.5" thickBot="1">
      <c r="A34" s="170" t="s">
        <v>580</v>
      </c>
      <c r="B34" s="184" t="s">
        <v>638</v>
      </c>
      <c r="C34" s="185">
        <f>+C20+C33</f>
        <v>12145</v>
      </c>
      <c r="D34" s="184" t="s">
        <v>639</v>
      </c>
      <c r="E34" s="185">
        <f>+E20+E33</f>
        <v>12145</v>
      </c>
    </row>
    <row r="35" spans="1:5" ht="13.5" thickBot="1">
      <c r="A35" s="170" t="s">
        <v>581</v>
      </c>
      <c r="B35" s="184" t="s">
        <v>454</v>
      </c>
      <c r="C35" s="185">
        <f>IF(C20-E20&lt;0,E20-C20,"-")</f>
        <v>943</v>
      </c>
      <c r="D35" s="184" t="s">
        <v>582</v>
      </c>
      <c r="E35" s="185" t="str">
        <f>IF(C20-E20&gt;0,C20-E20,"-")</f>
        <v>-</v>
      </c>
    </row>
    <row r="36" spans="1:5" ht="13.5" thickBot="1">
      <c r="A36" s="170" t="s">
        <v>640</v>
      </c>
      <c r="B36" s="184" t="s">
        <v>609</v>
      </c>
      <c r="C36" s="185" t="str">
        <f>IF(C20+C21-E34&lt;0,E34-(C20+C21),"-")</f>
        <v>-</v>
      </c>
      <c r="D36" s="184" t="s">
        <v>610</v>
      </c>
      <c r="E36" s="185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 (II.11.)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F27" sqref="F27"/>
    </sheetView>
  </sheetViews>
  <sheetFormatPr defaultColWidth="9.140625" defaultRowHeight="19.5" customHeight="1"/>
  <cols>
    <col min="1" max="1" width="35.57421875" style="17" customWidth="1"/>
    <col min="2" max="2" width="11.7109375" style="17" customWidth="1"/>
    <col min="3" max="3" width="11.421875" style="17" customWidth="1"/>
    <col min="4" max="4" width="12.00390625" style="17" customWidth="1"/>
    <col min="5" max="5" width="12.8515625" style="17" customWidth="1"/>
    <col min="6" max="6" width="11.421875" style="17" customWidth="1"/>
    <col min="7" max="7" width="14.28125" style="17" customWidth="1"/>
    <col min="8" max="8" width="13.421875" style="17" customWidth="1"/>
    <col min="9" max="9" width="14.140625" style="17" customWidth="1"/>
    <col min="10" max="10" width="12.421875" style="17" customWidth="1"/>
    <col min="11" max="16384" width="9.140625" style="17" customWidth="1"/>
  </cols>
  <sheetData>
    <row r="1" spans="1:36" ht="36" customHeight="1">
      <c r="A1" s="341" t="s">
        <v>705</v>
      </c>
      <c r="B1" s="341"/>
      <c r="C1" s="341"/>
      <c r="D1" s="341"/>
      <c r="E1" s="341"/>
      <c r="F1" s="341"/>
      <c r="G1" s="341"/>
      <c r="H1" s="341"/>
      <c r="I1" s="341"/>
      <c r="J1" s="341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ht="31.5" customHeight="1">
      <c r="A2" s="360" t="s">
        <v>718</v>
      </c>
      <c r="B2" s="360"/>
      <c r="C2" s="360"/>
      <c r="D2" s="360"/>
      <c r="E2" s="360"/>
      <c r="F2" s="360"/>
      <c r="G2" s="360"/>
      <c r="H2" s="360"/>
      <c r="I2" s="360"/>
      <c r="J2" s="360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10" ht="23.25" customHeight="1">
      <c r="A3" s="441" t="s">
        <v>698</v>
      </c>
      <c r="B3" s="441"/>
      <c r="C3" s="441"/>
      <c r="D3" s="441"/>
      <c r="E3" s="441"/>
      <c r="F3" s="441"/>
      <c r="G3" s="441"/>
      <c r="H3" s="441"/>
      <c r="I3" s="441"/>
      <c r="J3" s="441"/>
    </row>
    <row r="4" s="276" customFormat="1" ht="19.5" customHeight="1">
      <c r="J4" s="276" t="s">
        <v>455</v>
      </c>
    </row>
    <row r="5" spans="1:10" s="276" customFormat="1" ht="19.5" customHeight="1">
      <c r="A5" s="442" t="s">
        <v>1</v>
      </c>
      <c r="B5" s="443" t="s">
        <v>456</v>
      </c>
      <c r="C5" s="443"/>
      <c r="D5" s="443"/>
      <c r="E5" s="443"/>
      <c r="F5" s="444"/>
      <c r="G5" s="445" t="s">
        <v>457</v>
      </c>
      <c r="H5" s="443"/>
      <c r="I5" s="443"/>
      <c r="J5" s="443"/>
    </row>
    <row r="6" spans="1:10" s="276" customFormat="1" ht="107.25" customHeight="1">
      <c r="A6" s="442"/>
      <c r="B6" s="277" t="s">
        <v>458</v>
      </c>
      <c r="C6" s="277" t="s">
        <v>576</v>
      </c>
      <c r="D6" s="277" t="s">
        <v>577</v>
      </c>
      <c r="E6" s="277" t="s">
        <v>459</v>
      </c>
      <c r="F6" s="278" t="s">
        <v>460</v>
      </c>
      <c r="G6" s="279" t="s">
        <v>461</v>
      </c>
      <c r="H6" s="277" t="s">
        <v>462</v>
      </c>
      <c r="I6" s="277" t="s">
        <v>463</v>
      </c>
      <c r="J6" s="277" t="s">
        <v>460</v>
      </c>
    </row>
    <row r="7" spans="1:10" s="276" customFormat="1" ht="28.5" customHeight="1">
      <c r="A7" s="287" t="s">
        <v>464</v>
      </c>
      <c r="B7" s="288"/>
      <c r="C7" s="288"/>
      <c r="D7" s="288"/>
      <c r="E7" s="288"/>
      <c r="F7" s="289"/>
      <c r="G7" s="290"/>
      <c r="H7" s="288"/>
      <c r="I7" s="288"/>
      <c r="J7" s="288"/>
    </row>
    <row r="8" spans="1:10" s="276" customFormat="1" ht="19.5" customHeight="1">
      <c r="A8" s="280" t="s">
        <v>465</v>
      </c>
      <c r="B8" s="281"/>
      <c r="C8" s="281"/>
      <c r="D8" s="281">
        <v>951</v>
      </c>
      <c r="E8" s="281"/>
      <c r="F8" s="282">
        <f aca="true" t="shared" si="0" ref="F8:F23">SUM(B8:E8)</f>
        <v>951</v>
      </c>
      <c r="G8" s="283"/>
      <c r="H8" s="281"/>
      <c r="I8" s="281">
        <v>951</v>
      </c>
      <c r="J8" s="284">
        <f aca="true" t="shared" si="1" ref="J8:J23">SUM(G8:I8)</f>
        <v>951</v>
      </c>
    </row>
    <row r="9" spans="1:10" s="276" customFormat="1" ht="19.5" customHeight="1">
      <c r="A9" s="280" t="s">
        <v>466</v>
      </c>
      <c r="B9" s="281"/>
      <c r="C9" s="281"/>
      <c r="D9" s="281"/>
      <c r="E9" s="281"/>
      <c r="F9" s="282">
        <f t="shared" si="0"/>
        <v>0</v>
      </c>
      <c r="G9" s="283"/>
      <c r="H9" s="281"/>
      <c r="I9" s="281"/>
      <c r="J9" s="284">
        <f t="shared" si="1"/>
        <v>0</v>
      </c>
    </row>
    <row r="10" spans="1:10" s="276" customFormat="1" ht="19.5" customHeight="1">
      <c r="A10" s="280" t="s">
        <v>467</v>
      </c>
      <c r="B10" s="281"/>
      <c r="C10" s="281">
        <v>128</v>
      </c>
      <c r="D10" s="281"/>
      <c r="E10" s="281"/>
      <c r="F10" s="282">
        <f t="shared" si="0"/>
        <v>128</v>
      </c>
      <c r="G10" s="283">
        <v>100</v>
      </c>
      <c r="H10" s="281"/>
      <c r="I10" s="281">
        <v>28</v>
      </c>
      <c r="J10" s="284">
        <f t="shared" si="1"/>
        <v>128</v>
      </c>
    </row>
    <row r="11" spans="1:10" s="276" customFormat="1" ht="19.5" customHeight="1">
      <c r="A11" s="280" t="s">
        <v>468</v>
      </c>
      <c r="B11" s="281"/>
      <c r="C11" s="281"/>
      <c r="D11" s="281"/>
      <c r="E11" s="281">
        <v>6876</v>
      </c>
      <c r="F11" s="282">
        <f t="shared" si="0"/>
        <v>6876</v>
      </c>
      <c r="G11" s="283"/>
      <c r="H11" s="281">
        <v>5906</v>
      </c>
      <c r="I11" s="281">
        <v>970</v>
      </c>
      <c r="J11" s="284">
        <f t="shared" si="1"/>
        <v>6876</v>
      </c>
    </row>
    <row r="12" spans="1:10" s="276" customFormat="1" ht="19.5" customHeight="1">
      <c r="A12" s="280" t="s">
        <v>469</v>
      </c>
      <c r="B12" s="281"/>
      <c r="C12" s="281">
        <v>1028</v>
      </c>
      <c r="D12" s="281"/>
      <c r="E12" s="281"/>
      <c r="F12" s="282">
        <f t="shared" si="0"/>
        <v>1028</v>
      </c>
      <c r="G12" s="283">
        <v>1028</v>
      </c>
      <c r="H12" s="281"/>
      <c r="I12" s="281"/>
      <c r="J12" s="284">
        <f t="shared" si="1"/>
        <v>1028</v>
      </c>
    </row>
    <row r="13" spans="1:10" s="276" customFormat="1" ht="19.5" customHeight="1">
      <c r="A13" s="280" t="s">
        <v>470</v>
      </c>
      <c r="B13" s="281"/>
      <c r="C13" s="281">
        <v>271</v>
      </c>
      <c r="D13" s="281"/>
      <c r="E13" s="281"/>
      <c r="F13" s="282">
        <f t="shared" si="0"/>
        <v>271</v>
      </c>
      <c r="G13" s="283">
        <v>271</v>
      </c>
      <c r="H13" s="281"/>
      <c r="I13" s="281"/>
      <c r="J13" s="284">
        <f t="shared" si="1"/>
        <v>271</v>
      </c>
    </row>
    <row r="14" spans="1:10" s="276" customFormat="1" ht="19.5" customHeight="1">
      <c r="A14" s="280" t="s">
        <v>471</v>
      </c>
      <c r="B14" s="281">
        <v>2873</v>
      </c>
      <c r="C14" s="281">
        <v>5298</v>
      </c>
      <c r="D14" s="281">
        <v>160</v>
      </c>
      <c r="E14" s="281">
        <v>5269</v>
      </c>
      <c r="F14" s="282">
        <f t="shared" si="0"/>
        <v>13600</v>
      </c>
      <c r="G14" s="283">
        <v>7994</v>
      </c>
      <c r="H14" s="281">
        <v>5425</v>
      </c>
      <c r="I14" s="281">
        <v>181</v>
      </c>
      <c r="J14" s="284">
        <f t="shared" si="1"/>
        <v>13600</v>
      </c>
    </row>
    <row r="15" spans="1:10" s="276" customFormat="1" ht="19.5" customHeight="1">
      <c r="A15" s="280" t="s">
        <v>694</v>
      </c>
      <c r="B15" s="281"/>
      <c r="C15" s="281"/>
      <c r="D15" s="281">
        <v>376</v>
      </c>
      <c r="E15" s="281"/>
      <c r="F15" s="282">
        <f>SUM(B15:E15)</f>
        <v>376</v>
      </c>
      <c r="G15" s="283"/>
      <c r="H15" s="281"/>
      <c r="I15" s="281">
        <v>376</v>
      </c>
      <c r="J15" s="284">
        <f t="shared" si="1"/>
        <v>376</v>
      </c>
    </row>
    <row r="16" spans="1:10" s="276" customFormat="1" ht="19.5" customHeight="1">
      <c r="A16" s="280" t="s">
        <v>693</v>
      </c>
      <c r="B16" s="281">
        <v>2273</v>
      </c>
      <c r="C16" s="281">
        <v>1502</v>
      </c>
      <c r="D16" s="281"/>
      <c r="E16" s="281"/>
      <c r="F16" s="282">
        <f>SUM(B16:E16)</f>
        <v>3775</v>
      </c>
      <c r="G16" s="283">
        <v>2500</v>
      </c>
      <c r="H16" s="281">
        <v>1219</v>
      </c>
      <c r="I16" s="281">
        <v>56</v>
      </c>
      <c r="J16" s="284">
        <f>SUM(G16:I16)</f>
        <v>3775</v>
      </c>
    </row>
    <row r="17" spans="1:10" s="276" customFormat="1" ht="19.5" customHeight="1">
      <c r="A17" s="280" t="s">
        <v>713</v>
      </c>
      <c r="B17" s="281"/>
      <c r="C17" s="281"/>
      <c r="D17" s="281">
        <v>1603</v>
      </c>
      <c r="E17" s="281"/>
      <c r="F17" s="282">
        <f t="shared" si="0"/>
        <v>1603</v>
      </c>
      <c r="G17" s="283"/>
      <c r="H17" s="281"/>
      <c r="I17" s="281">
        <v>1603</v>
      </c>
      <c r="J17" s="284">
        <f t="shared" si="1"/>
        <v>1603</v>
      </c>
    </row>
    <row r="18" spans="1:10" s="276" customFormat="1" ht="19.5" customHeight="1">
      <c r="A18" s="280" t="s">
        <v>472</v>
      </c>
      <c r="B18" s="281"/>
      <c r="C18" s="281"/>
      <c r="D18" s="281">
        <v>2535</v>
      </c>
      <c r="E18" s="281"/>
      <c r="F18" s="282">
        <f t="shared" si="0"/>
        <v>2535</v>
      </c>
      <c r="G18" s="283">
        <v>2535</v>
      </c>
      <c r="H18" s="281"/>
      <c r="I18" s="281"/>
      <c r="J18" s="284">
        <f t="shared" si="1"/>
        <v>2535</v>
      </c>
    </row>
    <row r="19" spans="1:10" s="276" customFormat="1" ht="19.5" customHeight="1">
      <c r="A19" s="280" t="s">
        <v>473</v>
      </c>
      <c r="B19" s="281"/>
      <c r="C19" s="281"/>
      <c r="D19" s="281"/>
      <c r="E19" s="281"/>
      <c r="F19" s="282">
        <f t="shared" si="0"/>
        <v>0</v>
      </c>
      <c r="G19" s="283"/>
      <c r="H19" s="281"/>
      <c r="I19" s="281"/>
      <c r="J19" s="284">
        <f t="shared" si="1"/>
        <v>0</v>
      </c>
    </row>
    <row r="20" spans="1:10" s="276" customFormat="1" ht="19.5" customHeight="1">
      <c r="A20" s="280" t="s">
        <v>474</v>
      </c>
      <c r="B20" s="281">
        <v>10760</v>
      </c>
      <c r="C20" s="281">
        <v>533</v>
      </c>
      <c r="D20" s="281"/>
      <c r="E20" s="281"/>
      <c r="F20" s="282">
        <f t="shared" si="0"/>
        <v>11293</v>
      </c>
      <c r="G20" s="283"/>
      <c r="H20" s="281">
        <v>11293</v>
      </c>
      <c r="I20" s="281"/>
      <c r="J20" s="284">
        <f t="shared" si="1"/>
        <v>11293</v>
      </c>
    </row>
    <row r="21" spans="1:10" s="276" customFormat="1" ht="19.5" customHeight="1">
      <c r="A21" s="280" t="s">
        <v>475</v>
      </c>
      <c r="B21" s="281">
        <v>991</v>
      </c>
      <c r="C21" s="281">
        <v>1161</v>
      </c>
      <c r="D21" s="281"/>
      <c r="E21" s="281"/>
      <c r="F21" s="282">
        <f t="shared" si="0"/>
        <v>2152</v>
      </c>
      <c r="G21" s="283">
        <v>1200</v>
      </c>
      <c r="H21" s="281"/>
      <c r="I21" s="281">
        <v>952</v>
      </c>
      <c r="J21" s="284">
        <f t="shared" si="1"/>
        <v>2152</v>
      </c>
    </row>
    <row r="22" spans="1:10" s="276" customFormat="1" ht="19.5" customHeight="1">
      <c r="A22" s="291" t="s">
        <v>476</v>
      </c>
      <c r="B22" s="294"/>
      <c r="C22" s="294"/>
      <c r="D22" s="294"/>
      <c r="E22" s="294"/>
      <c r="F22" s="295">
        <f t="shared" si="0"/>
        <v>0</v>
      </c>
      <c r="G22" s="296"/>
      <c r="H22" s="294"/>
      <c r="I22" s="294"/>
      <c r="J22" s="297">
        <f t="shared" si="1"/>
        <v>0</v>
      </c>
    </row>
    <row r="23" spans="1:10" s="276" customFormat="1" ht="19.5" customHeight="1">
      <c r="A23" s="280" t="s">
        <v>477</v>
      </c>
      <c r="B23" s="281"/>
      <c r="C23" s="281"/>
      <c r="D23" s="281">
        <v>560</v>
      </c>
      <c r="E23" s="281"/>
      <c r="F23" s="282">
        <f t="shared" si="0"/>
        <v>560</v>
      </c>
      <c r="G23" s="283"/>
      <c r="H23" s="281"/>
      <c r="I23" s="281">
        <v>560</v>
      </c>
      <c r="J23" s="284">
        <f t="shared" si="1"/>
        <v>560</v>
      </c>
    </row>
    <row r="24" spans="1:10" s="276" customFormat="1" ht="19.5" customHeight="1">
      <c r="A24" s="291" t="s">
        <v>575</v>
      </c>
      <c r="B24" s="294"/>
      <c r="C24" s="294"/>
      <c r="D24" s="294"/>
      <c r="E24" s="294"/>
      <c r="F24" s="295"/>
      <c r="G24" s="296"/>
      <c r="H24" s="294"/>
      <c r="I24" s="294"/>
      <c r="J24" s="297"/>
    </row>
    <row r="25" spans="1:10" s="276" customFormat="1" ht="19.5" customHeight="1">
      <c r="A25" s="280"/>
      <c r="B25" s="281"/>
      <c r="C25" s="281"/>
      <c r="D25" s="281"/>
      <c r="E25" s="281"/>
      <c r="F25" s="282"/>
      <c r="G25" s="283"/>
      <c r="H25" s="281"/>
      <c r="I25" s="281"/>
      <c r="J25" s="284"/>
    </row>
    <row r="26" spans="1:10" s="276" customFormat="1" ht="19.5" customHeight="1">
      <c r="A26" s="291" t="s">
        <v>478</v>
      </c>
      <c r="B26" s="293">
        <f>SUM(B14:B25)</f>
        <v>16897</v>
      </c>
      <c r="C26" s="293">
        <f>SUM(C8:C23)</f>
        <v>9921</v>
      </c>
      <c r="D26" s="293">
        <f>SUM(D8:D23)</f>
        <v>6185</v>
      </c>
      <c r="E26" s="293">
        <f>SUM(E7:E23)</f>
        <v>12145</v>
      </c>
      <c r="F26" s="292">
        <f>SUM(F8:F23)</f>
        <v>45148</v>
      </c>
      <c r="G26" s="298">
        <f>SUM(G10:G25)</f>
        <v>15628</v>
      </c>
      <c r="H26" s="298">
        <f>SUM(H8:H23)</f>
        <v>23843</v>
      </c>
      <c r="I26" s="298">
        <f>SUM(I8:I23)</f>
        <v>5677</v>
      </c>
      <c r="J26" s="293">
        <f>SUM(G26:I26)</f>
        <v>45148</v>
      </c>
    </row>
    <row r="27" s="276" customFormat="1" ht="19.5" customHeight="1"/>
    <row r="28" ht="19.5" customHeight="1">
      <c r="I28" s="18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2/2015.(II.11.)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2015-09-29T07:49:37Z</dcterms:modified>
  <cp:category/>
  <cp:version/>
  <cp:contentType/>
  <cp:contentStatus/>
</cp:coreProperties>
</file>