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ovacs Istvan\!2018\Koltsegvetes\ONKormanyzat0\"/>
    </mc:Choice>
  </mc:AlternateContent>
  <bookViews>
    <workbookView xWindow="480" yWindow="225" windowWidth="20730" windowHeight="11760"/>
  </bookViews>
  <sheets>
    <sheet name="01-Ktgv-Mrlg" sheetId="5" r:id="rId1"/>
    <sheet name="02-MukFelh-Mrlg" sheetId="6" r:id="rId2"/>
    <sheet name="03-Kolts-kiad" sheetId="1" r:id="rId3"/>
    <sheet name="04-Kolts-bev" sheetId="2" r:id="rId4"/>
    <sheet name="05-Fin-kiad" sheetId="3" r:id="rId5"/>
    <sheet name="06-Fin-bev" sheetId="4" r:id="rId6"/>
    <sheet name="07-Beruh" sheetId="7" r:id="rId7"/>
    <sheet name="08-Ei-utemterv" sheetId="9" r:id="rId8"/>
    <sheet name="09-Tobbeves" sheetId="10" r:id="rId9"/>
    <sheet name="10_CofogOssz" sheetId="12" r:id="rId10"/>
    <sheet name="11_Kov3Ev" sheetId="13" r:id="rId11"/>
  </sheets>
  <definedNames>
    <definedName name="_xlnm.Print_Titles" localSheetId="2">'03-Kolts-kiad'!$1:$6</definedName>
    <definedName name="_xlnm.Print_Titles" localSheetId="3">'04-Kolts-bev'!$1:$6</definedName>
    <definedName name="_xlnm.Print_Area" localSheetId="2">'03-Kolts-kiad'!$A$1:$E$279</definedName>
    <definedName name="_xlnm.Print_Area" localSheetId="3">'04-Kolts-bev'!$A$1:$E$290</definedName>
    <definedName name="_xlnm.Print_Area" localSheetId="4">'05-Fin-kiad'!$A$1:$E$51</definedName>
    <definedName name="_xlnm.Print_Area" localSheetId="5">'06-Fin-bev'!$A$1:$E$39</definedName>
    <definedName name="_xlnm.Print_Area" localSheetId="6">'07-Beruh'!$A$1:$G$26</definedName>
    <definedName name="_xlnm.Print_Area" localSheetId="8">'09-Tobbeves'!$A$1:$I$15</definedName>
    <definedName name="_xlnm.Print_Area" localSheetId="9">'10_CofogOssz'!$A$1:$J$44</definedName>
    <definedName name="_xlnm.Print_Area">'03-Kolts-kiad'!$B$4:$Z$68</definedName>
  </definedNames>
  <calcPr calcId="162913"/>
</workbook>
</file>

<file path=xl/calcChain.xml><?xml version="1.0" encoding="utf-8"?>
<calcChain xmlns="http://schemas.openxmlformats.org/spreadsheetml/2006/main">
  <c r="M14" i="12" l="1"/>
  <c r="L14" i="12"/>
  <c r="M9" i="12"/>
  <c r="L9" i="12"/>
  <c r="E42" i="12" l="1"/>
  <c r="D42" i="12"/>
  <c r="H25" i="13" l="1"/>
  <c r="G25" i="13"/>
  <c r="F25" i="13"/>
  <c r="H16" i="13"/>
  <c r="G16" i="13"/>
  <c r="F16" i="13"/>
  <c r="I43" i="12"/>
  <c r="H43" i="12"/>
  <c r="G43" i="12"/>
  <c r="F43" i="12"/>
  <c r="F26" i="13" l="1"/>
  <c r="G26" i="13"/>
  <c r="H26" i="13"/>
  <c r="B29" i="9"/>
  <c r="D32" i="7"/>
  <c r="D24" i="7" l="1"/>
  <c r="D33" i="7" s="1"/>
  <c r="D241" i="1"/>
  <c r="D242" i="1"/>
  <c r="D243" i="1"/>
  <c r="D244" i="1"/>
  <c r="D245" i="1"/>
  <c r="D246" i="1"/>
  <c r="D247" i="1"/>
  <c r="D248" i="1"/>
  <c r="D249" i="1"/>
  <c r="D250" i="1"/>
  <c r="D251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8" i="1"/>
  <c r="D269" i="1"/>
  <c r="D270" i="1"/>
  <c r="D271" i="1"/>
  <c r="D272" i="1"/>
  <c r="D273" i="1"/>
  <c r="D274" i="1"/>
  <c r="D275" i="1"/>
  <c r="D276" i="1"/>
  <c r="D267" i="1"/>
  <c r="D253" i="1"/>
  <c r="D240" i="1"/>
  <c r="D230" i="1"/>
  <c r="D231" i="1"/>
  <c r="D232" i="1"/>
  <c r="D233" i="1"/>
  <c r="D234" i="1"/>
  <c r="D235" i="1"/>
  <c r="D236" i="1"/>
  <c r="D237" i="1"/>
  <c r="D238" i="1"/>
  <c r="D229" i="1"/>
  <c r="D219" i="1"/>
  <c r="D220" i="1"/>
  <c r="D221" i="1"/>
  <c r="D222" i="1"/>
  <c r="D223" i="1"/>
  <c r="D224" i="1"/>
  <c r="D225" i="1"/>
  <c r="D226" i="1"/>
  <c r="D227" i="1"/>
  <c r="D218" i="1"/>
  <c r="D216" i="1"/>
  <c r="D212" i="1"/>
  <c r="D213" i="1"/>
  <c r="D214" i="1"/>
  <c r="D211" i="1"/>
  <c r="D203" i="1"/>
  <c r="D204" i="1"/>
  <c r="D205" i="1"/>
  <c r="D206" i="1"/>
  <c r="D207" i="1"/>
  <c r="D208" i="1"/>
  <c r="D209" i="1"/>
  <c r="D202" i="1"/>
  <c r="D191" i="1"/>
  <c r="D192" i="1"/>
  <c r="D193" i="1"/>
  <c r="D194" i="1"/>
  <c r="D195" i="1"/>
  <c r="D196" i="1"/>
  <c r="D197" i="1"/>
  <c r="D198" i="1"/>
  <c r="D199" i="1"/>
  <c r="D200" i="1"/>
  <c r="D190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5" i="1"/>
  <c r="D163" i="1"/>
  <c r="D164" i="1"/>
  <c r="D165" i="1"/>
  <c r="D166" i="1"/>
  <c r="D167" i="1"/>
  <c r="D168" i="1"/>
  <c r="D169" i="1"/>
  <c r="D170" i="1"/>
  <c r="D171" i="1"/>
  <c r="D172" i="1"/>
  <c r="D173" i="1"/>
  <c r="D162" i="1"/>
  <c r="D152" i="1"/>
  <c r="D153" i="1"/>
  <c r="D154" i="1"/>
  <c r="D155" i="1"/>
  <c r="D156" i="1"/>
  <c r="D157" i="1"/>
  <c r="D158" i="1"/>
  <c r="D159" i="1"/>
  <c r="D160" i="1"/>
  <c r="D151" i="1"/>
  <c r="D141" i="1"/>
  <c r="D142" i="1"/>
  <c r="D143" i="1"/>
  <c r="D144" i="1"/>
  <c r="D145" i="1"/>
  <c r="D146" i="1"/>
  <c r="D147" i="1"/>
  <c r="D148" i="1"/>
  <c r="D149" i="1"/>
  <c r="D140" i="1"/>
  <c r="D138" i="1"/>
  <c r="D136" i="1"/>
  <c r="D135" i="1"/>
  <c r="D134" i="1"/>
  <c r="D133" i="1"/>
  <c r="D132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0" i="1"/>
  <c r="D109" i="1"/>
  <c r="D107" i="1"/>
  <c r="D106" i="1"/>
  <c r="D105" i="1"/>
  <c r="D104" i="1"/>
  <c r="D102" i="1"/>
  <c r="D101" i="1"/>
  <c r="D100" i="1"/>
  <c r="D99" i="1"/>
  <c r="D98" i="1"/>
  <c r="D97" i="1"/>
  <c r="D96" i="1"/>
  <c r="D95" i="1"/>
  <c r="D94" i="1"/>
  <c r="D92" i="1"/>
  <c r="D91" i="1"/>
  <c r="D90" i="1"/>
  <c r="D89" i="1"/>
  <c r="D88" i="1"/>
  <c r="D87" i="1"/>
  <c r="D86" i="1"/>
  <c r="D84" i="1"/>
  <c r="D83" i="1"/>
  <c r="D82" i="1"/>
  <c r="D81" i="1"/>
  <c r="D80" i="1"/>
  <c r="D79" i="1"/>
  <c r="D78" i="1"/>
  <c r="D77" i="1"/>
  <c r="D76" i="1"/>
  <c r="D75" i="1"/>
  <c r="D72" i="1"/>
  <c r="D69" i="1"/>
  <c r="D68" i="1"/>
  <c r="D67" i="1"/>
  <c r="D66" i="1"/>
  <c r="D64" i="1"/>
  <c r="D63" i="1"/>
  <c r="D61" i="1"/>
  <c r="D60" i="1"/>
  <c r="D58" i="1"/>
  <c r="D57" i="1"/>
  <c r="D55" i="1"/>
  <c r="D54" i="1"/>
  <c r="D53" i="1"/>
  <c r="D52" i="1"/>
  <c r="D51" i="1"/>
  <c r="D50" i="1"/>
  <c r="D49" i="1"/>
  <c r="D48" i="1"/>
  <c r="D47" i="1"/>
  <c r="D46" i="1"/>
  <c r="D45" i="1"/>
  <c r="D44" i="1"/>
  <c r="D41" i="1"/>
  <c r="D40" i="1"/>
  <c r="D38" i="1"/>
  <c r="D37" i="1"/>
  <c r="D36" i="1"/>
  <c r="D34" i="1"/>
  <c r="D33" i="1"/>
  <c r="D32" i="1"/>
  <c r="D31" i="1"/>
  <c r="D30" i="1"/>
  <c r="D29" i="1"/>
  <c r="D28" i="1"/>
  <c r="D24" i="1"/>
  <c r="D23" i="1"/>
  <c r="D22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7" i="1"/>
  <c r="AD21" i="1"/>
  <c r="AD26" i="1" s="1"/>
  <c r="AD35" i="1" s="1"/>
  <c r="AD25" i="1"/>
  <c r="AD27" i="1"/>
  <c r="AD39" i="1"/>
  <c r="AD42" i="1"/>
  <c r="AD43" i="1"/>
  <c r="AD56" i="1" s="1"/>
  <c r="AD59" i="1"/>
  <c r="AD62" i="1"/>
  <c r="AD65" i="1"/>
  <c r="AD73" i="1"/>
  <c r="AD85" i="1"/>
  <c r="AD93" i="1"/>
  <c r="AD103" i="1"/>
  <c r="AD108" i="1"/>
  <c r="AD111" i="1"/>
  <c r="AD137" i="1"/>
  <c r="AD139" i="1"/>
  <c r="AD150" i="1"/>
  <c r="AD161" i="1"/>
  <c r="AD174" i="1"/>
  <c r="AD189" i="1"/>
  <c r="AD210" i="1"/>
  <c r="AD215" i="1"/>
  <c r="AD217" i="1"/>
  <c r="AD228" i="1"/>
  <c r="AE21" i="1"/>
  <c r="AF21" i="1"/>
  <c r="AG21" i="1"/>
  <c r="AG26" i="1" s="1"/>
  <c r="AH21" i="1"/>
  <c r="AI21" i="1"/>
  <c r="AJ21" i="1"/>
  <c r="AK21" i="1"/>
  <c r="AK26" i="1" s="1"/>
  <c r="AL21" i="1"/>
  <c r="AM21" i="1"/>
  <c r="AN21" i="1"/>
  <c r="AO21" i="1"/>
  <c r="AO26" i="1" s="1"/>
  <c r="AE25" i="1"/>
  <c r="AE26" i="1" s="1"/>
  <c r="AF25" i="1"/>
  <c r="AG25" i="1"/>
  <c r="AH25" i="1"/>
  <c r="AH26" i="1" s="1"/>
  <c r="AI25" i="1"/>
  <c r="AJ25" i="1"/>
  <c r="AK25" i="1"/>
  <c r="AL25" i="1"/>
  <c r="AL26" i="1" s="1"/>
  <c r="AM25" i="1"/>
  <c r="AN25" i="1"/>
  <c r="AO25" i="1"/>
  <c r="AE27" i="1"/>
  <c r="AF27" i="1"/>
  <c r="AG27" i="1"/>
  <c r="AH27" i="1"/>
  <c r="AI27" i="1"/>
  <c r="AJ27" i="1"/>
  <c r="AK27" i="1"/>
  <c r="AL27" i="1"/>
  <c r="AM27" i="1"/>
  <c r="AN27" i="1"/>
  <c r="AO27" i="1"/>
  <c r="AE39" i="1"/>
  <c r="AF39" i="1"/>
  <c r="AG39" i="1"/>
  <c r="AH39" i="1"/>
  <c r="AI39" i="1"/>
  <c r="AJ39" i="1"/>
  <c r="AK39" i="1"/>
  <c r="AL39" i="1"/>
  <c r="AM39" i="1"/>
  <c r="AN39" i="1"/>
  <c r="AO39" i="1"/>
  <c r="AE42" i="1"/>
  <c r="AF42" i="1"/>
  <c r="AG42" i="1"/>
  <c r="AH42" i="1"/>
  <c r="AI42" i="1"/>
  <c r="AJ42" i="1"/>
  <c r="AK42" i="1"/>
  <c r="AL42" i="1"/>
  <c r="AM42" i="1"/>
  <c r="AN42" i="1"/>
  <c r="AO42" i="1"/>
  <c r="AE43" i="1"/>
  <c r="AF43" i="1"/>
  <c r="AF56" i="1" s="1"/>
  <c r="AG43" i="1"/>
  <c r="AG56" i="1" s="1"/>
  <c r="AH43" i="1"/>
  <c r="AH56" i="1" s="1"/>
  <c r="AI43" i="1"/>
  <c r="AJ43" i="1"/>
  <c r="AJ56" i="1" s="1"/>
  <c r="AK43" i="1"/>
  <c r="AL43" i="1"/>
  <c r="AL56" i="1" s="1"/>
  <c r="AM43" i="1"/>
  <c r="AN43" i="1"/>
  <c r="AN56" i="1" s="1"/>
  <c r="AO43" i="1"/>
  <c r="AO56" i="1" s="1"/>
  <c r="AE56" i="1"/>
  <c r="AI56" i="1"/>
  <c r="AK56" i="1"/>
  <c r="AM56" i="1"/>
  <c r="AE59" i="1"/>
  <c r="AF59" i="1"/>
  <c r="AG59" i="1"/>
  <c r="AH59" i="1"/>
  <c r="AI59" i="1"/>
  <c r="AJ59" i="1"/>
  <c r="AK59" i="1"/>
  <c r="AL59" i="1"/>
  <c r="AM59" i="1"/>
  <c r="AN59" i="1"/>
  <c r="AO59" i="1"/>
  <c r="AE62" i="1"/>
  <c r="AF62" i="1"/>
  <c r="AG62" i="1"/>
  <c r="AH62" i="1"/>
  <c r="AI62" i="1"/>
  <c r="AJ62" i="1"/>
  <c r="AK62" i="1"/>
  <c r="AK70" i="1" s="1"/>
  <c r="AL62" i="1"/>
  <c r="AM62" i="1"/>
  <c r="AN62" i="1"/>
  <c r="AO62" i="1"/>
  <c r="AE65" i="1"/>
  <c r="AF65" i="1"/>
  <c r="AG65" i="1"/>
  <c r="AH65" i="1"/>
  <c r="AI65" i="1"/>
  <c r="AJ65" i="1"/>
  <c r="AK65" i="1"/>
  <c r="AL65" i="1"/>
  <c r="AM65" i="1"/>
  <c r="AN65" i="1"/>
  <c r="AO65" i="1"/>
  <c r="AE73" i="1"/>
  <c r="AF73" i="1"/>
  <c r="AG73" i="1"/>
  <c r="AH73" i="1"/>
  <c r="AI73" i="1"/>
  <c r="AJ73" i="1"/>
  <c r="AK73" i="1"/>
  <c r="AL73" i="1"/>
  <c r="AM73" i="1"/>
  <c r="AN73" i="1"/>
  <c r="AO73" i="1"/>
  <c r="AE85" i="1"/>
  <c r="AF85" i="1"/>
  <c r="AG85" i="1"/>
  <c r="AH85" i="1"/>
  <c r="AI85" i="1"/>
  <c r="AJ85" i="1"/>
  <c r="AK85" i="1"/>
  <c r="AL85" i="1"/>
  <c r="AM85" i="1"/>
  <c r="AN85" i="1"/>
  <c r="AO85" i="1"/>
  <c r="AE93" i="1"/>
  <c r="AF93" i="1"/>
  <c r="AG93" i="1"/>
  <c r="AH93" i="1"/>
  <c r="AI93" i="1"/>
  <c r="AJ93" i="1"/>
  <c r="AK93" i="1"/>
  <c r="AL93" i="1"/>
  <c r="AM93" i="1"/>
  <c r="AN93" i="1"/>
  <c r="AO93" i="1"/>
  <c r="AE103" i="1"/>
  <c r="AF103" i="1"/>
  <c r="AG103" i="1"/>
  <c r="AH103" i="1"/>
  <c r="AI103" i="1"/>
  <c r="AJ103" i="1"/>
  <c r="AK103" i="1"/>
  <c r="AL103" i="1"/>
  <c r="AM103" i="1"/>
  <c r="AN103" i="1"/>
  <c r="AO103" i="1"/>
  <c r="AE108" i="1"/>
  <c r="AF108" i="1"/>
  <c r="AG108" i="1"/>
  <c r="AH108" i="1"/>
  <c r="AI108" i="1"/>
  <c r="AJ108" i="1"/>
  <c r="AK108" i="1"/>
  <c r="AL108" i="1"/>
  <c r="AM108" i="1"/>
  <c r="AN108" i="1"/>
  <c r="AO108" i="1"/>
  <c r="AE111" i="1"/>
  <c r="AF111" i="1"/>
  <c r="AG111" i="1"/>
  <c r="AH111" i="1"/>
  <c r="AI111" i="1"/>
  <c r="AJ111" i="1"/>
  <c r="AK111" i="1"/>
  <c r="AL111" i="1"/>
  <c r="AM111" i="1"/>
  <c r="AN111" i="1"/>
  <c r="AO111" i="1"/>
  <c r="AE137" i="1"/>
  <c r="AF137" i="1"/>
  <c r="AG137" i="1"/>
  <c r="AH137" i="1"/>
  <c r="AI137" i="1"/>
  <c r="AJ137" i="1"/>
  <c r="AK137" i="1"/>
  <c r="AL137" i="1"/>
  <c r="AM137" i="1"/>
  <c r="AN137" i="1"/>
  <c r="AO137" i="1"/>
  <c r="AE139" i="1"/>
  <c r="AF139" i="1"/>
  <c r="AG139" i="1"/>
  <c r="AH139" i="1"/>
  <c r="AI139" i="1"/>
  <c r="AJ139" i="1"/>
  <c r="AK139" i="1"/>
  <c r="AL139" i="1"/>
  <c r="AM139" i="1"/>
  <c r="AN139" i="1"/>
  <c r="AO139" i="1"/>
  <c r="AE150" i="1"/>
  <c r="AF150" i="1"/>
  <c r="AG150" i="1"/>
  <c r="AH150" i="1"/>
  <c r="AI150" i="1"/>
  <c r="AJ150" i="1"/>
  <c r="AK150" i="1"/>
  <c r="AL150" i="1"/>
  <c r="AM150" i="1"/>
  <c r="AN150" i="1"/>
  <c r="AO150" i="1"/>
  <c r="AE161" i="1"/>
  <c r="AF161" i="1"/>
  <c r="AG161" i="1"/>
  <c r="AH161" i="1"/>
  <c r="AI161" i="1"/>
  <c r="AJ161" i="1"/>
  <c r="AK161" i="1"/>
  <c r="AL161" i="1"/>
  <c r="AM161" i="1"/>
  <c r="AN161" i="1"/>
  <c r="AO161" i="1"/>
  <c r="AE174" i="1"/>
  <c r="AF174" i="1"/>
  <c r="AG174" i="1"/>
  <c r="AH174" i="1"/>
  <c r="AI174" i="1"/>
  <c r="AJ174" i="1"/>
  <c r="AK174" i="1"/>
  <c r="AL174" i="1"/>
  <c r="AM174" i="1"/>
  <c r="AN174" i="1"/>
  <c r="AO174" i="1"/>
  <c r="AE189" i="1"/>
  <c r="AF189" i="1"/>
  <c r="AG189" i="1"/>
  <c r="AH189" i="1"/>
  <c r="AI189" i="1"/>
  <c r="AJ189" i="1"/>
  <c r="AK189" i="1"/>
  <c r="AL189" i="1"/>
  <c r="AM189" i="1"/>
  <c r="AN189" i="1"/>
  <c r="AO189" i="1"/>
  <c r="AE210" i="1"/>
  <c r="AF210" i="1"/>
  <c r="AG210" i="1"/>
  <c r="AH210" i="1"/>
  <c r="AI210" i="1"/>
  <c r="AJ210" i="1"/>
  <c r="AK210" i="1"/>
  <c r="AL210" i="1"/>
  <c r="AM210" i="1"/>
  <c r="AN210" i="1"/>
  <c r="AO210" i="1"/>
  <c r="AE215" i="1"/>
  <c r="AF215" i="1"/>
  <c r="AG215" i="1"/>
  <c r="AH215" i="1"/>
  <c r="AI215" i="1"/>
  <c r="AJ215" i="1"/>
  <c r="AK215" i="1"/>
  <c r="AL215" i="1"/>
  <c r="AM215" i="1"/>
  <c r="AN215" i="1"/>
  <c r="AO215" i="1"/>
  <c r="AE217" i="1"/>
  <c r="AF217" i="1"/>
  <c r="AG217" i="1"/>
  <c r="AH217" i="1"/>
  <c r="AI217" i="1"/>
  <c r="AJ217" i="1"/>
  <c r="AK217" i="1"/>
  <c r="AL217" i="1"/>
  <c r="AM217" i="1"/>
  <c r="AN217" i="1"/>
  <c r="AO217" i="1"/>
  <c r="AE228" i="1"/>
  <c r="AF228" i="1"/>
  <c r="AG228" i="1"/>
  <c r="AH228" i="1"/>
  <c r="AI228" i="1"/>
  <c r="AJ228" i="1"/>
  <c r="AK228" i="1"/>
  <c r="AL228" i="1"/>
  <c r="AM228" i="1"/>
  <c r="AN228" i="1"/>
  <c r="AO228" i="1"/>
  <c r="AE239" i="1"/>
  <c r="AF239" i="1"/>
  <c r="AG239" i="1"/>
  <c r="AH239" i="1"/>
  <c r="AI239" i="1"/>
  <c r="AJ239" i="1"/>
  <c r="AK239" i="1"/>
  <c r="AL239" i="1"/>
  <c r="AM239" i="1"/>
  <c r="AN239" i="1"/>
  <c r="AO239" i="1"/>
  <c r="AE252" i="1"/>
  <c r="AF252" i="1"/>
  <c r="AG252" i="1"/>
  <c r="AH252" i="1"/>
  <c r="AI252" i="1"/>
  <c r="AJ252" i="1"/>
  <c r="AK252" i="1"/>
  <c r="AL252" i="1"/>
  <c r="AM252" i="1"/>
  <c r="AN252" i="1"/>
  <c r="AO252" i="1"/>
  <c r="AE266" i="1"/>
  <c r="AF266" i="1"/>
  <c r="AG266" i="1"/>
  <c r="AH266" i="1"/>
  <c r="AI266" i="1"/>
  <c r="AJ266" i="1"/>
  <c r="AJ277" i="1" s="1"/>
  <c r="AK266" i="1"/>
  <c r="AL266" i="1"/>
  <c r="AM266" i="1"/>
  <c r="AN266" i="1"/>
  <c r="AO266" i="1"/>
  <c r="AL277" i="1" l="1"/>
  <c r="AH277" i="1"/>
  <c r="AN277" i="1"/>
  <c r="AF277" i="1"/>
  <c r="AN201" i="1"/>
  <c r="AJ201" i="1"/>
  <c r="AF201" i="1"/>
  <c r="AL201" i="1"/>
  <c r="AH201" i="1"/>
  <c r="AM131" i="1"/>
  <c r="AI131" i="1"/>
  <c r="AE131" i="1"/>
  <c r="AK131" i="1"/>
  <c r="AO131" i="1"/>
  <c r="AG131" i="1"/>
  <c r="AD70" i="1"/>
  <c r="AM70" i="1"/>
  <c r="AM71" i="1" s="1"/>
  <c r="AE70" i="1"/>
  <c r="AE71" i="1" s="1"/>
  <c r="AI70" i="1"/>
  <c r="AL70" i="1"/>
  <c r="AH70" i="1"/>
  <c r="AH71" i="1" s="1"/>
  <c r="AO70" i="1"/>
  <c r="AG70" i="1"/>
  <c r="AG71" i="1" s="1"/>
  <c r="AK71" i="1"/>
  <c r="AO71" i="1"/>
  <c r="AI71" i="1"/>
  <c r="AO35" i="1"/>
  <c r="AK35" i="1"/>
  <c r="AM26" i="1"/>
  <c r="AM35" i="1" s="1"/>
  <c r="AI26" i="1"/>
  <c r="AI35" i="1" s="1"/>
  <c r="AN26" i="1"/>
  <c r="AJ26" i="1"/>
  <c r="AF26" i="1"/>
  <c r="AE35" i="1"/>
  <c r="AO277" i="1"/>
  <c r="AK201" i="1"/>
  <c r="AN131" i="1"/>
  <c r="AJ131" i="1"/>
  <c r="AF131" i="1"/>
  <c r="AN70" i="1"/>
  <c r="AN71" i="1" s="1"/>
  <c r="AJ70" i="1"/>
  <c r="AJ71" i="1" s="1"/>
  <c r="AF70" i="1"/>
  <c r="AF71" i="1" s="1"/>
  <c r="AG277" i="1"/>
  <c r="AO201" i="1"/>
  <c r="AM277" i="1"/>
  <c r="AI277" i="1"/>
  <c r="AE277" i="1"/>
  <c r="AM201" i="1"/>
  <c r="AI201" i="1"/>
  <c r="AD131" i="1"/>
  <c r="AD201" i="1"/>
  <c r="AL131" i="1"/>
  <c r="AK277" i="1"/>
  <c r="AG201" i="1"/>
  <c r="AH131" i="1"/>
  <c r="AG35" i="1"/>
  <c r="D74" i="1"/>
  <c r="AE201" i="1"/>
  <c r="AD71" i="1"/>
  <c r="AN35" i="1"/>
  <c r="AJ35" i="1"/>
  <c r="AF35" i="1"/>
  <c r="AL35" i="1"/>
  <c r="AH35" i="1"/>
  <c r="AL71" i="1"/>
  <c r="AE278" i="1" l="1"/>
  <c r="D33" i="12" s="1"/>
  <c r="AG278" i="1"/>
  <c r="D36" i="12" s="1"/>
  <c r="AI278" i="1"/>
  <c r="D38" i="12" s="1"/>
  <c r="AO278" i="1"/>
  <c r="AN278" i="1"/>
  <c r="AF278" i="1"/>
  <c r="D35" i="12" s="1"/>
  <c r="AL278" i="1"/>
  <c r="AJ278" i="1"/>
  <c r="D39" i="12" s="1"/>
  <c r="AK278" i="1"/>
  <c r="D40" i="12" s="1"/>
  <c r="AM278" i="1"/>
  <c r="AH278" i="1"/>
  <c r="D37" i="12" s="1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G16" i="2"/>
  <c r="H16" i="2"/>
  <c r="I16" i="2"/>
  <c r="J16" i="2"/>
  <c r="J49" i="2" s="1"/>
  <c r="K16" i="2"/>
  <c r="L16" i="2"/>
  <c r="M16" i="2"/>
  <c r="N16" i="2"/>
  <c r="N49" i="2" s="1"/>
  <c r="O16" i="2"/>
  <c r="P16" i="2"/>
  <c r="Q16" i="2"/>
  <c r="R16" i="2"/>
  <c r="R49" i="2" s="1"/>
  <c r="S16" i="2"/>
  <c r="T16" i="2"/>
  <c r="U16" i="2"/>
  <c r="V16" i="2"/>
  <c r="V49" i="2" s="1"/>
  <c r="W16" i="2"/>
  <c r="X16" i="2"/>
  <c r="Y16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N85" i="2"/>
  <c r="G86" i="2"/>
  <c r="H86" i="2"/>
  <c r="I86" i="2"/>
  <c r="J86" i="2"/>
  <c r="J99" i="2" s="1"/>
  <c r="K86" i="2"/>
  <c r="L86" i="2"/>
  <c r="M86" i="2"/>
  <c r="N86" i="2"/>
  <c r="N99" i="2" s="1"/>
  <c r="O86" i="2"/>
  <c r="P86" i="2"/>
  <c r="Q86" i="2"/>
  <c r="R86" i="2"/>
  <c r="R99" i="2" s="1"/>
  <c r="S86" i="2"/>
  <c r="T86" i="2"/>
  <c r="U86" i="2"/>
  <c r="V86" i="2"/>
  <c r="V99" i="2" s="1"/>
  <c r="W86" i="2"/>
  <c r="X86" i="2"/>
  <c r="Y86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U99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G214" i="2"/>
  <c r="H214" i="2"/>
  <c r="H227" i="2" s="1"/>
  <c r="I214" i="2"/>
  <c r="J214" i="2"/>
  <c r="K214" i="2"/>
  <c r="K227" i="2" s="1"/>
  <c r="L214" i="2"/>
  <c r="L227" i="2" s="1"/>
  <c r="M214" i="2"/>
  <c r="N214" i="2"/>
  <c r="O214" i="2"/>
  <c r="O227" i="2" s="1"/>
  <c r="P214" i="2"/>
  <c r="P227" i="2" s="1"/>
  <c r="Q214" i="2"/>
  <c r="R214" i="2"/>
  <c r="S214" i="2"/>
  <c r="S227" i="2" s="1"/>
  <c r="T214" i="2"/>
  <c r="T227" i="2" s="1"/>
  <c r="U214" i="2"/>
  <c r="V214" i="2"/>
  <c r="W214" i="2"/>
  <c r="W227" i="2" s="1"/>
  <c r="X214" i="2"/>
  <c r="X227" i="2" s="1"/>
  <c r="Y214" i="2"/>
  <c r="G222" i="2"/>
  <c r="H222" i="2"/>
  <c r="I222" i="2"/>
  <c r="I227" i="2" s="1"/>
  <c r="J222" i="2"/>
  <c r="K222" i="2"/>
  <c r="L222" i="2"/>
  <c r="M222" i="2"/>
  <c r="M227" i="2" s="1"/>
  <c r="N222" i="2"/>
  <c r="O222" i="2"/>
  <c r="P222" i="2"/>
  <c r="Q222" i="2"/>
  <c r="Q227" i="2" s="1"/>
  <c r="R222" i="2"/>
  <c r="S222" i="2"/>
  <c r="T222" i="2"/>
  <c r="U222" i="2"/>
  <c r="U227" i="2" s="1"/>
  <c r="V222" i="2"/>
  <c r="W222" i="2"/>
  <c r="X222" i="2"/>
  <c r="Y222" i="2"/>
  <c r="Y227" i="2" s="1"/>
  <c r="J227" i="2"/>
  <c r="N227" i="2"/>
  <c r="R227" i="2"/>
  <c r="V227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G240" i="2"/>
  <c r="G262" i="2" s="1"/>
  <c r="H240" i="2"/>
  <c r="I240" i="2"/>
  <c r="J240" i="2"/>
  <c r="J262" i="2" s="1"/>
  <c r="K240" i="2"/>
  <c r="K262" i="2" s="1"/>
  <c r="L240" i="2"/>
  <c r="M240" i="2"/>
  <c r="N240" i="2"/>
  <c r="O240" i="2"/>
  <c r="O262" i="2" s="1"/>
  <c r="P240" i="2"/>
  <c r="Q240" i="2"/>
  <c r="R240" i="2"/>
  <c r="R262" i="2" s="1"/>
  <c r="S240" i="2"/>
  <c r="S262" i="2" s="1"/>
  <c r="T240" i="2"/>
  <c r="U240" i="2"/>
  <c r="V240" i="2"/>
  <c r="V262" i="2" s="1"/>
  <c r="W240" i="2"/>
  <c r="W262" i="2" s="1"/>
  <c r="X240" i="2"/>
  <c r="Y240" i="2"/>
  <c r="G250" i="2"/>
  <c r="H250" i="2"/>
  <c r="I250" i="2"/>
  <c r="I262" i="2" s="1"/>
  <c r="J250" i="2"/>
  <c r="K250" i="2"/>
  <c r="L250" i="2"/>
  <c r="M250" i="2"/>
  <c r="M262" i="2" s="1"/>
  <c r="N250" i="2"/>
  <c r="O250" i="2"/>
  <c r="P250" i="2"/>
  <c r="Q250" i="2"/>
  <c r="Q262" i="2" s="1"/>
  <c r="R250" i="2"/>
  <c r="S250" i="2"/>
  <c r="T250" i="2"/>
  <c r="U250" i="2"/>
  <c r="U262" i="2" s="1"/>
  <c r="V250" i="2"/>
  <c r="W250" i="2"/>
  <c r="X250" i="2"/>
  <c r="Y250" i="2"/>
  <c r="Y262" i="2" s="1"/>
  <c r="N262" i="2"/>
  <c r="G266" i="2"/>
  <c r="H266" i="2"/>
  <c r="I266" i="2"/>
  <c r="J266" i="2"/>
  <c r="K266" i="2"/>
  <c r="L266" i="2"/>
  <c r="M266" i="2"/>
  <c r="N266" i="2"/>
  <c r="O266" i="2"/>
  <c r="P266" i="2"/>
  <c r="Q266" i="2"/>
  <c r="R266" i="2"/>
  <c r="S266" i="2"/>
  <c r="T266" i="2"/>
  <c r="U266" i="2"/>
  <c r="V266" i="2"/>
  <c r="W266" i="2"/>
  <c r="X266" i="2"/>
  <c r="Y266" i="2"/>
  <c r="G276" i="2"/>
  <c r="H276" i="2"/>
  <c r="H288" i="2" s="1"/>
  <c r="I276" i="2"/>
  <c r="I288" i="2" s="1"/>
  <c r="J276" i="2"/>
  <c r="K276" i="2"/>
  <c r="L276" i="2"/>
  <c r="L288" i="2" s="1"/>
  <c r="M276" i="2"/>
  <c r="N276" i="2"/>
  <c r="O276" i="2"/>
  <c r="P276" i="2"/>
  <c r="P288" i="2" s="1"/>
  <c r="Q276" i="2"/>
  <c r="R276" i="2"/>
  <c r="S276" i="2"/>
  <c r="T276" i="2"/>
  <c r="T288" i="2" s="1"/>
  <c r="U276" i="2"/>
  <c r="V276" i="2"/>
  <c r="W276" i="2"/>
  <c r="X276" i="2"/>
  <c r="X288" i="2" s="1"/>
  <c r="Y276" i="2"/>
  <c r="Y288" i="2" s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A26" i="1" s="1"/>
  <c r="AB21" i="1"/>
  <c r="AC21" i="1"/>
  <c r="G25" i="1"/>
  <c r="H25" i="1"/>
  <c r="I25" i="1"/>
  <c r="I26" i="1" s="1"/>
  <c r="J25" i="1"/>
  <c r="K25" i="1"/>
  <c r="L25" i="1"/>
  <c r="M25" i="1"/>
  <c r="M26" i="1" s="1"/>
  <c r="N25" i="1"/>
  <c r="O25" i="1"/>
  <c r="P25" i="1"/>
  <c r="Q25" i="1"/>
  <c r="R25" i="1"/>
  <c r="S25" i="1"/>
  <c r="T25" i="1"/>
  <c r="U25" i="1"/>
  <c r="U26" i="1" s="1"/>
  <c r="V25" i="1"/>
  <c r="W25" i="1"/>
  <c r="X25" i="1"/>
  <c r="Y25" i="1"/>
  <c r="Y26" i="1" s="1"/>
  <c r="Z25" i="1"/>
  <c r="AA25" i="1"/>
  <c r="AB25" i="1"/>
  <c r="AC25" i="1"/>
  <c r="Q26" i="1"/>
  <c r="V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G43" i="1"/>
  <c r="G56" i="1" s="1"/>
  <c r="H43" i="1"/>
  <c r="H56" i="1" s="1"/>
  <c r="I43" i="1"/>
  <c r="J43" i="1"/>
  <c r="J56" i="1" s="1"/>
  <c r="K43" i="1"/>
  <c r="L43" i="1"/>
  <c r="L56" i="1" s="1"/>
  <c r="M43" i="1"/>
  <c r="N43" i="1"/>
  <c r="N56" i="1" s="1"/>
  <c r="O43" i="1"/>
  <c r="P43" i="1"/>
  <c r="P56" i="1" s="1"/>
  <c r="Q43" i="1"/>
  <c r="R43" i="1"/>
  <c r="R56" i="1" s="1"/>
  <c r="S43" i="1"/>
  <c r="T43" i="1"/>
  <c r="T56" i="1" s="1"/>
  <c r="U43" i="1"/>
  <c r="U56" i="1" s="1"/>
  <c r="V43" i="1"/>
  <c r="V56" i="1" s="1"/>
  <c r="W43" i="1"/>
  <c r="W56" i="1" s="1"/>
  <c r="X43" i="1"/>
  <c r="X56" i="1" s="1"/>
  <c r="Y43" i="1"/>
  <c r="Z43" i="1"/>
  <c r="Z56" i="1" s="1"/>
  <c r="AA43" i="1"/>
  <c r="AB43" i="1"/>
  <c r="AB56" i="1" s="1"/>
  <c r="AC43" i="1"/>
  <c r="I56" i="1"/>
  <c r="K56" i="1"/>
  <c r="M56" i="1"/>
  <c r="O56" i="1"/>
  <c r="Q56" i="1"/>
  <c r="S56" i="1"/>
  <c r="Y56" i="1"/>
  <c r="AA56" i="1"/>
  <c r="AC56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G62" i="1"/>
  <c r="H62" i="1"/>
  <c r="I62" i="1"/>
  <c r="J62" i="1"/>
  <c r="K62" i="1"/>
  <c r="L62" i="1"/>
  <c r="M62" i="1"/>
  <c r="M70" i="1" s="1"/>
  <c r="N62" i="1"/>
  <c r="O62" i="1"/>
  <c r="P62" i="1"/>
  <c r="Q62" i="1"/>
  <c r="Q70" i="1" s="1"/>
  <c r="R62" i="1"/>
  <c r="S62" i="1"/>
  <c r="T62" i="1"/>
  <c r="U62" i="1"/>
  <c r="U70" i="1" s="1"/>
  <c r="V62" i="1"/>
  <c r="W62" i="1"/>
  <c r="X62" i="1"/>
  <c r="Y62" i="1"/>
  <c r="Y70" i="1" s="1"/>
  <c r="Z62" i="1"/>
  <c r="AA62" i="1"/>
  <c r="AB62" i="1"/>
  <c r="AC62" i="1"/>
  <c r="AC70" i="1" s="1"/>
  <c r="G65" i="1"/>
  <c r="G70" i="1" s="1"/>
  <c r="H65" i="1"/>
  <c r="I65" i="1"/>
  <c r="J65" i="1"/>
  <c r="J70" i="1" s="1"/>
  <c r="J71" i="1" s="1"/>
  <c r="K65" i="1"/>
  <c r="L65" i="1"/>
  <c r="M65" i="1"/>
  <c r="N65" i="1"/>
  <c r="N70" i="1" s="1"/>
  <c r="N71" i="1" s="1"/>
  <c r="O65" i="1"/>
  <c r="P65" i="1"/>
  <c r="Q65" i="1"/>
  <c r="R65" i="1"/>
  <c r="R70" i="1" s="1"/>
  <c r="S65" i="1"/>
  <c r="S70" i="1" s="1"/>
  <c r="T65" i="1"/>
  <c r="U65" i="1"/>
  <c r="V65" i="1"/>
  <c r="V70" i="1" s="1"/>
  <c r="W65" i="1"/>
  <c r="W70" i="1" s="1"/>
  <c r="X65" i="1"/>
  <c r="Y65" i="1"/>
  <c r="Z65" i="1"/>
  <c r="Z70" i="1" s="1"/>
  <c r="AA65" i="1"/>
  <c r="AB65" i="1"/>
  <c r="AC65" i="1"/>
  <c r="O70" i="1"/>
  <c r="O71" i="1" s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G150" i="1"/>
  <c r="H150" i="1"/>
  <c r="I150" i="1"/>
  <c r="I201" i="1" s="1"/>
  <c r="J150" i="1"/>
  <c r="K150" i="1"/>
  <c r="L150" i="1"/>
  <c r="M150" i="1"/>
  <c r="N150" i="1"/>
  <c r="O150" i="1"/>
  <c r="P150" i="1"/>
  <c r="Q150" i="1"/>
  <c r="Q201" i="1" s="1"/>
  <c r="R150" i="1"/>
  <c r="S150" i="1"/>
  <c r="T150" i="1"/>
  <c r="U150" i="1"/>
  <c r="V150" i="1"/>
  <c r="W150" i="1"/>
  <c r="X150" i="1"/>
  <c r="Y150" i="1"/>
  <c r="Y201" i="1" s="1"/>
  <c r="Z150" i="1"/>
  <c r="AA150" i="1"/>
  <c r="AB150" i="1"/>
  <c r="AC150" i="1"/>
  <c r="AC201" i="1" s="1"/>
  <c r="G161" i="1"/>
  <c r="H161" i="1"/>
  <c r="I161" i="1"/>
  <c r="J161" i="1"/>
  <c r="J201" i="1" s="1"/>
  <c r="K161" i="1"/>
  <c r="L161" i="1"/>
  <c r="M161" i="1"/>
  <c r="N161" i="1"/>
  <c r="O161" i="1"/>
  <c r="P161" i="1"/>
  <c r="Q161" i="1"/>
  <c r="R161" i="1"/>
  <c r="S161" i="1"/>
  <c r="T161" i="1"/>
  <c r="U161" i="1"/>
  <c r="V161" i="1"/>
  <c r="V201" i="1" s="1"/>
  <c r="W161" i="1"/>
  <c r="X161" i="1"/>
  <c r="Y161" i="1"/>
  <c r="Z161" i="1"/>
  <c r="AA161" i="1"/>
  <c r="AB161" i="1"/>
  <c r="AC161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T201" i="1" s="1"/>
  <c r="U189" i="1"/>
  <c r="V189" i="1"/>
  <c r="W189" i="1"/>
  <c r="X189" i="1"/>
  <c r="Y189" i="1"/>
  <c r="Z189" i="1"/>
  <c r="AA189" i="1"/>
  <c r="AB189" i="1"/>
  <c r="AC189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X252" i="1"/>
  <c r="Y252" i="1"/>
  <c r="Z252" i="1"/>
  <c r="AA252" i="1"/>
  <c r="AB252" i="1"/>
  <c r="AC252" i="1"/>
  <c r="AD252" i="1"/>
  <c r="G266" i="1"/>
  <c r="H266" i="1"/>
  <c r="I266" i="1"/>
  <c r="I277" i="1" s="1"/>
  <c r="J266" i="1"/>
  <c r="K266" i="1"/>
  <c r="L266" i="1"/>
  <c r="M266" i="1"/>
  <c r="M277" i="1" s="1"/>
  <c r="N266" i="1"/>
  <c r="O266" i="1"/>
  <c r="P266" i="1"/>
  <c r="Q266" i="1"/>
  <c r="Q277" i="1" s="1"/>
  <c r="R266" i="1"/>
  <c r="S266" i="1"/>
  <c r="T266" i="1"/>
  <c r="U266" i="1"/>
  <c r="U277" i="1" s="1"/>
  <c r="V266" i="1"/>
  <c r="W266" i="1"/>
  <c r="X266" i="1"/>
  <c r="Y266" i="1"/>
  <c r="Z266" i="1"/>
  <c r="AA266" i="1"/>
  <c r="AB266" i="1"/>
  <c r="AC266" i="1"/>
  <c r="AC277" i="1" s="1"/>
  <c r="AD266" i="1"/>
  <c r="N277" i="1"/>
  <c r="V277" i="1"/>
  <c r="Y277" i="1"/>
  <c r="AD277" i="1"/>
  <c r="AD278" i="1" s="1"/>
  <c r="D32" i="12" s="1"/>
  <c r="F43" i="1"/>
  <c r="F56" i="1" s="1"/>
  <c r="F21" i="1"/>
  <c r="H14" i="10"/>
  <c r="G14" i="10"/>
  <c r="F14" i="10"/>
  <c r="C14" i="10"/>
  <c r="E13" i="10"/>
  <c r="J13" i="10" s="1"/>
  <c r="E12" i="10"/>
  <c r="J12" i="10" s="1"/>
  <c r="E11" i="10"/>
  <c r="U288" i="2" l="1"/>
  <c r="Q288" i="2"/>
  <c r="M288" i="2"/>
  <c r="M174" i="2"/>
  <c r="Y174" i="2"/>
  <c r="U174" i="2"/>
  <c r="Q174" i="2"/>
  <c r="Q191" i="2" s="1"/>
  <c r="I174" i="2"/>
  <c r="Y99" i="2"/>
  <c r="Q99" i="2"/>
  <c r="M99" i="2"/>
  <c r="I99" i="2"/>
  <c r="V85" i="2"/>
  <c r="R85" i="2"/>
  <c r="J85" i="2"/>
  <c r="Z277" i="1"/>
  <c r="R277" i="1"/>
  <c r="J277" i="1"/>
  <c r="S277" i="1"/>
  <c r="AB277" i="1"/>
  <c r="X277" i="1"/>
  <c r="T277" i="1"/>
  <c r="P277" i="1"/>
  <c r="L277" i="1"/>
  <c r="H277" i="1"/>
  <c r="AA277" i="1"/>
  <c r="W277" i="1"/>
  <c r="O277" i="1"/>
  <c r="K277" i="1"/>
  <c r="G277" i="1"/>
  <c r="P201" i="1"/>
  <c r="H201" i="1"/>
  <c r="X201" i="1"/>
  <c r="L201" i="1"/>
  <c r="W201" i="1"/>
  <c r="O201" i="1"/>
  <c r="K201" i="1"/>
  <c r="S201" i="1"/>
  <c r="G201" i="1"/>
  <c r="Z201" i="1"/>
  <c r="N201" i="1"/>
  <c r="N278" i="1" s="1"/>
  <c r="D16" i="12" s="1"/>
  <c r="AB131" i="1"/>
  <c r="X131" i="1"/>
  <c r="T131" i="1"/>
  <c r="P131" i="1"/>
  <c r="L131" i="1"/>
  <c r="H131" i="1"/>
  <c r="AA131" i="1"/>
  <c r="W131" i="1"/>
  <c r="S131" i="1"/>
  <c r="O131" i="1"/>
  <c r="K131" i="1"/>
  <c r="G131" i="1"/>
  <c r="V131" i="1"/>
  <c r="V278" i="1" s="1"/>
  <c r="D24" i="12" s="1"/>
  <c r="R131" i="1"/>
  <c r="J131" i="1"/>
  <c r="Z131" i="1"/>
  <c r="AC131" i="1"/>
  <c r="Y131" i="1"/>
  <c r="U131" i="1"/>
  <c r="Q131" i="1"/>
  <c r="M131" i="1"/>
  <c r="I131" i="1"/>
  <c r="N131" i="1"/>
  <c r="I70" i="1"/>
  <c r="AA70" i="1"/>
  <c r="AA71" i="1" s="1"/>
  <c r="K70" i="1"/>
  <c r="K71" i="1" s="1"/>
  <c r="AB70" i="1"/>
  <c r="X70" i="1"/>
  <c r="T70" i="1"/>
  <c r="T71" i="1" s="1"/>
  <c r="P70" i="1"/>
  <c r="P71" i="1" s="1"/>
  <c r="L70" i="1"/>
  <c r="L71" i="1" s="1"/>
  <c r="H70" i="1"/>
  <c r="AC71" i="1"/>
  <c r="AC278" i="1" s="1"/>
  <c r="D31" i="12" s="1"/>
  <c r="Y71" i="1"/>
  <c r="Y278" i="1" s="1"/>
  <c r="D27" i="12" s="1"/>
  <c r="Q71" i="1"/>
  <c r="M71" i="1"/>
  <c r="I71" i="1"/>
  <c r="S71" i="1"/>
  <c r="I35" i="1"/>
  <c r="AA35" i="1"/>
  <c r="V35" i="1"/>
  <c r="Q35" i="1"/>
  <c r="Z26" i="1"/>
  <c r="R26" i="1"/>
  <c r="N26" i="1"/>
  <c r="N35" i="1" s="1"/>
  <c r="J26" i="1"/>
  <c r="AC26" i="1"/>
  <c r="AC35" i="1" s="1"/>
  <c r="AB26" i="1"/>
  <c r="X26" i="1"/>
  <c r="X35" i="1" s="1"/>
  <c r="P26" i="1"/>
  <c r="P35" i="1" s="1"/>
  <c r="L26" i="1"/>
  <c r="L35" i="1" s="1"/>
  <c r="H26" i="1"/>
  <c r="H35" i="1" s="1"/>
  <c r="W26" i="1"/>
  <c r="W35" i="1" s="1"/>
  <c r="S26" i="1"/>
  <c r="O26" i="1"/>
  <c r="O35" i="1" s="1"/>
  <c r="K26" i="1"/>
  <c r="K35" i="1" s="1"/>
  <c r="G26" i="1"/>
  <c r="G35" i="1" s="1"/>
  <c r="T26" i="1"/>
  <c r="M35" i="1"/>
  <c r="AB35" i="1"/>
  <c r="AB71" i="1"/>
  <c r="V71" i="1"/>
  <c r="J35" i="1"/>
  <c r="Y191" i="2"/>
  <c r="AA201" i="1"/>
  <c r="U201" i="1"/>
  <c r="G227" i="2"/>
  <c r="X99" i="2"/>
  <c r="T99" i="2"/>
  <c r="P99" i="2"/>
  <c r="L99" i="2"/>
  <c r="H99" i="2"/>
  <c r="W99" i="2"/>
  <c r="S99" i="2"/>
  <c r="O99" i="2"/>
  <c r="K99" i="2"/>
  <c r="G99" i="2"/>
  <c r="U191" i="2"/>
  <c r="W288" i="2"/>
  <c r="S288" i="2"/>
  <c r="O288" i="2"/>
  <c r="K288" i="2"/>
  <c r="G288" i="2"/>
  <c r="Y85" i="2"/>
  <c r="U85" i="2"/>
  <c r="Q85" i="2"/>
  <c r="M85" i="2"/>
  <c r="I85" i="2"/>
  <c r="X85" i="2"/>
  <c r="T85" i="2"/>
  <c r="P85" i="2"/>
  <c r="L85" i="2"/>
  <c r="H85" i="2"/>
  <c r="W85" i="2"/>
  <c r="S85" i="2"/>
  <c r="O85" i="2"/>
  <c r="K85" i="2"/>
  <c r="G85" i="2"/>
  <c r="M201" i="1"/>
  <c r="G71" i="1"/>
  <c r="V288" i="2"/>
  <c r="R288" i="2"/>
  <c r="N288" i="2"/>
  <c r="J288" i="2"/>
  <c r="X262" i="2"/>
  <c r="T262" i="2"/>
  <c r="P262" i="2"/>
  <c r="L262" i="2"/>
  <c r="H262" i="2"/>
  <c r="X174" i="2"/>
  <c r="T174" i="2"/>
  <c r="P174" i="2"/>
  <c r="L174" i="2"/>
  <c r="H174" i="2"/>
  <c r="W174" i="2"/>
  <c r="O174" i="2"/>
  <c r="O191" i="2" s="1"/>
  <c r="K174" i="2"/>
  <c r="G174" i="2"/>
  <c r="V174" i="2"/>
  <c r="V191" i="2" s="1"/>
  <c r="R174" i="2"/>
  <c r="R191" i="2" s="1"/>
  <c r="N174" i="2"/>
  <c r="J174" i="2"/>
  <c r="J191" i="2" s="1"/>
  <c r="Y49" i="2"/>
  <c r="U49" i="2"/>
  <c r="Q49" i="2"/>
  <c r="M49" i="2"/>
  <c r="X49" i="2"/>
  <c r="T49" i="2"/>
  <c r="P49" i="2"/>
  <c r="L49" i="2"/>
  <c r="H49" i="2"/>
  <c r="W49" i="2"/>
  <c r="S49" i="2"/>
  <c r="G49" i="2"/>
  <c r="S174" i="2"/>
  <c r="AB201" i="1"/>
  <c r="Z71" i="1"/>
  <c r="Z35" i="1"/>
  <c r="Y35" i="1"/>
  <c r="X71" i="1"/>
  <c r="W71" i="1"/>
  <c r="O49" i="2"/>
  <c r="U71" i="1"/>
  <c r="U35" i="1"/>
  <c r="R201" i="1"/>
  <c r="R71" i="1"/>
  <c r="R35" i="1"/>
  <c r="K49" i="2"/>
  <c r="I49" i="2"/>
  <c r="H71" i="1"/>
  <c r="E14" i="10"/>
  <c r="J14" i="10" s="1"/>
  <c r="N191" i="2"/>
  <c r="E25" i="9"/>
  <c r="F25" i="9" s="1"/>
  <c r="G25" i="9" s="1"/>
  <c r="H25" i="9" s="1"/>
  <c r="I25" i="9" s="1"/>
  <c r="J25" i="9" s="1"/>
  <c r="K25" i="9" s="1"/>
  <c r="L25" i="9" s="1"/>
  <c r="M25" i="9" s="1"/>
  <c r="N25" i="9" s="1"/>
  <c r="E23" i="9"/>
  <c r="F23" i="9" s="1"/>
  <c r="G23" i="9" s="1"/>
  <c r="H23" i="9" s="1"/>
  <c r="I23" i="9" s="1"/>
  <c r="J23" i="9" s="1"/>
  <c r="K23" i="9" s="1"/>
  <c r="L23" i="9" s="1"/>
  <c r="M23" i="9" s="1"/>
  <c r="N23" i="9" s="1"/>
  <c r="E21" i="9"/>
  <c r="P26" i="9"/>
  <c r="P27" i="9"/>
  <c r="P28" i="9"/>
  <c r="P29" i="9"/>
  <c r="P30" i="9"/>
  <c r="Q30" i="9" s="1"/>
  <c r="P31" i="9"/>
  <c r="Q31" i="9" s="1"/>
  <c r="P32" i="9"/>
  <c r="Q32" i="9" s="1"/>
  <c r="P11" i="9"/>
  <c r="P13" i="9"/>
  <c r="P14" i="9"/>
  <c r="P15" i="9"/>
  <c r="Q15" i="9" s="1"/>
  <c r="P16" i="9"/>
  <c r="Q16" i="9" s="1"/>
  <c r="P17" i="9"/>
  <c r="E12" i="9"/>
  <c r="F12" i="9" s="1"/>
  <c r="G12" i="9" s="1"/>
  <c r="H12" i="9" s="1"/>
  <c r="I12" i="9" s="1"/>
  <c r="J12" i="9" s="1"/>
  <c r="K12" i="9" s="1"/>
  <c r="L12" i="9" s="1"/>
  <c r="M12" i="9" s="1"/>
  <c r="E10" i="9"/>
  <c r="V289" i="2" l="1"/>
  <c r="N289" i="2"/>
  <c r="E23" i="12" s="1"/>
  <c r="R289" i="2"/>
  <c r="E34" i="12" s="1"/>
  <c r="M191" i="2"/>
  <c r="M289" i="2" s="1"/>
  <c r="E22" i="12" s="1"/>
  <c r="P191" i="2"/>
  <c r="P289" i="2" s="1"/>
  <c r="E32" i="12" s="1"/>
  <c r="W191" i="2"/>
  <c r="T191" i="2"/>
  <c r="T289" i="2" s="1"/>
  <c r="I191" i="2"/>
  <c r="I289" i="2" s="1"/>
  <c r="E10" i="12" s="1"/>
  <c r="G191" i="2"/>
  <c r="G289" i="2" s="1"/>
  <c r="E8" i="12" s="1"/>
  <c r="K191" i="2"/>
  <c r="H191" i="2"/>
  <c r="X191" i="2"/>
  <c r="X289" i="2" s="1"/>
  <c r="L191" i="2"/>
  <c r="L289" i="2" s="1"/>
  <c r="E13" i="12" s="1"/>
  <c r="Y289" i="2"/>
  <c r="H289" i="2"/>
  <c r="E9" i="12" s="1"/>
  <c r="K289" i="2"/>
  <c r="E12" i="12" s="1"/>
  <c r="U289" i="2"/>
  <c r="J289" i="2"/>
  <c r="Q289" i="2"/>
  <c r="E33" i="12" s="1"/>
  <c r="H278" i="1"/>
  <c r="D9" i="12" s="1"/>
  <c r="X278" i="1"/>
  <c r="D26" i="12" s="1"/>
  <c r="S278" i="1"/>
  <c r="D21" i="12" s="1"/>
  <c r="K278" i="1"/>
  <c r="D12" i="12" s="1"/>
  <c r="AB278" i="1"/>
  <c r="D30" i="12" s="1"/>
  <c r="L278" i="1"/>
  <c r="D14" i="12" s="1"/>
  <c r="AA278" i="1"/>
  <c r="D29" i="12" s="1"/>
  <c r="J278" i="1"/>
  <c r="D11" i="12" s="1"/>
  <c r="Z278" i="1"/>
  <c r="D28" i="12" s="1"/>
  <c r="Q278" i="1"/>
  <c r="D19" i="12" s="1"/>
  <c r="I278" i="1"/>
  <c r="D10" i="12" s="1"/>
  <c r="M278" i="1"/>
  <c r="D15" i="12" s="1"/>
  <c r="T278" i="1"/>
  <c r="D22" i="12" s="1"/>
  <c r="S35" i="1"/>
  <c r="P278" i="1"/>
  <c r="D18" i="12" s="1"/>
  <c r="T35" i="1"/>
  <c r="O278" i="1"/>
  <c r="D17" i="12" s="1"/>
  <c r="W278" i="1"/>
  <c r="D25" i="12" s="1"/>
  <c r="G278" i="1"/>
  <c r="D8" i="12" s="1"/>
  <c r="U278" i="1"/>
  <c r="D23" i="12" s="1"/>
  <c r="W289" i="2"/>
  <c r="O289" i="2"/>
  <c r="E24" i="12" s="1"/>
  <c r="S191" i="2"/>
  <c r="S289" i="2" s="1"/>
  <c r="E41" i="12" s="1"/>
  <c r="R278" i="1"/>
  <c r="D20" i="12" s="1"/>
  <c r="E18" i="9"/>
  <c r="P25" i="9"/>
  <c r="P23" i="9"/>
  <c r="P12" i="9"/>
  <c r="F10" i="9"/>
  <c r="G10" i="9" s="1"/>
  <c r="H10" i="9" s="1"/>
  <c r="I10" i="9" s="1"/>
  <c r="J10" i="9" s="1"/>
  <c r="K10" i="9" s="1"/>
  <c r="L10" i="9" s="1"/>
  <c r="M10" i="9" s="1"/>
  <c r="P22" i="9"/>
  <c r="F21" i="9"/>
  <c r="G21" i="9" l="1"/>
  <c r="D18" i="9"/>
  <c r="G18" i="9"/>
  <c r="K30" i="6"/>
  <c r="K29" i="6"/>
  <c r="N29" i="6" s="1"/>
  <c r="K27" i="6"/>
  <c r="N27" i="6" s="1"/>
  <c r="H26" i="6"/>
  <c r="E36" i="5"/>
  <c r="F36" i="5"/>
  <c r="K35" i="5"/>
  <c r="N35" i="5" s="1"/>
  <c r="K34" i="5"/>
  <c r="K32" i="5"/>
  <c r="N32" i="5" s="1"/>
  <c r="N30" i="6"/>
  <c r="N28" i="6"/>
  <c r="G30" i="6"/>
  <c r="O31" i="6"/>
  <c r="M31" i="6"/>
  <c r="L31" i="6"/>
  <c r="H31" i="6"/>
  <c r="F31" i="6"/>
  <c r="E31" i="6"/>
  <c r="N24" i="6"/>
  <c r="F26" i="6"/>
  <c r="E26" i="6"/>
  <c r="O25" i="6"/>
  <c r="O26" i="6"/>
  <c r="O32" i="6" s="1"/>
  <c r="M25" i="6"/>
  <c r="M26" i="6" s="1"/>
  <c r="L25" i="6"/>
  <c r="L26" i="6"/>
  <c r="G24" i="6"/>
  <c r="H21" i="6"/>
  <c r="F21" i="6"/>
  <c r="E21" i="6"/>
  <c r="D21" i="6"/>
  <c r="G20" i="6"/>
  <c r="G19" i="6"/>
  <c r="N17" i="6"/>
  <c r="D16" i="6"/>
  <c r="N15" i="6"/>
  <c r="G15" i="6"/>
  <c r="O18" i="6"/>
  <c r="O19" i="6"/>
  <c r="H16" i="6"/>
  <c r="F16" i="6"/>
  <c r="E16" i="6"/>
  <c r="M18" i="6"/>
  <c r="M19" i="6" s="1"/>
  <c r="L18" i="6"/>
  <c r="L19" i="6" s="1"/>
  <c r="L32" i="6" s="1"/>
  <c r="N13" i="6"/>
  <c r="H11" i="6"/>
  <c r="H17" i="6" s="1"/>
  <c r="F11" i="6"/>
  <c r="E11" i="6"/>
  <c r="G35" i="5"/>
  <c r="N34" i="5"/>
  <c r="N33" i="5"/>
  <c r="G33" i="5"/>
  <c r="O36" i="5"/>
  <c r="M36" i="5"/>
  <c r="L36" i="5"/>
  <c r="H31" i="5"/>
  <c r="F31" i="5"/>
  <c r="E31" i="5"/>
  <c r="G29" i="5"/>
  <c r="D28" i="5"/>
  <c r="H28" i="5"/>
  <c r="E28" i="5"/>
  <c r="G26" i="5"/>
  <c r="F28" i="5"/>
  <c r="N23" i="5"/>
  <c r="G22" i="5"/>
  <c r="O24" i="5"/>
  <c r="M24" i="5"/>
  <c r="L24" i="5"/>
  <c r="L30" i="5" s="1"/>
  <c r="L37" i="5" s="1"/>
  <c r="N17" i="5"/>
  <c r="N15" i="5"/>
  <c r="H23" i="5"/>
  <c r="F23" i="5"/>
  <c r="F32" i="5" s="1"/>
  <c r="F37" i="5" s="1"/>
  <c r="M18" i="5"/>
  <c r="H14" i="5"/>
  <c r="F14" i="5"/>
  <c r="E14" i="5"/>
  <c r="D14" i="5"/>
  <c r="O18" i="5"/>
  <c r="O30" i="5" s="1"/>
  <c r="L18" i="5"/>
  <c r="G13" i="5"/>
  <c r="G14" i="5" s="1"/>
  <c r="G12" i="5"/>
  <c r="H11" i="5"/>
  <c r="F11" i="5"/>
  <c r="E11" i="5"/>
  <c r="F27" i="6"/>
  <c r="G21" i="6"/>
  <c r="F17" i="6"/>
  <c r="F32" i="6" s="1"/>
  <c r="G14" i="6"/>
  <c r="N13" i="5"/>
  <c r="E23" i="5"/>
  <c r="G27" i="5"/>
  <c r="G28" i="5" s="1"/>
  <c r="D108" i="1"/>
  <c r="D8" i="2"/>
  <c r="D9" i="2"/>
  <c r="D10" i="2"/>
  <c r="D11" i="2"/>
  <c r="D12" i="2"/>
  <c r="D14" i="2"/>
  <c r="D15" i="2"/>
  <c r="D17" i="2"/>
  <c r="D18" i="2"/>
  <c r="D19" i="2"/>
  <c r="D20" i="2"/>
  <c r="D21" i="2"/>
  <c r="D22" i="2"/>
  <c r="D23" i="2"/>
  <c r="D24" i="2"/>
  <c r="D25" i="2"/>
  <c r="D26" i="2"/>
  <c r="D28" i="2"/>
  <c r="D29" i="2"/>
  <c r="D30" i="2"/>
  <c r="D31" i="2"/>
  <c r="D32" i="2"/>
  <c r="D33" i="2"/>
  <c r="D34" i="2"/>
  <c r="D35" i="2"/>
  <c r="D36" i="2"/>
  <c r="D37" i="2"/>
  <c r="D39" i="2"/>
  <c r="D40" i="2"/>
  <c r="D41" i="2"/>
  <c r="D42" i="2"/>
  <c r="D43" i="2"/>
  <c r="D44" i="2"/>
  <c r="D45" i="2"/>
  <c r="D46" i="2"/>
  <c r="D47" i="2"/>
  <c r="D48" i="2"/>
  <c r="D50" i="2"/>
  <c r="D51" i="2"/>
  <c r="D53" i="2"/>
  <c r="D54" i="2"/>
  <c r="D55" i="2"/>
  <c r="D56" i="2"/>
  <c r="D57" i="2"/>
  <c r="D58" i="2"/>
  <c r="D59" i="2"/>
  <c r="D60" i="2"/>
  <c r="D61" i="2"/>
  <c r="D62" i="2"/>
  <c r="D64" i="2"/>
  <c r="D65" i="2"/>
  <c r="D66" i="2"/>
  <c r="D67" i="2"/>
  <c r="D68" i="2"/>
  <c r="D69" i="2"/>
  <c r="D70" i="2"/>
  <c r="D71" i="2"/>
  <c r="D72" i="2"/>
  <c r="D73" i="2"/>
  <c r="D75" i="2"/>
  <c r="D76" i="2"/>
  <c r="D77" i="2"/>
  <c r="D78" i="2"/>
  <c r="D79" i="2"/>
  <c r="D80" i="2"/>
  <c r="D81" i="2"/>
  <c r="D82" i="2"/>
  <c r="D83" i="2"/>
  <c r="D84" i="2"/>
  <c r="D87" i="2"/>
  <c r="D88" i="2"/>
  <c r="D89" i="2"/>
  <c r="D91" i="2"/>
  <c r="D92" i="2"/>
  <c r="D93" i="2"/>
  <c r="D94" i="2"/>
  <c r="D95" i="2"/>
  <c r="D96" i="2"/>
  <c r="D97" i="2"/>
  <c r="D98" i="2"/>
  <c r="D101" i="2"/>
  <c r="D102" i="2"/>
  <c r="D103" i="2"/>
  <c r="D104" i="2"/>
  <c r="D105" i="2"/>
  <c r="D106" i="2"/>
  <c r="D107" i="2"/>
  <c r="D108" i="2"/>
  <c r="D109" i="2"/>
  <c r="D111" i="2"/>
  <c r="D112" i="2"/>
  <c r="D113" i="2"/>
  <c r="D114" i="2"/>
  <c r="D116" i="2"/>
  <c r="D15" i="5" s="1"/>
  <c r="D117" i="2"/>
  <c r="D118" i="2"/>
  <c r="D16" i="5" s="1"/>
  <c r="G16" i="5" s="1"/>
  <c r="D119" i="2"/>
  <c r="D17" i="5" s="1"/>
  <c r="G17" i="5" s="1"/>
  <c r="D120" i="2"/>
  <c r="D121" i="2"/>
  <c r="D122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7" i="2"/>
  <c r="D148" i="2"/>
  <c r="D149" i="2"/>
  <c r="D150" i="2"/>
  <c r="D152" i="2"/>
  <c r="D153" i="2"/>
  <c r="D154" i="2"/>
  <c r="D155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2" i="2"/>
  <c r="D193" i="2"/>
  <c r="D194" i="2"/>
  <c r="D195" i="2"/>
  <c r="D196" i="2"/>
  <c r="D197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5" i="2"/>
  <c r="D216" i="2"/>
  <c r="D217" i="2"/>
  <c r="D218" i="2"/>
  <c r="D219" i="2"/>
  <c r="D220" i="2"/>
  <c r="D221" i="2"/>
  <c r="D223" i="2"/>
  <c r="D224" i="2"/>
  <c r="D225" i="2"/>
  <c r="D226" i="2"/>
  <c r="D228" i="2"/>
  <c r="D229" i="2"/>
  <c r="D230" i="2"/>
  <c r="D231" i="2"/>
  <c r="D232" i="2"/>
  <c r="D233" i="2"/>
  <c r="D234" i="2"/>
  <c r="D235" i="2"/>
  <c r="D237" i="2"/>
  <c r="D238" i="2"/>
  <c r="D239" i="2"/>
  <c r="D241" i="2"/>
  <c r="D242" i="2"/>
  <c r="D243" i="2"/>
  <c r="D244" i="2"/>
  <c r="D245" i="2"/>
  <c r="D246" i="2"/>
  <c r="D247" i="2"/>
  <c r="D248" i="2"/>
  <c r="D249" i="2"/>
  <c r="D251" i="2"/>
  <c r="D252" i="2"/>
  <c r="D253" i="2"/>
  <c r="D254" i="2"/>
  <c r="D255" i="2"/>
  <c r="D256" i="2"/>
  <c r="D257" i="2"/>
  <c r="D258" i="2"/>
  <c r="D259" i="2"/>
  <c r="D260" i="2"/>
  <c r="D261" i="2"/>
  <c r="D263" i="2"/>
  <c r="D264" i="2"/>
  <c r="D265" i="2"/>
  <c r="D267" i="2"/>
  <c r="D268" i="2"/>
  <c r="D269" i="2"/>
  <c r="D270" i="2"/>
  <c r="D271" i="2"/>
  <c r="D272" i="2"/>
  <c r="D273" i="2"/>
  <c r="D274" i="2"/>
  <c r="D275" i="2"/>
  <c r="D277" i="2"/>
  <c r="D278" i="2"/>
  <c r="D279" i="2"/>
  <c r="D280" i="2"/>
  <c r="D281" i="2"/>
  <c r="D282" i="2"/>
  <c r="D283" i="2"/>
  <c r="D284" i="2"/>
  <c r="D285" i="2"/>
  <c r="D286" i="2"/>
  <c r="D287" i="2"/>
  <c r="D7" i="2"/>
  <c r="F276" i="2"/>
  <c r="F266" i="2"/>
  <c r="F288" i="2" s="1"/>
  <c r="F250" i="2"/>
  <c r="F240" i="2"/>
  <c r="F236" i="2"/>
  <c r="F222" i="2"/>
  <c r="F214" i="2"/>
  <c r="F227" i="2" s="1"/>
  <c r="F175" i="2"/>
  <c r="F156" i="2"/>
  <c r="F151" i="2"/>
  <c r="F146" i="2"/>
  <c r="F123" i="2"/>
  <c r="F115" i="2"/>
  <c r="F110" i="2"/>
  <c r="F100" i="2"/>
  <c r="F90" i="2"/>
  <c r="F86" i="2"/>
  <c r="F99" i="2" s="1"/>
  <c r="F74" i="2"/>
  <c r="F63" i="2"/>
  <c r="F52" i="2"/>
  <c r="F38" i="2"/>
  <c r="F27" i="2"/>
  <c r="F16" i="2"/>
  <c r="F13" i="2"/>
  <c r="F266" i="1"/>
  <c r="F252" i="1"/>
  <c r="F239" i="1"/>
  <c r="F228" i="1"/>
  <c r="F217" i="1"/>
  <c r="F215" i="1"/>
  <c r="F210" i="1"/>
  <c r="F189" i="1"/>
  <c r="F174" i="1"/>
  <c r="F161" i="1"/>
  <c r="F150" i="1"/>
  <c r="F139" i="1"/>
  <c r="F137" i="1"/>
  <c r="F111" i="1"/>
  <c r="F108" i="1"/>
  <c r="F103" i="1"/>
  <c r="F93" i="1"/>
  <c r="F85" i="1"/>
  <c r="F73" i="1"/>
  <c r="F65" i="1"/>
  <c r="F62" i="1"/>
  <c r="F59" i="1"/>
  <c r="F42" i="1"/>
  <c r="F39" i="1"/>
  <c r="F27" i="1"/>
  <c r="F25" i="1"/>
  <c r="F26" i="1" s="1"/>
  <c r="D25" i="3"/>
  <c r="D12" i="3"/>
  <c r="D35" i="3" s="1"/>
  <c r="D46" i="3" s="1"/>
  <c r="D35" i="4"/>
  <c r="D28" i="4"/>
  <c r="D20" i="4"/>
  <c r="B17" i="9" s="1"/>
  <c r="Q17" i="9" s="1"/>
  <c r="D11" i="4"/>
  <c r="D17" i="4" s="1"/>
  <c r="D10" i="4"/>
  <c r="D156" i="2" l="1"/>
  <c r="D20" i="5" s="1"/>
  <c r="G20" i="5" s="1"/>
  <c r="F174" i="2"/>
  <c r="F191" i="2" s="1"/>
  <c r="G16" i="6"/>
  <c r="D175" i="2"/>
  <c r="D21" i="5" s="1"/>
  <c r="G21" i="5" s="1"/>
  <c r="D222" i="2"/>
  <c r="D151" i="2"/>
  <c r="D19" i="5" s="1"/>
  <c r="G19" i="5" s="1"/>
  <c r="D123" i="2"/>
  <c r="D18" i="5" s="1"/>
  <c r="G18" i="5" s="1"/>
  <c r="D86" i="2"/>
  <c r="D16" i="2"/>
  <c r="M30" i="5"/>
  <c r="M37" i="5" s="1"/>
  <c r="F131" i="1"/>
  <c r="F277" i="1"/>
  <c r="F85" i="2"/>
  <c r="O37" i="5"/>
  <c r="H32" i="5"/>
  <c r="H37" i="5" s="1"/>
  <c r="E17" i="6"/>
  <c r="F49" i="2"/>
  <c r="F262" i="2"/>
  <c r="M32" i="6"/>
  <c r="E27" i="6"/>
  <c r="E32" i="6" s="1"/>
  <c r="H27" i="6"/>
  <c r="H32" i="6" s="1"/>
  <c r="D236" i="2"/>
  <c r="D65" i="1"/>
  <c r="D137" i="1"/>
  <c r="D59" i="1"/>
  <c r="D42" i="1"/>
  <c r="D62" i="1"/>
  <c r="F70" i="1"/>
  <c r="F71" i="1" s="1"/>
  <c r="D43" i="1"/>
  <c r="D56" i="1" s="1"/>
  <c r="D240" i="2"/>
  <c r="D146" i="2"/>
  <c r="D115" i="2"/>
  <c r="D13" i="2"/>
  <c r="D9" i="6" s="1"/>
  <c r="D266" i="2"/>
  <c r="D74" i="2"/>
  <c r="D52" i="2"/>
  <c r="D214" i="2"/>
  <c r="D90" i="2"/>
  <c r="D38" i="2"/>
  <c r="D10" i="6" s="1"/>
  <c r="G10" i="6" s="1"/>
  <c r="K31" i="6"/>
  <c r="D93" i="1"/>
  <c r="D210" i="1"/>
  <c r="B26" i="9" s="1"/>
  <c r="Q26" i="9" s="1"/>
  <c r="D239" i="1"/>
  <c r="K22" i="6" s="1"/>
  <c r="N22" i="6" s="1"/>
  <c r="D27" i="1"/>
  <c r="D21" i="1"/>
  <c r="D73" i="1"/>
  <c r="D85" i="1"/>
  <c r="D103" i="1"/>
  <c r="D111" i="1"/>
  <c r="D139" i="1"/>
  <c r="D150" i="1"/>
  <c r="D174" i="1"/>
  <c r="D189" i="1"/>
  <c r="K16" i="6" s="1"/>
  <c r="N16" i="6" s="1"/>
  <c r="D215" i="1"/>
  <c r="B27" i="9" s="1"/>
  <c r="Q27" i="9" s="1"/>
  <c r="D217" i="1"/>
  <c r="D228" i="1"/>
  <c r="D252" i="1"/>
  <c r="D266" i="1"/>
  <c r="K22" i="5" s="1"/>
  <c r="N22" i="5" s="1"/>
  <c r="F201" i="1"/>
  <c r="D161" i="1"/>
  <c r="K14" i="5" s="1"/>
  <c r="N14" i="5" s="1"/>
  <c r="D39" i="1"/>
  <c r="D25" i="1"/>
  <c r="F35" i="1"/>
  <c r="G15" i="5"/>
  <c r="D110" i="2"/>
  <c r="D63" i="2"/>
  <c r="E32" i="5"/>
  <c r="E37" i="5" s="1"/>
  <c r="K36" i="5"/>
  <c r="N36" i="5" s="1"/>
  <c r="D276" i="2"/>
  <c r="D250" i="2"/>
  <c r="D100" i="2"/>
  <c r="N31" i="6"/>
  <c r="B13" i="9"/>
  <c r="Q13" i="9" s="1"/>
  <c r="D23" i="6"/>
  <c r="D25" i="5"/>
  <c r="G25" i="5" s="1"/>
  <c r="D27" i="2"/>
  <c r="D29" i="4"/>
  <c r="D38" i="4" s="1"/>
  <c r="D34" i="5"/>
  <c r="D29" i="6"/>
  <c r="H21" i="9"/>
  <c r="F18" i="9"/>
  <c r="I18" i="9"/>
  <c r="D30" i="5" l="1"/>
  <c r="B14" i="9"/>
  <c r="Q14" i="9" s="1"/>
  <c r="D25" i="6"/>
  <c r="D288" i="2"/>
  <c r="D174" i="2"/>
  <c r="D99" i="2"/>
  <c r="F289" i="2"/>
  <c r="E7" i="12" s="1"/>
  <c r="E43" i="12" s="1"/>
  <c r="G23" i="5"/>
  <c r="D23" i="5"/>
  <c r="D227" i="2"/>
  <c r="D13" i="6" s="1"/>
  <c r="G13" i="6" s="1"/>
  <c r="D85" i="2"/>
  <c r="K10" i="6"/>
  <c r="N10" i="6" s="1"/>
  <c r="K19" i="5"/>
  <c r="N19" i="5" s="1"/>
  <c r="K21" i="5"/>
  <c r="N21" i="5" s="1"/>
  <c r="N24" i="5" s="1"/>
  <c r="D70" i="1"/>
  <c r="D71" i="1" s="1"/>
  <c r="B23" i="9" s="1"/>
  <c r="Q23" i="9" s="1"/>
  <c r="D131" i="1"/>
  <c r="K12" i="5" s="1"/>
  <c r="N12" i="5" s="1"/>
  <c r="B22" i="9"/>
  <c r="Q22" i="9" s="1"/>
  <c r="D10" i="5"/>
  <c r="G10" i="5" s="1"/>
  <c r="K10" i="5"/>
  <c r="N10" i="5" s="1"/>
  <c r="D9" i="5"/>
  <c r="G9" i="5" s="1"/>
  <c r="D26" i="1"/>
  <c r="B12" i="9"/>
  <c r="Q12" i="9" s="1"/>
  <c r="D24" i="5"/>
  <c r="G24" i="5" s="1"/>
  <c r="D49" i="2"/>
  <c r="D262" i="2"/>
  <c r="K16" i="5"/>
  <c r="K18" i="5" s="1"/>
  <c r="N18" i="5" s="1"/>
  <c r="K20" i="6"/>
  <c r="N20" i="6" s="1"/>
  <c r="K21" i="6"/>
  <c r="N21" i="6" s="1"/>
  <c r="D277" i="1"/>
  <c r="B28" i="9" s="1"/>
  <c r="Q28" i="9" s="1"/>
  <c r="K23" i="6"/>
  <c r="K20" i="5"/>
  <c r="N20" i="5" s="1"/>
  <c r="D201" i="1"/>
  <c r="K14" i="6"/>
  <c r="F278" i="1"/>
  <c r="D7" i="12" s="1"/>
  <c r="D43" i="12" s="1"/>
  <c r="D11" i="6"/>
  <c r="G9" i="6"/>
  <c r="G11" i="6" s="1"/>
  <c r="G23" i="6"/>
  <c r="K24" i="5"/>
  <c r="D31" i="6"/>
  <c r="G29" i="6"/>
  <c r="G31" i="6" s="1"/>
  <c r="D36" i="5"/>
  <c r="G36" i="5" s="1"/>
  <c r="G34" i="5"/>
  <c r="I21" i="9"/>
  <c r="H18" i="9"/>
  <c r="K18" i="9"/>
  <c r="G25" i="6" l="1"/>
  <c r="G26" i="6" s="1"/>
  <c r="G27" i="6" s="1"/>
  <c r="D26" i="6"/>
  <c r="D27" i="6" s="1"/>
  <c r="D31" i="5"/>
  <c r="G30" i="5"/>
  <c r="G31" i="5" s="1"/>
  <c r="D191" i="2"/>
  <c r="D12" i="6" s="1"/>
  <c r="G12" i="6" s="1"/>
  <c r="G17" i="6" s="1"/>
  <c r="D35" i="1"/>
  <c r="B25" i="9"/>
  <c r="Q25" i="9" s="1"/>
  <c r="D278" i="1"/>
  <c r="D48" i="3" s="1"/>
  <c r="D50" i="3" s="1"/>
  <c r="D44" i="4" s="1"/>
  <c r="K12" i="6"/>
  <c r="N12" i="6" s="1"/>
  <c r="B24" i="9"/>
  <c r="D24" i="9" s="1"/>
  <c r="E24" i="9" s="1"/>
  <c r="E33" i="9" s="1"/>
  <c r="G11" i="5"/>
  <c r="B10" i="9"/>
  <c r="N16" i="5"/>
  <c r="B21" i="9"/>
  <c r="G32" i="5"/>
  <c r="G37" i="5" s="1"/>
  <c r="D11" i="5"/>
  <c r="K9" i="6"/>
  <c r="N9" i="6" s="1"/>
  <c r="K9" i="5"/>
  <c r="N9" i="5" s="1"/>
  <c r="K11" i="5"/>
  <c r="N11" i="5" s="1"/>
  <c r="K11" i="6"/>
  <c r="N11" i="6" s="1"/>
  <c r="N23" i="6"/>
  <c r="N25" i="6" s="1"/>
  <c r="N26" i="6" s="1"/>
  <c r="K25" i="6"/>
  <c r="K26" i="6" s="1"/>
  <c r="N14" i="6"/>
  <c r="N18" i="6" s="1"/>
  <c r="K18" i="6"/>
  <c r="J21" i="9"/>
  <c r="J18" i="9"/>
  <c r="M18" i="9"/>
  <c r="O18" i="9"/>
  <c r="D32" i="5" l="1"/>
  <c r="D37" i="5" s="1"/>
  <c r="G32" i="6"/>
  <c r="D289" i="2"/>
  <c r="D40" i="4" s="1"/>
  <c r="D42" i="4" s="1"/>
  <c r="D46" i="4" s="1"/>
  <c r="D17" i="6"/>
  <c r="D32" i="6" s="1"/>
  <c r="B11" i="9"/>
  <c r="Q11" i="9" s="1"/>
  <c r="B33" i="9"/>
  <c r="F24" i="9"/>
  <c r="G24" i="9" s="1"/>
  <c r="D33" i="9"/>
  <c r="D34" i="9" s="1"/>
  <c r="E34" i="9" s="1"/>
  <c r="N30" i="5"/>
  <c r="N37" i="5" s="1"/>
  <c r="N19" i="6"/>
  <c r="N32" i="6" s="1"/>
  <c r="K30" i="5"/>
  <c r="K37" i="5" s="1"/>
  <c r="K19" i="6"/>
  <c r="K32" i="6" s="1"/>
  <c r="K21" i="9"/>
  <c r="P10" i="9"/>
  <c r="Q10" i="9" s="1"/>
  <c r="N18" i="9"/>
  <c r="L18" i="9"/>
  <c r="B18" i="9" l="1"/>
  <c r="F33" i="9"/>
  <c r="F34" i="9" s="1"/>
  <c r="H24" i="9"/>
  <c r="G33" i="9"/>
  <c r="L21" i="9"/>
  <c r="P18" i="9"/>
  <c r="G34" i="9" l="1"/>
  <c r="I24" i="9"/>
  <c r="H33" i="9"/>
  <c r="P21" i="9"/>
  <c r="Q21" i="9" s="1"/>
  <c r="H34" i="9" l="1"/>
  <c r="J24" i="9"/>
  <c r="I33" i="9"/>
  <c r="I34" i="9" l="1"/>
  <c r="K24" i="9"/>
  <c r="J33" i="9"/>
  <c r="J34" i="9" l="1"/>
  <c r="L24" i="9"/>
  <c r="K33" i="9"/>
  <c r="M24" i="9" l="1"/>
  <c r="L33" i="9"/>
  <c r="K34" i="9"/>
  <c r="L34" i="9" l="1"/>
  <c r="N24" i="9"/>
  <c r="M33" i="9"/>
  <c r="M34" i="9" l="1"/>
  <c r="O24" i="9"/>
  <c r="N33" i="9"/>
  <c r="N34" i="9" l="1"/>
  <c r="O33" i="9"/>
  <c r="P33" i="9" s="1"/>
  <c r="P24" i="9"/>
  <c r="Q24" i="9" s="1"/>
  <c r="O34" i="9" l="1"/>
  <c r="P34" i="9" s="1"/>
</calcChain>
</file>

<file path=xl/sharedStrings.xml><?xml version="1.0" encoding="utf-8"?>
<sst xmlns="http://schemas.openxmlformats.org/spreadsheetml/2006/main" count="1841" uniqueCount="1223">
  <si>
    <t>08</t>
  </si>
  <si>
    <t>#</t>
  </si>
  <si>
    <t>Megnevezés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</si>
  <si>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</si>
  <si>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</si>
  <si>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</si>
  <si>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</si>
  <si>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</si>
  <si>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</si>
  <si>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</si>
  <si>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</si>
  <si>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</si>
  <si>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</si>
  <si>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</si>
  <si>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</si>
  <si>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</si>
  <si>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</si>
  <si>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</si>
  <si>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</si>
  <si>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</si>
  <si>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</si>
  <si>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</si>
  <si>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</si>
  <si>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</si>
  <si>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</si>
  <si>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</si>
  <si>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</si>
  <si>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(&gt;=14) (K1113)</t>
  </si>
  <si>
    <t>14</t>
  </si>
  <si>
    <t>ebből:biztosítási díjak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</si>
  <si>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</si>
  <si>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</si>
  <si>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</si>
  <si>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</si>
  <si>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</si>
  <si>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</si>
  <si>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</si>
  <si>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</si>
  <si>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</si>
  <si>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</si>
  <si>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</si>
  <si>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</si>
  <si>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</si>
  <si>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</si>
  <si>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</si>
  <si>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</si>
  <si>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23</t>
  </si>
  <si>
    <t>ebből: rehabilitációs hozzájárulás (K2)</t>
  </si>
  <si>
    <t>24</t>
  </si>
  <si>
    <t>ebből: korkedvezmény-biztosítási járulék (K2)</t>
  </si>
  <si>
    <t>25</t>
  </si>
  <si>
    <t>ebből: egészségügyi hozzájárulás (K2)</t>
  </si>
  <si>
    <t>26</t>
  </si>
  <si>
    <t>ebből: táppénz hozzájárulás (K2)</t>
  </si>
  <si>
    <t>27</t>
  </si>
  <si>
    <t>ebből: munkaadót a foglalkoztatottak részére történő kifizetésekkel kapcsolatban terhelő más járulék jellegű kötelezettségek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</si>
  <si>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</si>
  <si>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</si>
  <si>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</si>
  <si>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</si>
  <si>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</si>
  <si>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</si>
  <si>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31</t>
  </si>
  <si>
    <t>Árubeszerzés (K313)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</si>
  <si>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</si>
  <si>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</si>
  <si>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</si>
  <si>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</si>
  <si>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</si>
  <si>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</si>
  <si>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</si>
  <si>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</si>
  <si>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</si>
  <si>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</si>
  <si>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</si>
  <si>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</si>
  <si>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</si>
  <si>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</si>
  <si>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39</t>
  </si>
  <si>
    <t>ebből: a közszféra és a magánszféra együttműködésén (PPP) alapuló szerződéses konstrukció (K333)</t>
  </si>
  <si>
    <t>40</t>
  </si>
  <si>
    <t>Karbantartási, kisjavítási szolgáltatások (K334)</t>
  </si>
  <si>
    <t>41</t>
  </si>
  <si>
    <t>Közvetített szolgáltatások  (&gt;=42) (K335)</t>
  </si>
  <si>
    <t>42</t>
  </si>
  <si>
    <t>ebből: államháztartáson belül (K335)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</si>
  <si>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</si>
  <si>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</si>
  <si>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</si>
  <si>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</si>
  <si>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</si>
  <si>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</si>
  <si>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</si>
  <si>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</si>
  <si>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</si>
  <si>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</si>
  <si>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</si>
  <si>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</si>
  <si>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</si>
  <si>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</si>
  <si>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</si>
  <si>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</si>
  <si>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</si>
  <si>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</si>
  <si>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</si>
  <si>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Kamatkiadások (&gt;=53+54) (K353)</t>
  </si>
  <si>
    <t>53</t>
  </si>
  <si>
    <t>ebből: államháztartáson belül (K353)</t>
  </si>
  <si>
    <t>54</t>
  </si>
  <si>
    <t>ebből: fedezeti ügyletek kamatkiadásai (K353)</t>
  </si>
  <si>
    <t>55</t>
  </si>
  <si>
    <t>Egyéb pénzügyi műveletek kiadásai (&gt;=56+…+58) (K354)</t>
  </si>
  <si>
    <t>56</t>
  </si>
  <si>
    <t>ebből: valuta, deviza eszközök realizált árfolyamvesztesége (K354)</t>
  </si>
  <si>
    <t>57</t>
  </si>
  <si>
    <t>ebből: hitelviszonyt megtestesítő értékpapírok árfolyamkülönbözete (K354)</t>
  </si>
  <si>
    <t>58</t>
  </si>
  <si>
    <t>ebből: deviza kötelezettségek realizált árfolyamvesztesége (K354)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</si>
  <si>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</si>
  <si>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</si>
  <si>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</si>
  <si>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</si>
  <si>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</si>
  <si>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</si>
  <si>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62</t>
  </si>
  <si>
    <t>Társadalombiztosítási ellátások (K41)</t>
  </si>
  <si>
    <t>63</t>
  </si>
  <si>
    <t>Családi támogatások (=64+…+73) (K42)</t>
  </si>
  <si>
    <t>64</t>
  </si>
  <si>
    <t>ebből: családi pótlék (K42)</t>
  </si>
  <si>
    <t>65</t>
  </si>
  <si>
    <t>ebből: anyasági támogatás (K42)</t>
  </si>
  <si>
    <t>66</t>
  </si>
  <si>
    <t>ebből: gyermekgondozást segítő ellátás (K42)</t>
  </si>
  <si>
    <t>67</t>
  </si>
  <si>
    <t>ebből: gyermeknevelési támogatás (K42)</t>
  </si>
  <si>
    <t>68</t>
  </si>
  <si>
    <t>ebből: gyermekek születésével kapcsolatos szabadság megtérítése (K42)</t>
  </si>
  <si>
    <t>69</t>
  </si>
  <si>
    <t>ebből: életkezdési támogatás (K42)</t>
  </si>
  <si>
    <t>70</t>
  </si>
  <si>
    <t>ebből: otthonteremtési támogatás (K42)</t>
  </si>
  <si>
    <t>71</t>
  </si>
  <si>
    <t>ebből: gyermektartásdíj megelőlegezése (K42)</t>
  </si>
  <si>
    <t>72</t>
  </si>
  <si>
    <t>ebből: GYES-en és GYED-en lévők hallgatói hitelének célzott támogatása a Gyvt. 161/T. § (1) bekezdése szerinti támogatás kivételével (K42)</t>
  </si>
  <si>
    <t>73</t>
  </si>
  <si>
    <t>ebből:  az egyéb pénzbeli és természetbeni gyermekvédelmi támogatások  (K42)</t>
  </si>
  <si>
    <t>74</t>
  </si>
  <si>
    <t>Pénzbeli kárpótlások, kártérítések (K43)</t>
  </si>
  <si>
    <t>75</t>
  </si>
  <si>
    <t>Betegséggel kapcsolatos (nem társadalombiztosítási) ellátások (=76+…+82) (K44)</t>
  </si>
  <si>
    <t>76</t>
  </si>
  <si>
    <t>ebből: ápolási díj (K44)</t>
  </si>
  <si>
    <t>77</t>
  </si>
  <si>
    <t>ebből: fogyatékossági támogatás és vakok személyi járadéka (K44)</t>
  </si>
  <si>
    <t>78</t>
  </si>
  <si>
    <t>ebből: mozgáskorlátozottak szerzési és átalakítási támogatása (K44)</t>
  </si>
  <si>
    <t>79</t>
  </si>
  <si>
    <t>ebből: megváltozott munkaképességűek illetve egészségkárosodottak kereset-kiegészítése (K44)</t>
  </si>
  <si>
    <t>80</t>
  </si>
  <si>
    <t>ebből: közgyógyellátás [Szoctv.50.§ (1)-(2) bekezdése] (K44)</t>
  </si>
  <si>
    <t>81</t>
  </si>
  <si>
    <t>ebből: cukorbetegek támogatása (K44)</t>
  </si>
  <si>
    <t>82</t>
  </si>
  <si>
    <t>ebből: egészségügyi szolgáltatási jogosultságra való jogosultság szociális rászorultság alapján [Szoctv. 54. §-a] (K44)</t>
  </si>
  <si>
    <t>83</t>
  </si>
  <si>
    <t>Foglalkoztatással, munkanélküliséggel kapcsolatos ellátások (=84+…+92) (K45)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</si>
  <si>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</si>
  <si>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</si>
  <si>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</si>
  <si>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</si>
  <si>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</si>
  <si>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munkáltatói befizetésből finanszírozott korengedményes nyugdíj (K45)</t>
  </si>
  <si>
    <t>87</t>
  </si>
  <si>
    <t>ebből: átmeneti bányászjáradék (K45)</t>
  </si>
  <si>
    <t>88</t>
  </si>
  <si>
    <t>ebből: szénjárandóság pénzbeli megváltása (K45)</t>
  </si>
  <si>
    <t>89</t>
  </si>
  <si>
    <t>ebből: mecseki bányászatban munkát végzők bányászati kereset-kiegészítése (K45)</t>
  </si>
  <si>
    <t>90</t>
  </si>
  <si>
    <t>ebből: mezőgazdasági járadék (K45)</t>
  </si>
  <si>
    <t>91</t>
  </si>
  <si>
    <t>ebből: foglalkoztatást helyettesítő támogatás [Szoctv. 35. § (1) bek.] (K45)</t>
  </si>
  <si>
    <t>92</t>
  </si>
  <si>
    <t>ebből: polgármesterek korhatár előtti ellátása  (K45)</t>
  </si>
  <si>
    <t>93</t>
  </si>
  <si>
    <t>Lakhatással kapcsolatos ellátások (=94+…+97) (K46)</t>
  </si>
  <si>
    <t>94</t>
  </si>
  <si>
    <t>ebből: hozzájárulás a lakossági energiaköltségekhez (K46)</t>
  </si>
  <si>
    <t>95</t>
  </si>
  <si>
    <t>ebből: lakbértámogatás (K46)</t>
  </si>
  <si>
    <t>96</t>
  </si>
  <si>
    <t>ebből: lakásfenntartási támogatás [Szoctv. 38. § (1) bek. a) és b) pontok]  (K46)</t>
  </si>
  <si>
    <t>97</t>
  </si>
  <si>
    <t>ebből: adósságcsökkentési támogatás [Szoctv. 55/A. § 1. bek. b) pont] (K46)</t>
  </si>
  <si>
    <t>98</t>
  </si>
  <si>
    <t>Intézményi ellátottak pénzbeli juttatásai (&gt;=99+100) (K47)</t>
  </si>
  <si>
    <t>99</t>
  </si>
  <si>
    <t>ebből: állami gondozottak pénzbeli juttatásai (K47)</t>
  </si>
  <si>
    <t>100</t>
  </si>
  <si>
    <t>ebből: oktatásban résztvevők pénzbeli juttatásai (K47)</t>
  </si>
  <si>
    <t>101</t>
  </si>
  <si>
    <t>Egyéb nem intézményi ellátások (&gt;=102+…+120) (K48)</t>
  </si>
  <si>
    <t>102</t>
  </si>
  <si>
    <t>ebből: házastársi pótlék (K48)</t>
  </si>
  <si>
    <t>103</t>
  </si>
  <si>
    <t>ebből: Hadigondozottak Közalapítványát terhelő hadigondozotti ellátások (K48)</t>
  </si>
  <si>
    <t>104</t>
  </si>
  <si>
    <t>ebből: tudományos fokozattal rendelkezők nyugdíjkiegészítése (K48)</t>
  </si>
  <si>
    <t>105</t>
  </si>
  <si>
    <t>ebből:nemzeti gondozotti ellátások (K48)</t>
  </si>
  <si>
    <t>106</t>
  </si>
  <si>
    <t>ebből: nemzeti helytállásért pótlék (K48)</t>
  </si>
  <si>
    <t>107</t>
  </si>
  <si>
    <t>ebből: egyes nyugdíjjogi hátrányok enyhítése miatti (közszolgálati idő után járó) nyugdíj-kiegészítés (K48)</t>
  </si>
  <si>
    <t>108</t>
  </si>
  <si>
    <t>ebből: egyes, tartós időtartamú szabadságelvonást elszenvedettek részére járó juttatás (K48)</t>
  </si>
  <si>
    <t>109</t>
  </si>
  <si>
    <t>ebből: a Nemzet Színésze címet viselő színészek havi életjáradéka, művészeti nyugdíjsegélyek, balettművészeti életjáradék (K48)</t>
  </si>
  <si>
    <t>110</t>
  </si>
  <si>
    <t>ebből: az elhunyt akadémikusok hozzátartozóinak folyósított özvegyi- és árvaellátás (K48)</t>
  </si>
  <si>
    <t>111</t>
  </si>
  <si>
    <t>ebből: a Nemzet Sportolója címmel járó járadék, olimpiai járadék, idős sportolók szociális támogatása (K48)</t>
  </si>
  <si>
    <t>112</t>
  </si>
  <si>
    <t>ebből: életjáradék termőföldért (K48)</t>
  </si>
  <si>
    <t>113</t>
  </si>
  <si>
    <t>ebből: Bevándorlási és Állampolgársági Hivatal által folyósított ellátások (K48)</t>
  </si>
  <si>
    <t>114</t>
  </si>
  <si>
    <t>ebből: szépkorúak jubileumi juttatása (K48)</t>
  </si>
  <si>
    <t>115</t>
  </si>
  <si>
    <t>ebből: időskorúak járadéka [Szoctv. 32/B. § (1) bekezdése] (K48)</t>
  </si>
  <si>
    <t>116</t>
  </si>
  <si>
    <t>ebből: egyéb, az önkormányzat rendeletében megállapított juttatás (K48)</t>
  </si>
  <si>
    <t>117</t>
  </si>
  <si>
    <t>ebből: köztemetés [Szoctv. 48.§] (K48)</t>
  </si>
  <si>
    <t>118</t>
  </si>
  <si>
    <t>ebből: települési támogatás [Szoctv. 45. §], (K48)</t>
  </si>
  <si>
    <t>119</t>
  </si>
  <si>
    <t>ebből: egészségkárosodási és gyermekfelügyeleti támogatás [Szoctv. 37.§ (1) bekezdés a) és b) pontja]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</si>
  <si>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</si>
  <si>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</si>
  <si>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</si>
  <si>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</si>
  <si>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122</t>
  </si>
  <si>
    <t>Nemzetközi kötelezettségek (&gt;=123) (K501)</t>
  </si>
  <si>
    <t>123</t>
  </si>
  <si>
    <t>ebből: Európai Unió (K501)</t>
  </si>
  <si>
    <t>124</t>
  </si>
  <si>
    <t>A helyi önkormányzatok előző évi elszámolásából származó kiadások (K5021)</t>
  </si>
  <si>
    <t>125</t>
  </si>
  <si>
    <t>A helyi önkormányzatok törvényi előíráson alapuló befizetései (K5022)</t>
  </si>
  <si>
    <t>126</t>
  </si>
  <si>
    <t>Egyéb elvonások, befizetések (K5023)</t>
  </si>
  <si>
    <t>127</t>
  </si>
  <si>
    <t>Elvonások és befizetések (=124+125+126) (K502)</t>
  </si>
  <si>
    <t>128</t>
  </si>
  <si>
    <t>Működési célú garancia- és kezességvállalásból származó kifizetés államháztartáson belülre (K503)</t>
  </si>
  <si>
    <t>129</t>
  </si>
  <si>
    <t>Működési célú visszatérítendő támogatások, kölcsönök nyújtása államháztartáson belülre (=130+…+139) (K504)</t>
  </si>
  <si>
    <t>130</t>
  </si>
  <si>
    <t>ebből: központi költségvetési szervek (K504)</t>
  </si>
  <si>
    <t>131</t>
  </si>
  <si>
    <t>ebből: központi kezelésű előirányzatok (K504)</t>
  </si>
  <si>
    <t>132</t>
  </si>
  <si>
    <t>ebből: fejezeti kezelésű előirányzatok EU-s programokra és azok hazai társfinanszírozása (K504)</t>
  </si>
  <si>
    <t>133</t>
  </si>
  <si>
    <t>ebből: egyéb fejezeti kezelésű előirányzatok (K504)</t>
  </si>
  <si>
    <t>134</t>
  </si>
  <si>
    <t>ebből: társadalombiztosítás pénzügyi alapjai (K504)</t>
  </si>
  <si>
    <t>135</t>
  </si>
  <si>
    <t>ebből: elkülönített állami pénzalapok (K504)</t>
  </si>
  <si>
    <t>136</t>
  </si>
  <si>
    <t>ebből: helyi önkormányzatok és költségvetési szerveik (K504)</t>
  </si>
  <si>
    <t>137</t>
  </si>
  <si>
    <t>ebből: társulások és költségvetési szerveik (K504)</t>
  </si>
  <si>
    <t>138</t>
  </si>
  <si>
    <t>ebből: nemzetiségi önkormányzatok és költségvetési szerveik (K504)</t>
  </si>
  <si>
    <t>139</t>
  </si>
  <si>
    <t>ebből: térségi fejlesztési tanácsok és költségvetési szerveik (K504)</t>
  </si>
  <si>
    <t>140</t>
  </si>
  <si>
    <t>Működési célú visszatérítendő támogatások, kölcsönök törlesztése államháztartáson belülre (=141+…+150) (K505)</t>
  </si>
  <si>
    <t>141</t>
  </si>
  <si>
    <t>ebből: központi költségvetési szervek (K505)</t>
  </si>
  <si>
    <t>142</t>
  </si>
  <si>
    <t>ebből: központi kezelésű előirányzatok (K505)</t>
  </si>
  <si>
    <t>143</t>
  </si>
  <si>
    <t>ebből: fejezeti kezelésű előirányzatok EU-s programokra és azok hazai társfinanszírozása (K505)</t>
  </si>
  <si>
    <t>144</t>
  </si>
  <si>
    <t>ebből: egyéb fejezeti kezelésű előirányzatok (K505)</t>
  </si>
  <si>
    <t>145</t>
  </si>
  <si>
    <t>ebből: társadalombiztosítás pénzügyi alapjai (K505)</t>
  </si>
  <si>
    <t>146</t>
  </si>
  <si>
    <t>ebből: elkülönített állami pénzalapok (K505)</t>
  </si>
  <si>
    <t>147</t>
  </si>
  <si>
    <t>ebből: helyi önkormányzatok és költségvetési szerveik (K505)</t>
  </si>
  <si>
    <t>148</t>
  </si>
  <si>
    <t>ebből: társulások és költségvetési szerveik (K505)</t>
  </si>
  <si>
    <t>149</t>
  </si>
  <si>
    <t>ebből: nemzetiségi önkormányzatok és költségvetési szerveik (K505)</t>
  </si>
  <si>
    <t>150</t>
  </si>
  <si>
    <t>ebből: térségi fejlesztési tanácsok és költségvetési szerveik (K505)</t>
  </si>
  <si>
    <t>151</t>
  </si>
  <si>
    <t>Egyéb működési célú támogatások államháztartáson belülre (=152+…+161) (K506)</t>
  </si>
  <si>
    <t>152</t>
  </si>
  <si>
    <t>ebből: központi költségvetési szervek (K506)</t>
  </si>
  <si>
    <t>153</t>
  </si>
  <si>
    <t>ebből: központi kezelésű előirányzatok (K506)</t>
  </si>
  <si>
    <t>154</t>
  </si>
  <si>
    <t>ebből: fejezeti kezelésű előirányzatok EU-s programokra és azok hazai társfinanszírozása (K506)</t>
  </si>
  <si>
    <t>155</t>
  </si>
  <si>
    <t>ebből: egyéb fejezeti kezelésű előirányzatok (K506)</t>
  </si>
  <si>
    <t>156</t>
  </si>
  <si>
    <t>ebből: társadalombiztosítás pénzügyi alapjai (K506)</t>
  </si>
  <si>
    <t>157</t>
  </si>
  <si>
    <t>ebből: elkülönített állami pénzalapok (K506)</t>
  </si>
  <si>
    <t>158</t>
  </si>
  <si>
    <t>ebből: helyi önkormányzatok és költségvetési szerveik (K506)</t>
  </si>
  <si>
    <t>159</t>
  </si>
  <si>
    <t>ebből: társulások és költségvetési szerveik (K506)</t>
  </si>
  <si>
    <t>160</t>
  </si>
  <si>
    <t>ebből: nemzetiségi önkormányzatok és költségvetési szerveik (K506)</t>
  </si>
  <si>
    <t>161</t>
  </si>
  <si>
    <t>ebből: térségi fejlesztési tanácsok és költségvetési szerveik (K506)</t>
  </si>
  <si>
    <t>162</t>
  </si>
  <si>
    <t>Működési célú garancia- és kezességvállalásból származó kifizetés államháztartáson kívülre (&gt;=163) (K507)</t>
  </si>
  <si>
    <t>163</t>
  </si>
  <si>
    <t>ebből: állami vagy önkormányzati tulajdonban lévő gazdasági társaságok tartozásai miatti kifizetések (K507)</t>
  </si>
  <si>
    <t>164</t>
  </si>
  <si>
    <t>Működési célú visszatérítendő támogatások, kölcsönök nyújtása államháztartáson kívülre (=165+…+175) (K508)</t>
  </si>
  <si>
    <t>165</t>
  </si>
  <si>
    <t>ebből: egyházi jogi személyek (K508)</t>
  </si>
  <si>
    <t>166</t>
  </si>
  <si>
    <t>ebből: nonprofit gazdasági társaságok (K508)</t>
  </si>
  <si>
    <t>167</t>
  </si>
  <si>
    <t>ebből: egyéb civil szervezetek (K508)</t>
  </si>
  <si>
    <t>168</t>
  </si>
  <si>
    <t>ebből: háztartások (K508)</t>
  </si>
  <si>
    <t>169</t>
  </si>
  <si>
    <t>ebből: pénzügyi vállalkozások (K508)</t>
  </si>
  <si>
    <t>170</t>
  </si>
  <si>
    <t>ebből: állami többségi tulajdonú nem pénzügyi vállalkozások (K508)</t>
  </si>
  <si>
    <t>171</t>
  </si>
  <si>
    <t>ebből:önkormányzati többségi tulajdonú nem pénzügyi vállalkozások (K508)</t>
  </si>
  <si>
    <t>172</t>
  </si>
  <si>
    <t>ebből: egyéb vállalkozások (K508)</t>
  </si>
  <si>
    <t>173</t>
  </si>
  <si>
    <t>ebből: Európai Unió  (K508)</t>
  </si>
  <si>
    <t>174</t>
  </si>
  <si>
    <t>ebből: kormányok és nemzetközi szervezetek (K508)</t>
  </si>
  <si>
    <t>175</t>
  </si>
  <si>
    <t>ebből: egyéb külföldiek (K508)</t>
  </si>
  <si>
    <t>176</t>
  </si>
  <si>
    <t>Árkiegészítések, ártámogatások (K509)</t>
  </si>
  <si>
    <t>177</t>
  </si>
  <si>
    <t>Kamattámogatások (K510)</t>
  </si>
  <si>
    <t>178</t>
  </si>
  <si>
    <t>Működési célú támogatások az Európai Uniónak (K511)</t>
  </si>
  <si>
    <t>179</t>
  </si>
  <si>
    <t>Egyéb működési célú támogatások államháztartáson kívülre (=180+…+189) (K512)</t>
  </si>
  <si>
    <t>180</t>
  </si>
  <si>
    <t>ebből: egyházi jogi személyek (K512)</t>
  </si>
  <si>
    <t>181</t>
  </si>
  <si>
    <t>ebből: nonprofit gazdasági társaságok (K512)</t>
  </si>
  <si>
    <t>182</t>
  </si>
  <si>
    <t>ebből: egyéb civil szervezetek (K512)</t>
  </si>
  <si>
    <t>183</t>
  </si>
  <si>
    <t>ebből: háztartások (K512)</t>
  </si>
  <si>
    <t>184</t>
  </si>
  <si>
    <t>ebből: pénzügyi vállalkozások (K512)</t>
  </si>
  <si>
    <t>185</t>
  </si>
  <si>
    <t>ebből: állami többségi tulajdonú nem pénzügyi vállalkozások (K512)</t>
  </si>
  <si>
    <t>186</t>
  </si>
  <si>
    <t>ebből:önkormányzati többségi tulajdonú nem pénzügyi vállalkozások (K512)</t>
  </si>
  <si>
    <t>187</t>
  </si>
  <si>
    <t>ebből: egyéb vállalkozások (K512)</t>
  </si>
  <si>
    <t>188</t>
  </si>
  <si>
    <t>ebből: kormányok és nemzetközi szervezetek (K512)</t>
  </si>
  <si>
    <t>189</t>
  </si>
  <si>
    <t>ebből: egyéb külföldiek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</si>
  <si>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</si>
  <si>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</si>
  <si>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</si>
  <si>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</si>
  <si>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</si>
  <si>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</si>
  <si>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</si>
  <si>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</si>
  <si>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194</t>
  </si>
  <si>
    <t>ebből: termőföld-vásárlás kiadásai (K62)</t>
  </si>
  <si>
    <t>195</t>
  </si>
  <si>
    <t>Informatikai eszközök beszerzése, létesítése (K63)</t>
  </si>
  <si>
    <t>196</t>
  </si>
  <si>
    <t>Egyéb tárgyi eszközök beszerzése, létesítése (K64)</t>
  </si>
  <si>
    <t>197</t>
  </si>
  <si>
    <t>Részesedések beszerzése (K65)</t>
  </si>
  <si>
    <t>198</t>
  </si>
  <si>
    <t>Meglévő részesedések növeléséhez kapcsolódó kiadások (K66)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</si>
  <si>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</si>
  <si>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</si>
  <si>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</si>
  <si>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</si>
  <si>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</si>
  <si>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</si>
  <si>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202</t>
  </si>
  <si>
    <t>Informatikai eszközök felújítása (K72)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</si>
  <si>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</si>
  <si>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</si>
  <si>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</si>
  <si>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</si>
  <si>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</si>
  <si>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Felújítások (=201+...+204) (K7)</t>
  </si>
  <si>
    <t>206</t>
  </si>
  <si>
    <t>Felhalmozási célú garancia- és kezességvállalásból származó kifizetés államháztartáson belülre (K81)</t>
  </si>
  <si>
    <t>207</t>
  </si>
  <si>
    <t>Felhalmozási célú visszatérítendő támogatások, kölcsönök nyújtása államháztartáson belülre (=208+…+217) (K82)</t>
  </si>
  <si>
    <t>208</t>
  </si>
  <si>
    <t>ebből: központi költségvetési szervek (K82)</t>
  </si>
  <si>
    <t>209</t>
  </si>
  <si>
    <t>ebből: központi kezelésű előirányzatok (K82)</t>
  </si>
  <si>
    <t>210</t>
  </si>
  <si>
    <t>ebből: fejezeti kezelésű előirányzatok EU-s programokra és azok hazai társfinanszírozása (K82)</t>
  </si>
  <si>
    <t>211</t>
  </si>
  <si>
    <t>ebből: egyéb fejezeti kezelésű előirányzatok (K82)</t>
  </si>
  <si>
    <t>212</t>
  </si>
  <si>
    <t>ebből: társadalombiztosítás pénzügyi alapjai (K82)</t>
  </si>
  <si>
    <t>213</t>
  </si>
  <si>
    <t>ebből: elkülönített állami pénzalapok (K82)</t>
  </si>
  <si>
    <t>214</t>
  </si>
  <si>
    <t>ebből: helyi önkormányzatok és költségvetési szerveik (K82)</t>
  </si>
  <si>
    <t>215</t>
  </si>
  <si>
    <t>ebből: társulások és költségvetési szerveik (K82)</t>
  </si>
  <si>
    <t>216</t>
  </si>
  <si>
    <t>ebből: nemzetiségi önkormányzatok és költségvetési szerveik (K82)</t>
  </si>
  <si>
    <t>217</t>
  </si>
  <si>
    <t>ebből: térségi fejlesztési tanácsok és költségvetési szerveik (K82)</t>
  </si>
  <si>
    <t>218</t>
  </si>
  <si>
    <t>Felhalmozási célú visszatérítendő támogatások, kölcsönök törlesztése államháztartáson belülre (=219+…+228) (K83)</t>
  </si>
  <si>
    <t>219</t>
  </si>
  <si>
    <t>ebből: központi költségvetési szervek (K83)</t>
  </si>
  <si>
    <t>220</t>
  </si>
  <si>
    <t>ebből: központi kezelésű előirányzatok (K83)</t>
  </si>
  <si>
    <t>221</t>
  </si>
  <si>
    <t>ebből: fejezeti kezelésű előirányzatok EU-s programokra és azok hazai társfinanszírozása (K83)</t>
  </si>
  <si>
    <t>222</t>
  </si>
  <si>
    <t>ebből: egyéb fejezeti kezelésű előirányzatok (K83)</t>
  </si>
  <si>
    <t>223</t>
  </si>
  <si>
    <t>ebből: társadalombiztosítás pénzügyi alapjai (K83)</t>
  </si>
  <si>
    <t>224</t>
  </si>
  <si>
    <t>ebből: elkülönített állami pénzalapok (K83)</t>
  </si>
  <si>
    <t>225</t>
  </si>
  <si>
    <t>ebből: helyi önkormányzatok és költségvetési szerveik (K83)</t>
  </si>
  <si>
    <t>226</t>
  </si>
  <si>
    <t>ebből: társulások és költségvetési szerveik (K83)</t>
  </si>
  <si>
    <t>227</t>
  </si>
  <si>
    <t>ebből: nemzetiségi önkormányzatok és költségvetési szerveik (K83)</t>
  </si>
  <si>
    <t>228</t>
  </si>
  <si>
    <t>ebből: térségi fejlesztési tanácsok és költségvetési szerveik (K83)</t>
  </si>
  <si>
    <t>229</t>
  </si>
  <si>
    <t>Egyéb felhalmozási célú támogatások államháztartáson belülre (=230+…+239) (K84)</t>
  </si>
  <si>
    <t>230</t>
  </si>
  <si>
    <t>ebből: központi költségvetési szervek (K84)</t>
  </si>
  <si>
    <t>231</t>
  </si>
  <si>
    <t>ebből: központi kezelésű előirányzatok (K84)</t>
  </si>
  <si>
    <t>232</t>
  </si>
  <si>
    <t>ebből: fejezeti kezelésű előirányzatok EU-s programokra és azok hazai társfinanszírozása (K84)</t>
  </si>
  <si>
    <t>233</t>
  </si>
  <si>
    <t>ebből: egyéb fejezeti kezelésű előirányzatok (K84)</t>
  </si>
  <si>
    <t>234</t>
  </si>
  <si>
    <t>ebből: társadalombiztosítás pénzügyi alapjai (K84)</t>
  </si>
  <si>
    <t>235</t>
  </si>
  <si>
    <t>ebből: elkülönített állami pénzalapok (K84)</t>
  </si>
  <si>
    <t>236</t>
  </si>
  <si>
    <t>ebből: helyi önkormányzatok és költségvetési szerveik (K84)</t>
  </si>
  <si>
    <t>237</t>
  </si>
  <si>
    <t>ebből: társulások és költségvetési szerveik (K84)</t>
  </si>
  <si>
    <t>238</t>
  </si>
  <si>
    <t>ebből: nemzetiségi önkormányzatok és költségvetési szerveik (K84)</t>
  </si>
  <si>
    <t>239</t>
  </si>
  <si>
    <t>ebből: térségi fejlesztési tanácsok és költségvetési szerveik (K84)</t>
  </si>
  <si>
    <t>240</t>
  </si>
  <si>
    <t>Felhalmozási célú garancia- és kezességvállalásból származó kifizetés államháztartáson kívülre (&gt;=241) (K85)</t>
  </si>
  <si>
    <t>241</t>
  </si>
  <si>
    <t>ebből: állami vagy önkormányzati tulajdonban lévő gazdasági társaságok tartozásai miatti kifizetések (K85)</t>
  </si>
  <si>
    <t>242</t>
  </si>
  <si>
    <t>Felhalmozási célú visszatérítendő támogatások, kölcsönök nyújtása államháztartáson kívülre (=243+…+253) (K86)</t>
  </si>
  <si>
    <t>243</t>
  </si>
  <si>
    <t>ebből: egyházi jogi személyek (K86)</t>
  </si>
  <si>
    <t>244</t>
  </si>
  <si>
    <t>ebből: nonprofit gazdasági társaságok (K86)</t>
  </si>
  <si>
    <t>245</t>
  </si>
  <si>
    <t>ebből: egyéb civil szervezetek (K86)</t>
  </si>
  <si>
    <t>246</t>
  </si>
  <si>
    <t>ebből: háztartások (K86)</t>
  </si>
  <si>
    <t>247</t>
  </si>
  <si>
    <t>ebből: pénzügyi vállalkozások (K86)</t>
  </si>
  <si>
    <t>248</t>
  </si>
  <si>
    <t>ebből: állami többségi tulajdonú nem pénzügyi vállalkozások (K86)</t>
  </si>
  <si>
    <t>249</t>
  </si>
  <si>
    <t>ebből:önkormányzati többségi tulajdonú nem pénzügyi vállalkozások (K86)</t>
  </si>
  <si>
    <t>250</t>
  </si>
  <si>
    <t>ebből: egyéb vállalkozások (K86)</t>
  </si>
  <si>
    <t>251</t>
  </si>
  <si>
    <t>ebből: Európai Unió  (K86)</t>
  </si>
  <si>
    <t>252</t>
  </si>
  <si>
    <t>ebből: kormányok és nemzetközi szervezetek (K86)</t>
  </si>
  <si>
    <t>253</t>
  </si>
  <si>
    <t>ebből: egyéb külföldiek (K86)</t>
  </si>
  <si>
    <t>254</t>
  </si>
  <si>
    <t>Lakástámogatás (K87)</t>
  </si>
  <si>
    <t>255</t>
  </si>
  <si>
    <t>Felhalmozási célú támogatások az Európai Uniónak (K88)</t>
  </si>
  <si>
    <t>256</t>
  </si>
  <si>
    <t>Egyéb felhalmozási célú támogatások államháztartáson kívülre (=257+…+266) (K89)</t>
  </si>
  <si>
    <t>257</t>
  </si>
  <si>
    <t>ebből: egyházi jogi személyek (K89)</t>
  </si>
  <si>
    <t>258</t>
  </si>
  <si>
    <t>ebből: nonprofit gazdasági társaságok (K89)</t>
  </si>
  <si>
    <t>259</t>
  </si>
  <si>
    <t>ebből: egyéb civil szervezetek (K89)</t>
  </si>
  <si>
    <t>260</t>
  </si>
  <si>
    <t>ebből: háztartások (K89)</t>
  </si>
  <si>
    <t>261</t>
  </si>
  <si>
    <t>ebből: pénzügyi vállalkozások (K89)</t>
  </si>
  <si>
    <t>262</t>
  </si>
  <si>
    <t>ebből: állami többségi tulajdonú nem pénzügyi vállalkozások (K89)</t>
  </si>
  <si>
    <t>263</t>
  </si>
  <si>
    <t>ebből:önkormányzati többségi tulajdonú nem pénzügyi vállalkozások (K89)</t>
  </si>
  <si>
    <t>264</t>
  </si>
  <si>
    <t>ebből: egyéb vállalkozások (K89)</t>
  </si>
  <si>
    <t>265</t>
  </si>
  <si>
    <t>ebből: kormányok és nemzetközi szervezetek (K89)</t>
  </si>
  <si>
    <t>266</t>
  </si>
  <si>
    <t>ebből: egyéb külföldiek (K89)</t>
  </si>
  <si>
    <t>267</t>
  </si>
  <si>
    <t>Egyéb felhalmozási célú kiadások (=206+207+218+229+240+242+254+255+256) (K8)</t>
  </si>
  <si>
    <t>268</t>
  </si>
  <si>
    <t>Költségvetési kiadások (=20+21+61+121+191+200+205+267) (K1-K8)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</si>
  <si>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</si>
  <si>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</si>
  <si>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</si>
  <si>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</si>
  <si>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</si>
  <si>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</si>
  <si>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</si>
  <si>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</si>
  <si>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</si>
  <si>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</si>
  <si>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</si>
  <si>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</si>
  <si>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</si>
  <si>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</si>
  <si>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</si>
  <si>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</si>
  <si>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</si>
  <si>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</si>
  <si>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</si>
  <si>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</si>
  <si>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</si>
  <si>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</si>
  <si>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</si>
  <si>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</si>
  <si>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</si>
  <si>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</si>
  <si>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</si>
  <si>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</si>
  <si>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</si>
  <si>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</si>
  <si>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</si>
  <si>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</si>
  <si>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</si>
  <si>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</si>
  <si>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</si>
  <si>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</si>
  <si>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</si>
  <si>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</si>
  <si>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</si>
  <si>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</si>
  <si>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</si>
  <si>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</si>
  <si>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</si>
  <si>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</si>
  <si>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</si>
  <si>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</si>
  <si>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</si>
  <si>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</si>
  <si>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</si>
  <si>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</si>
  <si>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</si>
  <si>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</si>
  <si>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</si>
  <si>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</si>
  <si>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</si>
  <si>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</si>
  <si>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</si>
  <si>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</si>
  <si>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</si>
  <si>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</si>
  <si>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</si>
  <si>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</si>
  <si>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</si>
  <si>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</si>
  <si>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</si>
  <si>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</si>
  <si>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</si>
  <si>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</si>
  <si>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</si>
  <si>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</si>
  <si>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</si>
  <si>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</si>
  <si>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</si>
  <si>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</si>
  <si>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</si>
  <si>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</si>
  <si>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</si>
  <si>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</si>
  <si>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</si>
  <si>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Magánszemélyek jövedelemadói (=81+82+83) (B311)</t>
  </si>
  <si>
    <t>ebből: személyi jövedelemadó (B311)</t>
  </si>
  <si>
    <t>ebből: magánszemély jogviszonyának megszűnéséhez kapcsolódó egyes jövedelmek különadója (B311)</t>
  </si>
  <si>
    <t>ebből: termőföld bérbeadásából származó jövedelem utáni személyi jövedelemadó (B311)</t>
  </si>
  <si>
    <t>Társaságok jövedelemadói (=85+…+92) (B312)</t>
  </si>
  <si>
    <t>ebből: társasági adó (B312)</t>
  </si>
  <si>
    <t>ebből: társas vállalkozások különadója (B312)</t>
  </si>
  <si>
    <t>ebből: hitelintézetek és pénzügyi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</si>
  <si>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</si>
  <si>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</si>
  <si>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</si>
  <si>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</si>
  <si>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</si>
  <si>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Jövedelemadók (=80+84) (B31)</t>
  </si>
  <si>
    <t>Szociális hozzájárulási adó és járulékok (=95+…+103) (B32)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</si>
  <si>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</si>
  <si>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</si>
  <si>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</si>
  <si>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</si>
  <si>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</si>
  <si>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</si>
  <si>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</si>
  <si>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</si>
  <si>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</si>
  <si>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(=105+…+108) (B33)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</si>
  <si>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</si>
  <si>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</si>
  <si>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</si>
  <si>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</si>
  <si>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Vagyoni tipusú adók (=110+…+116) (B34)</t>
  </si>
  <si>
    <t>ebből: építményadó  (B34)</t>
  </si>
  <si>
    <t>ebből: épület után fizetett idegenforgalmi 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</si>
  <si>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</si>
  <si>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</si>
  <si>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</si>
  <si>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</si>
  <si>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</si>
  <si>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Értékesítési és forgalmi adók (=118+…+139) (B351)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</si>
  <si>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</si>
  <si>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</si>
  <si>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</si>
  <si>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</si>
  <si>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</si>
  <si>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</si>
  <si>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jeleggel végzett iparűzési tevékenység után fizetett helyi iparűzési adó (B351)</t>
  </si>
  <si>
    <t>ebből: ideiglenes jeleggel végzett tevékenység után fizetett helyi iparűzési adó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</si>
  <si>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</si>
  <si>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</si>
  <si>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</si>
  <si>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</si>
  <si>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</si>
  <si>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</si>
  <si>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</si>
  <si>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</si>
  <si>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dohányipari vállalkozások egészségügyi hozzájárulása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</si>
  <si>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</si>
  <si>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</si>
  <si>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</si>
  <si>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</si>
  <si>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</si>
  <si>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 (=141+142+143) (B352)</t>
  </si>
  <si>
    <t>ebből: jövedéki adó (B352)</t>
  </si>
  <si>
    <t>ebből: regisztrációs adó (B352)</t>
  </si>
  <si>
    <t>ebből: energiaadó (B352)</t>
  </si>
  <si>
    <t>Pénzügyi monopóliumok nyereségét terhelő adók  (B353)</t>
  </si>
  <si>
    <t>Gépjárműadók (=146+…+149) (B354)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</si>
  <si>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</si>
  <si>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</si>
  <si>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</si>
  <si>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</si>
  <si>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Egyéb áruhasználati és szolgáltatási adók  (=151+…+167) (B355)</t>
  </si>
  <si>
    <t>ebből: kulturális adó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</si>
  <si>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</si>
  <si>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</si>
  <si>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</si>
  <si>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</si>
  <si>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</si>
  <si>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</si>
  <si>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</si>
  <si>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</si>
  <si>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</si>
  <si>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</si>
  <si>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</si>
  <si>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</si>
  <si>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</si>
  <si>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</si>
  <si>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</si>
  <si>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</si>
  <si>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Termékek és szolgáltatások adói (=117+140+144+145+150)  (B35)</t>
  </si>
  <si>
    <t>Egyéb közhatalmi bevételek (&gt;=170+…+184) (B36)</t>
  </si>
  <si>
    <t>ebből: cégnyílvántartás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</si>
  <si>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</si>
  <si>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</si>
  <si>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</si>
  <si>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</si>
  <si>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</si>
  <si>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</si>
  <si>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</si>
  <si>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</si>
  <si>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</si>
  <si>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</si>
  <si>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</si>
  <si>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</si>
  <si>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</si>
  <si>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</si>
  <si>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Közhatalmi bevételek (=93+94+104+109+168+169) (B3)</t>
  </si>
  <si>
    <t>Készletértékesítés ellenértéke (B401)</t>
  </si>
  <si>
    <t>Szolgáltatások ellenértéke (&gt;=188+189) (B402)</t>
  </si>
  <si>
    <t>ebből:tárgyi eszközök bérbeadásából származó bevétel (B402)</t>
  </si>
  <si>
    <t>ebből: utak használata ellenében beszedett használati díj, pótdíj, elektronikus útdíj (B402)</t>
  </si>
  <si>
    <t>Közvetített szolgáltatások ellenértéke  (&gt;=191) (B403)</t>
  </si>
  <si>
    <t>ebből: államháztartáson belül (B403)</t>
  </si>
  <si>
    <t>Tulajdonosi bevételek (&gt;=193+…+198)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</si>
  <si>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</si>
  <si>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</si>
  <si>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</si>
  <si>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</si>
  <si>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</si>
  <si>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</si>
  <si>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</si>
  <si>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</si>
  <si>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</si>
  <si>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(&gt;=203+204) (B4081)</t>
  </si>
  <si>
    <t>ebből: államháztartáson belül (B4081)</t>
  </si>
  <si>
    <t>ebből: hitelviszonyt megtestesítő értékpapírok értékesítési nyeresége (B4081)</t>
  </si>
  <si>
    <t>Egyéb kapott (járó) kamatok és kamatjellegű bevételek (&gt;=206+207) (B4082)</t>
  </si>
  <si>
    <t>ebből: államháztartáson belül (B4082)</t>
  </si>
  <si>
    <t>ebből: fedezeti ügyletek kamatbevételei (B4082)</t>
  </si>
  <si>
    <t>Kamatbevételek és más nyereségjellegű bevételek (=202+205) (B408)</t>
  </si>
  <si>
    <t>Részesedésekből származó pénzügyi műveletek bevételei (B4091)</t>
  </si>
  <si>
    <t>Más egyéb pénzügyi műveletek bevételei (&gt;=211+215) (B4092)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</si>
  <si>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</si>
  <si>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</si>
  <si>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</si>
  <si>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</si>
  <si>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</si>
  <si>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(=209+210) (B409)</t>
  </si>
  <si>
    <t>Biztosító által fizetett kártérítés (B410)</t>
  </si>
  <si>
    <t>Egyéb működési bevételek (&gt;=219+220)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</si>
  <si>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</si>
  <si>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</si>
  <si>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Működési bevételek (=186+187+190+192+199+…+201+208+216+217+218) (B4)</t>
  </si>
  <si>
    <t>Immateriális javak értékesítése (&gt;=223) (B51)</t>
  </si>
  <si>
    <t>ebből: kiotói egységek és kibocsátási egységek eladásából befolyt eladási ár (B51)</t>
  </si>
  <si>
    <t>Ingatlanok értékesítése (&gt;=225) (B52)</t>
  </si>
  <si>
    <t>ebből: termőföld-eladás bevételei (B52)</t>
  </si>
  <si>
    <t>Egyéb tárgyi eszközök értékesítése (B53)</t>
  </si>
  <si>
    <t>Részesedések értékesítése (&gt;=228) (B54)</t>
  </si>
  <si>
    <t>ebből: privatizációból származó bevétel (B54)</t>
  </si>
  <si>
    <t>Részesedések megszűnéséhez kapcsolódó bevételek (B55)</t>
  </si>
  <si>
    <t>Felhalmozási bevételek (=222+224+226+227+229)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</si>
  <si>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</si>
  <si>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</si>
  <si>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</si>
  <si>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(=235+…+243)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</si>
  <si>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</si>
  <si>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</si>
  <si>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</si>
  <si>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</si>
  <si>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</si>
  <si>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</si>
  <si>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</si>
  <si>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</si>
  <si>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</si>
  <si>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Egyéb működési célú átvett pénzeszközök (=244+…+255) (B65)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</si>
  <si>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</si>
  <si>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</si>
  <si>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</si>
  <si>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</si>
  <si>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</si>
  <si>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</si>
  <si>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</si>
  <si>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</si>
  <si>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</si>
  <si>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</si>
  <si>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</si>
  <si>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Működési célú átvett pénzeszközök (=231+...+234+244)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</si>
  <si>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</si>
  <si>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</si>
  <si>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</si>
  <si>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(=261+…+269)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</si>
  <si>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</si>
  <si>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</si>
  <si>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</si>
  <si>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</si>
  <si>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</si>
  <si>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</si>
  <si>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</si>
  <si>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</si>
  <si>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269</t>
  </si>
  <si>
    <t>ebből: külföldi szervezetek, személyek (B74)</t>
  </si>
  <si>
    <t>270</t>
  </si>
  <si>
    <t>Egyéb felhalmozási célú átvett pénzeszközök (=271+…+281) (B75)</t>
  </si>
  <si>
    <t>271</t>
  </si>
  <si>
    <t>ebből: egyházi jogi személyek (B75)</t>
  </si>
  <si>
    <t>272</t>
  </si>
  <si>
    <t>ebből: nonprofit gazdasági társaságok (B75)</t>
  </si>
  <si>
    <t>273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</si>
  <si>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</si>
  <si>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</si>
  <si>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</si>
  <si>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</si>
  <si>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</si>
  <si>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</si>
  <si>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</si>
  <si>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</si>
  <si>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ebből:önkormányzati többségi tulajdonú nem pénzügyi vállalkozások (B75)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</si>
  <si>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</si>
  <si>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</si>
  <si>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</si>
  <si>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</si>
  <si>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</si>
  <si>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</si>
  <si>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</si>
  <si>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</si>
  <si>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</si>
  <si>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</si>
  <si>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</si>
  <si>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</si>
  <si>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</si>
  <si>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</si>
  <si>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</si>
  <si>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</si>
  <si>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</si>
  <si>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</si>
  <si>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</si>
  <si>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</si>
  <si>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</si>
  <si>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</si>
  <si>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</si>
  <si>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</si>
  <si>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</si>
  <si>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</si>
  <si>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</si>
  <si>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</si>
  <si>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</si>
  <si>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</si>
  <si>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</si>
  <si>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</si>
  <si>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</si>
  <si>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</si>
  <si>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</si>
  <si>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</si>
  <si>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</si>
  <si>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</si>
  <si>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</si>
  <si>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</si>
  <si>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</si>
  <si>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</si>
  <si>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</si>
  <si>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</si>
  <si>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</si>
  <si>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</si>
  <si>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</si>
  <si>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</si>
  <si>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</si>
  <si>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</si>
  <si>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</si>
  <si>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</si>
  <si>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</si>
  <si>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</si>
  <si>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</si>
  <si>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</si>
  <si>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</si>
  <si>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</si>
  <si>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</si>
  <si>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</si>
  <si>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</si>
  <si>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</si>
  <si>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</si>
  <si>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</si>
  <si>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</si>
  <si>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</si>
  <si>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</si>
  <si>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</si>
  <si>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</si>
  <si>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</si>
  <si>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</si>
  <si>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</si>
  <si>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</si>
  <si>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</si>
  <si>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</si>
  <si>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</si>
  <si>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</si>
  <si>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</si>
  <si>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</si>
  <si>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</si>
  <si>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</si>
  <si>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</si>
  <si>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</si>
  <si>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</si>
  <si>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Költségvetési bevételek (B1-B7)</t>
  </si>
  <si>
    <t>BEVÉTELEK ÖSSZESEN</t>
  </si>
  <si>
    <t>Költségvetési kiadások (K1-K8)</t>
  </si>
  <si>
    <t>KIADÁSOK ÖSSZESEN</t>
  </si>
  <si>
    <t>villany</t>
  </si>
  <si>
    <t>víz- és csatorna</t>
  </si>
  <si>
    <t>gáz</t>
  </si>
  <si>
    <t>SZEMÉLYI JUTTATÁSOK ÉS JÁRULÉKAI ÖSSZESEN (K1+K2)</t>
  </si>
  <si>
    <t>1-011130</t>
  </si>
  <si>
    <t>önkormányzati jogalkotás</t>
  </si>
  <si>
    <t>3-013350</t>
  </si>
  <si>
    <t>közvilágítás</t>
  </si>
  <si>
    <t>adatok forintban</t>
  </si>
  <si>
    <t>BEVÉTELEK</t>
  </si>
  <si>
    <t>Tényleges teljesítés</t>
  </si>
  <si>
    <t>KIADÁSOK</t>
  </si>
  <si>
    <t>Eredeti</t>
  </si>
  <si>
    <t xml:space="preserve">Mód. I. </t>
  </si>
  <si>
    <t xml:space="preserve">Mód. II. </t>
  </si>
  <si>
    <t>Módosított</t>
  </si>
  <si>
    <t>B11</t>
  </si>
  <si>
    <t>Önkormányzatok működési támogatása</t>
  </si>
  <si>
    <t>K1</t>
  </si>
  <si>
    <t>Személyi juttatások</t>
  </si>
  <si>
    <t>B16</t>
  </si>
  <si>
    <t>Működési célú átvét ÁH- n belülről</t>
  </si>
  <si>
    <t>K2</t>
  </si>
  <si>
    <t>Munkaadókat terhelő járulék</t>
  </si>
  <si>
    <t>B1</t>
  </si>
  <si>
    <t>Működési bevételek ÁH-n belülről</t>
  </si>
  <si>
    <t>K3</t>
  </si>
  <si>
    <t>Dologi kiadás</t>
  </si>
  <si>
    <t>B21</t>
  </si>
  <si>
    <t>Ónkormányzatok felhalmozási támogatása</t>
  </si>
  <si>
    <t>K4</t>
  </si>
  <si>
    <t>Ellátottak juttatása</t>
  </si>
  <si>
    <t>B25</t>
  </si>
  <si>
    <t>Felhalmozási célú átvét ÁH-n belülről</t>
  </si>
  <si>
    <t>K502</t>
  </si>
  <si>
    <t>Elvonások, befizetések</t>
  </si>
  <si>
    <t>B2</t>
  </si>
  <si>
    <t>Felhalmozási bevételek ÁH-n belülről</t>
  </si>
  <si>
    <t>K506</t>
  </si>
  <si>
    <t>Működési célú pénzeszköz átadás ÁH-n belülre</t>
  </si>
  <si>
    <t>Vagyoni típusú adók ( építmény)</t>
  </si>
  <si>
    <t>K508</t>
  </si>
  <si>
    <t>Működési kölcsönnyújtás ÁH-n kívülre</t>
  </si>
  <si>
    <t>B34</t>
  </si>
  <si>
    <t>Vagyoni típusú adók ( kommunális)</t>
  </si>
  <si>
    <t>K512</t>
  </si>
  <si>
    <t>Működési célú pénzeszköz átadás ÁH-n kívülre</t>
  </si>
  <si>
    <t>Vagyoni típusú adók ( telek)</t>
  </si>
  <si>
    <t>K513</t>
  </si>
  <si>
    <t>Általános tartalék</t>
  </si>
  <si>
    <t>B351</t>
  </si>
  <si>
    <t>Értékesítési és forgalmi adók (iparűzési adó)</t>
  </si>
  <si>
    <t>K5</t>
  </si>
  <si>
    <t>Egyéb működési célú kiadások</t>
  </si>
  <si>
    <t>B354</t>
  </si>
  <si>
    <t>Gépjárműadók</t>
  </si>
  <si>
    <t>K6</t>
  </si>
  <si>
    <t>Beruházás</t>
  </si>
  <si>
    <t>B355</t>
  </si>
  <si>
    <t>Egyéb adók  (idegenforgalmi)</t>
  </si>
  <si>
    <t>K7</t>
  </si>
  <si>
    <t>Felújítás</t>
  </si>
  <si>
    <t>K84</t>
  </si>
  <si>
    <t>Egyéb felh.c. tám ÁH belül-társulások és szerveik</t>
  </si>
  <si>
    <t>K89</t>
  </si>
  <si>
    <t>B3</t>
  </si>
  <si>
    <t>Közhatalmi bevételek</t>
  </si>
  <si>
    <t>Egyéb felh.c. tám ÁH kívül- háztartások</t>
  </si>
  <si>
    <t>B4</t>
  </si>
  <si>
    <t>Működési bevételek</t>
  </si>
  <si>
    <t>K8</t>
  </si>
  <si>
    <t>Egyéb felhalmozási célú kiadások</t>
  </si>
  <si>
    <t xml:space="preserve">B5 </t>
  </si>
  <si>
    <t>Felhalmozási bevételek</t>
  </si>
  <si>
    <t>B64</t>
  </si>
  <si>
    <t>Működési célú kölcsönök visszatér. ÁH-n kívülről</t>
  </si>
  <si>
    <t>B6</t>
  </si>
  <si>
    <t>Működési célú pénze.átvét ÁH-n kívülről</t>
  </si>
  <si>
    <t>B72</t>
  </si>
  <si>
    <t>Felhalmozási kölcsönök visszatérülése</t>
  </si>
  <si>
    <t>B75</t>
  </si>
  <si>
    <t>Egyéb felhalm-i célú átvett pénze. ÁH-n kívülről</t>
  </si>
  <si>
    <t xml:space="preserve">      KÖLTSÉGVETÉSI KIADÁSOK</t>
  </si>
  <si>
    <t>B7</t>
  </si>
  <si>
    <t>Felhalmozási célú pénze.átvét ÁH-n kívülről</t>
  </si>
  <si>
    <t xml:space="preserve">  KÖLTSÉGVETÉSI BEVÉTELEK</t>
  </si>
  <si>
    <t>K9111</t>
  </si>
  <si>
    <t>Hosszú lejáratú hitelek törlesztése pü vállalk</t>
  </si>
  <si>
    <t>K9113</t>
  </si>
  <si>
    <t xml:space="preserve">Rövid lejáratú hitelek törlesztése pü vállalkozásnak  </t>
  </si>
  <si>
    <t>B813</t>
  </si>
  <si>
    <t>Maradvány igénybevétele</t>
  </si>
  <si>
    <t>K914</t>
  </si>
  <si>
    <t xml:space="preserve">ÁH-n belüli megelőlegezések visszafizetése </t>
  </si>
  <si>
    <t>B814</t>
  </si>
  <si>
    <t>Következő évi megelőlegezés</t>
  </si>
  <si>
    <t>K917</t>
  </si>
  <si>
    <t xml:space="preserve">Pénzügyi lízing kiadásai </t>
  </si>
  <si>
    <t>B8</t>
  </si>
  <si>
    <t>Finanszírozási bevételek összesen</t>
  </si>
  <si>
    <t>K9</t>
  </si>
  <si>
    <t>Finanszírozási kiadások összesen</t>
  </si>
  <si>
    <t>B</t>
  </si>
  <si>
    <t>K</t>
  </si>
  <si>
    <t>MŰKÖDÉSI  BEVÉTELEK ÖSSZESEN</t>
  </si>
  <si>
    <t>MŰKÖDÉSI KIADÁSOK ÖSSZ.</t>
  </si>
  <si>
    <t>FELHALMOZÁSI BEVÉTELEK ÖSSZESEN</t>
  </si>
  <si>
    <t>FELHALMOZÁSI KIADÁSOK ÖSSZ.</t>
  </si>
  <si>
    <t xml:space="preserve">Előző év maradványának igénybevétele </t>
  </si>
  <si>
    <t xml:space="preserve">Államháztartáson belüli megelőlegezések </t>
  </si>
  <si>
    <t>FINANSZÍROZÁSI BEVÉTELEK ÖSSZESEN</t>
  </si>
  <si>
    <t>BEVÉTELEK MIND ÖSSZESEN</t>
  </si>
  <si>
    <t>FINANSZÍROZÁSI KIADÁSOK ÖSSZ.</t>
  </si>
  <si>
    <t>KIADÁSOK MIND ÖSSZESEN</t>
  </si>
  <si>
    <t>K1-K8. Költségvetési kiadások</t>
  </si>
  <si>
    <t>B1-B7. Költségvetési bevételek</t>
  </si>
  <si>
    <t>K9. Finanszírozási kiadások</t>
  </si>
  <si>
    <t>B8. Finanszírozási bevételek</t>
  </si>
  <si>
    <t>Összesen:</t>
  </si>
  <si>
    <t>Bevételek</t>
  </si>
  <si>
    <t>Bevételek összesen:</t>
  </si>
  <si>
    <t>Kiadások</t>
  </si>
  <si>
    <t>Járulékok</t>
  </si>
  <si>
    <t>Dologi jellegű kiadások</t>
  </si>
  <si>
    <t>Kiadások összesen:</t>
  </si>
  <si>
    <t>Egyenleg</t>
  </si>
  <si>
    <t>Ellátottak juttatásai</t>
  </si>
  <si>
    <t>Egyéb műk cél kiadások</t>
  </si>
  <si>
    <t>Egyéb felh. Cél kiadások</t>
  </si>
  <si>
    <t>Megelőlegezett állami visszafiz</t>
  </si>
  <si>
    <t>Fejlesztési hitel</t>
  </si>
  <si>
    <t>Fogorvosi szék lízing</t>
  </si>
  <si>
    <t>DUNASZIGET KÖZSÉG ÖNKORMÁNYZATA</t>
  </si>
  <si>
    <t>Áthúzódó kötelezettségvállalások</t>
  </si>
  <si>
    <t>Összesen</t>
  </si>
  <si>
    <t>Fogászati szék lízing</t>
  </si>
  <si>
    <t>Beruházások megnevezése</t>
  </si>
  <si>
    <t>Előirányzat</t>
  </si>
  <si>
    <t>adatok forintban, ÁFÁ-val növelten</t>
  </si>
  <si>
    <t>Finanszírozási kiadások, melyből:</t>
  </si>
  <si>
    <t>DUNASZIGET KÖZSÉG ÖNKORMÁNYZATA, 2018. ÉVI KÖLTSÉGVETÉSI MÉRLEGE</t>
  </si>
  <si>
    <t>1.</t>
  </si>
  <si>
    <t>2.</t>
  </si>
  <si>
    <t>3.</t>
  </si>
  <si>
    <t>4.</t>
  </si>
  <si>
    <t>DUNASZIGET KÖZSÉG ÖNKORMÁNYZATA, 2018. Működési-Felhalmozási Mérlege</t>
  </si>
  <si>
    <t>DUNASZIGET KÖZSÉG ÖNKORMÁNYZATA, 2018. ÉVI KÖLTSÉGVETÉSE</t>
  </si>
  <si>
    <t>5.</t>
  </si>
  <si>
    <t>6.</t>
  </si>
  <si>
    <t>2018. évi költségvetése</t>
  </si>
  <si>
    <t>7.</t>
  </si>
  <si>
    <t>8.</t>
  </si>
  <si>
    <t>9.</t>
  </si>
  <si>
    <t>Tárgyévet követően fennálló</t>
  </si>
  <si>
    <t>2018. évi Ei.</t>
  </si>
  <si>
    <t>2018. évi Ei</t>
  </si>
  <si>
    <t>Ei 2018</t>
  </si>
  <si>
    <t>Ei. 2018</t>
  </si>
  <si>
    <t>2018.01</t>
  </si>
  <si>
    <t>2018.02</t>
  </si>
  <si>
    <t>2018.03</t>
  </si>
  <si>
    <t>2018.04</t>
  </si>
  <si>
    <t>2018.05</t>
  </si>
  <si>
    <t>2018.06</t>
  </si>
  <si>
    <t>2018.07</t>
  </si>
  <si>
    <t>2018.08</t>
  </si>
  <si>
    <t>2018.09</t>
  </si>
  <si>
    <t>2018.10</t>
  </si>
  <si>
    <t>2018.11</t>
  </si>
  <si>
    <t>2018.12</t>
  </si>
  <si>
    <t>köztemető fenntartás működtetés</t>
  </si>
  <si>
    <t>2-013320</t>
  </si>
  <si>
    <t>elszámolás a központi költségvetéssel</t>
  </si>
  <si>
    <t>4-018010</t>
  </si>
  <si>
    <t>támogatási célú finanszírozások</t>
  </si>
  <si>
    <t>5-018030</t>
  </si>
  <si>
    <t>6-041233</t>
  </si>
  <si>
    <t>hosszabb időtartamú közfog.</t>
  </si>
  <si>
    <t>7-042120</t>
  </si>
  <si>
    <t>mezőgazdasági támogatások</t>
  </si>
  <si>
    <t>7-045120</t>
  </si>
  <si>
    <t>Út, autópálya építése</t>
  </si>
  <si>
    <t>Közutak üzemeltetése, fenntartása</t>
  </si>
  <si>
    <t>8-045160</t>
  </si>
  <si>
    <t>9-051010</t>
  </si>
  <si>
    <t>hulladékgazdálkodás igazgatása</t>
  </si>
  <si>
    <t>lakáshoz jutást segítő támogatások</t>
  </si>
  <si>
    <t>10-061030</t>
  </si>
  <si>
    <t>11-064010</t>
  </si>
  <si>
    <t>zöldterület- kezelés</t>
  </si>
  <si>
    <t>12-066010</t>
  </si>
  <si>
    <t>város- és községgazdálkodás</t>
  </si>
  <si>
    <t>13-066020</t>
  </si>
  <si>
    <t>066020</t>
  </si>
  <si>
    <t>041233</t>
  </si>
  <si>
    <t>14-072111</t>
  </si>
  <si>
    <t>háziorvosi ellátás</t>
  </si>
  <si>
    <t>15-072311</t>
  </si>
  <si>
    <t>fogorvosi ellátás</t>
  </si>
  <si>
    <t>072311</t>
  </si>
  <si>
    <t>16-074031</t>
  </si>
  <si>
    <t>védőnő</t>
  </si>
  <si>
    <t>ifjúság- egészségügyi gondozás</t>
  </si>
  <si>
    <t>17-074032</t>
  </si>
  <si>
    <t>sport működtetés, fejlesztés</t>
  </si>
  <si>
    <t>18-081030</t>
  </si>
  <si>
    <t>19-081061</t>
  </si>
  <si>
    <t>szabadidős park, fürdő és strand</t>
  </si>
  <si>
    <t>könyvtár</t>
  </si>
  <si>
    <t>20-082044</t>
  </si>
  <si>
    <t>082044</t>
  </si>
  <si>
    <t>közművelődés (IKSZT)</t>
  </si>
  <si>
    <t>21-082092</t>
  </si>
  <si>
    <t>082092</t>
  </si>
  <si>
    <t>22-084031</t>
  </si>
  <si>
    <t>civil szervezetek támogatás</t>
  </si>
  <si>
    <t>23-096015</t>
  </si>
  <si>
    <t>gyermekétkeztetés köznev. Intézményben</t>
  </si>
  <si>
    <t>BEVÉTELI TÖBBLET (ha NEGATIV akkor hiány van!)</t>
  </si>
  <si>
    <t>temetési segély</t>
  </si>
  <si>
    <t>24-103010</t>
  </si>
  <si>
    <t>25-104031</t>
  </si>
  <si>
    <t>gyemekek napközbeni ellátása (bölcsőde)</t>
  </si>
  <si>
    <t>26-104035</t>
  </si>
  <si>
    <t>gyermekétkeztetés bölcsődében</t>
  </si>
  <si>
    <t>27-104051</t>
  </si>
  <si>
    <t>gyermekvédelmi pénzbeni ellátások</t>
  </si>
  <si>
    <t>28-107051</t>
  </si>
  <si>
    <t>szociális étkeztetés</t>
  </si>
  <si>
    <t>29-107055</t>
  </si>
  <si>
    <t>falugondnok, tanyagondnok</t>
  </si>
  <si>
    <t>107055</t>
  </si>
  <si>
    <t>30-107060</t>
  </si>
  <si>
    <t>pénzbeni és természetbeni szoc ellátások</t>
  </si>
  <si>
    <t>011130</t>
  </si>
  <si>
    <t>074031</t>
  </si>
  <si>
    <t>081061</t>
  </si>
  <si>
    <t>28-900020</t>
  </si>
  <si>
    <t>helyi adók</t>
  </si>
  <si>
    <t>31-047410</t>
  </si>
  <si>
    <t>ár- és belvíz- védelem kiadásai (pályázat1)</t>
  </si>
  <si>
    <t>31-047320</t>
  </si>
  <si>
    <t>A tervezett beruházások és felújítások részletezése</t>
  </si>
  <si>
    <t>csónakház és eszközök (pályázat2)</t>
  </si>
  <si>
    <t>belvízelvezetés (pályázat1)</t>
  </si>
  <si>
    <t>sérfenyő és híd utca felújítása</t>
  </si>
  <si>
    <t>doborgaz temető- kerítés és parkoló</t>
  </si>
  <si>
    <t>32-045120</t>
  </si>
  <si>
    <t>útépítés (családsor, kárász)</t>
  </si>
  <si>
    <t>informatikai eszközök beszerzése</t>
  </si>
  <si>
    <t>Kárász utca utburkolata</t>
  </si>
  <si>
    <t>Eltérés</t>
  </si>
  <si>
    <t>K6 és K7 rovatok összesen sorai:</t>
  </si>
  <si>
    <t>Pénzmaradvány igénybevétele</t>
  </si>
  <si>
    <t>Egyéb felhalmozási c átvett pénze.</t>
  </si>
  <si>
    <t>Tárgyévi</t>
  </si>
  <si>
    <t>Bevételi és Kiadási előirányzatok megoszlása kormányzati funkciónként</t>
  </si>
  <si>
    <t>10.</t>
  </si>
  <si>
    <t>COFOG</t>
  </si>
  <si>
    <t>Bevétel</t>
  </si>
  <si>
    <t>Kiadás</t>
  </si>
  <si>
    <t>013320</t>
  </si>
  <si>
    <t>018010</t>
  </si>
  <si>
    <t>045160</t>
  </si>
  <si>
    <t>061030</t>
  </si>
  <si>
    <t>064010</t>
  </si>
  <si>
    <t>066010</t>
  </si>
  <si>
    <t>072111</t>
  </si>
  <si>
    <t>074032</t>
  </si>
  <si>
    <t>081030</t>
  </si>
  <si>
    <t>084031</t>
  </si>
  <si>
    <t>096015</t>
  </si>
  <si>
    <t>103010</t>
  </si>
  <si>
    <t>104031</t>
  </si>
  <si>
    <t>107051</t>
  </si>
  <si>
    <t>107060</t>
  </si>
  <si>
    <t>900020</t>
  </si>
  <si>
    <t>900060</t>
  </si>
  <si>
    <t>018030</t>
  </si>
  <si>
    <t>042120</t>
  </si>
  <si>
    <t>045120</t>
  </si>
  <si>
    <t>051010</t>
  </si>
  <si>
    <t>104051</t>
  </si>
  <si>
    <t>a költségvetési évet követő három év kiadási és bevételi tervszámok alakulása főbb csoportokban</t>
  </si>
  <si>
    <t>11.</t>
  </si>
  <si>
    <t>Rovat</t>
  </si>
  <si>
    <t>Egyéb felhalmozási kiadások</t>
  </si>
  <si>
    <t>Finanszírozási kiadások</t>
  </si>
  <si>
    <t>B5</t>
  </si>
  <si>
    <t>B36</t>
  </si>
  <si>
    <t>Egyéb közhatalmi bevétel, bírság, pótlék</t>
  </si>
  <si>
    <t>013350</t>
  </si>
  <si>
    <t>104035</t>
  </si>
  <si>
    <t>047410</t>
  </si>
  <si>
    <t>047320</t>
  </si>
  <si>
    <t>út, autópálya építése</t>
  </si>
  <si>
    <t>közutak üzemeltetése, fenntartása</t>
  </si>
  <si>
    <t>család és nővédelem</t>
  </si>
  <si>
    <t>csónakház (pályázat2)</t>
  </si>
  <si>
    <t>Módosítás I.</t>
  </si>
  <si>
    <t>Módosítás II.</t>
  </si>
  <si>
    <t>finanszírozási műveletek</t>
  </si>
  <si>
    <t>kormányzati funkcióra nem sorolható bevételek (adók)</t>
  </si>
  <si>
    <t>gyermekvédelmi pénzbeni és természetbeni ellátások</t>
  </si>
  <si>
    <t>önkormányzati vagyon</t>
  </si>
  <si>
    <t>állami</t>
  </si>
  <si>
    <t>kötelező</t>
  </si>
  <si>
    <t>önként</t>
  </si>
  <si>
    <t>Önként</t>
  </si>
  <si>
    <t>Kötelező</t>
  </si>
  <si>
    <t>számú melléklet a 6/2018(III.9.)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</si>
</sst>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5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24"/>
      <name val="Arial"/>
      <family val="2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u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u/>
      <sz val="11"/>
      <color rgb="FF00B050"/>
      <name val="Arial"/>
      <family val="2"/>
      <charset val="238"/>
    </font>
    <font>
      <b/>
      <sz val="11"/>
      <color rgb="FF0070C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0"/>
      <color rgb="FFFF0000"/>
      <name val="Arial"/>
      <family val="2"/>
      <charset val="238"/>
    </font>
    <font>
      <i/>
      <u/>
      <sz val="14"/>
      <color theme="1"/>
      <name val="Arial"/>
      <family val="2"/>
      <charset val="238"/>
    </font>
    <font>
      <b/>
      <u/>
      <sz val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i/>
      <u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 CE"/>
      <charset val="238"/>
    </font>
    <font>
      <b/>
      <sz val="16"/>
      <name val="Arial CE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b/>
      <i/>
      <u/>
      <sz val="8"/>
      <color theme="1"/>
      <name val="Arial"/>
      <family val="2"/>
      <charset val="238"/>
    </font>
    <font>
      <b/>
      <i/>
      <u/>
      <sz val="10"/>
      <name val="Arial CE"/>
      <charset val="238"/>
    </font>
    <font>
      <b/>
      <u/>
      <sz val="12"/>
      <name val="Arial"/>
      <family val="2"/>
      <charset val="238"/>
    </font>
    <font>
      <sz val="14"/>
      <name val="Arial"/>
      <family val="2"/>
      <charset val="238"/>
    </font>
    <font>
      <sz val="10"/>
      <name val="Arial CE"/>
    </font>
    <font>
      <i/>
      <u/>
      <sz val="11"/>
      <name val="Arial CE"/>
      <charset val="238"/>
    </font>
    <font>
      <i/>
      <sz val="11"/>
      <name val="Arial CE"/>
      <charset val="238"/>
    </font>
    <font>
      <sz val="14"/>
      <name val="Arial CE"/>
    </font>
    <font>
      <b/>
      <i/>
      <u/>
      <sz val="13"/>
      <name val="Arial CE"/>
      <charset val="238"/>
    </font>
    <font>
      <i/>
      <u/>
      <sz val="14"/>
      <name val="Arial CE"/>
      <charset val="238"/>
    </font>
    <font>
      <b/>
      <i/>
      <u/>
      <sz val="14"/>
      <name val="Arial CE"/>
    </font>
    <font>
      <b/>
      <i/>
      <u/>
      <sz val="14"/>
      <name val="Arial"/>
      <family val="2"/>
      <charset val="238"/>
    </font>
    <font>
      <sz val="14"/>
      <color theme="0"/>
      <name val="Arial CE"/>
    </font>
    <font>
      <sz val="10"/>
      <color theme="0"/>
      <name val="Arial CE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67955565050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16" fillId="0" borderId="0" applyFont="0" applyFill="0" applyBorder="0" applyAlignment="0" applyProtection="0"/>
    <xf numFmtId="0" fontId="2" fillId="0" borderId="0"/>
    <xf numFmtId="0" fontId="3" fillId="0" borderId="0"/>
    <xf numFmtId="44" fontId="16" fillId="0" borderId="0" applyFont="0" applyFill="0" applyBorder="0" applyAlignment="0" applyProtection="0"/>
    <xf numFmtId="0" fontId="1" fillId="0" borderId="0"/>
    <xf numFmtId="0" fontId="49" fillId="0" borderId="0"/>
    <xf numFmtId="0" fontId="49" fillId="0" borderId="0"/>
  </cellStyleXfs>
  <cellXfs count="250">
    <xf numFmtId="0" fontId="0" fillId="0" borderId="0" xfId="0"/>
    <xf numFmtId="3" fontId="6" fillId="0" borderId="0" xfId="0" applyNumberFormat="1" applyFont="1" applyAlignment="1">
      <alignment horizontal="right" vertical="top" wrapText="1"/>
    </xf>
    <xf numFmtId="3" fontId="7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left" vertical="top" wrapText="1"/>
    </xf>
    <xf numFmtId="3" fontId="10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0" fillId="0" borderId="0" xfId="0" quotePrefix="1"/>
    <xf numFmtId="0" fontId="0" fillId="0" borderId="0" xfId="0" quotePrefix="1" applyAlignment="1">
      <alignment horizontal="right"/>
    </xf>
    <xf numFmtId="3" fontId="26" fillId="0" borderId="0" xfId="0" applyNumberFormat="1" applyFont="1" applyAlignment="1">
      <alignment horizontal="right" vertical="top" wrapText="1"/>
    </xf>
    <xf numFmtId="0" fontId="26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3" fontId="27" fillId="0" borderId="0" xfId="0" applyNumberFormat="1" applyFont="1" applyAlignment="1">
      <alignment horizontal="right" vertical="top" wrapText="1"/>
    </xf>
    <xf numFmtId="0" fontId="28" fillId="0" borderId="0" xfId="0" applyFont="1"/>
    <xf numFmtId="3" fontId="28" fillId="0" borderId="0" xfId="0" applyNumberFormat="1" applyFont="1" applyAlignment="1">
      <alignment horizontal="right" vertical="top" wrapText="1"/>
    </xf>
    <xf numFmtId="0" fontId="3" fillId="0" borderId="0" xfId="3"/>
    <xf numFmtId="0" fontId="14" fillId="0" borderId="0" xfId="3" applyFont="1" applyAlignment="1">
      <alignment horizontal="center"/>
    </xf>
    <xf numFmtId="3" fontId="20" fillId="0" borderId="0" xfId="3" applyNumberFormat="1" applyFont="1"/>
    <xf numFmtId="3" fontId="19" fillId="0" borderId="0" xfId="3" applyNumberFormat="1" applyFont="1"/>
    <xf numFmtId="0" fontId="3" fillId="0" borderId="1" xfId="3" applyBorder="1" applyAlignment="1">
      <alignment horizontal="center"/>
    </xf>
    <xf numFmtId="0" fontId="13" fillId="0" borderId="2" xfId="3" applyFont="1" applyBorder="1"/>
    <xf numFmtId="0" fontId="3" fillId="0" borderId="1" xfId="3" applyBorder="1"/>
    <xf numFmtId="3" fontId="3" fillId="0" borderId="1" xfId="3" applyNumberFormat="1" applyBorder="1"/>
    <xf numFmtId="3" fontId="29" fillId="3" borderId="1" xfId="3" applyNumberFormat="1" applyFont="1" applyFill="1" applyBorder="1"/>
    <xf numFmtId="3" fontId="3" fillId="0" borderId="3" xfId="3" applyNumberFormat="1" applyBorder="1"/>
    <xf numFmtId="0" fontId="3" fillId="0" borderId="2" xfId="3" applyBorder="1"/>
    <xf numFmtId="3" fontId="29" fillId="3" borderId="3" xfId="3" applyNumberFormat="1" applyFont="1" applyFill="1" applyBorder="1"/>
    <xf numFmtId="0" fontId="13" fillId="0" borderId="1" xfId="3" applyFont="1" applyBorder="1"/>
    <xf numFmtId="0" fontId="3" fillId="0" borderId="3" xfId="3" applyBorder="1"/>
    <xf numFmtId="0" fontId="8" fillId="0" borderId="4" xfId="3" applyFont="1" applyBorder="1"/>
    <xf numFmtId="0" fontId="8" fillId="0" borderId="5" xfId="3" applyFont="1" applyBorder="1"/>
    <xf numFmtId="3" fontId="30" fillId="3" borderId="5" xfId="3" applyNumberFormat="1" applyFont="1" applyFill="1" applyBorder="1"/>
    <xf numFmtId="3" fontId="30" fillId="3" borderId="6" xfId="3" applyNumberFormat="1" applyFont="1" applyFill="1" applyBorder="1"/>
    <xf numFmtId="3" fontId="19" fillId="4" borderId="1" xfId="3" applyNumberFormat="1" applyFont="1" applyFill="1" applyBorder="1"/>
    <xf numFmtId="3" fontId="31" fillId="3" borderId="1" xfId="3" applyNumberFormat="1" applyFont="1" applyFill="1" applyBorder="1"/>
    <xf numFmtId="0" fontId="13" fillId="0" borderId="4" xfId="3" applyFont="1" applyBorder="1"/>
    <xf numFmtId="0" fontId="13" fillId="0" borderId="5" xfId="3" applyFont="1" applyBorder="1"/>
    <xf numFmtId="3" fontId="29" fillId="3" borderId="5" xfId="3" applyNumberFormat="1" applyFont="1" applyFill="1" applyBorder="1"/>
    <xf numFmtId="3" fontId="29" fillId="3" borderId="6" xfId="3" applyNumberFormat="1" applyFont="1" applyFill="1" applyBorder="1"/>
    <xf numFmtId="3" fontId="32" fillId="0" borderId="0" xfId="3" applyNumberFormat="1" applyFont="1" applyAlignment="1">
      <alignment horizontal="right"/>
    </xf>
    <xf numFmtId="0" fontId="3" fillId="0" borderId="7" xfId="3" applyBorder="1"/>
    <xf numFmtId="0" fontId="13" fillId="0" borderId="7" xfId="3" applyFont="1" applyBorder="1"/>
    <xf numFmtId="0" fontId="13" fillId="0" borderId="8" xfId="3" applyFont="1" applyBorder="1"/>
    <xf numFmtId="3" fontId="19" fillId="4" borderId="3" xfId="3" applyNumberFormat="1" applyFont="1" applyFill="1" applyBorder="1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 applyAlignment="1">
      <alignment horizontal="left"/>
    </xf>
    <xf numFmtId="3" fontId="0" fillId="0" borderId="1" xfId="0" applyNumberFormat="1" applyBorder="1"/>
    <xf numFmtId="0" fontId="0" fillId="0" borderId="9" xfId="0" applyBorder="1"/>
    <xf numFmtId="17" fontId="0" fillId="0" borderId="10" xfId="0" quotePrefix="1" applyNumberForma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3" xfId="0" applyNumberFormat="1" applyBorder="1"/>
    <xf numFmtId="0" fontId="0" fillId="0" borderId="2" xfId="0" applyBorder="1"/>
    <xf numFmtId="3" fontId="0" fillId="0" borderId="5" xfId="0" applyNumberFormat="1" applyBorder="1"/>
    <xf numFmtId="3" fontId="0" fillId="0" borderId="6" xfId="0" applyNumberFormat="1" applyBorder="1"/>
    <xf numFmtId="0" fontId="11" fillId="0" borderId="14" xfId="0" applyFont="1" applyBorder="1"/>
    <xf numFmtId="3" fontId="0" fillId="0" borderId="15" xfId="0" applyNumberFormat="1" applyBorder="1"/>
    <xf numFmtId="3" fontId="0" fillId="0" borderId="16" xfId="0" applyNumberFormat="1" applyBorder="1"/>
    <xf numFmtId="0" fontId="0" fillId="0" borderId="17" xfId="0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0" fontId="11" fillId="0" borderId="4" xfId="0" applyFont="1" applyBorder="1"/>
    <xf numFmtId="0" fontId="33" fillId="0" borderId="20" xfId="0" applyFont="1" applyBorder="1"/>
    <xf numFmtId="3" fontId="0" fillId="0" borderId="21" xfId="0" applyNumberFormat="1" applyBorder="1"/>
    <xf numFmtId="3" fontId="0" fillId="0" borderId="22" xfId="0" applyNumberFormat="1" applyBorder="1"/>
    <xf numFmtId="0" fontId="13" fillId="0" borderId="0" xfId="0" applyFont="1"/>
    <xf numFmtId="0" fontId="34" fillId="0" borderId="0" xfId="0" applyFont="1"/>
    <xf numFmtId="0" fontId="34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35" fillId="0" borderId="9" xfId="0" applyFont="1" applyBorder="1"/>
    <xf numFmtId="0" fontId="34" fillId="0" borderId="2" xfId="0" applyFont="1" applyBorder="1"/>
    <xf numFmtId="3" fontId="34" fillId="0" borderId="3" xfId="0" applyNumberFormat="1" applyFont="1" applyBorder="1"/>
    <xf numFmtId="0" fontId="35" fillId="0" borderId="4" xfId="0" applyFont="1" applyBorder="1"/>
    <xf numFmtId="3" fontId="35" fillId="0" borderId="6" xfId="0" applyNumberFormat="1" applyFont="1" applyBorder="1"/>
    <xf numFmtId="0" fontId="34" fillId="0" borderId="11" xfId="0" applyFont="1" applyBorder="1" applyAlignment="1">
      <alignment horizontal="center"/>
    </xf>
    <xf numFmtId="3" fontId="30" fillId="3" borderId="1" xfId="3" applyNumberFormat="1" applyFont="1" applyFill="1" applyBorder="1"/>
    <xf numFmtId="0" fontId="11" fillId="0" borderId="0" xfId="0" applyFont="1"/>
    <xf numFmtId="0" fontId="38" fillId="0" borderId="0" xfId="3" applyFont="1" applyAlignment="1"/>
    <xf numFmtId="0" fontId="38" fillId="0" borderId="0" xfId="3" applyFont="1" applyAlignment="1">
      <alignment horizontal="left" vertical="center"/>
    </xf>
    <xf numFmtId="49" fontId="38" fillId="0" borderId="0" xfId="3" applyNumberFormat="1" applyFont="1" applyAlignment="1">
      <alignment horizontal="right"/>
    </xf>
    <xf numFmtId="49" fontId="38" fillId="0" borderId="0" xfId="3" applyNumberFormat="1" applyFont="1" applyAlignment="1">
      <alignment horizontal="right" vertical="center"/>
    </xf>
    <xf numFmtId="49" fontId="39" fillId="0" borderId="0" xfId="3" applyNumberFormat="1" applyFont="1" applyAlignment="1">
      <alignment horizontal="right" vertical="center"/>
    </xf>
    <xf numFmtId="0" fontId="39" fillId="0" borderId="0" xfId="3" applyFont="1" applyAlignment="1">
      <alignment horizontal="left" vertical="center"/>
    </xf>
    <xf numFmtId="0" fontId="41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5" fillId="3" borderId="1" xfId="0" applyFont="1" applyFill="1" applyBorder="1" applyAlignment="1">
      <alignment horizontal="center" vertical="top" wrapText="1"/>
    </xf>
    <xf numFmtId="0" fontId="44" fillId="0" borderId="1" xfId="0" applyFont="1" applyBorder="1"/>
    <xf numFmtId="0" fontId="19" fillId="0" borderId="1" xfId="0" applyFont="1" applyBorder="1" applyAlignment="1">
      <alignment horizontal="left" vertical="top" wrapText="1"/>
    </xf>
    <xf numFmtId="3" fontId="19" fillId="0" borderId="1" xfId="0" applyNumberFormat="1" applyFont="1" applyBorder="1" applyAlignment="1">
      <alignment horizontal="right" vertical="top" wrapText="1"/>
    </xf>
    <xf numFmtId="3" fontId="21" fillId="0" borderId="1" xfId="0" applyNumberFormat="1" applyFont="1" applyBorder="1" applyAlignment="1">
      <alignment horizontal="right" vertical="top" wrapText="1"/>
    </xf>
    <xf numFmtId="0" fontId="18" fillId="3" borderId="1" xfId="0" applyFont="1" applyFill="1" applyBorder="1" applyAlignment="1">
      <alignment horizontal="left" vertical="top" wrapText="1"/>
    </xf>
    <xf numFmtId="3" fontId="18" fillId="3" borderId="1" xfId="0" applyNumberFormat="1" applyFont="1" applyFill="1" applyBorder="1" applyAlignment="1">
      <alignment horizontal="right" vertical="top" wrapText="1"/>
    </xf>
    <xf numFmtId="3" fontId="22" fillId="3" borderId="1" xfId="0" applyNumberFormat="1" applyFont="1" applyFill="1" applyBorder="1" applyAlignment="1">
      <alignment horizontal="right" vertical="top" wrapText="1"/>
    </xf>
    <xf numFmtId="0" fontId="20" fillId="3" borderId="1" xfId="0" applyFont="1" applyFill="1" applyBorder="1" applyAlignment="1">
      <alignment horizontal="left" vertical="top" wrapText="1"/>
    </xf>
    <xf numFmtId="3" fontId="20" fillId="3" borderId="1" xfId="0" applyNumberFormat="1" applyFont="1" applyFill="1" applyBorder="1" applyAlignment="1">
      <alignment horizontal="right" vertical="top" wrapText="1"/>
    </xf>
    <xf numFmtId="3" fontId="23" fillId="3" borderId="1" xfId="0" applyNumberFormat="1" applyFont="1" applyFill="1" applyBorder="1" applyAlignment="1">
      <alignment horizontal="right" vertical="top" wrapText="1"/>
    </xf>
    <xf numFmtId="0" fontId="36" fillId="3" borderId="1" xfId="0" applyFont="1" applyFill="1" applyBorder="1" applyAlignment="1">
      <alignment horizontal="left" vertical="top" wrapText="1"/>
    </xf>
    <xf numFmtId="3" fontId="36" fillId="3" borderId="1" xfId="0" applyNumberFormat="1" applyFont="1" applyFill="1" applyBorder="1" applyAlignment="1">
      <alignment horizontal="right" vertical="top" wrapText="1"/>
    </xf>
    <xf numFmtId="3" fontId="45" fillId="3" borderId="1" xfId="0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top" wrapText="1"/>
    </xf>
    <xf numFmtId="3" fontId="22" fillId="0" borderId="1" xfId="0" applyNumberFormat="1" applyFont="1" applyBorder="1" applyAlignment="1">
      <alignment horizontal="right" vertical="top" wrapText="1"/>
    </xf>
    <xf numFmtId="0" fontId="19" fillId="3" borderId="1" xfId="0" applyFont="1" applyFill="1" applyBorder="1" applyAlignment="1">
      <alignment horizontal="left" vertical="top" wrapText="1"/>
    </xf>
    <xf numFmtId="3" fontId="19" fillId="3" borderId="1" xfId="0" applyNumberFormat="1" applyFont="1" applyFill="1" applyBorder="1" applyAlignment="1">
      <alignment horizontal="right" vertical="top" wrapText="1"/>
    </xf>
    <xf numFmtId="3" fontId="21" fillId="3" borderId="1" xfId="0" applyNumberFormat="1" applyFont="1" applyFill="1" applyBorder="1" applyAlignment="1">
      <alignment horizontal="right" vertical="top" wrapText="1"/>
    </xf>
    <xf numFmtId="0" fontId="37" fillId="3" borderId="1" xfId="0" applyFont="1" applyFill="1" applyBorder="1" applyAlignment="1">
      <alignment horizontal="left" vertical="top" wrapText="1"/>
    </xf>
    <xf numFmtId="3" fontId="37" fillId="3" borderId="1" xfId="0" applyNumberFormat="1" applyFont="1" applyFill="1" applyBorder="1" applyAlignment="1">
      <alignment horizontal="right" vertical="top" wrapText="1"/>
    </xf>
    <xf numFmtId="0" fontId="33" fillId="0" borderId="0" xfId="0" applyFont="1"/>
    <xf numFmtId="0" fontId="46" fillId="0" borderId="0" xfId="0" applyFont="1"/>
    <xf numFmtId="0" fontId="5" fillId="2" borderId="1" xfId="0" applyFont="1" applyFill="1" applyBorder="1" applyAlignment="1">
      <alignment horizontal="center" vertical="top" wrapText="1"/>
    </xf>
    <xf numFmtId="0" fontId="44" fillId="0" borderId="7" xfId="0" applyFont="1" applyBorder="1"/>
    <xf numFmtId="3" fontId="21" fillId="0" borderId="7" xfId="0" applyNumberFormat="1" applyFont="1" applyBorder="1" applyAlignment="1">
      <alignment horizontal="right" vertical="top" wrapText="1"/>
    </xf>
    <xf numFmtId="3" fontId="22" fillId="3" borderId="7" xfId="0" applyNumberFormat="1" applyFont="1" applyFill="1" applyBorder="1" applyAlignment="1">
      <alignment horizontal="right" vertical="top" wrapText="1"/>
    </xf>
    <xf numFmtId="3" fontId="23" fillId="3" borderId="7" xfId="0" applyNumberFormat="1" applyFont="1" applyFill="1" applyBorder="1" applyAlignment="1">
      <alignment horizontal="right" vertical="top" wrapText="1"/>
    </xf>
    <xf numFmtId="3" fontId="45" fillId="3" borderId="7" xfId="0" applyNumberFormat="1" applyFont="1" applyFill="1" applyBorder="1" applyAlignment="1">
      <alignment horizontal="right" vertical="top" wrapText="1"/>
    </xf>
    <xf numFmtId="3" fontId="22" fillId="0" borderId="7" xfId="0" applyNumberFormat="1" applyFont="1" applyBorder="1" applyAlignment="1">
      <alignment horizontal="right" vertical="top" wrapText="1"/>
    </xf>
    <xf numFmtId="3" fontId="21" fillId="3" borderId="7" xfId="0" applyNumberFormat="1" applyFont="1" applyFill="1" applyBorder="1" applyAlignment="1">
      <alignment horizontal="right" vertical="top" wrapText="1"/>
    </xf>
    <xf numFmtId="0" fontId="0" fillId="0" borderId="28" xfId="0" applyBorder="1"/>
    <xf numFmtId="0" fontId="5" fillId="3" borderId="2" xfId="0" applyFont="1" applyFill="1" applyBorder="1" applyAlignment="1">
      <alignment horizontal="center" vertical="top" wrapText="1"/>
    </xf>
    <xf numFmtId="0" fontId="0" fillId="0" borderId="29" xfId="0" applyBorder="1"/>
    <xf numFmtId="0" fontId="0" fillId="0" borderId="3" xfId="0" applyBorder="1"/>
    <xf numFmtId="0" fontId="19" fillId="0" borderId="2" xfId="0" applyFont="1" applyBorder="1" applyAlignment="1">
      <alignment horizontal="center" vertical="top" wrapText="1"/>
    </xf>
    <xf numFmtId="0" fontId="18" fillId="3" borderId="2" xfId="0" applyFont="1" applyFill="1" applyBorder="1" applyAlignment="1">
      <alignment horizontal="center" vertical="top" wrapText="1"/>
    </xf>
    <xf numFmtId="0" fontId="20" fillId="3" borderId="2" xfId="0" applyFont="1" applyFill="1" applyBorder="1" applyAlignment="1">
      <alignment horizontal="center" vertical="top" wrapText="1"/>
    </xf>
    <xf numFmtId="0" fontId="36" fillId="3" borderId="2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9" fillId="3" borderId="2" xfId="0" applyFont="1" applyFill="1" applyBorder="1" applyAlignment="1">
      <alignment horizontal="center" vertical="top" wrapText="1"/>
    </xf>
    <xf numFmtId="0" fontId="37" fillId="3" borderId="2" xfId="0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center" vertical="top" wrapText="1"/>
    </xf>
    <xf numFmtId="0" fontId="18" fillId="3" borderId="5" xfId="0" applyFont="1" applyFill="1" applyBorder="1" applyAlignment="1">
      <alignment horizontal="left" vertical="top" wrapText="1"/>
    </xf>
    <xf numFmtId="3" fontId="18" fillId="3" borderId="5" xfId="0" applyNumberFormat="1" applyFont="1" applyFill="1" applyBorder="1" applyAlignment="1">
      <alignment horizontal="right" vertical="top" wrapText="1"/>
    </xf>
    <xf numFmtId="0" fontId="0" fillId="0" borderId="6" xfId="0" applyBorder="1"/>
    <xf numFmtId="0" fontId="0" fillId="0" borderId="7" xfId="0" applyBorder="1"/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3" fontId="19" fillId="0" borderId="3" xfId="0" applyNumberFormat="1" applyFont="1" applyBorder="1" applyAlignment="1">
      <alignment horizontal="right" vertical="top" wrapText="1"/>
    </xf>
    <xf numFmtId="3" fontId="25" fillId="3" borderId="3" xfId="0" applyNumberFormat="1" applyFont="1" applyFill="1" applyBorder="1" applyAlignment="1">
      <alignment horizontal="right" vertical="top" wrapText="1"/>
    </xf>
    <xf numFmtId="3" fontId="24" fillId="3" borderId="3" xfId="0" applyNumberFormat="1" applyFont="1" applyFill="1" applyBorder="1" applyAlignment="1">
      <alignment horizontal="right" vertical="top" wrapText="1"/>
    </xf>
    <xf numFmtId="3" fontId="25" fillId="3" borderId="6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3" fontId="6" fillId="0" borderId="3" xfId="0" applyNumberFormat="1" applyFont="1" applyBorder="1" applyAlignment="1">
      <alignment horizontal="right" vertical="top" wrapText="1"/>
    </xf>
    <xf numFmtId="0" fontId="9" fillId="0" borderId="2" xfId="0" applyFont="1" applyBorder="1" applyAlignment="1">
      <alignment horizontal="center" vertical="top" wrapText="1"/>
    </xf>
    <xf numFmtId="3" fontId="9" fillId="0" borderId="3" xfId="0" applyNumberFormat="1" applyFont="1" applyBorder="1" applyAlignment="1">
      <alignment horizontal="right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left" vertical="top" wrapText="1"/>
    </xf>
    <xf numFmtId="3" fontId="10" fillId="0" borderId="6" xfId="0" applyNumberFormat="1" applyFont="1" applyBorder="1" applyAlignment="1">
      <alignment horizontal="right" vertical="top" wrapText="1"/>
    </xf>
    <xf numFmtId="0" fontId="35" fillId="0" borderId="0" xfId="0" applyFont="1"/>
    <xf numFmtId="3" fontId="35" fillId="0" borderId="0" xfId="0" applyNumberFormat="1" applyFont="1"/>
    <xf numFmtId="0" fontId="17" fillId="0" borderId="0" xfId="0" applyFont="1"/>
    <xf numFmtId="0" fontId="17" fillId="0" borderId="13" xfId="0" applyFont="1" applyBorder="1" applyAlignment="1">
      <alignment horizontal="center" vertical="center"/>
    </xf>
    <xf numFmtId="0" fontId="17" fillId="0" borderId="9" xfId="0" applyFont="1" applyBorder="1"/>
    <xf numFmtId="0" fontId="17" fillId="0" borderId="10" xfId="0" applyFont="1" applyBorder="1" applyAlignment="1">
      <alignment horizontal="center"/>
    </xf>
    <xf numFmtId="0" fontId="17" fillId="5" borderId="10" xfId="0" applyFont="1" applyFill="1" applyBorder="1" applyAlignment="1">
      <alignment horizontal="center"/>
    </xf>
    <xf numFmtId="0" fontId="48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48" fillId="0" borderId="2" xfId="0" applyFont="1" applyBorder="1"/>
    <xf numFmtId="3" fontId="17" fillId="0" borderId="1" xfId="0" applyNumberFormat="1" applyFont="1" applyBorder="1"/>
    <xf numFmtId="3" fontId="17" fillId="5" borderId="1" xfId="0" applyNumberFormat="1" applyFont="1" applyFill="1" applyBorder="1"/>
    <xf numFmtId="3" fontId="17" fillId="0" borderId="3" xfId="0" applyNumberFormat="1" applyFont="1" applyBorder="1"/>
    <xf numFmtId="0" fontId="48" fillId="0" borderId="4" xfId="0" applyFont="1" applyBorder="1"/>
    <xf numFmtId="3" fontId="17" fillId="0" borderId="5" xfId="0" applyNumberFormat="1" applyFont="1" applyBorder="1"/>
    <xf numFmtId="3" fontId="17" fillId="5" borderId="5" xfId="0" applyNumberFormat="1" applyFont="1" applyFill="1" applyBorder="1"/>
    <xf numFmtId="3" fontId="17" fillId="0" borderId="6" xfId="0" applyNumberFormat="1" applyFont="1" applyBorder="1"/>
    <xf numFmtId="0" fontId="49" fillId="0" borderId="0" xfId="6"/>
    <xf numFmtId="0" fontId="50" fillId="0" borderId="0" xfId="6" applyFont="1" applyAlignment="1">
      <alignment horizontal="right" vertical="center"/>
    </xf>
    <xf numFmtId="0" fontId="51" fillId="0" borderId="0" xfId="6" applyFont="1"/>
    <xf numFmtId="0" fontId="49" fillId="0" borderId="0" xfId="6" applyAlignment="1">
      <alignment horizontal="right" vertical="center"/>
    </xf>
    <xf numFmtId="49" fontId="49" fillId="0" borderId="0" xfId="6" applyNumberFormat="1"/>
    <xf numFmtId="0" fontId="52" fillId="0" borderId="0" xfId="6" applyFont="1"/>
    <xf numFmtId="0" fontId="53" fillId="0" borderId="0" xfId="6" applyFont="1" applyAlignment="1">
      <alignment horizontal="right" vertical="center"/>
    </xf>
    <xf numFmtId="0" fontId="53" fillId="0" borderId="0" xfId="6" applyFont="1"/>
    <xf numFmtId="0" fontId="54" fillId="0" borderId="0" xfId="6" applyFont="1" applyAlignment="1">
      <alignment horizontal="right"/>
    </xf>
    <xf numFmtId="0" fontId="52" fillId="0" borderId="1" xfId="6" applyFont="1" applyBorder="1"/>
    <xf numFmtId="0" fontId="55" fillId="0" borderId="1" xfId="6" applyFont="1" applyBorder="1"/>
    <xf numFmtId="3" fontId="52" fillId="0" borderId="1" xfId="6" applyNumberFormat="1" applyFont="1" applyBorder="1"/>
    <xf numFmtId="0" fontId="48" fillId="0" borderId="1" xfId="7" applyFont="1" applyBorder="1"/>
    <xf numFmtId="0" fontId="48" fillId="0" borderId="1" xfId="7" applyFont="1" applyFill="1" applyBorder="1"/>
    <xf numFmtId="0" fontId="56" fillId="0" borderId="1" xfId="7" applyFont="1" applyFill="1" applyBorder="1"/>
    <xf numFmtId="3" fontId="55" fillId="0" borderId="1" xfId="6" applyNumberFormat="1" applyFont="1" applyBorder="1"/>
    <xf numFmtId="3" fontId="57" fillId="0" borderId="0" xfId="6" applyNumberFormat="1" applyFont="1"/>
    <xf numFmtId="49" fontId="49" fillId="0" borderId="18" xfId="6" applyNumberFormat="1" applyBorder="1"/>
    <xf numFmtId="0" fontId="43" fillId="0" borderId="2" xfId="0" quotePrefix="1" applyFont="1" applyBorder="1"/>
    <xf numFmtId="0" fontId="43" fillId="0" borderId="4" xfId="0" quotePrefix="1" applyFont="1" applyBorder="1"/>
    <xf numFmtId="49" fontId="43" fillId="0" borderId="26" xfId="0" applyNumberFormat="1" applyFont="1" applyBorder="1" applyAlignment="1"/>
    <xf numFmtId="49" fontId="43" fillId="0" borderId="27" xfId="0" applyNumberFormat="1" applyFont="1" applyBorder="1" applyAlignment="1"/>
    <xf numFmtId="49" fontId="49" fillId="0" borderId="30" xfId="6" applyNumberFormat="1" applyBorder="1"/>
    <xf numFmtId="0" fontId="49" fillId="0" borderId="4" xfId="6" applyBorder="1" applyAlignment="1">
      <alignment horizontal="center" vertical="center"/>
    </xf>
    <xf numFmtId="0" fontId="49" fillId="0" borderId="5" xfId="6" applyBorder="1" applyAlignment="1">
      <alignment horizontal="center" vertical="center"/>
    </xf>
    <xf numFmtId="3" fontId="11" fillId="0" borderId="17" xfId="6" applyNumberFormat="1" applyFont="1" applyBorder="1"/>
    <xf numFmtId="3" fontId="11" fillId="0" borderId="19" xfId="6" applyNumberFormat="1" applyFont="1" applyBorder="1"/>
    <xf numFmtId="3" fontId="11" fillId="0" borderId="2" xfId="6" applyNumberFormat="1" applyFont="1" applyBorder="1"/>
    <xf numFmtId="3" fontId="11" fillId="0" borderId="3" xfId="6" applyNumberFormat="1" applyFont="1" applyBorder="1"/>
    <xf numFmtId="3" fontId="11" fillId="0" borderId="14" xfId="6" applyNumberFormat="1" applyFont="1" applyBorder="1"/>
    <xf numFmtId="3" fontId="11" fillId="0" borderId="16" xfId="6" applyNumberFormat="1" applyFont="1" applyBorder="1"/>
    <xf numFmtId="3" fontId="11" fillId="0" borderId="23" xfId="6" applyNumberFormat="1" applyFont="1" applyBorder="1"/>
    <xf numFmtId="3" fontId="11" fillId="0" borderId="25" xfId="6" applyNumberFormat="1" applyFont="1" applyBorder="1"/>
    <xf numFmtId="3" fontId="11" fillId="0" borderId="31" xfId="6" applyNumberFormat="1" applyFont="1" applyBorder="1"/>
    <xf numFmtId="3" fontId="11" fillId="0" borderId="32" xfId="6" applyNumberFormat="1" applyFont="1" applyBorder="1"/>
    <xf numFmtId="0" fontId="43" fillId="0" borderId="17" xfId="0" quotePrefix="1" applyFont="1" applyBorder="1"/>
    <xf numFmtId="49" fontId="43" fillId="0" borderId="30" xfId="0" applyNumberFormat="1" applyFont="1" applyBorder="1" applyAlignment="1"/>
    <xf numFmtId="49" fontId="49" fillId="0" borderId="23" xfId="6" applyNumberFormat="1" applyBorder="1"/>
    <xf numFmtId="49" fontId="49" fillId="0" borderId="25" xfId="6" applyNumberFormat="1" applyBorder="1"/>
    <xf numFmtId="0" fontId="43" fillId="0" borderId="14" xfId="0" quotePrefix="1" applyFont="1" applyBorder="1"/>
    <xf numFmtId="49" fontId="43" fillId="0" borderId="33" xfId="0" applyNumberFormat="1" applyFont="1" applyBorder="1" applyAlignment="1"/>
    <xf numFmtId="0" fontId="58" fillId="0" borderId="5" xfId="6" applyFont="1" applyBorder="1" applyAlignment="1">
      <alignment horizontal="center" vertical="center"/>
    </xf>
    <xf numFmtId="0" fontId="58" fillId="0" borderId="6" xfId="6" applyFont="1" applyBorder="1" applyAlignment="1">
      <alignment horizontal="center" vertical="center"/>
    </xf>
    <xf numFmtId="3" fontId="49" fillId="0" borderId="0" xfId="6" applyNumberFormat="1"/>
    <xf numFmtId="0" fontId="40" fillId="0" borderId="0" xfId="3" applyFont="1" applyAlignment="1">
      <alignment horizontal="center"/>
    </xf>
    <xf numFmtId="0" fontId="13" fillId="0" borderId="9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0" fontId="15" fillId="0" borderId="10" xfId="3" applyFont="1" applyBorder="1" applyAlignment="1">
      <alignment horizontal="center"/>
    </xf>
    <xf numFmtId="0" fontId="15" fillId="0" borderId="1" xfId="3" applyFont="1" applyBorder="1" applyAlignment="1">
      <alignment horizontal="center"/>
    </xf>
    <xf numFmtId="0" fontId="3" fillId="0" borderId="10" xfId="3" applyFont="1" applyBorder="1" applyAlignment="1">
      <alignment horizontal="center"/>
    </xf>
    <xf numFmtId="0" fontId="13" fillId="0" borderId="10" xfId="3" applyFont="1" applyBorder="1" applyAlignment="1">
      <alignment horizontal="center"/>
    </xf>
    <xf numFmtId="0" fontId="13" fillId="0" borderId="11" xfId="3" applyFont="1" applyBorder="1" applyAlignment="1">
      <alignment horizontal="center" wrapText="1"/>
    </xf>
    <xf numFmtId="0" fontId="13" fillId="0" borderId="3" xfId="3" applyFont="1" applyBorder="1" applyAlignment="1">
      <alignment horizontal="center" wrapText="1"/>
    </xf>
    <xf numFmtId="0" fontId="3" fillId="0" borderId="9" xfId="3" applyBorder="1" applyAlignment="1">
      <alignment horizontal="center"/>
    </xf>
    <xf numFmtId="0" fontId="3" fillId="0" borderId="2" xfId="3" applyBorder="1" applyAlignment="1">
      <alignment horizontal="center"/>
    </xf>
    <xf numFmtId="0" fontId="3" fillId="0" borderId="12" xfId="3" applyBorder="1" applyAlignment="1">
      <alignment horizontal="center"/>
    </xf>
    <xf numFmtId="0" fontId="3" fillId="0" borderId="7" xfId="3" applyBorder="1" applyAlignment="1">
      <alignment horizontal="center"/>
    </xf>
    <xf numFmtId="0" fontId="43" fillId="0" borderId="1" xfId="0" applyFont="1" applyBorder="1" applyAlignment="1">
      <alignment horizontal="center" textRotation="90" wrapText="1"/>
    </xf>
    <xf numFmtId="0" fontId="47" fillId="3" borderId="9" xfId="0" applyFont="1" applyFill="1" applyBorder="1" applyAlignment="1">
      <alignment horizontal="center" vertical="top" wrapText="1"/>
    </xf>
    <xf numFmtId="0" fontId="33" fillId="3" borderId="10" xfId="0" applyFont="1" applyFill="1" applyBorder="1"/>
    <xf numFmtId="0" fontId="43" fillId="0" borderId="7" xfId="0" applyFont="1" applyBorder="1" applyAlignment="1">
      <alignment horizontal="center" textRotation="90" wrapText="1"/>
    </xf>
    <xf numFmtId="0" fontId="47" fillId="2" borderId="9" xfId="0" applyFont="1" applyFill="1" applyBorder="1" applyAlignment="1">
      <alignment horizontal="center" vertical="top" wrapText="1"/>
    </xf>
    <xf numFmtId="0" fontId="33" fillId="0" borderId="10" xfId="0" applyFont="1" applyBorder="1"/>
    <xf numFmtId="0" fontId="33" fillId="0" borderId="11" xfId="0" applyFont="1" applyBorder="1"/>
    <xf numFmtId="0" fontId="12" fillId="2" borderId="9" xfId="0" applyFont="1" applyFill="1" applyBorder="1" applyAlignment="1">
      <alignment horizontal="center" vertical="top" wrapText="1"/>
    </xf>
    <xf numFmtId="0" fontId="11" fillId="0" borderId="10" xfId="0" applyFont="1" applyBorder="1"/>
    <xf numFmtId="0" fontId="11" fillId="0" borderId="11" xfId="0" applyFont="1" applyBorder="1"/>
    <xf numFmtId="0" fontId="42" fillId="0" borderId="0" xfId="0" applyFont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41" fillId="0" borderId="0" xfId="6" applyFont="1" applyAlignment="1">
      <alignment horizontal="center"/>
    </xf>
    <xf numFmtId="0" fontId="49" fillId="0" borderId="0" xfId="6" applyAlignment="1">
      <alignment horizontal="center"/>
    </xf>
    <xf numFmtId="0" fontId="49" fillId="0" borderId="9" xfId="6" applyBorder="1" applyAlignment="1">
      <alignment horizontal="center"/>
    </xf>
    <xf numFmtId="0" fontId="49" fillId="0" borderId="10" xfId="6" applyBorder="1" applyAlignment="1">
      <alignment horizontal="center"/>
    </xf>
    <xf numFmtId="0" fontId="58" fillId="0" borderId="10" xfId="6" applyFont="1" applyBorder="1" applyAlignment="1">
      <alignment horizontal="center"/>
    </xf>
    <xf numFmtId="0" fontId="58" fillId="0" borderId="11" xfId="6" applyFont="1" applyBorder="1" applyAlignment="1">
      <alignment horizontal="center"/>
    </xf>
    <xf numFmtId="0" fontId="52" fillId="0" borderId="0" xfId="6" applyFont="1" applyAlignment="1">
      <alignment horizontal="center"/>
    </xf>
  </cellXfs>
  <cellStyles count="8">
    <cellStyle name="Ezres 2" xfId="1"/>
    <cellStyle name="Normál" xfId="0" builtinId="0"/>
    <cellStyle name="Normál 2" xfId="2"/>
    <cellStyle name="Normál 3" xfId="3"/>
    <cellStyle name="Normál 3 2" xfId="7"/>
    <cellStyle name="Normál 4" xfId="5"/>
    <cellStyle name="Normál 5" xfId="6"/>
    <cellStyle name="Pénznem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7"/>
  <sheetViews>
    <sheetView tabSelected="1" workbookViewId="0">
      <selection activeCell="B3" sqref="B3"/>
    </sheetView>
  </sheetViews>
  <sheetFormatPr defaultColWidth="2.7109375" defaultRowHeight="12.75" x14ac:dyDescent="0.2"/>
  <cols>
    <col min="1" max="1" width="2.7109375" style="14"/>
    <col min="2" max="2" width="6.7109375" style="14" customWidth="1"/>
    <col min="3" max="3" width="45.7109375" style="14" customWidth="1"/>
    <col min="4" max="4" width="12.7109375" style="14" customWidth="1"/>
    <col min="5" max="8" width="0.140625" style="14" customWidth="1"/>
    <col min="9" max="9" width="6.7109375" style="14" customWidth="1"/>
    <col min="10" max="10" width="45.7109375" style="14" customWidth="1"/>
    <col min="11" max="11" width="12.7109375" style="14" customWidth="1"/>
    <col min="12" max="15" width="0.140625" style="14" customWidth="1"/>
    <col min="16" max="16384" width="2.7109375" style="14"/>
  </cols>
  <sheetData>
    <row r="2" spans="2:15" ht="20.25" x14ac:dyDescent="0.3">
      <c r="B2" s="216" t="s">
        <v>1052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</row>
    <row r="3" spans="2:15" ht="15.95" customHeight="1" x14ac:dyDescent="0.4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2:15" ht="30" x14ac:dyDescent="0.4">
      <c r="B4" s="81" t="s">
        <v>1053</v>
      </c>
      <c r="C4" s="79" t="s">
        <v>1222</v>
      </c>
      <c r="D4" s="16"/>
      <c r="E4" s="17"/>
      <c r="F4" s="16"/>
      <c r="G4" s="17"/>
      <c r="J4" s="15"/>
      <c r="K4" s="15"/>
      <c r="L4" s="15"/>
      <c r="O4" s="15"/>
    </row>
    <row r="5" spans="2:15" ht="15.95" customHeight="1" x14ac:dyDescent="0.4">
      <c r="B5" s="15"/>
      <c r="C5" s="15"/>
      <c r="D5" s="15"/>
      <c r="E5" s="15"/>
      <c r="F5" s="15"/>
      <c r="G5" s="15"/>
      <c r="H5" s="15"/>
      <c r="I5" s="15"/>
      <c r="J5" s="15"/>
      <c r="K5" s="38" t="s">
        <v>920</v>
      </c>
      <c r="L5" s="15"/>
      <c r="M5" s="15"/>
      <c r="N5" s="15"/>
      <c r="O5" s="15"/>
    </row>
    <row r="6" spans="2:15" ht="13.5" thickBot="1" x14ac:dyDescent="0.25"/>
    <row r="7" spans="2:15" ht="20.100000000000001" customHeight="1" x14ac:dyDescent="0.2">
      <c r="B7" s="217"/>
      <c r="C7" s="219" t="s">
        <v>921</v>
      </c>
      <c r="D7" s="221" t="s">
        <v>1066</v>
      </c>
      <c r="E7" s="222"/>
      <c r="F7" s="222"/>
      <c r="G7" s="222"/>
      <c r="H7" s="223" t="s">
        <v>922</v>
      </c>
      <c r="I7" s="217"/>
      <c r="J7" s="219" t="s">
        <v>923</v>
      </c>
      <c r="K7" s="221" t="s">
        <v>1066</v>
      </c>
      <c r="L7" s="222"/>
      <c r="M7" s="222"/>
      <c r="N7" s="222"/>
      <c r="O7" s="223" t="s">
        <v>922</v>
      </c>
    </row>
    <row r="8" spans="2:15" ht="20.100000000000001" customHeight="1" x14ac:dyDescent="0.2">
      <c r="B8" s="218"/>
      <c r="C8" s="220"/>
      <c r="D8" s="18" t="s">
        <v>924</v>
      </c>
      <c r="E8" s="18" t="s">
        <v>925</v>
      </c>
      <c r="F8" s="18" t="s">
        <v>926</v>
      </c>
      <c r="G8" s="18" t="s">
        <v>927</v>
      </c>
      <c r="H8" s="224"/>
      <c r="I8" s="218"/>
      <c r="J8" s="220"/>
      <c r="K8" s="18" t="s">
        <v>924</v>
      </c>
      <c r="L8" s="18" t="s">
        <v>925</v>
      </c>
      <c r="M8" s="18" t="s">
        <v>926</v>
      </c>
      <c r="N8" s="18" t="s">
        <v>927</v>
      </c>
      <c r="O8" s="224"/>
    </row>
    <row r="9" spans="2:15" ht="20.100000000000001" customHeight="1" x14ac:dyDescent="0.2">
      <c r="B9" s="19" t="s">
        <v>928</v>
      </c>
      <c r="C9" s="20" t="s">
        <v>929</v>
      </c>
      <c r="D9" s="21">
        <f>'04-Kolts-bev'!D13</f>
        <v>58787241</v>
      </c>
      <c r="E9" s="21"/>
      <c r="F9" s="21"/>
      <c r="G9" s="22">
        <f>SUM(D9:F9)</f>
        <v>58787241</v>
      </c>
      <c r="H9" s="23"/>
      <c r="I9" s="24" t="s">
        <v>930</v>
      </c>
      <c r="J9" s="20" t="s">
        <v>931</v>
      </c>
      <c r="K9" s="21">
        <f>'03-Kolts-kiad'!D26</f>
        <v>26378478</v>
      </c>
      <c r="L9" s="21"/>
      <c r="M9" s="21"/>
      <c r="N9" s="22">
        <f t="shared" ref="N9:N16" si="0">SUM(K9:M9)</f>
        <v>26378478</v>
      </c>
      <c r="O9" s="23"/>
    </row>
    <row r="10" spans="2:15" ht="20.100000000000001" customHeight="1" x14ac:dyDescent="0.2">
      <c r="B10" s="24" t="s">
        <v>932</v>
      </c>
      <c r="C10" s="20" t="s">
        <v>933</v>
      </c>
      <c r="D10" s="21">
        <f>'04-Kolts-bev'!D38</f>
        <v>13402396</v>
      </c>
      <c r="E10" s="21"/>
      <c r="F10" s="21"/>
      <c r="G10" s="22">
        <f>SUM(D10:F10)</f>
        <v>13402396</v>
      </c>
      <c r="H10" s="23"/>
      <c r="I10" s="24" t="s">
        <v>934</v>
      </c>
      <c r="J10" s="20" t="s">
        <v>935</v>
      </c>
      <c r="K10" s="21">
        <f>'03-Kolts-kiad'!D27</f>
        <v>5894306</v>
      </c>
      <c r="L10" s="21"/>
      <c r="M10" s="21"/>
      <c r="N10" s="22">
        <f t="shared" si="0"/>
        <v>5894306</v>
      </c>
      <c r="O10" s="23"/>
    </row>
    <row r="11" spans="2:15" ht="20.100000000000001" customHeight="1" x14ac:dyDescent="0.2">
      <c r="B11" s="24" t="s">
        <v>936</v>
      </c>
      <c r="C11" s="20" t="s">
        <v>937</v>
      </c>
      <c r="D11" s="22">
        <f>SUM(D9:D10)</f>
        <v>72189637</v>
      </c>
      <c r="E11" s="22">
        <f>SUM(E9:E10)</f>
        <v>0</v>
      </c>
      <c r="F11" s="22">
        <f>SUM(F9:F10)</f>
        <v>0</v>
      </c>
      <c r="G11" s="22">
        <f>SUM(G9:G10)</f>
        <v>72189637</v>
      </c>
      <c r="H11" s="25">
        <f>SUM(H9:H10)</f>
        <v>0</v>
      </c>
      <c r="I11" s="24" t="s">
        <v>938</v>
      </c>
      <c r="J11" s="20" t="s">
        <v>939</v>
      </c>
      <c r="K11" s="21">
        <f>'03-Kolts-kiad'!D71</f>
        <v>49233680</v>
      </c>
      <c r="L11" s="21"/>
      <c r="M11" s="21"/>
      <c r="N11" s="22">
        <f t="shared" si="0"/>
        <v>49233680</v>
      </c>
      <c r="O11" s="23"/>
    </row>
    <row r="12" spans="2:15" ht="20.100000000000001" customHeight="1" x14ac:dyDescent="0.2">
      <c r="B12" s="24" t="s">
        <v>940</v>
      </c>
      <c r="C12" s="20" t="s">
        <v>941</v>
      </c>
      <c r="D12" s="21">
        <v>0</v>
      </c>
      <c r="E12" s="21"/>
      <c r="F12" s="21"/>
      <c r="G12" s="22">
        <f>SUM(D12:F12)</f>
        <v>0</v>
      </c>
      <c r="H12" s="23">
        <v>0</v>
      </c>
      <c r="I12" s="24" t="s">
        <v>942</v>
      </c>
      <c r="J12" s="20" t="s">
        <v>943</v>
      </c>
      <c r="K12" s="21">
        <f>'03-Kolts-kiad'!D131</f>
        <v>7700000</v>
      </c>
      <c r="L12" s="21"/>
      <c r="M12" s="21"/>
      <c r="N12" s="22">
        <f t="shared" si="0"/>
        <v>7700000</v>
      </c>
      <c r="O12" s="23"/>
    </row>
    <row r="13" spans="2:15" ht="20.100000000000001" customHeight="1" x14ac:dyDescent="0.2">
      <c r="B13" s="24" t="s">
        <v>944</v>
      </c>
      <c r="C13" s="20" t="s">
        <v>945</v>
      </c>
      <c r="D13" s="21">
        <v>0</v>
      </c>
      <c r="E13" s="21"/>
      <c r="F13" s="21"/>
      <c r="G13" s="22">
        <f>SUM(D13:F13)</f>
        <v>0</v>
      </c>
      <c r="H13" s="23">
        <v>0</v>
      </c>
      <c r="I13" s="19" t="s">
        <v>946</v>
      </c>
      <c r="J13" s="26" t="s">
        <v>947</v>
      </c>
      <c r="K13" s="21">
        <v>0</v>
      </c>
      <c r="L13" s="21"/>
      <c r="M13" s="21"/>
      <c r="N13" s="22">
        <f t="shared" si="0"/>
        <v>0</v>
      </c>
      <c r="O13" s="23"/>
    </row>
    <row r="14" spans="2:15" ht="20.100000000000001" customHeight="1" x14ac:dyDescent="0.2">
      <c r="B14" s="24" t="s">
        <v>948</v>
      </c>
      <c r="C14" s="20" t="s">
        <v>949</v>
      </c>
      <c r="D14" s="22">
        <f>SUM(D12:D13)</f>
        <v>0</v>
      </c>
      <c r="E14" s="22">
        <f>SUM(E12:E13)</f>
        <v>0</v>
      </c>
      <c r="F14" s="22">
        <f>SUM(F12:F13)</f>
        <v>0</v>
      </c>
      <c r="G14" s="22">
        <f>SUM(G12:G13)</f>
        <v>0</v>
      </c>
      <c r="H14" s="25">
        <f>SUM(H12:H13)</f>
        <v>0</v>
      </c>
      <c r="I14" s="24" t="s">
        <v>950</v>
      </c>
      <c r="J14" s="20" t="s">
        <v>951</v>
      </c>
      <c r="K14" s="21">
        <f>'03-Kolts-kiad'!D161</f>
        <v>8466645</v>
      </c>
      <c r="L14" s="21"/>
      <c r="M14" s="21"/>
      <c r="N14" s="22">
        <f t="shared" si="0"/>
        <v>8466645</v>
      </c>
      <c r="O14" s="23"/>
    </row>
    <row r="15" spans="2:15" ht="20.100000000000001" customHeight="1" x14ac:dyDescent="0.2">
      <c r="B15" s="24" t="s">
        <v>955</v>
      </c>
      <c r="C15" s="20" t="s">
        <v>952</v>
      </c>
      <c r="D15" s="21">
        <f>'04-Kolts-bev'!D116</f>
        <v>17879439</v>
      </c>
      <c r="E15" s="21"/>
      <c r="F15" s="21"/>
      <c r="G15" s="22">
        <f>SUM(D15:F15)</f>
        <v>17879439</v>
      </c>
      <c r="H15" s="23"/>
      <c r="I15" s="24" t="s">
        <v>953</v>
      </c>
      <c r="J15" s="20" t="s">
        <v>954</v>
      </c>
      <c r="K15" s="21">
        <v>0</v>
      </c>
      <c r="L15" s="21"/>
      <c r="M15" s="21"/>
      <c r="N15" s="22">
        <f t="shared" si="0"/>
        <v>0</v>
      </c>
      <c r="O15" s="23"/>
    </row>
    <row r="16" spans="2:15" ht="20.100000000000001" customHeight="1" x14ac:dyDescent="0.2">
      <c r="B16" s="24" t="s">
        <v>955</v>
      </c>
      <c r="C16" s="20" t="s">
        <v>956</v>
      </c>
      <c r="D16" s="21">
        <f>'04-Kolts-bev'!D118</f>
        <v>7878247</v>
      </c>
      <c r="E16" s="21"/>
      <c r="F16" s="21"/>
      <c r="G16" s="22">
        <f t="shared" ref="G16:G30" si="1">SUM(D16:F16)</f>
        <v>7878247</v>
      </c>
      <c r="H16" s="23"/>
      <c r="I16" s="19" t="s">
        <v>957</v>
      </c>
      <c r="J16" s="20" t="s">
        <v>958</v>
      </c>
      <c r="K16" s="21">
        <f>'03-Kolts-kiad'!D189</f>
        <v>60973000</v>
      </c>
      <c r="L16" s="21"/>
      <c r="M16" s="21"/>
      <c r="N16" s="22">
        <f t="shared" si="0"/>
        <v>60973000</v>
      </c>
      <c r="O16" s="23"/>
    </row>
    <row r="17" spans="2:15" ht="20.100000000000001" customHeight="1" x14ac:dyDescent="0.2">
      <c r="B17" s="24" t="s">
        <v>955</v>
      </c>
      <c r="C17" s="20" t="s">
        <v>959</v>
      </c>
      <c r="D17" s="21">
        <f>'04-Kolts-bev'!D119</f>
        <v>4814880</v>
      </c>
      <c r="E17" s="21"/>
      <c r="F17" s="21"/>
      <c r="G17" s="22">
        <f t="shared" si="1"/>
        <v>4814880</v>
      </c>
      <c r="H17" s="23"/>
      <c r="I17" s="24" t="s">
        <v>960</v>
      </c>
      <c r="J17" s="20" t="s">
        <v>961</v>
      </c>
      <c r="K17" s="21">
        <v>0</v>
      </c>
      <c r="L17" s="21"/>
      <c r="M17" s="21"/>
      <c r="N17" s="22">
        <f t="shared" ref="N17:N22" si="2">SUM(K17:M17)</f>
        <v>0</v>
      </c>
      <c r="O17" s="23"/>
    </row>
    <row r="18" spans="2:15" ht="20.100000000000001" customHeight="1" x14ac:dyDescent="0.2">
      <c r="B18" s="24" t="s">
        <v>962</v>
      </c>
      <c r="C18" s="20" t="s">
        <v>963</v>
      </c>
      <c r="D18" s="21">
        <f>'04-Kolts-bev'!D123</f>
        <v>5390200</v>
      </c>
      <c r="E18" s="21"/>
      <c r="F18" s="21"/>
      <c r="G18" s="22">
        <f t="shared" si="1"/>
        <v>5390200</v>
      </c>
      <c r="H18" s="23"/>
      <c r="I18" s="24" t="s">
        <v>964</v>
      </c>
      <c r="J18" s="20" t="s">
        <v>965</v>
      </c>
      <c r="K18" s="22">
        <f>SUM(K13:K17)</f>
        <v>69439645</v>
      </c>
      <c r="L18" s="22">
        <f>SUM(L13:L17)</f>
        <v>0</v>
      </c>
      <c r="M18" s="22">
        <f>SUM(M13:M17)</f>
        <v>0</v>
      </c>
      <c r="N18" s="22">
        <f t="shared" si="2"/>
        <v>69439645</v>
      </c>
      <c r="O18" s="25">
        <f>SUM(O13:O17)</f>
        <v>0</v>
      </c>
    </row>
    <row r="19" spans="2:15" ht="20.100000000000001" customHeight="1" x14ac:dyDescent="0.2">
      <c r="B19" s="24" t="s">
        <v>966</v>
      </c>
      <c r="C19" s="20" t="s">
        <v>967</v>
      </c>
      <c r="D19" s="21">
        <f>'04-Kolts-bev'!D151</f>
        <v>5898606</v>
      </c>
      <c r="E19" s="21"/>
      <c r="F19" s="21"/>
      <c r="G19" s="22">
        <f t="shared" si="1"/>
        <v>5898606</v>
      </c>
      <c r="H19" s="23"/>
      <c r="I19" s="24" t="s">
        <v>968</v>
      </c>
      <c r="J19" s="20" t="s">
        <v>969</v>
      </c>
      <c r="K19" s="21">
        <f>'03-Kolts-kiad'!D210</f>
        <v>24602000</v>
      </c>
      <c r="L19" s="21"/>
      <c r="M19" s="21"/>
      <c r="N19" s="22">
        <f t="shared" si="2"/>
        <v>24602000</v>
      </c>
      <c r="O19" s="23"/>
    </row>
    <row r="20" spans="2:15" ht="20.100000000000001" customHeight="1" x14ac:dyDescent="0.2">
      <c r="B20" s="24" t="s">
        <v>970</v>
      </c>
      <c r="C20" s="20" t="s">
        <v>971</v>
      </c>
      <c r="D20" s="21">
        <f>'04-Kolts-bev'!D156</f>
        <v>1012000</v>
      </c>
      <c r="E20" s="21"/>
      <c r="F20" s="21"/>
      <c r="G20" s="22">
        <f t="shared" si="1"/>
        <v>1012000</v>
      </c>
      <c r="H20" s="23"/>
      <c r="I20" s="24" t="s">
        <v>972</v>
      </c>
      <c r="J20" s="20" t="s">
        <v>973</v>
      </c>
      <c r="K20" s="21">
        <f>'03-Kolts-kiad'!D215</f>
        <v>241795902</v>
      </c>
      <c r="L20" s="21"/>
      <c r="M20" s="21"/>
      <c r="N20" s="22">
        <f t="shared" si="2"/>
        <v>241795902</v>
      </c>
      <c r="O20" s="23"/>
    </row>
    <row r="21" spans="2:15" ht="20.100000000000001" customHeight="1" x14ac:dyDescent="0.2">
      <c r="B21" s="24" t="s">
        <v>1201</v>
      </c>
      <c r="C21" s="20" t="s">
        <v>1202</v>
      </c>
      <c r="D21" s="21">
        <f>'04-Kolts-bev'!D175</f>
        <v>150000</v>
      </c>
      <c r="E21" s="21"/>
      <c r="F21" s="21"/>
      <c r="G21" s="22">
        <f t="shared" si="1"/>
        <v>150000</v>
      </c>
      <c r="H21" s="23"/>
      <c r="I21" s="19" t="s">
        <v>974</v>
      </c>
      <c r="J21" s="26" t="s">
        <v>975</v>
      </c>
      <c r="K21" s="21">
        <f>'03-Kolts-kiad'!D239</f>
        <v>0</v>
      </c>
      <c r="L21" s="21"/>
      <c r="M21" s="21"/>
      <c r="N21" s="22">
        <f t="shared" si="2"/>
        <v>0</v>
      </c>
      <c r="O21" s="23"/>
    </row>
    <row r="22" spans="2:15" ht="20.100000000000001" customHeight="1" x14ac:dyDescent="0.2">
      <c r="B22" s="24"/>
      <c r="C22" s="20"/>
      <c r="D22" s="21">
        <v>0</v>
      </c>
      <c r="E22" s="21"/>
      <c r="F22" s="21"/>
      <c r="G22" s="22">
        <f t="shared" si="1"/>
        <v>0</v>
      </c>
      <c r="H22" s="23"/>
      <c r="I22" s="19" t="s">
        <v>976</v>
      </c>
      <c r="J22" s="26" t="s">
        <v>979</v>
      </c>
      <c r="K22" s="21">
        <f>'03-Kolts-kiad'!D266</f>
        <v>600000</v>
      </c>
      <c r="L22" s="21"/>
      <c r="M22" s="21"/>
      <c r="N22" s="22">
        <f t="shared" si="2"/>
        <v>600000</v>
      </c>
      <c r="O22" s="23"/>
    </row>
    <row r="23" spans="2:15" ht="20.100000000000001" customHeight="1" x14ac:dyDescent="0.2">
      <c r="B23" s="24" t="s">
        <v>977</v>
      </c>
      <c r="C23" s="20" t="s">
        <v>978</v>
      </c>
      <c r="D23" s="22">
        <f>SUM(D15:D22)</f>
        <v>43023372</v>
      </c>
      <c r="E23" s="22">
        <f>SUM(E15:E22)</f>
        <v>0</v>
      </c>
      <c r="F23" s="22">
        <f>SUM(F15:F22)</f>
        <v>0</v>
      </c>
      <c r="G23" s="22">
        <f>SUM(G15:G22)</f>
        <v>43023372</v>
      </c>
      <c r="H23" s="25">
        <f>SUM(H15:H22)</f>
        <v>0</v>
      </c>
      <c r="I23" s="19"/>
      <c r="J23" s="26"/>
      <c r="K23" s="21"/>
      <c r="L23" s="21"/>
      <c r="M23" s="21"/>
      <c r="N23" s="22">
        <f>SUM(K23:M23)</f>
        <v>0</v>
      </c>
      <c r="O23" s="23"/>
    </row>
    <row r="24" spans="2:15" ht="20.100000000000001" customHeight="1" x14ac:dyDescent="0.2">
      <c r="B24" s="24" t="s">
        <v>980</v>
      </c>
      <c r="C24" s="20" t="s">
        <v>981</v>
      </c>
      <c r="D24" s="21">
        <f>'04-Kolts-bev'!D227</f>
        <v>16282657</v>
      </c>
      <c r="E24" s="21"/>
      <c r="F24" s="21"/>
      <c r="G24" s="22">
        <f t="shared" si="1"/>
        <v>16282657</v>
      </c>
      <c r="H24" s="23"/>
      <c r="I24" s="24" t="s">
        <v>982</v>
      </c>
      <c r="J24" s="20" t="s">
        <v>983</v>
      </c>
      <c r="K24" s="22">
        <f>SUM(K21:K23)</f>
        <v>600000</v>
      </c>
      <c r="L24" s="22">
        <f>SUM(L21:L23)</f>
        <v>0</v>
      </c>
      <c r="M24" s="22">
        <f>SUM(M21:M23)</f>
        <v>0</v>
      </c>
      <c r="N24" s="22">
        <f>SUM(N21:N23)</f>
        <v>600000</v>
      </c>
      <c r="O24" s="25">
        <f>SUM(O21:O23)</f>
        <v>0</v>
      </c>
    </row>
    <row r="25" spans="2:15" ht="20.100000000000001" customHeight="1" x14ac:dyDescent="0.2">
      <c r="B25" s="24" t="s">
        <v>984</v>
      </c>
      <c r="C25" s="20" t="s">
        <v>985</v>
      </c>
      <c r="D25" s="21">
        <f>'04-Kolts-bev'!D236</f>
        <v>20944880</v>
      </c>
      <c r="E25" s="21"/>
      <c r="F25" s="21"/>
      <c r="G25" s="22">
        <f t="shared" si="1"/>
        <v>20944880</v>
      </c>
      <c r="H25" s="23"/>
      <c r="I25" s="24"/>
      <c r="J25" s="20"/>
      <c r="K25" s="20"/>
      <c r="L25" s="20"/>
      <c r="M25" s="20"/>
      <c r="N25" s="20"/>
      <c r="O25" s="27"/>
    </row>
    <row r="26" spans="2:15" ht="20.100000000000001" customHeight="1" x14ac:dyDescent="0.2">
      <c r="B26" s="19" t="s">
        <v>986</v>
      </c>
      <c r="C26" s="20" t="s">
        <v>987</v>
      </c>
      <c r="D26" s="21">
        <v>0</v>
      </c>
      <c r="E26" s="21"/>
      <c r="F26" s="21"/>
      <c r="G26" s="22">
        <f t="shared" si="1"/>
        <v>0</v>
      </c>
      <c r="H26" s="23"/>
      <c r="I26" s="24"/>
      <c r="J26" s="20"/>
      <c r="K26" s="21"/>
      <c r="L26" s="21"/>
      <c r="M26" s="21"/>
      <c r="N26" s="21"/>
      <c r="O26" s="23"/>
    </row>
    <row r="27" spans="2:15" ht="20.100000000000001" customHeight="1" x14ac:dyDescent="0.2">
      <c r="B27" s="19" t="s">
        <v>986</v>
      </c>
      <c r="C27" s="26" t="s">
        <v>987</v>
      </c>
      <c r="D27" s="21">
        <v>0</v>
      </c>
      <c r="E27" s="21"/>
      <c r="F27" s="21"/>
      <c r="G27" s="22">
        <f t="shared" si="1"/>
        <v>0</v>
      </c>
      <c r="H27" s="23"/>
      <c r="I27" s="24"/>
      <c r="J27" s="20"/>
      <c r="K27" s="21"/>
      <c r="L27" s="21"/>
      <c r="M27" s="21"/>
      <c r="N27" s="21"/>
      <c r="O27" s="23"/>
    </row>
    <row r="28" spans="2:15" ht="20.100000000000001" customHeight="1" x14ac:dyDescent="0.2">
      <c r="B28" s="24" t="s">
        <v>988</v>
      </c>
      <c r="C28" s="20" t="s">
        <v>989</v>
      </c>
      <c r="D28" s="22">
        <f>SUM(D26:D27)</f>
        <v>0</v>
      </c>
      <c r="E28" s="22">
        <f>SUM(E26:E27)</f>
        <v>0</v>
      </c>
      <c r="F28" s="22">
        <f>SUM(F26:F27)</f>
        <v>0</v>
      </c>
      <c r="G28" s="22">
        <f>SUM(G26:G27)</f>
        <v>0</v>
      </c>
      <c r="H28" s="25">
        <f>SUM(H26:H27)</f>
        <v>0</v>
      </c>
      <c r="I28" s="24"/>
      <c r="J28" s="20"/>
      <c r="K28" s="21"/>
      <c r="L28" s="21"/>
      <c r="M28" s="21"/>
      <c r="N28" s="21"/>
      <c r="O28" s="23"/>
    </row>
    <row r="29" spans="2:15" ht="20.100000000000001" customHeight="1" x14ac:dyDescent="0.2">
      <c r="B29" s="24" t="s">
        <v>990</v>
      </c>
      <c r="C29" s="20" t="s">
        <v>991</v>
      </c>
      <c r="D29" s="21">
        <v>0</v>
      </c>
      <c r="E29" s="21"/>
      <c r="F29" s="21"/>
      <c r="G29" s="22">
        <f t="shared" si="1"/>
        <v>0</v>
      </c>
      <c r="H29" s="23"/>
      <c r="I29" s="24"/>
      <c r="J29" s="20"/>
      <c r="K29" s="21"/>
      <c r="L29" s="21"/>
      <c r="M29" s="21"/>
      <c r="N29" s="21"/>
      <c r="O29" s="23"/>
    </row>
    <row r="30" spans="2:15" ht="20.100000000000001" customHeight="1" x14ac:dyDescent="0.2">
      <c r="B30" s="19" t="s">
        <v>992</v>
      </c>
      <c r="C30" s="20" t="s">
        <v>993</v>
      </c>
      <c r="D30" s="21">
        <f>'04-Kolts-bev'!D276</f>
        <v>300000</v>
      </c>
      <c r="E30" s="21"/>
      <c r="F30" s="21"/>
      <c r="G30" s="22">
        <f t="shared" si="1"/>
        <v>300000</v>
      </c>
      <c r="H30" s="23"/>
      <c r="I30" s="24"/>
      <c r="J30" s="20" t="s">
        <v>994</v>
      </c>
      <c r="K30" s="77">
        <f>K9+K10+K11+K12+K18+K19+K20+K24</f>
        <v>425644011</v>
      </c>
      <c r="L30" s="22">
        <f>L9+L10+L11+L12+L18+L19+L20+L24</f>
        <v>0</v>
      </c>
      <c r="M30" s="22">
        <f>M9+M10+M11+M12+M18+M19+M20+M24</f>
        <v>0</v>
      </c>
      <c r="N30" s="22">
        <f>N9+N10+N11+N12+N18+N19+N20+N24</f>
        <v>425644011</v>
      </c>
      <c r="O30" s="25">
        <f>O9+O10+O11+O12+O18+O19+O20+O24</f>
        <v>0</v>
      </c>
    </row>
    <row r="31" spans="2:15" ht="20.100000000000001" customHeight="1" x14ac:dyDescent="0.2">
      <c r="B31" s="24" t="s">
        <v>995</v>
      </c>
      <c r="C31" s="20" t="s">
        <v>996</v>
      </c>
      <c r="D31" s="22">
        <f>SUM(D29:D30)</f>
        <v>300000</v>
      </c>
      <c r="E31" s="22">
        <f>SUM(E29:E30)</f>
        <v>0</v>
      </c>
      <c r="F31" s="22">
        <f>SUM(F29:F30)</f>
        <v>0</v>
      </c>
      <c r="G31" s="22">
        <f>SUM(G29:G30)</f>
        <v>300000</v>
      </c>
      <c r="H31" s="25">
        <f>SUM(H29:H30)</f>
        <v>0</v>
      </c>
      <c r="I31" s="24"/>
      <c r="J31" s="20"/>
      <c r="K31" s="21"/>
      <c r="L31" s="21"/>
      <c r="M31" s="21"/>
      <c r="N31" s="21"/>
      <c r="O31" s="23"/>
    </row>
    <row r="32" spans="2:15" ht="20.100000000000001" customHeight="1" x14ac:dyDescent="0.2">
      <c r="B32" s="24"/>
      <c r="C32" s="20" t="s">
        <v>997</v>
      </c>
      <c r="D32" s="77">
        <f>D31+D28+D23+D14+D11+D25+D24</f>
        <v>152740546</v>
      </c>
      <c r="E32" s="22">
        <f>E31+E28+E23+E14+E11+E25+E24</f>
        <v>0</v>
      </c>
      <c r="F32" s="22">
        <f>F31+F28+F23+F14+F11+F25+F24</f>
        <v>0</v>
      </c>
      <c r="G32" s="22">
        <f>G31+G28+G23+G14+G11+G25+G24</f>
        <v>152740546</v>
      </c>
      <c r="H32" s="25">
        <f>H31+H28+H23+H14+H11+H25+H24</f>
        <v>0</v>
      </c>
      <c r="I32" s="19" t="s">
        <v>998</v>
      </c>
      <c r="J32" s="26" t="s">
        <v>999</v>
      </c>
      <c r="K32" s="21">
        <f>'05-Fin-kiad'!D7</f>
        <v>3093500</v>
      </c>
      <c r="L32" s="21"/>
      <c r="M32" s="21"/>
      <c r="N32" s="22">
        <f>SUM(K32:M32)</f>
        <v>3093500</v>
      </c>
      <c r="O32" s="23"/>
    </row>
    <row r="33" spans="2:15" ht="20.100000000000001" customHeight="1" x14ac:dyDescent="0.2">
      <c r="B33" s="24"/>
      <c r="C33" s="20"/>
      <c r="D33" s="21"/>
      <c r="E33" s="21"/>
      <c r="F33" s="21"/>
      <c r="G33" s="22">
        <f>SUM(D33:F33)</f>
        <v>0</v>
      </c>
      <c r="H33" s="23"/>
      <c r="I33" s="19" t="s">
        <v>1000</v>
      </c>
      <c r="J33" s="26" t="s">
        <v>1001</v>
      </c>
      <c r="K33" s="21">
        <v>0</v>
      </c>
      <c r="L33" s="21"/>
      <c r="M33" s="21"/>
      <c r="N33" s="22">
        <f>SUM(K33:M33)</f>
        <v>0</v>
      </c>
      <c r="O33" s="23"/>
    </row>
    <row r="34" spans="2:15" ht="20.100000000000001" customHeight="1" x14ac:dyDescent="0.2">
      <c r="B34" s="24" t="s">
        <v>1002</v>
      </c>
      <c r="C34" s="20" t="s">
        <v>1003</v>
      </c>
      <c r="D34" s="21">
        <f>'06-Fin-bev'!D20</f>
        <v>278744454</v>
      </c>
      <c r="E34" s="21"/>
      <c r="F34" s="21"/>
      <c r="G34" s="22">
        <f>SUM(D34:F34)</f>
        <v>278744454</v>
      </c>
      <c r="H34" s="23"/>
      <c r="I34" s="19" t="s">
        <v>1004</v>
      </c>
      <c r="J34" s="26" t="s">
        <v>1005</v>
      </c>
      <c r="K34" s="21">
        <f>'05-Fin-kiad'!D27</f>
        <v>2351489</v>
      </c>
      <c r="L34" s="21"/>
      <c r="M34" s="21"/>
      <c r="N34" s="22">
        <f>SUM(K34:M34)</f>
        <v>2351489</v>
      </c>
      <c r="O34" s="23"/>
    </row>
    <row r="35" spans="2:15" ht="20.100000000000001" customHeight="1" x14ac:dyDescent="0.2">
      <c r="B35" s="19" t="s">
        <v>1006</v>
      </c>
      <c r="C35" s="20" t="s">
        <v>1007</v>
      </c>
      <c r="D35" s="21">
        <v>0</v>
      </c>
      <c r="E35" s="21"/>
      <c r="F35" s="21"/>
      <c r="G35" s="22">
        <f>SUM(D35:F35)</f>
        <v>0</v>
      </c>
      <c r="H35" s="23"/>
      <c r="I35" s="19" t="s">
        <v>1008</v>
      </c>
      <c r="J35" s="20" t="s">
        <v>1009</v>
      </c>
      <c r="K35" s="21">
        <f>'05-Fin-kiad'!D30</f>
        <v>396000</v>
      </c>
      <c r="L35" s="21"/>
      <c r="M35" s="21"/>
      <c r="N35" s="22">
        <f>SUM(K35:M35)</f>
        <v>396000</v>
      </c>
      <c r="O35" s="23"/>
    </row>
    <row r="36" spans="2:15" ht="20.100000000000001" customHeight="1" x14ac:dyDescent="0.2">
      <c r="B36" s="19" t="s">
        <v>1010</v>
      </c>
      <c r="C36" s="26" t="s">
        <v>1011</v>
      </c>
      <c r="D36" s="21">
        <f>SUM(D34:D35)</f>
        <v>278744454</v>
      </c>
      <c r="E36" s="21">
        <f>SUM(E34:E35)</f>
        <v>0</v>
      </c>
      <c r="F36" s="21">
        <f>SUM(F34:F35)</f>
        <v>0</v>
      </c>
      <c r="G36" s="22">
        <f>SUM(D36:F36)</f>
        <v>278744454</v>
      </c>
      <c r="H36" s="23"/>
      <c r="I36" s="19" t="s">
        <v>1012</v>
      </c>
      <c r="J36" s="26" t="s">
        <v>1013</v>
      </c>
      <c r="K36" s="22">
        <f>SUM(K32:K35)</f>
        <v>5840989</v>
      </c>
      <c r="L36" s="22">
        <f>SUM(L32:L35)</f>
        <v>0</v>
      </c>
      <c r="M36" s="22">
        <f>SUM(M32:M35)</f>
        <v>0</v>
      </c>
      <c r="N36" s="22">
        <f>SUM(K36:M36)</f>
        <v>5840989</v>
      </c>
      <c r="O36" s="25">
        <f>SUM(O32:O35)</f>
        <v>0</v>
      </c>
    </row>
    <row r="37" spans="2:15" ht="20.100000000000001" customHeight="1" thickBot="1" x14ac:dyDescent="0.25">
      <c r="B37" s="28" t="s">
        <v>1014</v>
      </c>
      <c r="C37" s="29" t="s">
        <v>909</v>
      </c>
      <c r="D37" s="30">
        <f>D32+D36</f>
        <v>431485000</v>
      </c>
      <c r="E37" s="30">
        <f>E32+E36</f>
        <v>0</v>
      </c>
      <c r="F37" s="30">
        <f>F32+F36</f>
        <v>0</v>
      </c>
      <c r="G37" s="30">
        <f>G32+G36</f>
        <v>431485000</v>
      </c>
      <c r="H37" s="31">
        <f>H32+H36</f>
        <v>0</v>
      </c>
      <c r="I37" s="28" t="s">
        <v>1015</v>
      </c>
      <c r="J37" s="29" t="s">
        <v>911</v>
      </c>
      <c r="K37" s="30">
        <f>SUM(K30,K36)</f>
        <v>431485000</v>
      </c>
      <c r="L37" s="30">
        <f>SUM(L30,L36)</f>
        <v>0</v>
      </c>
      <c r="M37" s="30">
        <f>SUM(M30,M36)</f>
        <v>0</v>
      </c>
      <c r="N37" s="30">
        <f>SUM(N30,N36)</f>
        <v>431485000</v>
      </c>
      <c r="O37" s="31">
        <f>SUM(O30,O36)</f>
        <v>0</v>
      </c>
    </row>
  </sheetData>
  <mergeCells count="9">
    <mergeCell ref="B2:O2"/>
    <mergeCell ref="B7:B8"/>
    <mergeCell ref="C7:C8"/>
    <mergeCell ref="D7:G7"/>
    <mergeCell ref="H7:H8"/>
    <mergeCell ref="I7:I8"/>
    <mergeCell ref="J7:J8"/>
    <mergeCell ref="K7:N7"/>
    <mergeCell ref="O7:O8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3"/>
  <sheetViews>
    <sheetView workbookViewId="0">
      <selection activeCell="K1" sqref="K1:M1048576"/>
    </sheetView>
  </sheetViews>
  <sheetFormatPr defaultColWidth="2.7109375" defaultRowHeight="15.95" customHeight="1" x14ac:dyDescent="0.2"/>
  <cols>
    <col min="1" max="1" width="3" style="172" bestFit="1" customWidth="1"/>
    <col min="2" max="2" width="7.7109375" style="172" bestFit="1" customWidth="1"/>
    <col min="3" max="3" width="55.7109375" style="172" customWidth="1"/>
    <col min="4" max="5" width="12.7109375" style="172" customWidth="1"/>
    <col min="6" max="9" width="0.140625" style="172" customWidth="1"/>
    <col min="10" max="10" width="2.7109375" style="172" customWidth="1"/>
    <col min="11" max="11" width="18.7109375" style="172" hidden="1" customWidth="1"/>
    <col min="12" max="12" width="19.140625" style="172" hidden="1" customWidth="1"/>
    <col min="13" max="13" width="19.85546875" style="172" hidden="1" customWidth="1"/>
    <col min="14" max="16384" width="2.7109375" style="172"/>
  </cols>
  <sheetData>
    <row r="1" spans="2:13" ht="15.95" customHeight="1" x14ac:dyDescent="0.25">
      <c r="B1" s="243" t="s">
        <v>1044</v>
      </c>
      <c r="C1" s="243"/>
      <c r="D1" s="243"/>
      <c r="E1" s="243"/>
      <c r="F1" s="243"/>
      <c r="G1" s="243"/>
      <c r="H1" s="243"/>
    </row>
    <row r="2" spans="2:13" ht="15.95" customHeight="1" x14ac:dyDescent="0.2">
      <c r="B2" s="244" t="s">
        <v>1168</v>
      </c>
      <c r="C2" s="244"/>
      <c r="D2" s="244"/>
      <c r="E2" s="244"/>
      <c r="F2" s="244"/>
      <c r="G2" s="244"/>
      <c r="H2" s="244"/>
    </row>
    <row r="4" spans="2:13" ht="15.95" customHeight="1" thickBot="1" x14ac:dyDescent="0.25">
      <c r="B4" s="173" t="s">
        <v>1169</v>
      </c>
      <c r="C4" s="174" t="s">
        <v>1222</v>
      </c>
      <c r="G4" s="175" t="s">
        <v>920</v>
      </c>
    </row>
    <row r="5" spans="2:13" ht="15.95" customHeight="1" thickBot="1" x14ac:dyDescent="0.25">
      <c r="B5" s="176"/>
      <c r="C5" s="176"/>
      <c r="D5" s="245" t="s">
        <v>924</v>
      </c>
      <c r="E5" s="246"/>
      <c r="F5" s="247" t="s">
        <v>1211</v>
      </c>
      <c r="G5" s="247"/>
      <c r="H5" s="247" t="s">
        <v>1212</v>
      </c>
      <c r="I5" s="248"/>
    </row>
    <row r="6" spans="2:13" ht="15.95" customHeight="1" thickBot="1" x14ac:dyDescent="0.25">
      <c r="B6" s="209" t="s">
        <v>1170</v>
      </c>
      <c r="C6" s="210" t="s">
        <v>2</v>
      </c>
      <c r="D6" s="195" t="s">
        <v>1172</v>
      </c>
      <c r="E6" s="196" t="s">
        <v>1171</v>
      </c>
      <c r="F6" s="213" t="s">
        <v>1172</v>
      </c>
      <c r="G6" s="213" t="s">
        <v>1171</v>
      </c>
      <c r="H6" s="213" t="s">
        <v>1172</v>
      </c>
      <c r="I6" s="214" t="s">
        <v>1171</v>
      </c>
    </row>
    <row r="7" spans="2:13" ht="15.95" customHeight="1" x14ac:dyDescent="0.2">
      <c r="B7" s="207" t="s">
        <v>1146</v>
      </c>
      <c r="C7" s="208" t="s">
        <v>917</v>
      </c>
      <c r="D7" s="197">
        <f>'03-Kolts-kiad'!F278</f>
        <v>32405964</v>
      </c>
      <c r="E7" s="200">
        <f>'04-Kolts-bev'!F289</f>
        <v>1525377</v>
      </c>
      <c r="F7" s="197">
        <v>0</v>
      </c>
      <c r="G7" s="198">
        <v>0</v>
      </c>
      <c r="H7" s="197">
        <v>0</v>
      </c>
      <c r="I7" s="198">
        <v>0</v>
      </c>
      <c r="K7" s="172" t="s">
        <v>1217</v>
      </c>
      <c r="L7" s="172" t="s">
        <v>1220</v>
      </c>
    </row>
    <row r="8" spans="2:13" ht="15.95" customHeight="1" x14ac:dyDescent="0.2">
      <c r="B8" s="190" t="s">
        <v>1173</v>
      </c>
      <c r="C8" s="192" t="s">
        <v>1082</v>
      </c>
      <c r="D8" s="199">
        <f>'03-Kolts-kiad'!G278</f>
        <v>2447225</v>
      </c>
      <c r="E8" s="200">
        <f>'04-Kolts-bev'!G289</f>
        <v>254000</v>
      </c>
      <c r="F8" s="199">
        <v>0</v>
      </c>
      <c r="G8" s="200">
        <v>0</v>
      </c>
      <c r="H8" s="199">
        <v>0</v>
      </c>
      <c r="I8" s="200">
        <v>0</v>
      </c>
      <c r="K8" s="172" t="s">
        <v>1218</v>
      </c>
      <c r="L8" s="172" t="s">
        <v>1172</v>
      </c>
      <c r="M8" s="172" t="s">
        <v>1171</v>
      </c>
    </row>
    <row r="9" spans="2:13" ht="15.95" customHeight="1" x14ac:dyDescent="0.2">
      <c r="B9" s="190" t="s">
        <v>1203</v>
      </c>
      <c r="C9" s="192" t="s">
        <v>1216</v>
      </c>
      <c r="D9" s="199">
        <f>'03-Kolts-kiad'!H278</f>
        <v>9207680</v>
      </c>
      <c r="E9" s="200">
        <f>'04-Kolts-bev'!H289</f>
        <v>29088000</v>
      </c>
      <c r="F9" s="199">
        <v>0</v>
      </c>
      <c r="G9" s="200">
        <v>0</v>
      </c>
      <c r="H9" s="199">
        <v>0</v>
      </c>
      <c r="I9" s="200">
        <v>0</v>
      </c>
      <c r="K9" s="172" t="s">
        <v>1219</v>
      </c>
      <c r="L9" s="215">
        <f>D9+D13+D17+D29</f>
        <v>12307680</v>
      </c>
      <c r="M9" s="215">
        <f>E9+E13+E17+E29</f>
        <v>29388000</v>
      </c>
    </row>
    <row r="10" spans="2:13" ht="15.95" customHeight="1" x14ac:dyDescent="0.2">
      <c r="B10" s="190" t="s">
        <v>1174</v>
      </c>
      <c r="C10" s="192" t="s">
        <v>1084</v>
      </c>
      <c r="D10" s="199">
        <f>'03-Kolts-kiad'!I278</f>
        <v>0</v>
      </c>
      <c r="E10" s="200">
        <f>'04-Kolts-bev'!I289</f>
        <v>58787241</v>
      </c>
      <c r="F10" s="199">
        <v>0</v>
      </c>
      <c r="G10" s="200">
        <v>0</v>
      </c>
      <c r="H10" s="199">
        <v>0</v>
      </c>
      <c r="I10" s="200">
        <v>0</v>
      </c>
      <c r="K10" s="172" t="s">
        <v>1218</v>
      </c>
    </row>
    <row r="11" spans="2:13" ht="15.95" customHeight="1" x14ac:dyDescent="0.2">
      <c r="B11" s="190" t="s">
        <v>1190</v>
      </c>
      <c r="C11" s="192" t="s">
        <v>1086</v>
      </c>
      <c r="D11" s="199">
        <f>'03-Kolts-kiad'!J278</f>
        <v>163100</v>
      </c>
      <c r="E11" s="200">
        <v>0</v>
      </c>
      <c r="F11" s="199">
        <v>0</v>
      </c>
      <c r="G11" s="200">
        <v>0</v>
      </c>
      <c r="H11" s="199">
        <v>0</v>
      </c>
      <c r="I11" s="200">
        <v>0</v>
      </c>
      <c r="K11" s="172" t="s">
        <v>1218</v>
      </c>
    </row>
    <row r="12" spans="2:13" ht="15.95" customHeight="1" x14ac:dyDescent="0.2">
      <c r="B12" s="190" t="s">
        <v>1106</v>
      </c>
      <c r="C12" s="192" t="s">
        <v>1089</v>
      </c>
      <c r="D12" s="199">
        <f>'03-Kolts-kiad'!K278</f>
        <v>5669596</v>
      </c>
      <c r="E12" s="200">
        <f>'04-Kolts-bev'!K289</f>
        <v>5669596</v>
      </c>
      <c r="F12" s="199">
        <v>0</v>
      </c>
      <c r="G12" s="200">
        <v>0</v>
      </c>
      <c r="H12" s="199">
        <v>0</v>
      </c>
      <c r="I12" s="200">
        <v>0</v>
      </c>
      <c r="K12" s="172" t="s">
        <v>1218</v>
      </c>
      <c r="L12" s="172" t="s">
        <v>1221</v>
      </c>
    </row>
    <row r="13" spans="2:13" ht="15.95" customHeight="1" x14ac:dyDescent="0.2">
      <c r="B13" s="190" t="s">
        <v>1191</v>
      </c>
      <c r="C13" s="192" t="s">
        <v>1091</v>
      </c>
      <c r="D13" s="199">
        <v>0</v>
      </c>
      <c r="E13" s="200">
        <f>'04-Kolts-bev'!L289</f>
        <v>300000</v>
      </c>
      <c r="F13" s="199">
        <v>0</v>
      </c>
      <c r="G13" s="200">
        <v>0</v>
      </c>
      <c r="H13" s="199">
        <v>0</v>
      </c>
      <c r="I13" s="200">
        <v>0</v>
      </c>
      <c r="K13" s="172" t="s">
        <v>1219</v>
      </c>
      <c r="L13" s="172" t="s">
        <v>1172</v>
      </c>
      <c r="M13" s="172" t="s">
        <v>1171</v>
      </c>
    </row>
    <row r="14" spans="2:13" ht="15.95" customHeight="1" x14ac:dyDescent="0.2">
      <c r="B14" s="190" t="s">
        <v>1192</v>
      </c>
      <c r="C14" s="192" t="s">
        <v>1207</v>
      </c>
      <c r="D14" s="199">
        <f>'03-Kolts-kiad'!L278</f>
        <v>20276958</v>
      </c>
      <c r="E14" s="200">
        <v>0</v>
      </c>
      <c r="F14" s="199">
        <v>0</v>
      </c>
      <c r="G14" s="200">
        <v>0</v>
      </c>
      <c r="H14" s="199">
        <v>0</v>
      </c>
      <c r="I14" s="200">
        <v>0</v>
      </c>
      <c r="K14" s="172" t="s">
        <v>1218</v>
      </c>
      <c r="L14" s="215">
        <f>D43-D7-L9</f>
        <v>386771356</v>
      </c>
      <c r="M14" s="215">
        <f>E43-E7-M9</f>
        <v>400571623</v>
      </c>
    </row>
    <row r="15" spans="2:13" ht="15.95" customHeight="1" x14ac:dyDescent="0.2">
      <c r="B15" s="190" t="s">
        <v>1175</v>
      </c>
      <c r="C15" s="192" t="s">
        <v>1208</v>
      </c>
      <c r="D15" s="199">
        <f>'03-Kolts-kiad'!M278</f>
        <v>2540000</v>
      </c>
      <c r="E15" s="200">
        <v>0</v>
      </c>
      <c r="F15" s="199">
        <v>0</v>
      </c>
      <c r="G15" s="200">
        <v>0</v>
      </c>
      <c r="H15" s="199">
        <v>0</v>
      </c>
      <c r="I15" s="200">
        <v>0</v>
      </c>
      <c r="K15" s="172" t="s">
        <v>1218</v>
      </c>
    </row>
    <row r="16" spans="2:13" ht="15.95" customHeight="1" x14ac:dyDescent="0.2">
      <c r="B16" s="190" t="s">
        <v>1193</v>
      </c>
      <c r="C16" s="192" t="s">
        <v>1097</v>
      </c>
      <c r="D16" s="199">
        <f>'03-Kolts-kiad'!N278</f>
        <v>250000</v>
      </c>
      <c r="E16" s="200">
        <v>0</v>
      </c>
      <c r="F16" s="199">
        <v>0</v>
      </c>
      <c r="G16" s="200">
        <v>0</v>
      </c>
      <c r="H16" s="199">
        <v>0</v>
      </c>
      <c r="I16" s="200">
        <v>0</v>
      </c>
      <c r="K16" s="172" t="s">
        <v>1218</v>
      </c>
    </row>
    <row r="17" spans="2:11" ht="15.95" customHeight="1" x14ac:dyDescent="0.2">
      <c r="B17" s="190" t="s">
        <v>1176</v>
      </c>
      <c r="C17" s="192" t="s">
        <v>1098</v>
      </c>
      <c r="D17" s="199">
        <f>'03-Kolts-kiad'!O278</f>
        <v>600000</v>
      </c>
      <c r="E17" s="200">
        <v>0</v>
      </c>
      <c r="F17" s="199">
        <v>0</v>
      </c>
      <c r="G17" s="200">
        <v>0</v>
      </c>
      <c r="H17" s="199">
        <v>0</v>
      </c>
      <c r="I17" s="200">
        <v>0</v>
      </c>
      <c r="K17" s="172" t="s">
        <v>1219</v>
      </c>
    </row>
    <row r="18" spans="2:11" ht="15.95" customHeight="1" x14ac:dyDescent="0.2">
      <c r="B18" s="190" t="s">
        <v>1177</v>
      </c>
      <c r="C18" s="192" t="s">
        <v>919</v>
      </c>
      <c r="D18" s="199">
        <f>'03-Kolts-kiad'!P278</f>
        <v>3810000</v>
      </c>
      <c r="E18" s="200">
        <v>0</v>
      </c>
      <c r="F18" s="199">
        <v>0</v>
      </c>
      <c r="G18" s="200">
        <v>0</v>
      </c>
      <c r="H18" s="199">
        <v>0</v>
      </c>
      <c r="I18" s="200">
        <v>0</v>
      </c>
      <c r="K18" s="172" t="s">
        <v>1218</v>
      </c>
    </row>
    <row r="19" spans="2:11" ht="15.95" customHeight="1" x14ac:dyDescent="0.2">
      <c r="B19" s="190" t="s">
        <v>1178</v>
      </c>
      <c r="C19" s="192" t="s">
        <v>1101</v>
      </c>
      <c r="D19" s="199">
        <f>'03-Kolts-kiad'!Q278</f>
        <v>14555000</v>
      </c>
      <c r="E19" s="200">
        <v>0</v>
      </c>
      <c r="F19" s="199">
        <v>0</v>
      </c>
      <c r="G19" s="200">
        <v>0</v>
      </c>
      <c r="H19" s="199">
        <v>0</v>
      </c>
      <c r="I19" s="200">
        <v>0</v>
      </c>
      <c r="K19" s="172" t="s">
        <v>1218</v>
      </c>
    </row>
    <row r="20" spans="2:11" ht="15.95" customHeight="1" x14ac:dyDescent="0.2">
      <c r="B20" s="190" t="s">
        <v>1105</v>
      </c>
      <c r="C20" s="192" t="s">
        <v>1103</v>
      </c>
      <c r="D20" s="199">
        <f>'03-Kolts-kiad'!R278</f>
        <v>19867854</v>
      </c>
      <c r="E20" s="200">
        <v>0</v>
      </c>
      <c r="F20" s="199">
        <v>0</v>
      </c>
      <c r="G20" s="200">
        <v>0</v>
      </c>
      <c r="H20" s="199">
        <v>0</v>
      </c>
      <c r="I20" s="200">
        <v>0</v>
      </c>
      <c r="K20" s="172" t="s">
        <v>1218</v>
      </c>
    </row>
    <row r="21" spans="2:11" ht="15.95" customHeight="1" x14ac:dyDescent="0.2">
      <c r="B21" s="190" t="s">
        <v>1179</v>
      </c>
      <c r="C21" s="192" t="s">
        <v>1108</v>
      </c>
      <c r="D21" s="199">
        <f>'03-Kolts-kiad'!S278</f>
        <v>612000</v>
      </c>
      <c r="E21" s="200">
        <v>0</v>
      </c>
      <c r="F21" s="199">
        <v>0</v>
      </c>
      <c r="G21" s="200">
        <v>0</v>
      </c>
      <c r="H21" s="199">
        <v>0</v>
      </c>
      <c r="I21" s="200">
        <v>0</v>
      </c>
      <c r="K21" s="172" t="s">
        <v>1218</v>
      </c>
    </row>
    <row r="22" spans="2:11" ht="15.95" customHeight="1" x14ac:dyDescent="0.2">
      <c r="B22" s="190" t="s">
        <v>1111</v>
      </c>
      <c r="C22" s="192" t="s">
        <v>1110</v>
      </c>
      <c r="D22" s="199">
        <f>'03-Kolts-kiad'!T278</f>
        <v>5891083</v>
      </c>
      <c r="E22" s="200">
        <f>'04-Kolts-bev'!M289</f>
        <v>4200000</v>
      </c>
      <c r="F22" s="199">
        <v>0</v>
      </c>
      <c r="G22" s="200">
        <v>0</v>
      </c>
      <c r="H22" s="199">
        <v>0</v>
      </c>
      <c r="I22" s="200">
        <v>0</v>
      </c>
      <c r="K22" s="172" t="s">
        <v>1218</v>
      </c>
    </row>
    <row r="23" spans="2:11" ht="15.95" customHeight="1" x14ac:dyDescent="0.2">
      <c r="B23" s="190" t="s">
        <v>1147</v>
      </c>
      <c r="C23" s="192" t="s">
        <v>1209</v>
      </c>
      <c r="D23" s="199">
        <f>'03-Kolts-kiad'!U278</f>
        <v>2781500</v>
      </c>
      <c r="E23" s="200">
        <f>'04-Kolts-bev'!N289</f>
        <v>3200000</v>
      </c>
      <c r="F23" s="199">
        <v>0</v>
      </c>
      <c r="G23" s="200">
        <v>0</v>
      </c>
      <c r="H23" s="199">
        <v>0</v>
      </c>
      <c r="I23" s="200">
        <v>0</v>
      </c>
      <c r="K23" s="172" t="s">
        <v>1218</v>
      </c>
    </row>
    <row r="24" spans="2:11" ht="15.95" customHeight="1" x14ac:dyDescent="0.2">
      <c r="B24" s="190" t="s">
        <v>1180</v>
      </c>
      <c r="C24" s="192" t="s">
        <v>1114</v>
      </c>
      <c r="D24" s="199">
        <f>'03-Kolts-kiad'!V278</f>
        <v>86000</v>
      </c>
      <c r="E24" s="200">
        <f>'04-Kolts-bev'!O289</f>
        <v>82800</v>
      </c>
      <c r="F24" s="199">
        <v>0</v>
      </c>
      <c r="G24" s="200">
        <v>0</v>
      </c>
      <c r="H24" s="199">
        <v>0</v>
      </c>
      <c r="I24" s="200">
        <v>0</v>
      </c>
      <c r="K24" s="172" t="s">
        <v>1218</v>
      </c>
    </row>
    <row r="25" spans="2:11" ht="15.95" customHeight="1" x14ac:dyDescent="0.2">
      <c r="B25" s="190" t="s">
        <v>1181</v>
      </c>
      <c r="C25" s="192" t="s">
        <v>1116</v>
      </c>
      <c r="D25" s="199">
        <f>'03-Kolts-kiad'!W278</f>
        <v>2715900</v>
      </c>
      <c r="E25" s="200">
        <v>0</v>
      </c>
      <c r="F25" s="199">
        <v>0</v>
      </c>
      <c r="G25" s="200">
        <v>0</v>
      </c>
      <c r="H25" s="199">
        <v>0</v>
      </c>
      <c r="I25" s="200">
        <v>0</v>
      </c>
      <c r="K25" s="172" t="s">
        <v>1218</v>
      </c>
    </row>
    <row r="26" spans="2:11" ht="15.95" customHeight="1" x14ac:dyDescent="0.2">
      <c r="B26" s="190" t="s">
        <v>1148</v>
      </c>
      <c r="C26" s="192" t="s">
        <v>1119</v>
      </c>
      <c r="D26" s="199">
        <f>'03-Kolts-kiad'!X278</f>
        <v>583000</v>
      </c>
      <c r="E26" s="200">
        <v>0</v>
      </c>
      <c r="F26" s="199">
        <v>0</v>
      </c>
      <c r="G26" s="200">
        <v>0</v>
      </c>
      <c r="H26" s="199">
        <v>0</v>
      </c>
      <c r="I26" s="200">
        <v>0</v>
      </c>
      <c r="K26" s="172" t="s">
        <v>1218</v>
      </c>
    </row>
    <row r="27" spans="2:11" ht="15.95" customHeight="1" x14ac:dyDescent="0.2">
      <c r="B27" s="190" t="s">
        <v>1122</v>
      </c>
      <c r="C27" s="192" t="s">
        <v>1120</v>
      </c>
      <c r="D27" s="199">
        <f>'03-Kolts-kiad'!Y278</f>
        <v>1812734</v>
      </c>
      <c r="E27" s="200">
        <v>0</v>
      </c>
      <c r="F27" s="199">
        <v>0</v>
      </c>
      <c r="G27" s="200">
        <v>0</v>
      </c>
      <c r="H27" s="199">
        <v>0</v>
      </c>
      <c r="I27" s="200">
        <v>0</v>
      </c>
      <c r="K27" s="172" t="s">
        <v>1218</v>
      </c>
    </row>
    <row r="28" spans="2:11" ht="15.95" customHeight="1" x14ac:dyDescent="0.2">
      <c r="B28" s="190" t="s">
        <v>1125</v>
      </c>
      <c r="C28" s="192" t="s">
        <v>1123</v>
      </c>
      <c r="D28" s="199">
        <f>'03-Kolts-kiad'!Z278</f>
        <v>8763802</v>
      </c>
      <c r="E28" s="200">
        <v>0</v>
      </c>
      <c r="F28" s="199">
        <v>0</v>
      </c>
      <c r="G28" s="200">
        <v>0</v>
      </c>
      <c r="H28" s="199">
        <v>0</v>
      </c>
      <c r="I28" s="200">
        <v>0</v>
      </c>
      <c r="K28" s="172" t="s">
        <v>1218</v>
      </c>
    </row>
    <row r="29" spans="2:11" ht="15.95" customHeight="1" x14ac:dyDescent="0.2">
      <c r="B29" s="190" t="s">
        <v>1182</v>
      </c>
      <c r="C29" s="192" t="s">
        <v>1127</v>
      </c>
      <c r="D29" s="199">
        <f>'03-Kolts-kiad'!AA278</f>
        <v>2500000</v>
      </c>
      <c r="E29" s="200">
        <v>0</v>
      </c>
      <c r="F29" s="199">
        <v>0</v>
      </c>
      <c r="G29" s="200">
        <v>0</v>
      </c>
      <c r="H29" s="199">
        <v>0</v>
      </c>
      <c r="I29" s="200">
        <v>0</v>
      </c>
      <c r="K29" s="172" t="s">
        <v>1219</v>
      </c>
    </row>
    <row r="30" spans="2:11" ht="15.95" customHeight="1" x14ac:dyDescent="0.2">
      <c r="B30" s="190" t="s">
        <v>1183</v>
      </c>
      <c r="C30" s="192" t="s">
        <v>1129</v>
      </c>
      <c r="D30" s="199">
        <f>'03-Kolts-kiad'!AB278</f>
        <v>26900000</v>
      </c>
      <c r="E30" s="200">
        <v>0</v>
      </c>
      <c r="F30" s="199">
        <v>0</v>
      </c>
      <c r="G30" s="200">
        <v>0</v>
      </c>
      <c r="H30" s="199">
        <v>0</v>
      </c>
      <c r="I30" s="200">
        <v>0</v>
      </c>
      <c r="K30" s="172" t="s">
        <v>1218</v>
      </c>
    </row>
    <row r="31" spans="2:11" ht="15.95" customHeight="1" x14ac:dyDescent="0.2">
      <c r="B31" s="190" t="s">
        <v>1184</v>
      </c>
      <c r="C31" s="192" t="s">
        <v>1131</v>
      </c>
      <c r="D31" s="199">
        <f>'03-Kolts-kiad'!AC278</f>
        <v>300000</v>
      </c>
      <c r="E31" s="200">
        <v>0</v>
      </c>
      <c r="F31" s="199">
        <v>0</v>
      </c>
      <c r="G31" s="200">
        <v>0</v>
      </c>
      <c r="H31" s="199">
        <v>0</v>
      </c>
      <c r="I31" s="200">
        <v>0</v>
      </c>
      <c r="K31" s="172" t="s">
        <v>1218</v>
      </c>
    </row>
    <row r="32" spans="2:11" ht="15.95" customHeight="1" x14ac:dyDescent="0.2">
      <c r="B32" s="190" t="s">
        <v>1185</v>
      </c>
      <c r="C32" s="192" t="s">
        <v>1134</v>
      </c>
      <c r="D32" s="199">
        <f>'03-Kolts-kiad'!AD278</f>
        <v>1749500</v>
      </c>
      <c r="E32" s="200">
        <f>'04-Kolts-bev'!P289</f>
        <v>5842000</v>
      </c>
      <c r="F32" s="199">
        <v>0</v>
      </c>
      <c r="G32" s="200">
        <v>0</v>
      </c>
      <c r="H32" s="199">
        <v>0</v>
      </c>
      <c r="I32" s="200">
        <v>0</v>
      </c>
      <c r="K32" s="172" t="s">
        <v>1218</v>
      </c>
    </row>
    <row r="33" spans="2:11" ht="15.95" customHeight="1" x14ac:dyDescent="0.2">
      <c r="B33" s="190" t="s">
        <v>1204</v>
      </c>
      <c r="C33" s="192" t="s">
        <v>1136</v>
      </c>
      <c r="D33" s="199">
        <f>'03-Kolts-kiad'!AE278</f>
        <v>2548000</v>
      </c>
      <c r="E33" s="200">
        <f>'04-Kolts-bev'!Q289</f>
        <v>518160</v>
      </c>
      <c r="F33" s="199">
        <v>0</v>
      </c>
      <c r="G33" s="200">
        <v>0</v>
      </c>
      <c r="H33" s="199">
        <v>0</v>
      </c>
      <c r="I33" s="200">
        <v>0</v>
      </c>
      <c r="K33" s="172" t="s">
        <v>1218</v>
      </c>
    </row>
    <row r="34" spans="2:11" ht="15.95" customHeight="1" x14ac:dyDescent="0.2">
      <c r="B34" s="190" t="s">
        <v>1194</v>
      </c>
      <c r="C34" s="192" t="s">
        <v>1215</v>
      </c>
      <c r="D34" s="199">
        <v>0</v>
      </c>
      <c r="E34" s="200">
        <f>'04-Kolts-bev'!R289</f>
        <v>250000</v>
      </c>
      <c r="F34" s="199">
        <v>0</v>
      </c>
      <c r="G34" s="200">
        <v>0</v>
      </c>
      <c r="H34" s="199">
        <v>0</v>
      </c>
      <c r="I34" s="200">
        <v>0</v>
      </c>
      <c r="K34" s="172" t="s">
        <v>1218</v>
      </c>
    </row>
    <row r="35" spans="2:11" ht="15.95" customHeight="1" x14ac:dyDescent="0.2">
      <c r="B35" s="190" t="s">
        <v>1186</v>
      </c>
      <c r="C35" s="192" t="s">
        <v>1140</v>
      </c>
      <c r="D35" s="199">
        <f>'03-Kolts-kiad'!AF278</f>
        <v>254000</v>
      </c>
      <c r="E35" s="200">
        <v>0</v>
      </c>
      <c r="F35" s="199">
        <v>0</v>
      </c>
      <c r="G35" s="200">
        <v>0</v>
      </c>
      <c r="H35" s="199">
        <v>0</v>
      </c>
      <c r="I35" s="200">
        <v>0</v>
      </c>
      <c r="K35" s="172" t="s">
        <v>1218</v>
      </c>
    </row>
    <row r="36" spans="2:11" ht="15.95" customHeight="1" x14ac:dyDescent="0.2">
      <c r="B36" s="190" t="s">
        <v>1143</v>
      </c>
      <c r="C36" s="192" t="s">
        <v>1142</v>
      </c>
      <c r="D36" s="199">
        <f>'03-Kolts-kiad'!AG278</f>
        <v>4692496</v>
      </c>
      <c r="E36" s="200">
        <v>0</v>
      </c>
      <c r="F36" s="199">
        <v>0</v>
      </c>
      <c r="G36" s="200">
        <v>0</v>
      </c>
      <c r="H36" s="199">
        <v>0</v>
      </c>
      <c r="I36" s="200">
        <v>0</v>
      </c>
      <c r="K36" s="172" t="s">
        <v>1218</v>
      </c>
    </row>
    <row r="37" spans="2:11" ht="15.95" customHeight="1" x14ac:dyDescent="0.2">
      <c r="B37" s="190" t="s">
        <v>1187</v>
      </c>
      <c r="C37" s="192" t="s">
        <v>1145</v>
      </c>
      <c r="D37" s="199">
        <f>'03-Kolts-kiad'!AH278</f>
        <v>7900000</v>
      </c>
      <c r="E37" s="200">
        <v>0</v>
      </c>
      <c r="F37" s="199">
        <v>0</v>
      </c>
      <c r="G37" s="200">
        <v>0</v>
      </c>
      <c r="H37" s="199">
        <v>0</v>
      </c>
      <c r="I37" s="200">
        <v>0</v>
      </c>
      <c r="K37" s="172" t="s">
        <v>1218</v>
      </c>
    </row>
    <row r="38" spans="2:11" ht="15.95" customHeight="1" x14ac:dyDescent="0.2">
      <c r="B38" s="190" t="s">
        <v>1205</v>
      </c>
      <c r="C38" s="192" t="s">
        <v>1152</v>
      </c>
      <c r="D38" s="199">
        <f>'03-Kolts-kiad'!AI278</f>
        <v>210406679</v>
      </c>
      <c r="E38" s="200">
        <v>0</v>
      </c>
      <c r="F38" s="199">
        <v>0</v>
      </c>
      <c r="G38" s="200">
        <v>0</v>
      </c>
      <c r="H38" s="199">
        <v>0</v>
      </c>
      <c r="I38" s="200">
        <v>0</v>
      </c>
      <c r="K38" s="172" t="s">
        <v>1218</v>
      </c>
    </row>
    <row r="39" spans="2:11" ht="15.95" customHeight="1" x14ac:dyDescent="0.2">
      <c r="B39" s="190" t="s">
        <v>1206</v>
      </c>
      <c r="C39" s="192" t="s">
        <v>1210</v>
      </c>
      <c r="D39" s="199">
        <f>'03-Kolts-kiad'!AJ278</f>
        <v>23840000</v>
      </c>
      <c r="E39" s="200">
        <v>0</v>
      </c>
      <c r="F39" s="199">
        <v>0</v>
      </c>
      <c r="G39" s="200">
        <v>0</v>
      </c>
      <c r="H39" s="199">
        <v>0</v>
      </c>
      <c r="I39" s="200">
        <v>0</v>
      </c>
      <c r="K39" s="172" t="s">
        <v>1218</v>
      </c>
    </row>
    <row r="40" spans="2:11" ht="15.95" customHeight="1" x14ac:dyDescent="0.2">
      <c r="B40" s="190" t="s">
        <v>1192</v>
      </c>
      <c r="C40" s="192" t="s">
        <v>1160</v>
      </c>
      <c r="D40" s="199">
        <f>'03-Kolts-kiad'!AK278</f>
        <v>9513940</v>
      </c>
      <c r="E40" s="200">
        <v>0</v>
      </c>
      <c r="F40" s="199">
        <v>0</v>
      </c>
      <c r="G40" s="200">
        <v>0</v>
      </c>
      <c r="H40" s="199">
        <v>0</v>
      </c>
      <c r="I40" s="200">
        <v>0</v>
      </c>
      <c r="K40" s="172" t="s">
        <v>1218</v>
      </c>
    </row>
    <row r="41" spans="2:11" ht="15.95" customHeight="1" x14ac:dyDescent="0.2">
      <c r="B41" s="211" t="s">
        <v>1188</v>
      </c>
      <c r="C41" s="212" t="s">
        <v>1214</v>
      </c>
      <c r="D41" s="201">
        <v>0</v>
      </c>
      <c r="E41" s="202">
        <f>'04-Kolts-bev'!S289</f>
        <v>43023372</v>
      </c>
      <c r="F41" s="201">
        <v>0</v>
      </c>
      <c r="G41" s="202">
        <v>0</v>
      </c>
      <c r="H41" s="201">
        <v>0</v>
      </c>
      <c r="I41" s="202">
        <v>0</v>
      </c>
      <c r="K41" s="172" t="s">
        <v>1218</v>
      </c>
    </row>
    <row r="42" spans="2:11" ht="15.95" customHeight="1" thickBot="1" x14ac:dyDescent="0.25">
      <c r="B42" s="191" t="s">
        <v>1189</v>
      </c>
      <c r="C42" s="193" t="s">
        <v>1213</v>
      </c>
      <c r="D42" s="201">
        <f>'05-Fin-kiad'!D46</f>
        <v>5840989</v>
      </c>
      <c r="E42" s="202">
        <f>'06-Fin-bev'!D38</f>
        <v>278744454</v>
      </c>
      <c r="F42" s="201">
        <v>0</v>
      </c>
      <c r="G42" s="202">
        <v>0</v>
      </c>
      <c r="H42" s="201">
        <v>0</v>
      </c>
      <c r="I42" s="202">
        <v>0</v>
      </c>
      <c r="K42" s="172" t="s">
        <v>1218</v>
      </c>
    </row>
    <row r="43" spans="2:11" ht="15.95" customHeight="1" thickBot="1" x14ac:dyDescent="0.25">
      <c r="B43" s="189"/>
      <c r="C43" s="194"/>
      <c r="D43" s="203">
        <f t="shared" ref="D43:I43" si="0">SUM(D7:D42)</f>
        <v>431485000</v>
      </c>
      <c r="E43" s="204">
        <f t="shared" si="0"/>
        <v>431485000</v>
      </c>
      <c r="F43" s="205">
        <f t="shared" si="0"/>
        <v>0</v>
      </c>
      <c r="G43" s="206">
        <f t="shared" si="0"/>
        <v>0</v>
      </c>
      <c r="H43" s="203">
        <f t="shared" si="0"/>
        <v>0</v>
      </c>
      <c r="I43" s="204">
        <f t="shared" si="0"/>
        <v>0</v>
      </c>
    </row>
  </sheetData>
  <mergeCells count="5">
    <mergeCell ref="B1:H1"/>
    <mergeCell ref="B2:H2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H26"/>
  <sheetViews>
    <sheetView workbookViewId="0">
      <selection activeCell="C5" sqref="C5"/>
    </sheetView>
  </sheetViews>
  <sheetFormatPr defaultColWidth="2.7109375" defaultRowHeight="18" customHeight="1" x14ac:dyDescent="0.25"/>
  <cols>
    <col min="1" max="3" width="2.7109375" style="177" customWidth="1"/>
    <col min="4" max="4" width="8.28515625" style="177" bestFit="1" customWidth="1"/>
    <col min="5" max="5" width="54.85546875" style="177" bestFit="1" customWidth="1"/>
    <col min="6" max="8" width="18" style="177" bestFit="1" customWidth="1"/>
    <col min="9" max="16384" width="2.7109375" style="177"/>
  </cols>
  <sheetData>
    <row r="2" spans="4:8" ht="18" customHeight="1" x14ac:dyDescent="0.25">
      <c r="D2" s="249" t="s">
        <v>1044</v>
      </c>
      <c r="E2" s="249"/>
      <c r="F2" s="249"/>
      <c r="G2" s="249"/>
      <c r="H2" s="249"/>
    </row>
    <row r="3" spans="4:8" ht="18" customHeight="1" x14ac:dyDescent="0.25">
      <c r="D3" s="249" t="s">
        <v>1195</v>
      </c>
      <c r="E3" s="249"/>
      <c r="F3" s="249"/>
      <c r="G3" s="249"/>
      <c r="H3" s="249"/>
    </row>
    <row r="5" spans="4:8" ht="18" customHeight="1" x14ac:dyDescent="0.3">
      <c r="D5" s="178" t="s">
        <v>1196</v>
      </c>
      <c r="E5" s="179" t="s">
        <v>1222</v>
      </c>
      <c r="H5" s="180" t="s">
        <v>920</v>
      </c>
    </row>
    <row r="6" spans="4:8" ht="18" customHeight="1" x14ac:dyDescent="0.25">
      <c r="D6" s="181" t="s">
        <v>1197</v>
      </c>
      <c r="E6" s="181" t="s">
        <v>2</v>
      </c>
      <c r="F6" s="181">
        <v>2019</v>
      </c>
      <c r="G6" s="181">
        <v>2020</v>
      </c>
      <c r="H6" s="181">
        <v>2021</v>
      </c>
    </row>
    <row r="7" spans="4:8" ht="18" customHeight="1" x14ac:dyDescent="0.3">
      <c r="D7" s="182" t="s">
        <v>930</v>
      </c>
      <c r="E7" s="181" t="s">
        <v>931</v>
      </c>
      <c r="F7" s="183">
        <v>26378478</v>
      </c>
      <c r="G7" s="183">
        <v>26378478</v>
      </c>
      <c r="H7" s="183">
        <v>26378478</v>
      </c>
    </row>
    <row r="8" spans="4:8" ht="18" customHeight="1" x14ac:dyDescent="0.3">
      <c r="D8" s="182" t="s">
        <v>934</v>
      </c>
      <c r="E8" s="181" t="s">
        <v>935</v>
      </c>
      <c r="F8" s="183">
        <v>5894306</v>
      </c>
      <c r="G8" s="183">
        <v>5894306</v>
      </c>
      <c r="H8" s="183">
        <v>5894306</v>
      </c>
    </row>
    <row r="9" spans="4:8" ht="18" customHeight="1" x14ac:dyDescent="0.3">
      <c r="D9" s="182" t="s">
        <v>938</v>
      </c>
      <c r="E9" s="181" t="s">
        <v>939</v>
      </c>
      <c r="F9" s="183">
        <v>49233680</v>
      </c>
      <c r="G9" s="183">
        <v>49233680</v>
      </c>
      <c r="H9" s="183">
        <v>49233680</v>
      </c>
    </row>
    <row r="10" spans="4:8" ht="18" customHeight="1" x14ac:dyDescent="0.3">
      <c r="D10" s="182" t="s">
        <v>942</v>
      </c>
      <c r="E10" s="181" t="s">
        <v>943</v>
      </c>
      <c r="F10" s="183">
        <v>7700000</v>
      </c>
      <c r="G10" s="183">
        <v>7700000</v>
      </c>
      <c r="H10" s="183">
        <v>7700000</v>
      </c>
    </row>
    <row r="11" spans="4:8" ht="18" customHeight="1" x14ac:dyDescent="0.3">
      <c r="D11" s="182" t="s">
        <v>964</v>
      </c>
      <c r="E11" s="184" t="s">
        <v>965</v>
      </c>
      <c r="F11" s="183">
        <v>69439936</v>
      </c>
      <c r="G11" s="183">
        <v>69439936</v>
      </c>
      <c r="H11" s="183">
        <v>69439936</v>
      </c>
    </row>
    <row r="12" spans="4:8" ht="18" customHeight="1" x14ac:dyDescent="0.3">
      <c r="D12" s="182" t="s">
        <v>968</v>
      </c>
      <c r="E12" s="184" t="s">
        <v>969</v>
      </c>
      <c r="F12" s="183"/>
      <c r="G12" s="183"/>
      <c r="H12" s="183"/>
    </row>
    <row r="13" spans="4:8" ht="18" customHeight="1" x14ac:dyDescent="0.3">
      <c r="D13" s="182" t="s">
        <v>972</v>
      </c>
      <c r="E13" s="184" t="s">
        <v>973</v>
      </c>
      <c r="F13" s="183"/>
      <c r="G13" s="183"/>
      <c r="H13" s="183"/>
    </row>
    <row r="14" spans="4:8" ht="18" customHeight="1" x14ac:dyDescent="0.3">
      <c r="D14" s="182" t="s">
        <v>982</v>
      </c>
      <c r="E14" s="185" t="s">
        <v>1198</v>
      </c>
      <c r="F14" s="183">
        <v>600000</v>
      </c>
      <c r="G14" s="183">
        <v>600000</v>
      </c>
      <c r="H14" s="183">
        <v>600000</v>
      </c>
    </row>
    <row r="15" spans="4:8" ht="18" customHeight="1" x14ac:dyDescent="0.3">
      <c r="D15" s="182" t="s">
        <v>1012</v>
      </c>
      <c r="E15" s="185" t="s">
        <v>1199</v>
      </c>
      <c r="F15" s="183">
        <v>2508600</v>
      </c>
      <c r="G15" s="183">
        <v>0</v>
      </c>
      <c r="H15" s="183">
        <v>0</v>
      </c>
    </row>
    <row r="16" spans="4:8" ht="18" customHeight="1" x14ac:dyDescent="0.3">
      <c r="D16" s="182" t="s">
        <v>1015</v>
      </c>
      <c r="E16" s="186" t="s">
        <v>911</v>
      </c>
      <c r="F16" s="187">
        <f>SUM(F7:F15)</f>
        <v>161755000</v>
      </c>
      <c r="G16" s="187">
        <f>SUM(G7:G15)</f>
        <v>159246400</v>
      </c>
      <c r="H16" s="187">
        <f>SUM(H7:H15)</f>
        <v>159246400</v>
      </c>
    </row>
    <row r="17" spans="4:8" ht="18" customHeight="1" x14ac:dyDescent="0.3">
      <c r="D17" s="182" t="s">
        <v>936</v>
      </c>
      <c r="E17" s="184" t="s">
        <v>937</v>
      </c>
      <c r="F17" s="183">
        <v>72189637</v>
      </c>
      <c r="G17" s="183">
        <v>72189637</v>
      </c>
      <c r="H17" s="183">
        <v>72189637</v>
      </c>
    </row>
    <row r="18" spans="4:8" ht="18" customHeight="1" x14ac:dyDescent="0.3">
      <c r="D18" s="182" t="s">
        <v>948</v>
      </c>
      <c r="E18" s="184" t="s">
        <v>949</v>
      </c>
      <c r="F18" s="183"/>
      <c r="G18" s="183"/>
      <c r="H18" s="183"/>
    </row>
    <row r="19" spans="4:8" ht="18" customHeight="1" x14ac:dyDescent="0.3">
      <c r="D19" s="182" t="s">
        <v>977</v>
      </c>
      <c r="E19" s="185" t="s">
        <v>978</v>
      </c>
      <c r="F19" s="183">
        <v>43023372</v>
      </c>
      <c r="G19" s="183">
        <v>43023372</v>
      </c>
      <c r="H19" s="183">
        <v>43023372</v>
      </c>
    </row>
    <row r="20" spans="4:8" ht="18" customHeight="1" x14ac:dyDescent="0.3">
      <c r="D20" s="182" t="s">
        <v>980</v>
      </c>
      <c r="E20" s="184" t="s">
        <v>981</v>
      </c>
      <c r="F20" s="183">
        <v>16282657</v>
      </c>
      <c r="G20" s="183">
        <v>16282657</v>
      </c>
      <c r="H20" s="183">
        <v>16282657</v>
      </c>
    </row>
    <row r="21" spans="4:8" ht="18" customHeight="1" x14ac:dyDescent="0.3">
      <c r="D21" s="182" t="s">
        <v>1200</v>
      </c>
      <c r="E21" s="184" t="s">
        <v>985</v>
      </c>
      <c r="F21" s="183">
        <v>29959334</v>
      </c>
      <c r="G21" s="183">
        <v>27450734</v>
      </c>
      <c r="H21" s="183">
        <v>27450734</v>
      </c>
    </row>
    <row r="22" spans="4:8" ht="18" customHeight="1" x14ac:dyDescent="0.3">
      <c r="D22" s="182" t="s">
        <v>988</v>
      </c>
      <c r="E22" s="184" t="s">
        <v>989</v>
      </c>
      <c r="F22" s="183"/>
      <c r="G22" s="183"/>
      <c r="H22" s="183"/>
    </row>
    <row r="23" spans="4:8" ht="18" customHeight="1" x14ac:dyDescent="0.3">
      <c r="D23" s="182" t="s">
        <v>995</v>
      </c>
      <c r="E23" s="184" t="s">
        <v>996</v>
      </c>
      <c r="F23" s="183">
        <v>300000</v>
      </c>
      <c r="G23" s="183">
        <v>300000</v>
      </c>
      <c r="H23" s="183">
        <v>300000</v>
      </c>
    </row>
    <row r="24" spans="4:8" ht="18" customHeight="1" x14ac:dyDescent="0.3">
      <c r="D24" s="182" t="s">
        <v>1010</v>
      </c>
      <c r="E24" s="184" t="s">
        <v>1011</v>
      </c>
      <c r="F24" s="183"/>
      <c r="G24" s="183"/>
      <c r="H24" s="183"/>
    </row>
    <row r="25" spans="4:8" ht="18" customHeight="1" x14ac:dyDescent="0.3">
      <c r="D25" s="182" t="s">
        <v>1014</v>
      </c>
      <c r="E25" s="186" t="s">
        <v>909</v>
      </c>
      <c r="F25" s="187">
        <f>SUM(F17:F24)</f>
        <v>161755000</v>
      </c>
      <c r="G25" s="187">
        <f>SUM(G17:G24)</f>
        <v>159246400</v>
      </c>
      <c r="H25" s="187">
        <f>SUM(H17:H24)</f>
        <v>159246400</v>
      </c>
    </row>
    <row r="26" spans="4:8" ht="18" customHeight="1" x14ac:dyDescent="0.25">
      <c r="F26" s="188">
        <f>F16-F25</f>
        <v>0</v>
      </c>
      <c r="G26" s="188">
        <f>G16-G25</f>
        <v>0</v>
      </c>
      <c r="H26" s="188">
        <f>H16-H25</f>
        <v>0</v>
      </c>
    </row>
  </sheetData>
  <mergeCells count="2">
    <mergeCell ref="D2:H2"/>
    <mergeCell ref="D3:H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2"/>
  <sheetViews>
    <sheetView workbookViewId="0">
      <selection activeCell="C5" sqref="C5"/>
    </sheetView>
  </sheetViews>
  <sheetFormatPr defaultColWidth="2.7109375" defaultRowHeight="12.75" x14ac:dyDescent="0.2"/>
  <cols>
    <col min="1" max="1" width="2.7109375" style="14"/>
    <col min="2" max="2" width="6.7109375" style="14" customWidth="1"/>
    <col min="3" max="3" width="45.7109375" style="14" customWidth="1"/>
    <col min="4" max="4" width="12.7109375" style="14" customWidth="1"/>
    <col min="5" max="8" width="0.140625" style="14" customWidth="1"/>
    <col min="9" max="9" width="6.7109375" style="14" customWidth="1"/>
    <col min="10" max="10" width="45.7109375" style="14" customWidth="1"/>
    <col min="11" max="11" width="12.7109375" style="14" customWidth="1"/>
    <col min="12" max="15" width="0.140625" style="14" customWidth="1"/>
    <col min="16" max="16384" width="2.7109375" style="14"/>
  </cols>
  <sheetData>
    <row r="2" spans="2:15" ht="20.25" x14ac:dyDescent="0.3">
      <c r="B2" s="216" t="s">
        <v>1057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</row>
    <row r="3" spans="2:15" ht="15.95" customHeight="1" x14ac:dyDescent="0.4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2:15" ht="30" x14ac:dyDescent="0.4">
      <c r="B4" s="81" t="s">
        <v>1054</v>
      </c>
      <c r="C4" s="79" t="s">
        <v>1222</v>
      </c>
      <c r="D4" s="16"/>
      <c r="E4" s="17"/>
      <c r="F4" s="16"/>
      <c r="G4" s="17"/>
      <c r="J4" s="15"/>
      <c r="K4" s="15"/>
      <c r="L4" s="15"/>
      <c r="O4" s="15"/>
    </row>
    <row r="5" spans="2:15" ht="15.95" customHeight="1" x14ac:dyDescent="0.4">
      <c r="B5" s="15"/>
      <c r="C5" s="15"/>
      <c r="D5" s="15"/>
      <c r="E5" s="15"/>
      <c r="F5" s="15"/>
      <c r="G5" s="15"/>
      <c r="H5" s="15"/>
      <c r="I5" s="15"/>
      <c r="J5" s="15"/>
      <c r="K5" s="38" t="s">
        <v>920</v>
      </c>
      <c r="L5" s="15"/>
      <c r="M5" s="15"/>
      <c r="N5" s="15"/>
      <c r="O5" s="15"/>
    </row>
    <row r="6" spans="2:15" ht="13.5" thickBot="1" x14ac:dyDescent="0.25"/>
    <row r="7" spans="2:15" ht="20.100000000000001" customHeight="1" x14ac:dyDescent="0.2">
      <c r="B7" s="225"/>
      <c r="C7" s="219" t="s">
        <v>921</v>
      </c>
      <c r="D7" s="221" t="s">
        <v>1067</v>
      </c>
      <c r="E7" s="222"/>
      <c r="F7" s="222"/>
      <c r="G7" s="222"/>
      <c r="H7" s="223" t="s">
        <v>922</v>
      </c>
      <c r="I7" s="227"/>
      <c r="J7" s="219" t="s">
        <v>923</v>
      </c>
      <c r="K7" s="221" t="s">
        <v>1067</v>
      </c>
      <c r="L7" s="222"/>
      <c r="M7" s="222"/>
      <c r="N7" s="222"/>
      <c r="O7" s="223" t="s">
        <v>922</v>
      </c>
    </row>
    <row r="8" spans="2:15" ht="20.100000000000001" customHeight="1" x14ac:dyDescent="0.2">
      <c r="B8" s="226"/>
      <c r="C8" s="220"/>
      <c r="D8" s="18" t="s">
        <v>924</v>
      </c>
      <c r="E8" s="18" t="s">
        <v>925</v>
      </c>
      <c r="F8" s="18" t="s">
        <v>926</v>
      </c>
      <c r="G8" s="18" t="s">
        <v>927</v>
      </c>
      <c r="H8" s="224"/>
      <c r="I8" s="228"/>
      <c r="J8" s="220"/>
      <c r="K8" s="18" t="s">
        <v>924</v>
      </c>
      <c r="L8" s="18" t="s">
        <v>925</v>
      </c>
      <c r="M8" s="18" t="s">
        <v>926</v>
      </c>
      <c r="N8" s="18" t="s">
        <v>927</v>
      </c>
      <c r="O8" s="224"/>
    </row>
    <row r="9" spans="2:15" ht="20.100000000000001" customHeight="1" x14ac:dyDescent="0.2">
      <c r="B9" s="24" t="s">
        <v>928</v>
      </c>
      <c r="C9" s="20" t="s">
        <v>929</v>
      </c>
      <c r="D9" s="21">
        <f>'04-Kolts-bev'!D13</f>
        <v>58787241</v>
      </c>
      <c r="E9" s="21"/>
      <c r="F9" s="21"/>
      <c r="G9" s="22">
        <f>SUM(D9:F9)</f>
        <v>58787241</v>
      </c>
      <c r="H9" s="23"/>
      <c r="I9" s="39" t="s">
        <v>930</v>
      </c>
      <c r="J9" s="20" t="s">
        <v>931</v>
      </c>
      <c r="K9" s="21">
        <f>'03-Kolts-kiad'!D26</f>
        <v>26378478</v>
      </c>
      <c r="L9" s="21"/>
      <c r="M9" s="21"/>
      <c r="N9" s="22">
        <f>SUM(K9:M9)</f>
        <v>26378478</v>
      </c>
      <c r="O9" s="23"/>
    </row>
    <row r="10" spans="2:15" ht="20.100000000000001" customHeight="1" x14ac:dyDescent="0.2">
      <c r="B10" s="24" t="s">
        <v>932</v>
      </c>
      <c r="C10" s="20" t="s">
        <v>933</v>
      </c>
      <c r="D10" s="21">
        <f>'04-Kolts-bev'!D38</f>
        <v>13402396</v>
      </c>
      <c r="E10" s="21"/>
      <c r="F10" s="21"/>
      <c r="G10" s="22">
        <f t="shared" ref="G10:G15" si="0">SUM(D10:F10)</f>
        <v>13402396</v>
      </c>
      <c r="H10" s="23"/>
      <c r="I10" s="39" t="s">
        <v>934</v>
      </c>
      <c r="J10" s="20" t="s">
        <v>935</v>
      </c>
      <c r="K10" s="21">
        <f>'03-Kolts-kiad'!D27</f>
        <v>5894306</v>
      </c>
      <c r="L10" s="21"/>
      <c r="M10" s="21"/>
      <c r="N10" s="22">
        <f t="shared" ref="N10:N30" si="1">SUM(K10:M10)</f>
        <v>5894306</v>
      </c>
      <c r="O10" s="23"/>
    </row>
    <row r="11" spans="2:15" ht="20.100000000000001" customHeight="1" x14ac:dyDescent="0.2">
      <c r="B11" s="24" t="s">
        <v>936</v>
      </c>
      <c r="C11" s="20" t="s">
        <v>937</v>
      </c>
      <c r="D11" s="22">
        <f>SUM(D9:D10)</f>
        <v>72189637</v>
      </c>
      <c r="E11" s="22">
        <f>SUM(E9:E10)</f>
        <v>0</v>
      </c>
      <c r="F11" s="22">
        <f>SUM(F9:F10)</f>
        <v>0</v>
      </c>
      <c r="G11" s="22">
        <f>SUM(G9:G10)</f>
        <v>72189637</v>
      </c>
      <c r="H11" s="25">
        <f>SUM(H9:H10)</f>
        <v>0</v>
      </c>
      <c r="I11" s="39" t="s">
        <v>938</v>
      </c>
      <c r="J11" s="20" t="s">
        <v>939</v>
      </c>
      <c r="K11" s="21">
        <f>'03-Kolts-kiad'!D71</f>
        <v>49233680</v>
      </c>
      <c r="L11" s="21"/>
      <c r="M11" s="21"/>
      <c r="N11" s="22">
        <f t="shared" si="1"/>
        <v>49233680</v>
      </c>
      <c r="O11" s="23"/>
    </row>
    <row r="12" spans="2:15" ht="20.100000000000001" customHeight="1" x14ac:dyDescent="0.2">
      <c r="B12" s="24" t="s">
        <v>977</v>
      </c>
      <c r="C12" s="20" t="s">
        <v>978</v>
      </c>
      <c r="D12" s="21">
        <f>'04-Kolts-bev'!D191</f>
        <v>43023372</v>
      </c>
      <c r="E12" s="21"/>
      <c r="F12" s="21"/>
      <c r="G12" s="22">
        <f t="shared" si="0"/>
        <v>43023372</v>
      </c>
      <c r="H12" s="23"/>
      <c r="I12" s="39" t="s">
        <v>942</v>
      </c>
      <c r="J12" s="20" t="s">
        <v>943</v>
      </c>
      <c r="K12" s="21">
        <f>'03-Kolts-kiad'!D131</f>
        <v>7700000</v>
      </c>
      <c r="L12" s="21"/>
      <c r="M12" s="21"/>
      <c r="N12" s="22">
        <f t="shared" si="1"/>
        <v>7700000</v>
      </c>
      <c r="O12" s="23"/>
    </row>
    <row r="13" spans="2:15" ht="20.100000000000001" customHeight="1" x14ac:dyDescent="0.2">
      <c r="B13" s="24" t="s">
        <v>980</v>
      </c>
      <c r="C13" s="20" t="s">
        <v>981</v>
      </c>
      <c r="D13" s="21">
        <f>'04-Kolts-bev'!D227</f>
        <v>16282657</v>
      </c>
      <c r="E13" s="21"/>
      <c r="F13" s="21"/>
      <c r="G13" s="22">
        <f t="shared" si="0"/>
        <v>16282657</v>
      </c>
      <c r="H13" s="23"/>
      <c r="I13" s="39" t="s">
        <v>946</v>
      </c>
      <c r="J13" s="20" t="s">
        <v>947</v>
      </c>
      <c r="K13" s="21">
        <v>0</v>
      </c>
      <c r="L13" s="21"/>
      <c r="M13" s="21"/>
      <c r="N13" s="22">
        <f t="shared" si="1"/>
        <v>0</v>
      </c>
      <c r="O13" s="23"/>
    </row>
    <row r="14" spans="2:15" ht="20.100000000000001" customHeight="1" x14ac:dyDescent="0.2">
      <c r="B14" s="24" t="s">
        <v>986</v>
      </c>
      <c r="C14" s="20" t="s">
        <v>987</v>
      </c>
      <c r="D14" s="21">
        <v>0</v>
      </c>
      <c r="E14" s="21"/>
      <c r="F14" s="21"/>
      <c r="G14" s="22">
        <f t="shared" si="0"/>
        <v>0</v>
      </c>
      <c r="H14" s="23"/>
      <c r="I14" s="39" t="s">
        <v>950</v>
      </c>
      <c r="J14" s="20" t="s">
        <v>951</v>
      </c>
      <c r="K14" s="21">
        <f>'03-Kolts-kiad'!D161</f>
        <v>8466645</v>
      </c>
      <c r="L14" s="21"/>
      <c r="M14" s="21"/>
      <c r="N14" s="22">
        <f t="shared" si="1"/>
        <v>8466645</v>
      </c>
      <c r="O14" s="23"/>
    </row>
    <row r="15" spans="2:15" ht="20.100000000000001" customHeight="1" x14ac:dyDescent="0.2">
      <c r="B15" s="24" t="s">
        <v>986</v>
      </c>
      <c r="C15" s="20" t="s">
        <v>987</v>
      </c>
      <c r="D15" s="21">
        <v>0</v>
      </c>
      <c r="E15" s="21"/>
      <c r="F15" s="21"/>
      <c r="G15" s="22">
        <f t="shared" si="0"/>
        <v>0</v>
      </c>
      <c r="H15" s="23"/>
      <c r="I15" s="39" t="s">
        <v>953</v>
      </c>
      <c r="J15" s="20" t="s">
        <v>954</v>
      </c>
      <c r="K15" s="21">
        <v>0</v>
      </c>
      <c r="L15" s="21"/>
      <c r="M15" s="21"/>
      <c r="N15" s="22">
        <f t="shared" si="1"/>
        <v>0</v>
      </c>
      <c r="O15" s="23"/>
    </row>
    <row r="16" spans="2:15" ht="20.100000000000001" customHeight="1" x14ac:dyDescent="0.2">
      <c r="B16" s="24" t="s">
        <v>988</v>
      </c>
      <c r="C16" s="20" t="s">
        <v>989</v>
      </c>
      <c r="D16" s="22">
        <f>SUM(D14:D15)</f>
        <v>0</v>
      </c>
      <c r="E16" s="22">
        <f>SUM(E14:E15)</f>
        <v>0</v>
      </c>
      <c r="F16" s="22">
        <f>SUM(F14:F15)</f>
        <v>0</v>
      </c>
      <c r="G16" s="22">
        <f>SUM(G14:G15)</f>
        <v>0</v>
      </c>
      <c r="H16" s="25">
        <f>SUM(H14:H15)</f>
        <v>0</v>
      </c>
      <c r="I16" s="39" t="s">
        <v>957</v>
      </c>
      <c r="J16" s="20" t="s">
        <v>958</v>
      </c>
      <c r="K16" s="21">
        <f>'03-Kolts-kiad'!D189</f>
        <v>60973000</v>
      </c>
      <c r="L16" s="21"/>
      <c r="M16" s="21"/>
      <c r="N16" s="22">
        <f t="shared" si="1"/>
        <v>60973000</v>
      </c>
      <c r="O16" s="23"/>
    </row>
    <row r="17" spans="2:15" ht="20.100000000000001" customHeight="1" x14ac:dyDescent="0.2">
      <c r="B17" s="24"/>
      <c r="C17" s="20" t="s">
        <v>1016</v>
      </c>
      <c r="D17" s="77">
        <f>D16+D13+D12+D11</f>
        <v>131495666</v>
      </c>
      <c r="E17" s="22">
        <f>E16+E13+E12+E11</f>
        <v>0</v>
      </c>
      <c r="F17" s="22">
        <f>F16+F13+F12+F11</f>
        <v>0</v>
      </c>
      <c r="G17" s="22">
        <f>G16+G13+G12+G11</f>
        <v>131495666</v>
      </c>
      <c r="H17" s="25">
        <f>H16+H13+H12+H11</f>
        <v>0</v>
      </c>
      <c r="I17" s="39" t="s">
        <v>960</v>
      </c>
      <c r="J17" s="20" t="s">
        <v>961</v>
      </c>
      <c r="K17" s="21">
        <v>0</v>
      </c>
      <c r="L17" s="21"/>
      <c r="M17" s="21"/>
      <c r="N17" s="22">
        <f t="shared" si="1"/>
        <v>0</v>
      </c>
      <c r="O17" s="23"/>
    </row>
    <row r="18" spans="2:15" ht="20.100000000000001" customHeight="1" x14ac:dyDescent="0.2">
      <c r="B18" s="24"/>
      <c r="C18" s="20"/>
      <c r="D18" s="20"/>
      <c r="E18" s="20"/>
      <c r="F18" s="20"/>
      <c r="G18" s="20"/>
      <c r="H18" s="27"/>
      <c r="I18" s="39" t="s">
        <v>964</v>
      </c>
      <c r="J18" s="20" t="s">
        <v>965</v>
      </c>
      <c r="K18" s="22">
        <f>SUM(K13:K17)</f>
        <v>69439645</v>
      </c>
      <c r="L18" s="22">
        <f>SUM(L13:L17)</f>
        <v>0</v>
      </c>
      <c r="M18" s="22">
        <f>SUM(M13:M17)</f>
        <v>0</v>
      </c>
      <c r="N18" s="22">
        <f>SUM(N13:N17)</f>
        <v>69439645</v>
      </c>
      <c r="O18" s="25">
        <f>SUM(O13:O17)</f>
        <v>0</v>
      </c>
    </row>
    <row r="19" spans="2:15" ht="20.100000000000001" customHeight="1" x14ac:dyDescent="0.2">
      <c r="B19" s="24" t="s">
        <v>940</v>
      </c>
      <c r="C19" s="20" t="s">
        <v>941</v>
      </c>
      <c r="D19" s="21">
        <v>0</v>
      </c>
      <c r="E19" s="21"/>
      <c r="F19" s="21"/>
      <c r="G19" s="22">
        <f>SUM(D19:F19)</f>
        <v>0</v>
      </c>
      <c r="H19" s="23"/>
      <c r="I19" s="39"/>
      <c r="J19" s="20" t="s">
        <v>1017</v>
      </c>
      <c r="K19" s="77">
        <f>K18+K12+K11+K10+K9</f>
        <v>158646109</v>
      </c>
      <c r="L19" s="22">
        <f>L18+L12+L11+L10+L9</f>
        <v>0</v>
      </c>
      <c r="M19" s="22">
        <f>M18+M12+M11+M10+M9</f>
        <v>0</v>
      </c>
      <c r="N19" s="22">
        <f>N18+N12+N11+N10+N9</f>
        <v>158646109</v>
      </c>
      <c r="O19" s="25">
        <f>O18+O12+O11+O10+O9</f>
        <v>0</v>
      </c>
    </row>
    <row r="20" spans="2:15" ht="20.100000000000001" customHeight="1" x14ac:dyDescent="0.2">
      <c r="B20" s="24" t="s">
        <v>944</v>
      </c>
      <c r="C20" s="20" t="s">
        <v>945</v>
      </c>
      <c r="D20" s="21">
        <v>0</v>
      </c>
      <c r="E20" s="21"/>
      <c r="F20" s="21"/>
      <c r="G20" s="22">
        <f>SUM(D20:F20)</f>
        <v>0</v>
      </c>
      <c r="H20" s="23"/>
      <c r="I20" s="39" t="s">
        <v>968</v>
      </c>
      <c r="J20" s="20" t="s">
        <v>969</v>
      </c>
      <c r="K20" s="21">
        <f>'03-Kolts-kiad'!D210</f>
        <v>24602000</v>
      </c>
      <c r="L20" s="21"/>
      <c r="M20" s="21"/>
      <c r="N20" s="22">
        <f t="shared" si="1"/>
        <v>24602000</v>
      </c>
      <c r="O20" s="23"/>
    </row>
    <row r="21" spans="2:15" ht="20.100000000000001" customHeight="1" x14ac:dyDescent="0.2">
      <c r="B21" s="24" t="s">
        <v>948</v>
      </c>
      <c r="C21" s="20" t="s">
        <v>949</v>
      </c>
      <c r="D21" s="22">
        <f>SUM(D19:D20)</f>
        <v>0</v>
      </c>
      <c r="E21" s="22">
        <f>SUM(E19:E20)</f>
        <v>0</v>
      </c>
      <c r="F21" s="22">
        <f>SUM(F19:F20)</f>
        <v>0</v>
      </c>
      <c r="G21" s="22">
        <f>SUM(G19:G20)</f>
        <v>0</v>
      </c>
      <c r="H21" s="25">
        <f>SUM(H19:H20)</f>
        <v>0</v>
      </c>
      <c r="I21" s="39" t="s">
        <v>972</v>
      </c>
      <c r="J21" s="20" t="s">
        <v>973</v>
      </c>
      <c r="K21" s="21">
        <f>'03-Kolts-kiad'!D215</f>
        <v>241795902</v>
      </c>
      <c r="L21" s="21"/>
      <c r="M21" s="21"/>
      <c r="N21" s="22">
        <f t="shared" si="1"/>
        <v>241795902</v>
      </c>
      <c r="O21" s="23"/>
    </row>
    <row r="22" spans="2:15" ht="20.100000000000001" customHeight="1" x14ac:dyDescent="0.2">
      <c r="B22" s="24"/>
      <c r="C22" s="20"/>
      <c r="D22" s="20"/>
      <c r="E22" s="20"/>
      <c r="F22" s="20"/>
      <c r="G22" s="20"/>
      <c r="H22" s="27"/>
      <c r="I22" s="39" t="s">
        <v>974</v>
      </c>
      <c r="J22" s="20" t="s">
        <v>975</v>
      </c>
      <c r="K22" s="21">
        <f>'03-Kolts-kiad'!D239</f>
        <v>0</v>
      </c>
      <c r="L22" s="21"/>
      <c r="M22" s="21"/>
      <c r="N22" s="22">
        <f t="shared" si="1"/>
        <v>0</v>
      </c>
      <c r="O22" s="23"/>
    </row>
    <row r="23" spans="2:15" ht="20.100000000000001" customHeight="1" x14ac:dyDescent="0.2">
      <c r="B23" s="24" t="s">
        <v>984</v>
      </c>
      <c r="C23" s="20" t="s">
        <v>985</v>
      </c>
      <c r="D23" s="21">
        <f>'04-Kolts-bev'!D236</f>
        <v>20944880</v>
      </c>
      <c r="E23" s="21"/>
      <c r="F23" s="21"/>
      <c r="G23" s="22">
        <f>SUM(D23:F23)</f>
        <v>20944880</v>
      </c>
      <c r="H23" s="23"/>
      <c r="I23" s="39" t="s">
        <v>976</v>
      </c>
      <c r="J23" s="26" t="s">
        <v>979</v>
      </c>
      <c r="K23" s="21">
        <f>'03-Kolts-kiad'!D266</f>
        <v>600000</v>
      </c>
      <c r="L23" s="21"/>
      <c r="M23" s="21"/>
      <c r="N23" s="22">
        <f t="shared" si="1"/>
        <v>600000</v>
      </c>
      <c r="O23" s="23"/>
    </row>
    <row r="24" spans="2:15" ht="20.100000000000001" customHeight="1" x14ac:dyDescent="0.2">
      <c r="B24" s="24" t="s">
        <v>990</v>
      </c>
      <c r="C24" s="20" t="s">
        <v>991</v>
      </c>
      <c r="D24" s="32">
        <v>0</v>
      </c>
      <c r="E24" s="32"/>
      <c r="F24" s="32"/>
      <c r="G24" s="33">
        <f>SUM(D24:F24)</f>
        <v>0</v>
      </c>
      <c r="H24" s="42"/>
      <c r="I24" s="39" t="s">
        <v>976</v>
      </c>
      <c r="J24" s="20"/>
      <c r="K24" s="21"/>
      <c r="L24" s="21"/>
      <c r="M24" s="21"/>
      <c r="N24" s="22">
        <f t="shared" si="1"/>
        <v>0</v>
      </c>
      <c r="O24" s="23"/>
    </row>
    <row r="25" spans="2:15" ht="20.100000000000001" customHeight="1" x14ac:dyDescent="0.2">
      <c r="B25" s="24" t="s">
        <v>992</v>
      </c>
      <c r="C25" s="20" t="s">
        <v>993</v>
      </c>
      <c r="D25" s="21">
        <f>'04-Kolts-bev'!D276</f>
        <v>300000</v>
      </c>
      <c r="E25" s="21"/>
      <c r="F25" s="21"/>
      <c r="G25" s="22">
        <f>SUM(D25:F25)</f>
        <v>300000</v>
      </c>
      <c r="H25" s="23"/>
      <c r="I25" s="39" t="s">
        <v>982</v>
      </c>
      <c r="J25" s="20" t="s">
        <v>983</v>
      </c>
      <c r="K25" s="22">
        <f>SUM(K22:K24)</f>
        <v>600000</v>
      </c>
      <c r="L25" s="22">
        <f>SUM(L22:L24)</f>
        <v>0</v>
      </c>
      <c r="M25" s="22">
        <f>SUM(M22:M24)</f>
        <v>0</v>
      </c>
      <c r="N25" s="22">
        <f>SUM(N22:N24)</f>
        <v>600000</v>
      </c>
      <c r="O25" s="25">
        <f>SUM(O22:O24)</f>
        <v>0</v>
      </c>
    </row>
    <row r="26" spans="2:15" ht="20.100000000000001" customHeight="1" x14ac:dyDescent="0.2">
      <c r="B26" s="24" t="s">
        <v>995</v>
      </c>
      <c r="C26" s="20" t="s">
        <v>996</v>
      </c>
      <c r="D26" s="22">
        <f>SUM(D24:D25)</f>
        <v>300000</v>
      </c>
      <c r="E26" s="22">
        <f>SUM(E24:E25)</f>
        <v>0</v>
      </c>
      <c r="F26" s="22">
        <f>SUM(F24:F25)</f>
        <v>0</v>
      </c>
      <c r="G26" s="22">
        <f>SUM(G24:G25)</f>
        <v>300000</v>
      </c>
      <c r="H26" s="25">
        <f>SUM(H23:H25)</f>
        <v>0</v>
      </c>
      <c r="I26" s="39"/>
      <c r="J26" s="20" t="s">
        <v>1019</v>
      </c>
      <c r="K26" s="77">
        <f>K25+K21+K20</f>
        <v>266997902</v>
      </c>
      <c r="L26" s="22">
        <f>L25+L21+L20</f>
        <v>0</v>
      </c>
      <c r="M26" s="22">
        <f>M25+M21+M20</f>
        <v>0</v>
      </c>
      <c r="N26" s="22">
        <f>N25+N21+N20</f>
        <v>266997902</v>
      </c>
      <c r="O26" s="25">
        <f>O25+O21+O20</f>
        <v>0</v>
      </c>
    </row>
    <row r="27" spans="2:15" ht="20.100000000000001" customHeight="1" x14ac:dyDescent="0.2">
      <c r="B27" s="24"/>
      <c r="C27" s="20" t="s">
        <v>1018</v>
      </c>
      <c r="D27" s="77">
        <f>D26+D23+D21</f>
        <v>21244880</v>
      </c>
      <c r="E27" s="22">
        <f>E26+E23+E21</f>
        <v>0</v>
      </c>
      <c r="F27" s="22">
        <f>F26+F23+F21</f>
        <v>0</v>
      </c>
      <c r="G27" s="22">
        <f>G26+G23+G21</f>
        <v>21244880</v>
      </c>
      <c r="H27" s="25">
        <f>H26+H23+H21</f>
        <v>0</v>
      </c>
      <c r="I27" s="39" t="s">
        <v>998</v>
      </c>
      <c r="J27" s="20" t="s">
        <v>999</v>
      </c>
      <c r="K27" s="21">
        <f>'05-Fin-kiad'!D7</f>
        <v>3093500</v>
      </c>
      <c r="L27" s="21"/>
      <c r="M27" s="21"/>
      <c r="N27" s="22">
        <f t="shared" si="1"/>
        <v>3093500</v>
      </c>
      <c r="O27" s="23"/>
    </row>
    <row r="28" spans="2:15" ht="20.100000000000001" customHeight="1" x14ac:dyDescent="0.2">
      <c r="B28" s="24"/>
      <c r="C28" s="20"/>
      <c r="D28" s="20"/>
      <c r="E28" s="20"/>
      <c r="F28" s="20"/>
      <c r="G28" s="20"/>
      <c r="H28" s="27"/>
      <c r="I28" s="39" t="s">
        <v>1000</v>
      </c>
      <c r="J28" s="20" t="s">
        <v>1001</v>
      </c>
      <c r="K28" s="21">
        <v>0</v>
      </c>
      <c r="L28" s="21"/>
      <c r="M28" s="21"/>
      <c r="N28" s="22">
        <f t="shared" si="1"/>
        <v>0</v>
      </c>
      <c r="O28" s="23"/>
    </row>
    <row r="29" spans="2:15" ht="20.100000000000001" customHeight="1" x14ac:dyDescent="0.2">
      <c r="B29" s="19" t="s">
        <v>1002</v>
      </c>
      <c r="C29" s="26" t="s">
        <v>1020</v>
      </c>
      <c r="D29" s="21">
        <f>'06-Fin-bev'!D20</f>
        <v>278744454</v>
      </c>
      <c r="E29" s="21"/>
      <c r="F29" s="21"/>
      <c r="G29" s="22">
        <f>SUM(D29:F29)</f>
        <v>278744454</v>
      </c>
      <c r="H29" s="23"/>
      <c r="I29" s="39" t="s">
        <v>1004</v>
      </c>
      <c r="J29" s="20" t="s">
        <v>1005</v>
      </c>
      <c r="K29" s="21">
        <f>'05-Fin-kiad'!D27</f>
        <v>2351489</v>
      </c>
      <c r="L29" s="21"/>
      <c r="M29" s="21"/>
      <c r="N29" s="22">
        <f t="shared" si="1"/>
        <v>2351489</v>
      </c>
      <c r="O29" s="23"/>
    </row>
    <row r="30" spans="2:15" ht="20.100000000000001" customHeight="1" x14ac:dyDescent="0.2">
      <c r="B30" s="19" t="s">
        <v>1006</v>
      </c>
      <c r="C30" s="20" t="s">
        <v>1021</v>
      </c>
      <c r="D30" s="21"/>
      <c r="E30" s="21"/>
      <c r="F30" s="21"/>
      <c r="G30" s="22">
        <f>SUM(D30:F30)</f>
        <v>0</v>
      </c>
      <c r="H30" s="23"/>
      <c r="I30" s="39" t="s">
        <v>1008</v>
      </c>
      <c r="J30" s="20" t="s">
        <v>1009</v>
      </c>
      <c r="K30" s="21">
        <f>'05-Fin-kiad'!D30</f>
        <v>396000</v>
      </c>
      <c r="L30" s="21"/>
      <c r="M30" s="21"/>
      <c r="N30" s="22">
        <f t="shared" si="1"/>
        <v>396000</v>
      </c>
      <c r="O30" s="23"/>
    </row>
    <row r="31" spans="2:15" ht="20.100000000000001" customHeight="1" x14ac:dyDescent="0.2">
      <c r="B31" s="19" t="s">
        <v>1010</v>
      </c>
      <c r="C31" s="20" t="s">
        <v>1022</v>
      </c>
      <c r="D31" s="77">
        <f>SUM(D29:D30)</f>
        <v>278744454</v>
      </c>
      <c r="E31" s="22">
        <f>SUM(E29:E30)</f>
        <v>0</v>
      </c>
      <c r="F31" s="22">
        <f>SUM(F29:F30)</f>
        <v>0</v>
      </c>
      <c r="G31" s="22">
        <f>SUM(G29:G30)</f>
        <v>278744454</v>
      </c>
      <c r="H31" s="25">
        <f>SUM(H29:H30)</f>
        <v>0</v>
      </c>
      <c r="I31" s="40" t="s">
        <v>1012</v>
      </c>
      <c r="J31" s="20" t="s">
        <v>1024</v>
      </c>
      <c r="K31" s="77">
        <f>SUM(K27:K30)</f>
        <v>5840989</v>
      </c>
      <c r="L31" s="22">
        <f>SUM(L27:L30)</f>
        <v>0</v>
      </c>
      <c r="M31" s="22">
        <f>SUM(M27:M30)</f>
        <v>0</v>
      </c>
      <c r="N31" s="22">
        <f>SUM(N27:N30)</f>
        <v>5840989</v>
      </c>
      <c r="O31" s="25">
        <f>SUM(O27:O30)</f>
        <v>0</v>
      </c>
    </row>
    <row r="32" spans="2:15" ht="20.100000000000001" customHeight="1" thickBot="1" x14ac:dyDescent="0.25">
      <c r="B32" s="34" t="s">
        <v>1014</v>
      </c>
      <c r="C32" s="35" t="s">
        <v>1023</v>
      </c>
      <c r="D32" s="30">
        <f>D31+D27+D17</f>
        <v>431485000</v>
      </c>
      <c r="E32" s="36">
        <f>E31+E27+E17</f>
        <v>0</v>
      </c>
      <c r="F32" s="36">
        <f>F31+F27+F17</f>
        <v>0</v>
      </c>
      <c r="G32" s="36">
        <f>G31+G27+G17</f>
        <v>431485000</v>
      </c>
      <c r="H32" s="37">
        <f>H31+H27+H17</f>
        <v>0</v>
      </c>
      <c r="I32" s="41" t="s">
        <v>1015</v>
      </c>
      <c r="J32" s="35" t="s">
        <v>1025</v>
      </c>
      <c r="K32" s="30">
        <f>K31+K26+K19</f>
        <v>431485000</v>
      </c>
      <c r="L32" s="36">
        <f>L31+L26+L19</f>
        <v>0</v>
      </c>
      <c r="M32" s="36">
        <f>M31+M26+M19</f>
        <v>0</v>
      </c>
      <c r="N32" s="36">
        <f>N31+N26+N19</f>
        <v>431485000</v>
      </c>
      <c r="O32" s="37">
        <f>O31+O26+O19</f>
        <v>0</v>
      </c>
    </row>
  </sheetData>
  <mergeCells count="9">
    <mergeCell ref="B2:O2"/>
    <mergeCell ref="B7:B8"/>
    <mergeCell ref="C7:C8"/>
    <mergeCell ref="D7:G7"/>
    <mergeCell ref="H7:H8"/>
    <mergeCell ref="I7:I8"/>
    <mergeCell ref="J7:J8"/>
    <mergeCell ref="K7:N7"/>
    <mergeCell ref="O7:O8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278"/>
  <sheetViews>
    <sheetView zoomScaleNormal="100" workbookViewId="0">
      <pane xSplit="4" ySplit="6" topLeftCell="E111" activePane="bottomRight" state="frozen"/>
      <selection activeCell="C5" sqref="C5"/>
      <selection pane="topRight" activeCell="C5" sqref="C5"/>
      <selection pane="bottomLeft" activeCell="C5" sqref="C5"/>
      <selection pane="bottomRight" activeCell="AF1" sqref="AF1:AO1048576"/>
    </sheetView>
  </sheetViews>
  <sheetFormatPr defaultRowHeight="15.95" customHeight="1" x14ac:dyDescent="0.2"/>
  <cols>
    <col min="1" max="1" width="2.7109375" customWidth="1"/>
    <col min="2" max="2" width="3.7109375" customWidth="1"/>
    <col min="3" max="3" width="110.7109375" customWidth="1"/>
    <col min="4" max="4" width="15.7109375" customWidth="1"/>
    <col min="5" max="5" width="0.140625" customWidth="1"/>
    <col min="6" max="33" width="0" hidden="1" customWidth="1"/>
    <col min="34" max="35" width="9.5703125" hidden="1" customWidth="1"/>
    <col min="36" max="41" width="0" hidden="1" customWidth="1"/>
  </cols>
  <sheetData>
    <row r="1" spans="2:41" ht="15.95" customHeight="1" x14ac:dyDescent="0.25">
      <c r="B1" s="78"/>
      <c r="C1" s="85" t="s">
        <v>1058</v>
      </c>
      <c r="F1" s="229" t="s">
        <v>917</v>
      </c>
      <c r="G1" s="229" t="s">
        <v>1082</v>
      </c>
      <c r="H1" s="229" t="s">
        <v>1216</v>
      </c>
      <c r="I1" s="229" t="s">
        <v>1084</v>
      </c>
      <c r="J1" s="229" t="s">
        <v>1086</v>
      </c>
      <c r="K1" s="229" t="s">
        <v>1089</v>
      </c>
      <c r="L1" s="229" t="s">
        <v>1093</v>
      </c>
      <c r="M1" s="229" t="s">
        <v>1094</v>
      </c>
      <c r="N1" s="229" t="s">
        <v>1097</v>
      </c>
      <c r="O1" s="229" t="s">
        <v>1098</v>
      </c>
      <c r="P1" s="229" t="s">
        <v>919</v>
      </c>
      <c r="Q1" s="229" t="s">
        <v>1101</v>
      </c>
      <c r="R1" s="229" t="s">
        <v>1103</v>
      </c>
      <c r="S1" s="229" t="s">
        <v>1108</v>
      </c>
      <c r="T1" s="229" t="s">
        <v>1110</v>
      </c>
      <c r="U1" s="229" t="s">
        <v>1113</v>
      </c>
      <c r="V1" s="229" t="s">
        <v>1114</v>
      </c>
      <c r="W1" s="229" t="s">
        <v>1116</v>
      </c>
      <c r="X1" s="229" t="s">
        <v>1119</v>
      </c>
      <c r="Y1" s="229" t="s">
        <v>1120</v>
      </c>
      <c r="Z1" s="229" t="s">
        <v>1123</v>
      </c>
      <c r="AA1" s="229" t="s">
        <v>1127</v>
      </c>
      <c r="AB1" s="229" t="s">
        <v>1129</v>
      </c>
      <c r="AC1" s="229" t="s">
        <v>1131</v>
      </c>
      <c r="AD1" s="229" t="s">
        <v>1134</v>
      </c>
      <c r="AE1" s="229" t="s">
        <v>1136</v>
      </c>
      <c r="AF1" s="229" t="s">
        <v>1140</v>
      </c>
      <c r="AG1" s="229" t="s">
        <v>1142</v>
      </c>
      <c r="AH1" s="229" t="s">
        <v>1145</v>
      </c>
      <c r="AI1" s="229" t="s">
        <v>1152</v>
      </c>
      <c r="AJ1" s="229" t="s">
        <v>1210</v>
      </c>
      <c r="AK1" s="229" t="s">
        <v>1160</v>
      </c>
      <c r="AL1" s="229"/>
      <c r="AM1" s="229"/>
      <c r="AN1" s="229"/>
      <c r="AO1" s="229"/>
    </row>
    <row r="2" spans="2:41" ht="15.95" customHeight="1" x14ac:dyDescent="0.2">
      <c r="B2" s="83" t="s">
        <v>1055</v>
      </c>
      <c r="C2" s="84" t="s">
        <v>1222</v>
      </c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</row>
    <row r="3" spans="2:41" ht="15.95" customHeight="1" thickBot="1" x14ac:dyDescent="0.25">
      <c r="D3" s="111" t="s">
        <v>920</v>
      </c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</row>
    <row r="4" spans="2:41" ht="15.95" customHeight="1" x14ac:dyDescent="0.2">
      <c r="B4" s="230" t="s">
        <v>1026</v>
      </c>
      <c r="C4" s="231"/>
      <c r="D4" s="231"/>
      <c r="E4" s="120"/>
      <c r="F4" s="232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</row>
    <row r="5" spans="2:41" ht="15.95" customHeight="1" x14ac:dyDescent="0.2">
      <c r="B5" s="121" t="s">
        <v>1</v>
      </c>
      <c r="C5" s="88" t="s">
        <v>2</v>
      </c>
      <c r="D5" s="88" t="s">
        <v>1068</v>
      </c>
      <c r="E5" s="122"/>
      <c r="F5" s="232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</row>
    <row r="6" spans="2:41" ht="15.95" customHeight="1" x14ac:dyDescent="0.2">
      <c r="B6" s="121">
        <v>1</v>
      </c>
      <c r="C6" s="88">
        <v>2</v>
      </c>
      <c r="D6" s="88">
        <v>3</v>
      </c>
      <c r="E6" s="123"/>
      <c r="F6" s="113" t="s">
        <v>916</v>
      </c>
      <c r="G6" s="89" t="s">
        <v>1083</v>
      </c>
      <c r="H6" s="89" t="s">
        <v>918</v>
      </c>
      <c r="I6" s="89" t="s">
        <v>1085</v>
      </c>
      <c r="J6" s="89" t="s">
        <v>1087</v>
      </c>
      <c r="K6" s="89" t="s">
        <v>1088</v>
      </c>
      <c r="L6" s="89" t="s">
        <v>1092</v>
      </c>
      <c r="M6" s="89" t="s">
        <v>1095</v>
      </c>
      <c r="N6" s="89" t="s">
        <v>1096</v>
      </c>
      <c r="O6" s="89" t="s">
        <v>1099</v>
      </c>
      <c r="P6" s="89" t="s">
        <v>1100</v>
      </c>
      <c r="Q6" s="89" t="s">
        <v>1102</v>
      </c>
      <c r="R6" s="89" t="s">
        <v>1104</v>
      </c>
      <c r="S6" s="89" t="s">
        <v>1107</v>
      </c>
      <c r="T6" s="89" t="s">
        <v>1109</v>
      </c>
      <c r="U6" s="89" t="s">
        <v>1112</v>
      </c>
      <c r="V6" s="89" t="s">
        <v>1115</v>
      </c>
      <c r="W6" s="89" t="s">
        <v>1117</v>
      </c>
      <c r="X6" s="89" t="s">
        <v>1118</v>
      </c>
      <c r="Y6" s="89" t="s">
        <v>1121</v>
      </c>
      <c r="Z6" s="89" t="s">
        <v>1124</v>
      </c>
      <c r="AA6" s="89" t="s">
        <v>1126</v>
      </c>
      <c r="AB6" s="89" t="s">
        <v>1128</v>
      </c>
      <c r="AC6" s="89" t="s">
        <v>1132</v>
      </c>
      <c r="AD6" s="89" t="s">
        <v>1133</v>
      </c>
      <c r="AE6" s="89" t="s">
        <v>1135</v>
      </c>
      <c r="AF6" s="89" t="s">
        <v>1139</v>
      </c>
      <c r="AG6" s="89" t="s">
        <v>1141</v>
      </c>
      <c r="AH6" s="89" t="s">
        <v>1144</v>
      </c>
      <c r="AI6" s="89" t="s">
        <v>1151</v>
      </c>
      <c r="AJ6" s="89" t="s">
        <v>1153</v>
      </c>
      <c r="AK6" s="89" t="s">
        <v>1159</v>
      </c>
      <c r="AL6" s="89"/>
      <c r="AM6" s="89"/>
      <c r="AN6" s="89"/>
      <c r="AO6" s="89"/>
    </row>
    <row r="7" spans="2:41" ht="15.95" customHeight="1" x14ac:dyDescent="0.2">
      <c r="B7" s="124" t="s">
        <v>3</v>
      </c>
      <c r="C7" s="90" t="s">
        <v>4</v>
      </c>
      <c r="D7" s="91">
        <f>SUM(F7:AO7)</f>
        <v>14697798</v>
      </c>
      <c r="E7" s="123"/>
      <c r="F7" s="114">
        <v>0</v>
      </c>
      <c r="G7" s="92">
        <v>0</v>
      </c>
      <c r="H7" s="92">
        <v>0</v>
      </c>
      <c r="I7" s="92">
        <v>0</v>
      </c>
      <c r="J7" s="92">
        <v>0</v>
      </c>
      <c r="K7" s="92">
        <v>4647210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92">
        <v>0</v>
      </c>
      <c r="R7" s="92">
        <v>3235300</v>
      </c>
      <c r="S7" s="92">
        <v>0</v>
      </c>
      <c r="T7" s="92">
        <v>800888</v>
      </c>
      <c r="U7" s="92">
        <v>0</v>
      </c>
      <c r="V7" s="92">
        <v>0</v>
      </c>
      <c r="W7" s="92">
        <v>0</v>
      </c>
      <c r="X7" s="92">
        <v>0</v>
      </c>
      <c r="Y7" s="92">
        <v>1254300</v>
      </c>
      <c r="Z7" s="92">
        <v>2318700</v>
      </c>
      <c r="AA7" s="92">
        <v>0</v>
      </c>
      <c r="AB7" s="92">
        <v>0</v>
      </c>
      <c r="AC7" s="92">
        <v>0</v>
      </c>
      <c r="AD7" s="92">
        <v>0</v>
      </c>
      <c r="AE7" s="92">
        <v>0</v>
      </c>
      <c r="AF7" s="92">
        <v>0</v>
      </c>
      <c r="AG7" s="92">
        <v>2441400</v>
      </c>
      <c r="AH7" s="92">
        <v>0</v>
      </c>
      <c r="AI7" s="92">
        <v>0</v>
      </c>
      <c r="AJ7" s="92">
        <v>0</v>
      </c>
      <c r="AK7" s="92">
        <v>0</v>
      </c>
      <c r="AL7" s="92">
        <v>0</v>
      </c>
      <c r="AM7" s="92">
        <v>0</v>
      </c>
      <c r="AN7" s="92">
        <v>0</v>
      </c>
      <c r="AO7" s="92">
        <v>0</v>
      </c>
    </row>
    <row r="8" spans="2:41" ht="15.95" hidden="1" customHeight="1" x14ac:dyDescent="0.2">
      <c r="B8" s="124" t="s">
        <v>5</v>
      </c>
      <c r="C8" s="90" t="s">
        <v>6</v>
      </c>
      <c r="D8" s="91">
        <f t="shared" ref="D8:D24" si="0">SUM(F8:AO8)</f>
        <v>0</v>
      </c>
      <c r="E8" s="123"/>
      <c r="F8" s="114">
        <v>0</v>
      </c>
      <c r="G8" s="92">
        <v>0</v>
      </c>
      <c r="H8" s="92">
        <v>0</v>
      </c>
      <c r="I8" s="92">
        <v>0</v>
      </c>
      <c r="J8" s="92">
        <v>0</v>
      </c>
      <c r="K8" s="92">
        <v>0</v>
      </c>
      <c r="L8" s="92">
        <v>0</v>
      </c>
      <c r="M8" s="92">
        <v>0</v>
      </c>
      <c r="N8" s="92">
        <v>0</v>
      </c>
      <c r="O8" s="92">
        <v>0</v>
      </c>
      <c r="P8" s="92">
        <v>0</v>
      </c>
      <c r="Q8" s="92">
        <v>0</v>
      </c>
      <c r="R8" s="92">
        <v>0</v>
      </c>
      <c r="S8" s="92">
        <v>0</v>
      </c>
      <c r="T8" s="92">
        <v>0</v>
      </c>
      <c r="U8" s="92">
        <v>0</v>
      </c>
      <c r="V8" s="92">
        <v>0</v>
      </c>
      <c r="W8" s="92">
        <v>0</v>
      </c>
      <c r="X8" s="92">
        <v>0</v>
      </c>
      <c r="Y8" s="92">
        <v>0</v>
      </c>
      <c r="Z8" s="92">
        <v>0</v>
      </c>
      <c r="AA8" s="92">
        <v>0</v>
      </c>
      <c r="AB8" s="92">
        <v>0</v>
      </c>
      <c r="AC8" s="92">
        <v>0</v>
      </c>
      <c r="AD8" s="92">
        <v>0</v>
      </c>
      <c r="AE8" s="92">
        <v>0</v>
      </c>
      <c r="AF8" s="92">
        <v>0</v>
      </c>
      <c r="AG8" s="92">
        <v>0</v>
      </c>
      <c r="AH8" s="92">
        <v>0</v>
      </c>
      <c r="AI8" s="92">
        <v>0</v>
      </c>
      <c r="AJ8" s="92">
        <v>0</v>
      </c>
      <c r="AK8" s="92">
        <v>0</v>
      </c>
      <c r="AL8" s="92">
        <v>0</v>
      </c>
      <c r="AM8" s="92">
        <v>0</v>
      </c>
      <c r="AN8" s="92">
        <v>0</v>
      </c>
      <c r="AO8" s="92">
        <v>0</v>
      </c>
    </row>
    <row r="9" spans="2:41" ht="15.95" customHeight="1" x14ac:dyDescent="0.2">
      <c r="B9" s="124" t="s">
        <v>7</v>
      </c>
      <c r="C9" s="90" t="s">
        <v>8</v>
      </c>
      <c r="D9" s="91">
        <f t="shared" si="0"/>
        <v>700000</v>
      </c>
      <c r="E9" s="123"/>
      <c r="F9" s="114">
        <v>700000</v>
      </c>
      <c r="G9" s="92">
        <v>0</v>
      </c>
      <c r="H9" s="92">
        <v>0</v>
      </c>
      <c r="I9" s="92">
        <v>0</v>
      </c>
      <c r="J9" s="92">
        <v>0</v>
      </c>
      <c r="K9" s="92">
        <v>0</v>
      </c>
      <c r="L9" s="92">
        <v>0</v>
      </c>
      <c r="M9" s="92">
        <v>0</v>
      </c>
      <c r="N9" s="92">
        <v>0</v>
      </c>
      <c r="O9" s="92">
        <v>0</v>
      </c>
      <c r="P9" s="92">
        <v>0</v>
      </c>
      <c r="Q9" s="92">
        <v>0</v>
      </c>
      <c r="R9" s="92">
        <v>0</v>
      </c>
      <c r="S9" s="92">
        <v>0</v>
      </c>
      <c r="T9" s="92">
        <v>0</v>
      </c>
      <c r="U9" s="92">
        <v>0</v>
      </c>
      <c r="V9" s="92">
        <v>0</v>
      </c>
      <c r="W9" s="92">
        <v>0</v>
      </c>
      <c r="X9" s="92">
        <v>0</v>
      </c>
      <c r="Y9" s="92">
        <v>0</v>
      </c>
      <c r="Z9" s="92">
        <v>0</v>
      </c>
      <c r="AA9" s="92">
        <v>0</v>
      </c>
      <c r="AB9" s="92">
        <v>0</v>
      </c>
      <c r="AC9" s="92">
        <v>0</v>
      </c>
      <c r="AD9" s="92">
        <v>0</v>
      </c>
      <c r="AE9" s="92">
        <v>0</v>
      </c>
      <c r="AF9" s="92">
        <v>0</v>
      </c>
      <c r="AG9" s="92">
        <v>0</v>
      </c>
      <c r="AH9" s="92">
        <v>0</v>
      </c>
      <c r="AI9" s="92">
        <v>0</v>
      </c>
      <c r="AJ9" s="92">
        <v>0</v>
      </c>
      <c r="AK9" s="92">
        <v>0</v>
      </c>
      <c r="AL9" s="92">
        <v>0</v>
      </c>
      <c r="AM9" s="92">
        <v>0</v>
      </c>
      <c r="AN9" s="92">
        <v>0</v>
      </c>
      <c r="AO9" s="92">
        <v>0</v>
      </c>
    </row>
    <row r="10" spans="2:41" ht="15.95" hidden="1" customHeight="1" x14ac:dyDescent="0.2">
      <c r="B10" s="124" t="s">
        <v>9</v>
      </c>
      <c r="C10" s="90" t="s">
        <v>10</v>
      </c>
      <c r="D10" s="91">
        <f t="shared" si="0"/>
        <v>0</v>
      </c>
      <c r="E10" s="123"/>
      <c r="F10" s="114">
        <v>0</v>
      </c>
      <c r="G10" s="92">
        <v>0</v>
      </c>
      <c r="H10" s="92">
        <v>0</v>
      </c>
      <c r="I10" s="92">
        <v>0</v>
      </c>
      <c r="J10" s="92">
        <v>0</v>
      </c>
      <c r="K10" s="92">
        <v>0</v>
      </c>
      <c r="L10" s="92">
        <v>0</v>
      </c>
      <c r="M10" s="92">
        <v>0</v>
      </c>
      <c r="N10" s="92">
        <v>0</v>
      </c>
      <c r="O10" s="92">
        <v>0</v>
      </c>
      <c r="P10" s="92">
        <v>0</v>
      </c>
      <c r="Q10" s="92">
        <v>0</v>
      </c>
      <c r="R10" s="92">
        <v>0</v>
      </c>
      <c r="S10" s="92">
        <v>0</v>
      </c>
      <c r="T10" s="92">
        <v>0</v>
      </c>
      <c r="U10" s="92">
        <v>0</v>
      </c>
      <c r="V10" s="92">
        <v>0</v>
      </c>
      <c r="W10" s="92">
        <v>0</v>
      </c>
      <c r="X10" s="92">
        <v>0</v>
      </c>
      <c r="Y10" s="92">
        <v>0</v>
      </c>
      <c r="Z10" s="92">
        <v>0</v>
      </c>
      <c r="AA10" s="92">
        <v>0</v>
      </c>
      <c r="AB10" s="92">
        <v>0</v>
      </c>
      <c r="AC10" s="92">
        <v>0</v>
      </c>
      <c r="AD10" s="92">
        <v>0</v>
      </c>
      <c r="AE10" s="92">
        <v>0</v>
      </c>
      <c r="AF10" s="92">
        <v>0</v>
      </c>
      <c r="AG10" s="92">
        <v>0</v>
      </c>
      <c r="AH10" s="92">
        <v>0</v>
      </c>
      <c r="AI10" s="92">
        <v>0</v>
      </c>
      <c r="AJ10" s="92">
        <v>0</v>
      </c>
      <c r="AK10" s="92">
        <v>0</v>
      </c>
      <c r="AL10" s="92">
        <v>0</v>
      </c>
      <c r="AM10" s="92">
        <v>0</v>
      </c>
      <c r="AN10" s="92">
        <v>0</v>
      </c>
      <c r="AO10" s="92">
        <v>0</v>
      </c>
    </row>
    <row r="11" spans="2:41" ht="15.95" hidden="1" customHeight="1" x14ac:dyDescent="0.2">
      <c r="B11" s="124" t="s">
        <v>11</v>
      </c>
      <c r="C11" s="90" t="s">
        <v>12</v>
      </c>
      <c r="D11" s="91">
        <f t="shared" si="0"/>
        <v>0</v>
      </c>
      <c r="E11" s="123"/>
      <c r="F11" s="114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0</v>
      </c>
      <c r="Q11" s="92">
        <v>0</v>
      </c>
      <c r="R11" s="92">
        <v>0</v>
      </c>
      <c r="S11" s="92">
        <v>0</v>
      </c>
      <c r="T11" s="92">
        <v>0</v>
      </c>
      <c r="U11" s="92">
        <v>0</v>
      </c>
      <c r="V11" s="92">
        <v>0</v>
      </c>
      <c r="W11" s="92">
        <v>0</v>
      </c>
      <c r="X11" s="92">
        <v>0</v>
      </c>
      <c r="Y11" s="92">
        <v>0</v>
      </c>
      <c r="Z11" s="92">
        <v>0</v>
      </c>
      <c r="AA11" s="92">
        <v>0</v>
      </c>
      <c r="AB11" s="92">
        <v>0</v>
      </c>
      <c r="AC11" s="92">
        <v>0</v>
      </c>
      <c r="AD11" s="92">
        <v>0</v>
      </c>
      <c r="AE11" s="92">
        <v>0</v>
      </c>
      <c r="AF11" s="92">
        <v>0</v>
      </c>
      <c r="AG11" s="92">
        <v>0</v>
      </c>
      <c r="AH11" s="92">
        <v>0</v>
      </c>
      <c r="AI11" s="92">
        <v>0</v>
      </c>
      <c r="AJ11" s="92">
        <v>0</v>
      </c>
      <c r="AK11" s="92">
        <v>0</v>
      </c>
      <c r="AL11" s="92">
        <v>0</v>
      </c>
      <c r="AM11" s="92">
        <v>0</v>
      </c>
      <c r="AN11" s="92">
        <v>0</v>
      </c>
      <c r="AO11" s="92">
        <v>0</v>
      </c>
    </row>
    <row r="12" spans="2:41" ht="15.95" hidden="1" customHeight="1" x14ac:dyDescent="0.2">
      <c r="B12" s="124" t="s">
        <v>13</v>
      </c>
      <c r="C12" s="90" t="s">
        <v>14</v>
      </c>
      <c r="D12" s="91">
        <f t="shared" si="0"/>
        <v>0</v>
      </c>
      <c r="E12" s="123"/>
      <c r="F12" s="114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2">
        <v>0</v>
      </c>
      <c r="N12" s="92">
        <v>0</v>
      </c>
      <c r="O12" s="92">
        <v>0</v>
      </c>
      <c r="P12" s="92">
        <v>0</v>
      </c>
      <c r="Q12" s="92">
        <v>0</v>
      </c>
      <c r="R12" s="92">
        <v>0</v>
      </c>
      <c r="S12" s="92">
        <v>0</v>
      </c>
      <c r="T12" s="92">
        <v>0</v>
      </c>
      <c r="U12" s="92">
        <v>0</v>
      </c>
      <c r="V12" s="92">
        <v>0</v>
      </c>
      <c r="W12" s="92">
        <v>0</v>
      </c>
      <c r="X12" s="92">
        <v>0</v>
      </c>
      <c r="Y12" s="92">
        <v>0</v>
      </c>
      <c r="Z12" s="92">
        <v>0</v>
      </c>
      <c r="AA12" s="92">
        <v>0</v>
      </c>
      <c r="AB12" s="92">
        <v>0</v>
      </c>
      <c r="AC12" s="92">
        <v>0</v>
      </c>
      <c r="AD12" s="92">
        <v>0</v>
      </c>
      <c r="AE12" s="92">
        <v>0</v>
      </c>
      <c r="AF12" s="92">
        <v>0</v>
      </c>
      <c r="AG12" s="92">
        <v>0</v>
      </c>
      <c r="AH12" s="92">
        <v>0</v>
      </c>
      <c r="AI12" s="92">
        <v>0</v>
      </c>
      <c r="AJ12" s="92">
        <v>0</v>
      </c>
      <c r="AK12" s="92">
        <v>0</v>
      </c>
      <c r="AL12" s="92">
        <v>0</v>
      </c>
      <c r="AM12" s="92">
        <v>0</v>
      </c>
      <c r="AN12" s="92">
        <v>0</v>
      </c>
      <c r="AO12" s="92">
        <v>0</v>
      </c>
    </row>
    <row r="13" spans="2:41" ht="15.95" customHeight="1" x14ac:dyDescent="0.2">
      <c r="B13" s="124" t="s">
        <v>15</v>
      </c>
      <c r="C13" s="90" t="s">
        <v>16</v>
      </c>
      <c r="D13" s="91">
        <f t="shared" si="0"/>
        <v>596000</v>
      </c>
      <c r="E13" s="123"/>
      <c r="F13" s="114">
        <v>0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2">
        <v>0</v>
      </c>
      <c r="M13" s="92">
        <v>0</v>
      </c>
      <c r="N13" s="92">
        <v>0</v>
      </c>
      <c r="O13" s="92">
        <v>0</v>
      </c>
      <c r="P13" s="92">
        <v>0</v>
      </c>
      <c r="Q13" s="92">
        <v>0</v>
      </c>
      <c r="R13" s="92">
        <v>149000</v>
      </c>
      <c r="S13" s="92">
        <v>0</v>
      </c>
      <c r="T13" s="92">
        <v>0</v>
      </c>
      <c r="U13" s="92">
        <v>0</v>
      </c>
      <c r="V13" s="92">
        <v>0</v>
      </c>
      <c r="W13" s="92">
        <v>0</v>
      </c>
      <c r="X13" s="92">
        <v>0</v>
      </c>
      <c r="Y13" s="92">
        <v>149000</v>
      </c>
      <c r="Z13" s="92">
        <v>149000</v>
      </c>
      <c r="AA13" s="92">
        <v>0</v>
      </c>
      <c r="AB13" s="92">
        <v>0</v>
      </c>
      <c r="AC13" s="92">
        <v>0</v>
      </c>
      <c r="AD13" s="92">
        <v>0</v>
      </c>
      <c r="AE13" s="92">
        <v>0</v>
      </c>
      <c r="AF13" s="92">
        <v>0</v>
      </c>
      <c r="AG13" s="92">
        <v>149000</v>
      </c>
      <c r="AH13" s="92">
        <v>0</v>
      </c>
      <c r="AI13" s="92">
        <v>0</v>
      </c>
      <c r="AJ13" s="92">
        <v>0</v>
      </c>
      <c r="AK13" s="92">
        <v>0</v>
      </c>
      <c r="AL13" s="92">
        <v>0</v>
      </c>
      <c r="AM13" s="92">
        <v>0</v>
      </c>
      <c r="AN13" s="92">
        <v>0</v>
      </c>
      <c r="AO13" s="92">
        <v>0</v>
      </c>
    </row>
    <row r="14" spans="2:41" ht="15.95" hidden="1" customHeight="1" x14ac:dyDescent="0.2">
      <c r="B14" s="124" t="s">
        <v>0</v>
      </c>
      <c r="C14" s="90" t="s">
        <v>17</v>
      </c>
      <c r="D14" s="91">
        <f t="shared" si="0"/>
        <v>0</v>
      </c>
      <c r="E14" s="123"/>
      <c r="F14" s="114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92">
        <v>0</v>
      </c>
      <c r="U14" s="92">
        <v>0</v>
      </c>
      <c r="V14" s="92">
        <v>0</v>
      </c>
      <c r="W14" s="92">
        <v>0</v>
      </c>
      <c r="X14" s="92">
        <v>0</v>
      </c>
      <c r="Y14" s="92">
        <v>0</v>
      </c>
      <c r="Z14" s="92">
        <v>0</v>
      </c>
      <c r="AA14" s="92">
        <v>0</v>
      </c>
      <c r="AB14" s="92">
        <v>0</v>
      </c>
      <c r="AC14" s="92">
        <v>0</v>
      </c>
      <c r="AD14" s="92">
        <v>0</v>
      </c>
      <c r="AE14" s="92">
        <v>0</v>
      </c>
      <c r="AF14" s="92">
        <v>0</v>
      </c>
      <c r="AG14" s="92">
        <v>0</v>
      </c>
      <c r="AH14" s="92">
        <v>0</v>
      </c>
      <c r="AI14" s="92">
        <v>0</v>
      </c>
      <c r="AJ14" s="92">
        <v>0</v>
      </c>
      <c r="AK14" s="92">
        <v>0</v>
      </c>
      <c r="AL14" s="92">
        <v>0</v>
      </c>
      <c r="AM14" s="92">
        <v>0</v>
      </c>
      <c r="AN14" s="92">
        <v>0</v>
      </c>
      <c r="AO14" s="92">
        <v>0</v>
      </c>
    </row>
    <row r="15" spans="2:41" ht="15.95" hidden="1" customHeight="1" x14ac:dyDescent="0.2">
      <c r="B15" s="124" t="s">
        <v>18</v>
      </c>
      <c r="C15" s="90" t="s">
        <v>19</v>
      </c>
      <c r="D15" s="91">
        <f t="shared" si="0"/>
        <v>0</v>
      </c>
      <c r="E15" s="123"/>
      <c r="F15" s="114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92">
        <v>0</v>
      </c>
      <c r="N15" s="92">
        <v>0</v>
      </c>
      <c r="O15" s="92">
        <v>0</v>
      </c>
      <c r="P15" s="92">
        <v>0</v>
      </c>
      <c r="Q15" s="92">
        <v>0</v>
      </c>
      <c r="R15" s="92">
        <v>0</v>
      </c>
      <c r="S15" s="92">
        <v>0</v>
      </c>
      <c r="T15" s="92">
        <v>0</v>
      </c>
      <c r="U15" s="92">
        <v>0</v>
      </c>
      <c r="V15" s="92">
        <v>0</v>
      </c>
      <c r="W15" s="92">
        <v>0</v>
      </c>
      <c r="X15" s="92">
        <v>0</v>
      </c>
      <c r="Y15" s="92">
        <v>0</v>
      </c>
      <c r="Z15" s="92">
        <v>0</v>
      </c>
      <c r="AA15" s="92">
        <v>0</v>
      </c>
      <c r="AB15" s="92">
        <v>0</v>
      </c>
      <c r="AC15" s="92">
        <v>0</v>
      </c>
      <c r="AD15" s="92">
        <v>0</v>
      </c>
      <c r="AE15" s="92">
        <v>0</v>
      </c>
      <c r="AF15" s="92">
        <v>0</v>
      </c>
      <c r="AG15" s="92">
        <v>0</v>
      </c>
      <c r="AH15" s="92">
        <v>0</v>
      </c>
      <c r="AI15" s="92">
        <v>0</v>
      </c>
      <c r="AJ15" s="92">
        <v>0</v>
      </c>
      <c r="AK15" s="92">
        <v>0</v>
      </c>
      <c r="AL15" s="92">
        <v>0</v>
      </c>
      <c r="AM15" s="92">
        <v>0</v>
      </c>
      <c r="AN15" s="92">
        <v>0</v>
      </c>
      <c r="AO15" s="92">
        <v>0</v>
      </c>
    </row>
    <row r="16" spans="2:41" ht="15.95" hidden="1" customHeight="1" x14ac:dyDescent="0.2">
      <c r="B16" s="124" t="s">
        <v>20</v>
      </c>
      <c r="C16" s="90" t="s">
        <v>21</v>
      </c>
      <c r="D16" s="91">
        <f t="shared" si="0"/>
        <v>0</v>
      </c>
      <c r="E16" s="123"/>
      <c r="F16" s="114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92">
        <v>0</v>
      </c>
      <c r="N16" s="92">
        <v>0</v>
      </c>
      <c r="O16" s="92">
        <v>0</v>
      </c>
      <c r="P16" s="92">
        <v>0</v>
      </c>
      <c r="Q16" s="92">
        <v>0</v>
      </c>
      <c r="R16" s="92">
        <v>0</v>
      </c>
      <c r="S16" s="92">
        <v>0</v>
      </c>
      <c r="T16" s="92">
        <v>0</v>
      </c>
      <c r="U16" s="92">
        <v>0</v>
      </c>
      <c r="V16" s="92">
        <v>0</v>
      </c>
      <c r="W16" s="92">
        <v>0</v>
      </c>
      <c r="X16" s="92">
        <v>0</v>
      </c>
      <c r="Y16" s="92">
        <v>0</v>
      </c>
      <c r="Z16" s="92">
        <v>0</v>
      </c>
      <c r="AA16" s="92">
        <v>0</v>
      </c>
      <c r="AB16" s="92">
        <v>0</v>
      </c>
      <c r="AC16" s="92">
        <v>0</v>
      </c>
      <c r="AD16" s="92">
        <v>0</v>
      </c>
      <c r="AE16" s="92">
        <v>0</v>
      </c>
      <c r="AF16" s="92">
        <v>0</v>
      </c>
      <c r="AG16" s="92">
        <v>0</v>
      </c>
      <c r="AH16" s="92">
        <v>0</v>
      </c>
      <c r="AI16" s="92">
        <v>0</v>
      </c>
      <c r="AJ16" s="92">
        <v>0</v>
      </c>
      <c r="AK16" s="92">
        <v>0</v>
      </c>
      <c r="AL16" s="92">
        <v>0</v>
      </c>
      <c r="AM16" s="92">
        <v>0</v>
      </c>
      <c r="AN16" s="92">
        <v>0</v>
      </c>
      <c r="AO16" s="92">
        <v>0</v>
      </c>
    </row>
    <row r="17" spans="2:41" ht="15.95" hidden="1" customHeight="1" x14ac:dyDescent="0.2">
      <c r="B17" s="124" t="s">
        <v>22</v>
      </c>
      <c r="C17" s="90" t="s">
        <v>23</v>
      </c>
      <c r="D17" s="91">
        <f t="shared" si="0"/>
        <v>0</v>
      </c>
      <c r="E17" s="123"/>
      <c r="F17" s="114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0</v>
      </c>
      <c r="M17" s="92">
        <v>0</v>
      </c>
      <c r="N17" s="92">
        <v>0</v>
      </c>
      <c r="O17" s="92">
        <v>0</v>
      </c>
      <c r="P17" s="92">
        <v>0</v>
      </c>
      <c r="Q17" s="92">
        <v>0</v>
      </c>
      <c r="R17" s="92">
        <v>0</v>
      </c>
      <c r="S17" s="92">
        <v>0</v>
      </c>
      <c r="T17" s="92">
        <v>0</v>
      </c>
      <c r="U17" s="92">
        <v>0</v>
      </c>
      <c r="V17" s="92">
        <v>0</v>
      </c>
      <c r="W17" s="92">
        <v>0</v>
      </c>
      <c r="X17" s="92">
        <v>0</v>
      </c>
      <c r="Y17" s="92">
        <v>0</v>
      </c>
      <c r="Z17" s="92">
        <v>0</v>
      </c>
      <c r="AA17" s="92">
        <v>0</v>
      </c>
      <c r="AB17" s="92">
        <v>0</v>
      </c>
      <c r="AC17" s="92">
        <v>0</v>
      </c>
      <c r="AD17" s="92">
        <v>0</v>
      </c>
      <c r="AE17" s="92">
        <v>0</v>
      </c>
      <c r="AF17" s="92">
        <v>0</v>
      </c>
      <c r="AG17" s="92">
        <v>0</v>
      </c>
      <c r="AH17" s="92">
        <v>0</v>
      </c>
      <c r="AI17" s="92">
        <v>0</v>
      </c>
      <c r="AJ17" s="92">
        <v>0</v>
      </c>
      <c r="AK17" s="92">
        <v>0</v>
      </c>
      <c r="AL17" s="92">
        <v>0</v>
      </c>
      <c r="AM17" s="92">
        <v>0</v>
      </c>
      <c r="AN17" s="92">
        <v>0</v>
      </c>
      <c r="AO17" s="92">
        <v>0</v>
      </c>
    </row>
    <row r="18" spans="2:41" ht="15.95" hidden="1" customHeight="1" x14ac:dyDescent="0.2">
      <c r="B18" s="124" t="s">
        <v>24</v>
      </c>
      <c r="C18" s="90" t="s">
        <v>25</v>
      </c>
      <c r="D18" s="91">
        <f t="shared" si="0"/>
        <v>0</v>
      </c>
      <c r="E18" s="123"/>
      <c r="F18" s="114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2">
        <v>0</v>
      </c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92">
        <v>0</v>
      </c>
      <c r="U18" s="92">
        <v>0</v>
      </c>
      <c r="V18" s="92">
        <v>0</v>
      </c>
      <c r="W18" s="92">
        <v>0</v>
      </c>
      <c r="X18" s="92">
        <v>0</v>
      </c>
      <c r="Y18" s="92">
        <v>0</v>
      </c>
      <c r="Z18" s="92">
        <v>0</v>
      </c>
      <c r="AA18" s="92">
        <v>0</v>
      </c>
      <c r="AB18" s="92">
        <v>0</v>
      </c>
      <c r="AC18" s="92">
        <v>0</v>
      </c>
      <c r="AD18" s="92">
        <v>0</v>
      </c>
      <c r="AE18" s="92">
        <v>0</v>
      </c>
      <c r="AF18" s="92">
        <v>0</v>
      </c>
      <c r="AG18" s="92">
        <v>0</v>
      </c>
      <c r="AH18" s="92">
        <v>0</v>
      </c>
      <c r="AI18" s="92">
        <v>0</v>
      </c>
      <c r="AJ18" s="92">
        <v>0</v>
      </c>
      <c r="AK18" s="92">
        <v>0</v>
      </c>
      <c r="AL18" s="92">
        <v>0</v>
      </c>
      <c r="AM18" s="92">
        <v>0</v>
      </c>
      <c r="AN18" s="92">
        <v>0</v>
      </c>
      <c r="AO18" s="92">
        <v>0</v>
      </c>
    </row>
    <row r="19" spans="2:41" ht="15.95" customHeight="1" x14ac:dyDescent="0.2">
      <c r="B19" s="124" t="s">
        <v>26</v>
      </c>
      <c r="C19" s="90" t="s">
        <v>27</v>
      </c>
      <c r="D19" s="91">
        <f t="shared" si="0"/>
        <v>1000000</v>
      </c>
      <c r="E19" s="123"/>
      <c r="F19" s="114">
        <v>1000000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0</v>
      </c>
      <c r="M19" s="92">
        <v>0</v>
      </c>
      <c r="N19" s="92">
        <v>0</v>
      </c>
      <c r="O19" s="92">
        <v>0</v>
      </c>
      <c r="P19" s="92">
        <v>0</v>
      </c>
      <c r="Q19" s="92">
        <v>0</v>
      </c>
      <c r="R19" s="92">
        <v>0</v>
      </c>
      <c r="S19" s="92">
        <v>0</v>
      </c>
      <c r="T19" s="92">
        <v>0</v>
      </c>
      <c r="U19" s="92">
        <v>0</v>
      </c>
      <c r="V19" s="92">
        <v>0</v>
      </c>
      <c r="W19" s="92">
        <v>0</v>
      </c>
      <c r="X19" s="92">
        <v>0</v>
      </c>
      <c r="Y19" s="92">
        <v>0</v>
      </c>
      <c r="Z19" s="92">
        <v>0</v>
      </c>
      <c r="AA19" s="92">
        <v>0</v>
      </c>
      <c r="AB19" s="92">
        <v>0</v>
      </c>
      <c r="AC19" s="92">
        <v>0</v>
      </c>
      <c r="AD19" s="92">
        <v>0</v>
      </c>
      <c r="AE19" s="92">
        <v>0</v>
      </c>
      <c r="AF19" s="92">
        <v>0</v>
      </c>
      <c r="AG19" s="92">
        <v>0</v>
      </c>
      <c r="AH19" s="92">
        <v>0</v>
      </c>
      <c r="AI19" s="92">
        <v>0</v>
      </c>
      <c r="AJ19" s="92">
        <v>0</v>
      </c>
      <c r="AK19" s="92">
        <v>0</v>
      </c>
      <c r="AL19" s="92">
        <v>0</v>
      </c>
      <c r="AM19" s="92">
        <v>0</v>
      </c>
      <c r="AN19" s="92">
        <v>0</v>
      </c>
      <c r="AO19" s="92">
        <v>0</v>
      </c>
    </row>
    <row r="20" spans="2:41" ht="15.95" hidden="1" customHeight="1" x14ac:dyDescent="0.2">
      <c r="B20" s="124" t="s">
        <v>28</v>
      </c>
      <c r="C20" s="90" t="s">
        <v>29</v>
      </c>
      <c r="D20" s="91">
        <f t="shared" si="0"/>
        <v>0</v>
      </c>
      <c r="E20" s="123"/>
      <c r="F20" s="114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2">
        <v>0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92">
        <v>0</v>
      </c>
      <c r="U20" s="92">
        <v>0</v>
      </c>
      <c r="V20" s="92">
        <v>0</v>
      </c>
      <c r="W20" s="92">
        <v>0</v>
      </c>
      <c r="X20" s="92">
        <v>0</v>
      </c>
      <c r="Y20" s="92">
        <v>0</v>
      </c>
      <c r="Z20" s="92">
        <v>0</v>
      </c>
      <c r="AA20" s="92">
        <v>0</v>
      </c>
      <c r="AB20" s="92">
        <v>0</v>
      </c>
      <c r="AC20" s="92">
        <v>0</v>
      </c>
      <c r="AD20" s="92">
        <v>0</v>
      </c>
      <c r="AE20" s="92">
        <v>0</v>
      </c>
      <c r="AF20" s="92">
        <v>0</v>
      </c>
      <c r="AG20" s="92">
        <v>0</v>
      </c>
      <c r="AH20" s="92">
        <v>0</v>
      </c>
      <c r="AI20" s="92">
        <v>0</v>
      </c>
      <c r="AJ20" s="92">
        <v>0</v>
      </c>
      <c r="AK20" s="92">
        <v>0</v>
      </c>
      <c r="AL20" s="92">
        <v>0</v>
      </c>
      <c r="AM20" s="92">
        <v>0</v>
      </c>
      <c r="AN20" s="92">
        <v>0</v>
      </c>
      <c r="AO20" s="92">
        <v>0</v>
      </c>
    </row>
    <row r="21" spans="2:41" ht="15.95" customHeight="1" x14ac:dyDescent="0.2">
      <c r="B21" s="125" t="s">
        <v>30</v>
      </c>
      <c r="C21" s="93" t="s">
        <v>31</v>
      </c>
      <c r="D21" s="94">
        <f>SUM(D7:D19)</f>
        <v>16993798</v>
      </c>
      <c r="E21" s="123"/>
      <c r="F21" s="115">
        <f>SUM(F7:F19)</f>
        <v>1700000</v>
      </c>
      <c r="G21" s="95">
        <f t="shared" ref="G21:AD21" si="1">SUM(G7:G19)</f>
        <v>0</v>
      </c>
      <c r="H21" s="95">
        <f t="shared" si="1"/>
        <v>0</v>
      </c>
      <c r="I21" s="95">
        <f t="shared" si="1"/>
        <v>0</v>
      </c>
      <c r="J21" s="95">
        <f t="shared" si="1"/>
        <v>0</v>
      </c>
      <c r="K21" s="95">
        <f t="shared" si="1"/>
        <v>4647210</v>
      </c>
      <c r="L21" s="95">
        <f t="shared" si="1"/>
        <v>0</v>
      </c>
      <c r="M21" s="95">
        <f t="shared" si="1"/>
        <v>0</v>
      </c>
      <c r="N21" s="95">
        <f t="shared" si="1"/>
        <v>0</v>
      </c>
      <c r="O21" s="95">
        <f t="shared" si="1"/>
        <v>0</v>
      </c>
      <c r="P21" s="95">
        <f t="shared" si="1"/>
        <v>0</v>
      </c>
      <c r="Q21" s="95">
        <f t="shared" si="1"/>
        <v>0</v>
      </c>
      <c r="R21" s="95">
        <f t="shared" si="1"/>
        <v>3384300</v>
      </c>
      <c r="S21" s="95">
        <f t="shared" si="1"/>
        <v>0</v>
      </c>
      <c r="T21" s="95">
        <f t="shared" si="1"/>
        <v>800888</v>
      </c>
      <c r="U21" s="95">
        <f t="shared" si="1"/>
        <v>0</v>
      </c>
      <c r="V21" s="95">
        <f t="shared" si="1"/>
        <v>0</v>
      </c>
      <c r="W21" s="95">
        <f t="shared" si="1"/>
        <v>0</v>
      </c>
      <c r="X21" s="95">
        <f t="shared" si="1"/>
        <v>0</v>
      </c>
      <c r="Y21" s="95">
        <f t="shared" si="1"/>
        <v>1403300</v>
      </c>
      <c r="Z21" s="95">
        <f t="shared" si="1"/>
        <v>2467700</v>
      </c>
      <c r="AA21" s="95">
        <f t="shared" si="1"/>
        <v>0</v>
      </c>
      <c r="AB21" s="95">
        <f t="shared" si="1"/>
        <v>0</v>
      </c>
      <c r="AC21" s="95">
        <f t="shared" si="1"/>
        <v>0</v>
      </c>
      <c r="AD21" s="95">
        <f t="shared" si="1"/>
        <v>0</v>
      </c>
      <c r="AE21" s="95">
        <f t="shared" ref="AE21:AO21" si="2">SUM(AE7:AE19)</f>
        <v>0</v>
      </c>
      <c r="AF21" s="95">
        <f t="shared" si="2"/>
        <v>0</v>
      </c>
      <c r="AG21" s="95">
        <f t="shared" si="2"/>
        <v>2590400</v>
      </c>
      <c r="AH21" s="95">
        <f t="shared" si="2"/>
        <v>0</v>
      </c>
      <c r="AI21" s="95">
        <f t="shared" si="2"/>
        <v>0</v>
      </c>
      <c r="AJ21" s="95">
        <f t="shared" si="2"/>
        <v>0</v>
      </c>
      <c r="AK21" s="95">
        <f t="shared" si="2"/>
        <v>0</v>
      </c>
      <c r="AL21" s="95">
        <f t="shared" si="2"/>
        <v>0</v>
      </c>
      <c r="AM21" s="95">
        <f t="shared" si="2"/>
        <v>0</v>
      </c>
      <c r="AN21" s="95">
        <f t="shared" si="2"/>
        <v>0</v>
      </c>
      <c r="AO21" s="95">
        <f t="shared" si="2"/>
        <v>0</v>
      </c>
    </row>
    <row r="22" spans="2:41" ht="15.95" customHeight="1" x14ac:dyDescent="0.2">
      <c r="B22" s="124" t="s">
        <v>32</v>
      </c>
      <c r="C22" s="90" t="s">
        <v>33</v>
      </c>
      <c r="D22" s="91">
        <f t="shared" si="0"/>
        <v>7029680</v>
      </c>
      <c r="E22" s="123"/>
      <c r="F22" s="114">
        <v>7029680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92">
        <v>0</v>
      </c>
      <c r="N22" s="92">
        <v>0</v>
      </c>
      <c r="O22" s="92">
        <v>0</v>
      </c>
      <c r="P22" s="92">
        <v>0</v>
      </c>
      <c r="Q22" s="92">
        <v>0</v>
      </c>
      <c r="R22" s="92">
        <v>0</v>
      </c>
      <c r="S22" s="92">
        <v>0</v>
      </c>
      <c r="T22" s="92">
        <v>0</v>
      </c>
      <c r="U22" s="92">
        <v>0</v>
      </c>
      <c r="V22" s="92">
        <v>0</v>
      </c>
      <c r="W22" s="92">
        <v>0</v>
      </c>
      <c r="X22" s="92">
        <v>0</v>
      </c>
      <c r="Y22" s="92">
        <v>0</v>
      </c>
      <c r="Z22" s="92">
        <v>0</v>
      </c>
      <c r="AA22" s="92">
        <v>0</v>
      </c>
      <c r="AB22" s="92">
        <v>0</v>
      </c>
      <c r="AC22" s="92">
        <v>0</v>
      </c>
      <c r="AD22" s="92">
        <v>0</v>
      </c>
      <c r="AE22" s="92">
        <v>0</v>
      </c>
      <c r="AF22" s="92">
        <v>0</v>
      </c>
      <c r="AG22" s="92">
        <v>0</v>
      </c>
      <c r="AH22" s="92">
        <v>0</v>
      </c>
      <c r="AI22" s="92">
        <v>0</v>
      </c>
      <c r="AJ22" s="92">
        <v>0</v>
      </c>
      <c r="AK22" s="92">
        <v>0</v>
      </c>
      <c r="AL22" s="92">
        <v>0</v>
      </c>
      <c r="AM22" s="92">
        <v>0</v>
      </c>
      <c r="AN22" s="92">
        <v>0</v>
      </c>
      <c r="AO22" s="92">
        <v>0</v>
      </c>
    </row>
    <row r="23" spans="2:41" ht="15.95" customHeight="1" x14ac:dyDescent="0.2">
      <c r="B23" s="124" t="s">
        <v>34</v>
      </c>
      <c r="C23" s="90" t="s">
        <v>35</v>
      </c>
      <c r="D23" s="91">
        <f t="shared" si="0"/>
        <v>2355000</v>
      </c>
      <c r="E23" s="123"/>
      <c r="F23" s="114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92">
        <v>0</v>
      </c>
      <c r="N23" s="92">
        <v>0</v>
      </c>
      <c r="O23" s="92">
        <v>0</v>
      </c>
      <c r="P23" s="92">
        <v>0</v>
      </c>
      <c r="Q23" s="92">
        <v>0</v>
      </c>
      <c r="R23" s="92">
        <v>150000</v>
      </c>
      <c r="S23" s="92">
        <v>0</v>
      </c>
      <c r="T23" s="92">
        <v>0</v>
      </c>
      <c r="U23" s="92">
        <v>1800000</v>
      </c>
      <c r="V23" s="92">
        <v>0</v>
      </c>
      <c r="W23" s="92">
        <v>0</v>
      </c>
      <c r="X23" s="92">
        <v>405000</v>
      </c>
      <c r="Y23" s="92">
        <v>0</v>
      </c>
      <c r="Z23" s="92">
        <v>0</v>
      </c>
      <c r="AA23" s="92">
        <v>0</v>
      </c>
      <c r="AB23" s="92">
        <v>0</v>
      </c>
      <c r="AC23" s="92">
        <v>0</v>
      </c>
      <c r="AD23" s="92">
        <v>0</v>
      </c>
      <c r="AE23" s="92">
        <v>0</v>
      </c>
      <c r="AF23" s="92">
        <v>0</v>
      </c>
      <c r="AG23" s="92">
        <v>0</v>
      </c>
      <c r="AH23" s="92">
        <v>0</v>
      </c>
      <c r="AI23" s="92">
        <v>0</v>
      </c>
      <c r="AJ23" s="92">
        <v>0</v>
      </c>
      <c r="AK23" s="92">
        <v>0</v>
      </c>
      <c r="AL23" s="92">
        <v>0</v>
      </c>
      <c r="AM23" s="92">
        <v>0</v>
      </c>
      <c r="AN23" s="92">
        <v>0</v>
      </c>
      <c r="AO23" s="92">
        <v>0</v>
      </c>
    </row>
    <row r="24" spans="2:41" ht="15.95" hidden="1" customHeight="1" x14ac:dyDescent="0.2">
      <c r="B24" s="124" t="s">
        <v>36</v>
      </c>
      <c r="C24" s="90" t="s">
        <v>37</v>
      </c>
      <c r="D24" s="91">
        <f t="shared" si="0"/>
        <v>0</v>
      </c>
      <c r="E24" s="123"/>
      <c r="F24" s="114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2">
        <v>0</v>
      </c>
      <c r="N24" s="92">
        <v>0</v>
      </c>
      <c r="O24" s="92">
        <v>0</v>
      </c>
      <c r="P24" s="92">
        <v>0</v>
      </c>
      <c r="Q24" s="92">
        <v>0</v>
      </c>
      <c r="R24" s="92">
        <v>0</v>
      </c>
      <c r="S24" s="92">
        <v>0</v>
      </c>
      <c r="T24" s="92">
        <v>0</v>
      </c>
      <c r="U24" s="92">
        <v>0</v>
      </c>
      <c r="V24" s="92">
        <v>0</v>
      </c>
      <c r="W24" s="92">
        <v>0</v>
      </c>
      <c r="X24" s="92">
        <v>0</v>
      </c>
      <c r="Y24" s="92">
        <v>0</v>
      </c>
      <c r="Z24" s="92">
        <v>0</v>
      </c>
      <c r="AA24" s="92">
        <v>0</v>
      </c>
      <c r="AB24" s="92">
        <v>0</v>
      </c>
      <c r="AC24" s="92">
        <v>0</v>
      </c>
      <c r="AD24" s="92">
        <v>0</v>
      </c>
      <c r="AE24" s="92">
        <v>0</v>
      </c>
      <c r="AF24" s="92">
        <v>0</v>
      </c>
      <c r="AG24" s="92">
        <v>0</v>
      </c>
      <c r="AH24" s="92">
        <v>0</v>
      </c>
      <c r="AI24" s="92">
        <v>0</v>
      </c>
      <c r="AJ24" s="92">
        <v>0</v>
      </c>
      <c r="AK24" s="92">
        <v>0</v>
      </c>
      <c r="AL24" s="92">
        <v>0</v>
      </c>
      <c r="AM24" s="92">
        <v>0</v>
      </c>
      <c r="AN24" s="92">
        <v>0</v>
      </c>
      <c r="AO24" s="92">
        <v>0</v>
      </c>
    </row>
    <row r="25" spans="2:41" ht="15.95" customHeight="1" x14ac:dyDescent="0.2">
      <c r="B25" s="125" t="s">
        <v>38</v>
      </c>
      <c r="C25" s="93" t="s">
        <v>39</v>
      </c>
      <c r="D25" s="94">
        <f>SUM(D22:D24)</f>
        <v>9384680</v>
      </c>
      <c r="E25" s="123"/>
      <c r="F25" s="115">
        <f>SUM(F22:F24)</f>
        <v>7029680</v>
      </c>
      <c r="G25" s="95">
        <f t="shared" ref="G25:AD25" si="3">SUM(G22:G24)</f>
        <v>0</v>
      </c>
      <c r="H25" s="95">
        <f t="shared" si="3"/>
        <v>0</v>
      </c>
      <c r="I25" s="95">
        <f t="shared" si="3"/>
        <v>0</v>
      </c>
      <c r="J25" s="95">
        <f t="shared" si="3"/>
        <v>0</v>
      </c>
      <c r="K25" s="95">
        <f t="shared" si="3"/>
        <v>0</v>
      </c>
      <c r="L25" s="95">
        <f t="shared" si="3"/>
        <v>0</v>
      </c>
      <c r="M25" s="95">
        <f t="shared" si="3"/>
        <v>0</v>
      </c>
      <c r="N25" s="95">
        <f t="shared" si="3"/>
        <v>0</v>
      </c>
      <c r="O25" s="95">
        <f t="shared" si="3"/>
        <v>0</v>
      </c>
      <c r="P25" s="95">
        <f t="shared" si="3"/>
        <v>0</v>
      </c>
      <c r="Q25" s="95">
        <f t="shared" si="3"/>
        <v>0</v>
      </c>
      <c r="R25" s="95">
        <f t="shared" si="3"/>
        <v>150000</v>
      </c>
      <c r="S25" s="95">
        <f t="shared" si="3"/>
        <v>0</v>
      </c>
      <c r="T25" s="95">
        <f t="shared" si="3"/>
        <v>0</v>
      </c>
      <c r="U25" s="95">
        <f t="shared" si="3"/>
        <v>1800000</v>
      </c>
      <c r="V25" s="95">
        <f t="shared" si="3"/>
        <v>0</v>
      </c>
      <c r="W25" s="95">
        <f t="shared" si="3"/>
        <v>0</v>
      </c>
      <c r="X25" s="95">
        <f t="shared" si="3"/>
        <v>405000</v>
      </c>
      <c r="Y25" s="95">
        <f t="shared" si="3"/>
        <v>0</v>
      </c>
      <c r="Z25" s="95">
        <f t="shared" si="3"/>
        <v>0</v>
      </c>
      <c r="AA25" s="95">
        <f t="shared" si="3"/>
        <v>0</v>
      </c>
      <c r="AB25" s="95">
        <f t="shared" si="3"/>
        <v>0</v>
      </c>
      <c r="AC25" s="95">
        <f t="shared" si="3"/>
        <v>0</v>
      </c>
      <c r="AD25" s="95">
        <f t="shared" si="3"/>
        <v>0</v>
      </c>
      <c r="AE25" s="95">
        <f t="shared" ref="AE25:AO25" si="4">SUM(AE22:AE24)</f>
        <v>0</v>
      </c>
      <c r="AF25" s="95">
        <f t="shared" si="4"/>
        <v>0</v>
      </c>
      <c r="AG25" s="95">
        <f t="shared" si="4"/>
        <v>0</v>
      </c>
      <c r="AH25" s="95">
        <f t="shared" si="4"/>
        <v>0</v>
      </c>
      <c r="AI25" s="95">
        <f t="shared" si="4"/>
        <v>0</v>
      </c>
      <c r="AJ25" s="95">
        <f t="shared" si="4"/>
        <v>0</v>
      </c>
      <c r="AK25" s="95">
        <f t="shared" si="4"/>
        <v>0</v>
      </c>
      <c r="AL25" s="95">
        <f t="shared" si="4"/>
        <v>0</v>
      </c>
      <c r="AM25" s="95">
        <f t="shared" si="4"/>
        <v>0</v>
      </c>
      <c r="AN25" s="95">
        <f t="shared" si="4"/>
        <v>0</v>
      </c>
      <c r="AO25" s="95">
        <f t="shared" si="4"/>
        <v>0</v>
      </c>
    </row>
    <row r="26" spans="2:41" ht="15.95" customHeight="1" x14ac:dyDescent="0.2">
      <c r="B26" s="126" t="s">
        <v>40</v>
      </c>
      <c r="C26" s="96" t="s">
        <v>41</v>
      </c>
      <c r="D26" s="97">
        <f>SUM(D21,D25)</f>
        <v>26378478</v>
      </c>
      <c r="E26" s="123"/>
      <c r="F26" s="116">
        <f>SUM(F21,F25)</f>
        <v>8729680</v>
      </c>
      <c r="G26" s="98">
        <f t="shared" ref="G26:AD26" si="5">SUM(G21,G25)</f>
        <v>0</v>
      </c>
      <c r="H26" s="98">
        <f t="shared" si="5"/>
        <v>0</v>
      </c>
      <c r="I26" s="98">
        <f t="shared" si="5"/>
        <v>0</v>
      </c>
      <c r="J26" s="98">
        <f t="shared" si="5"/>
        <v>0</v>
      </c>
      <c r="K26" s="98">
        <f t="shared" si="5"/>
        <v>4647210</v>
      </c>
      <c r="L26" s="98">
        <f t="shared" si="5"/>
        <v>0</v>
      </c>
      <c r="M26" s="98">
        <f t="shared" si="5"/>
        <v>0</v>
      </c>
      <c r="N26" s="98">
        <f t="shared" si="5"/>
        <v>0</v>
      </c>
      <c r="O26" s="98">
        <f t="shared" si="5"/>
        <v>0</v>
      </c>
      <c r="P26" s="98">
        <f t="shared" si="5"/>
        <v>0</v>
      </c>
      <c r="Q26" s="98">
        <f t="shared" si="5"/>
        <v>0</v>
      </c>
      <c r="R26" s="98">
        <f t="shared" si="5"/>
        <v>3534300</v>
      </c>
      <c r="S26" s="98">
        <f t="shared" si="5"/>
        <v>0</v>
      </c>
      <c r="T26" s="98">
        <f t="shared" si="5"/>
        <v>800888</v>
      </c>
      <c r="U26" s="98">
        <f t="shared" si="5"/>
        <v>1800000</v>
      </c>
      <c r="V26" s="98">
        <f t="shared" si="5"/>
        <v>0</v>
      </c>
      <c r="W26" s="98">
        <f t="shared" si="5"/>
        <v>0</v>
      </c>
      <c r="X26" s="98">
        <f t="shared" si="5"/>
        <v>405000</v>
      </c>
      <c r="Y26" s="98">
        <f t="shared" si="5"/>
        <v>1403300</v>
      </c>
      <c r="Z26" s="98">
        <f t="shared" si="5"/>
        <v>2467700</v>
      </c>
      <c r="AA26" s="98">
        <f t="shared" si="5"/>
        <v>0</v>
      </c>
      <c r="AB26" s="98">
        <f t="shared" si="5"/>
        <v>0</v>
      </c>
      <c r="AC26" s="98">
        <f t="shared" si="5"/>
        <v>0</v>
      </c>
      <c r="AD26" s="98">
        <f t="shared" si="5"/>
        <v>0</v>
      </c>
      <c r="AE26" s="98">
        <f t="shared" ref="AE26:AO26" si="6">SUM(AE21,AE25)</f>
        <v>0</v>
      </c>
      <c r="AF26" s="98">
        <f t="shared" si="6"/>
        <v>0</v>
      </c>
      <c r="AG26" s="98">
        <f t="shared" si="6"/>
        <v>2590400</v>
      </c>
      <c r="AH26" s="98">
        <f t="shared" si="6"/>
        <v>0</v>
      </c>
      <c r="AI26" s="98">
        <f t="shared" si="6"/>
        <v>0</v>
      </c>
      <c r="AJ26" s="98">
        <f t="shared" si="6"/>
        <v>0</v>
      </c>
      <c r="AK26" s="98">
        <f t="shared" si="6"/>
        <v>0</v>
      </c>
      <c r="AL26" s="98">
        <f t="shared" si="6"/>
        <v>0</v>
      </c>
      <c r="AM26" s="98">
        <f t="shared" si="6"/>
        <v>0</v>
      </c>
      <c r="AN26" s="98">
        <f t="shared" si="6"/>
        <v>0</v>
      </c>
      <c r="AO26" s="98">
        <f t="shared" si="6"/>
        <v>0</v>
      </c>
    </row>
    <row r="27" spans="2:41" ht="15.95" customHeight="1" x14ac:dyDescent="0.2">
      <c r="B27" s="126" t="s">
        <v>42</v>
      </c>
      <c r="C27" s="96" t="s">
        <v>43</v>
      </c>
      <c r="D27" s="97">
        <f>SUM(D28:D34)</f>
        <v>5894306</v>
      </c>
      <c r="E27" s="123"/>
      <c r="F27" s="116">
        <f>SUM(F28:F34)</f>
        <v>1938739</v>
      </c>
      <c r="G27" s="98">
        <f t="shared" ref="G27:AD27" si="7">SUM(G28:G34)</f>
        <v>0</v>
      </c>
      <c r="H27" s="98">
        <f t="shared" si="7"/>
        <v>0</v>
      </c>
      <c r="I27" s="98">
        <f t="shared" si="7"/>
        <v>0</v>
      </c>
      <c r="J27" s="98">
        <f t="shared" si="7"/>
        <v>0</v>
      </c>
      <c r="K27" s="98">
        <f t="shared" si="7"/>
        <v>1022386</v>
      </c>
      <c r="L27" s="98">
        <f t="shared" si="7"/>
        <v>0</v>
      </c>
      <c r="M27" s="98">
        <f t="shared" si="7"/>
        <v>0</v>
      </c>
      <c r="N27" s="98">
        <f t="shared" si="7"/>
        <v>0</v>
      </c>
      <c r="O27" s="98">
        <f t="shared" si="7"/>
        <v>0</v>
      </c>
      <c r="P27" s="98">
        <f t="shared" si="7"/>
        <v>0</v>
      </c>
      <c r="Q27" s="98">
        <f t="shared" si="7"/>
        <v>0</v>
      </c>
      <c r="R27" s="98">
        <f t="shared" si="7"/>
        <v>795754</v>
      </c>
      <c r="S27" s="98">
        <f t="shared" si="7"/>
        <v>0</v>
      </c>
      <c r="T27" s="98">
        <f t="shared" si="7"/>
        <v>176195</v>
      </c>
      <c r="U27" s="98">
        <f t="shared" si="7"/>
        <v>396000</v>
      </c>
      <c r="V27" s="98">
        <f t="shared" si="7"/>
        <v>0</v>
      </c>
      <c r="W27" s="98">
        <f t="shared" si="7"/>
        <v>0</v>
      </c>
      <c r="X27" s="98">
        <f t="shared" si="7"/>
        <v>89100</v>
      </c>
      <c r="Y27" s="98">
        <f t="shared" si="7"/>
        <v>326934</v>
      </c>
      <c r="Z27" s="98">
        <f t="shared" si="7"/>
        <v>561102</v>
      </c>
      <c r="AA27" s="98">
        <f t="shared" si="7"/>
        <v>0</v>
      </c>
      <c r="AB27" s="98">
        <f t="shared" si="7"/>
        <v>0</v>
      </c>
      <c r="AC27" s="98">
        <f t="shared" si="7"/>
        <v>0</v>
      </c>
      <c r="AD27" s="98">
        <f t="shared" si="7"/>
        <v>0</v>
      </c>
      <c r="AE27" s="98">
        <f t="shared" ref="AE27:AO27" si="8">SUM(AE28:AE34)</f>
        <v>0</v>
      </c>
      <c r="AF27" s="98">
        <f t="shared" si="8"/>
        <v>0</v>
      </c>
      <c r="AG27" s="98">
        <f t="shared" si="8"/>
        <v>588096</v>
      </c>
      <c r="AH27" s="98">
        <f t="shared" si="8"/>
        <v>0</v>
      </c>
      <c r="AI27" s="98">
        <f t="shared" si="8"/>
        <v>0</v>
      </c>
      <c r="AJ27" s="98">
        <f t="shared" si="8"/>
        <v>0</v>
      </c>
      <c r="AK27" s="98">
        <f t="shared" si="8"/>
        <v>0</v>
      </c>
      <c r="AL27" s="98">
        <f t="shared" si="8"/>
        <v>0</v>
      </c>
      <c r="AM27" s="98">
        <f t="shared" si="8"/>
        <v>0</v>
      </c>
      <c r="AN27" s="98">
        <f t="shared" si="8"/>
        <v>0</v>
      </c>
      <c r="AO27" s="98">
        <f t="shared" si="8"/>
        <v>0</v>
      </c>
    </row>
    <row r="28" spans="2:41" ht="15.95" customHeight="1" x14ac:dyDescent="0.2">
      <c r="B28" s="124" t="s">
        <v>44</v>
      </c>
      <c r="C28" s="90" t="s">
        <v>45</v>
      </c>
      <c r="D28" s="91">
        <f t="shared" ref="D28:D34" si="9">SUM(F28:AO28)</f>
        <v>5639366</v>
      </c>
      <c r="E28" s="123"/>
      <c r="F28" s="114">
        <v>1887751</v>
      </c>
      <c r="G28" s="92">
        <v>0</v>
      </c>
      <c r="H28" s="92">
        <v>0</v>
      </c>
      <c r="I28" s="92">
        <v>0</v>
      </c>
      <c r="J28" s="92">
        <v>0</v>
      </c>
      <c r="K28" s="92">
        <v>1022386</v>
      </c>
      <c r="L28" s="92">
        <v>0</v>
      </c>
      <c r="M28" s="92">
        <v>0</v>
      </c>
      <c r="N28" s="92">
        <v>0</v>
      </c>
      <c r="O28" s="92">
        <v>0</v>
      </c>
      <c r="P28" s="92">
        <v>0</v>
      </c>
      <c r="Q28" s="92">
        <v>0</v>
      </c>
      <c r="R28" s="92">
        <v>744766</v>
      </c>
      <c r="S28" s="92">
        <v>0</v>
      </c>
      <c r="T28" s="92">
        <v>176195</v>
      </c>
      <c r="U28" s="92">
        <v>396000</v>
      </c>
      <c r="V28" s="92">
        <v>0</v>
      </c>
      <c r="W28" s="92">
        <v>0</v>
      </c>
      <c r="X28" s="92">
        <v>89100</v>
      </c>
      <c r="Y28" s="92">
        <v>275946</v>
      </c>
      <c r="Z28" s="92">
        <v>510114</v>
      </c>
      <c r="AA28" s="92">
        <v>0</v>
      </c>
      <c r="AB28" s="92">
        <v>0</v>
      </c>
      <c r="AC28" s="92">
        <v>0</v>
      </c>
      <c r="AD28" s="92">
        <v>0</v>
      </c>
      <c r="AE28" s="92">
        <v>0</v>
      </c>
      <c r="AF28" s="92">
        <v>0</v>
      </c>
      <c r="AG28" s="92">
        <v>537108</v>
      </c>
      <c r="AH28" s="92">
        <v>0</v>
      </c>
      <c r="AI28" s="92">
        <v>0</v>
      </c>
      <c r="AJ28" s="92">
        <v>0</v>
      </c>
      <c r="AK28" s="92">
        <v>0</v>
      </c>
      <c r="AL28" s="92">
        <v>0</v>
      </c>
      <c r="AM28" s="92">
        <v>0</v>
      </c>
      <c r="AN28" s="92">
        <v>0</v>
      </c>
      <c r="AO28" s="92">
        <v>0</v>
      </c>
    </row>
    <row r="29" spans="2:41" ht="15.95" hidden="1" customHeight="1" x14ac:dyDescent="0.2">
      <c r="B29" s="124" t="s">
        <v>46</v>
      </c>
      <c r="C29" s="90" t="s">
        <v>47</v>
      </c>
      <c r="D29" s="91">
        <f t="shared" si="9"/>
        <v>0</v>
      </c>
      <c r="E29" s="123"/>
      <c r="F29" s="114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0</v>
      </c>
      <c r="N29" s="92">
        <v>0</v>
      </c>
      <c r="O29" s="92">
        <v>0</v>
      </c>
      <c r="P29" s="92">
        <v>0</v>
      </c>
      <c r="Q29" s="92">
        <v>0</v>
      </c>
      <c r="R29" s="92">
        <v>0</v>
      </c>
      <c r="S29" s="92">
        <v>0</v>
      </c>
      <c r="T29" s="92">
        <v>0</v>
      </c>
      <c r="U29" s="92">
        <v>0</v>
      </c>
      <c r="V29" s="92">
        <v>0</v>
      </c>
      <c r="W29" s="92">
        <v>0</v>
      </c>
      <c r="X29" s="92">
        <v>0</v>
      </c>
      <c r="Y29" s="92">
        <v>0</v>
      </c>
      <c r="Z29" s="92">
        <v>0</v>
      </c>
      <c r="AA29" s="92">
        <v>0</v>
      </c>
      <c r="AB29" s="92">
        <v>0</v>
      </c>
      <c r="AC29" s="92">
        <v>0</v>
      </c>
      <c r="AD29" s="92">
        <v>0</v>
      </c>
      <c r="AE29" s="92">
        <v>0</v>
      </c>
      <c r="AF29" s="92">
        <v>0</v>
      </c>
      <c r="AG29" s="92">
        <v>0</v>
      </c>
      <c r="AH29" s="92">
        <v>0</v>
      </c>
      <c r="AI29" s="92">
        <v>0</v>
      </c>
      <c r="AJ29" s="92">
        <v>0</v>
      </c>
      <c r="AK29" s="92">
        <v>0</v>
      </c>
      <c r="AL29" s="92">
        <v>0</v>
      </c>
      <c r="AM29" s="92">
        <v>0</v>
      </c>
      <c r="AN29" s="92">
        <v>0</v>
      </c>
      <c r="AO29" s="92">
        <v>0</v>
      </c>
    </row>
    <row r="30" spans="2:41" ht="15.95" hidden="1" customHeight="1" x14ac:dyDescent="0.2">
      <c r="B30" s="124" t="s">
        <v>48</v>
      </c>
      <c r="C30" s="90" t="s">
        <v>49</v>
      </c>
      <c r="D30" s="91">
        <f t="shared" si="9"/>
        <v>0</v>
      </c>
      <c r="E30" s="123"/>
      <c r="F30" s="114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92">
        <v>0</v>
      </c>
      <c r="O30" s="92">
        <v>0</v>
      </c>
      <c r="P30" s="92">
        <v>0</v>
      </c>
      <c r="Q30" s="92">
        <v>0</v>
      </c>
      <c r="R30" s="92">
        <v>0</v>
      </c>
      <c r="S30" s="92">
        <v>0</v>
      </c>
      <c r="T30" s="92">
        <v>0</v>
      </c>
      <c r="U30" s="92">
        <v>0</v>
      </c>
      <c r="V30" s="92">
        <v>0</v>
      </c>
      <c r="W30" s="92">
        <v>0</v>
      </c>
      <c r="X30" s="92">
        <v>0</v>
      </c>
      <c r="Y30" s="92">
        <v>0</v>
      </c>
      <c r="Z30" s="92">
        <v>0</v>
      </c>
      <c r="AA30" s="92">
        <v>0</v>
      </c>
      <c r="AB30" s="92">
        <v>0</v>
      </c>
      <c r="AC30" s="92">
        <v>0</v>
      </c>
      <c r="AD30" s="92">
        <v>0</v>
      </c>
      <c r="AE30" s="92">
        <v>0</v>
      </c>
      <c r="AF30" s="92">
        <v>0</v>
      </c>
      <c r="AG30" s="92">
        <v>0</v>
      </c>
      <c r="AH30" s="92">
        <v>0</v>
      </c>
      <c r="AI30" s="92">
        <v>0</v>
      </c>
      <c r="AJ30" s="92">
        <v>0</v>
      </c>
      <c r="AK30" s="92">
        <v>0</v>
      </c>
      <c r="AL30" s="92">
        <v>0</v>
      </c>
      <c r="AM30" s="92">
        <v>0</v>
      </c>
      <c r="AN30" s="92">
        <v>0</v>
      </c>
      <c r="AO30" s="92">
        <v>0</v>
      </c>
    </row>
    <row r="31" spans="2:41" ht="15.95" customHeight="1" x14ac:dyDescent="0.2">
      <c r="B31" s="124" t="s">
        <v>50</v>
      </c>
      <c r="C31" s="90" t="s">
        <v>51</v>
      </c>
      <c r="D31" s="91">
        <f t="shared" si="9"/>
        <v>123075</v>
      </c>
      <c r="E31" s="123"/>
      <c r="F31" s="114">
        <v>24615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2">
        <v>0</v>
      </c>
      <c r="N31" s="92">
        <v>0</v>
      </c>
      <c r="O31" s="92">
        <v>0</v>
      </c>
      <c r="P31" s="92">
        <v>0</v>
      </c>
      <c r="Q31" s="92">
        <v>0</v>
      </c>
      <c r="R31" s="92">
        <v>24615</v>
      </c>
      <c r="S31" s="92">
        <v>0</v>
      </c>
      <c r="T31" s="92">
        <v>0</v>
      </c>
      <c r="U31" s="92">
        <v>0</v>
      </c>
      <c r="V31" s="92">
        <v>0</v>
      </c>
      <c r="W31" s="92">
        <v>0</v>
      </c>
      <c r="X31" s="92">
        <v>0</v>
      </c>
      <c r="Y31" s="92">
        <v>24615</v>
      </c>
      <c r="Z31" s="92">
        <v>24615</v>
      </c>
      <c r="AA31" s="92">
        <v>0</v>
      </c>
      <c r="AB31" s="92">
        <v>0</v>
      </c>
      <c r="AC31" s="92">
        <v>0</v>
      </c>
      <c r="AD31" s="92">
        <v>0</v>
      </c>
      <c r="AE31" s="92">
        <v>0</v>
      </c>
      <c r="AF31" s="92">
        <v>0</v>
      </c>
      <c r="AG31" s="92">
        <v>24615</v>
      </c>
      <c r="AH31" s="92">
        <v>0</v>
      </c>
      <c r="AI31" s="92">
        <v>0</v>
      </c>
      <c r="AJ31" s="92">
        <v>0</v>
      </c>
      <c r="AK31" s="92">
        <v>0</v>
      </c>
      <c r="AL31" s="92">
        <v>0</v>
      </c>
      <c r="AM31" s="92">
        <v>0</v>
      </c>
      <c r="AN31" s="92">
        <v>0</v>
      </c>
      <c r="AO31" s="92">
        <v>0</v>
      </c>
    </row>
    <row r="32" spans="2:41" ht="15.95" hidden="1" customHeight="1" x14ac:dyDescent="0.2">
      <c r="B32" s="124" t="s">
        <v>52</v>
      </c>
      <c r="C32" s="90" t="s">
        <v>53</v>
      </c>
      <c r="D32" s="91">
        <f t="shared" si="9"/>
        <v>0</v>
      </c>
      <c r="E32" s="123"/>
      <c r="F32" s="114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2">
        <v>0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92">
        <v>0</v>
      </c>
      <c r="U32" s="92">
        <v>0</v>
      </c>
      <c r="V32" s="92">
        <v>0</v>
      </c>
      <c r="W32" s="92">
        <v>0</v>
      </c>
      <c r="X32" s="92">
        <v>0</v>
      </c>
      <c r="Y32" s="92">
        <v>0</v>
      </c>
      <c r="Z32" s="92">
        <v>0</v>
      </c>
      <c r="AA32" s="92">
        <v>0</v>
      </c>
      <c r="AB32" s="92">
        <v>0</v>
      </c>
      <c r="AC32" s="92">
        <v>0</v>
      </c>
      <c r="AD32" s="92">
        <v>0</v>
      </c>
      <c r="AE32" s="92">
        <v>0</v>
      </c>
      <c r="AF32" s="92">
        <v>0</v>
      </c>
      <c r="AG32" s="92">
        <v>0</v>
      </c>
      <c r="AH32" s="92">
        <v>0</v>
      </c>
      <c r="AI32" s="92">
        <v>0</v>
      </c>
      <c r="AJ32" s="92">
        <v>0</v>
      </c>
      <c r="AK32" s="92">
        <v>0</v>
      </c>
      <c r="AL32" s="92">
        <v>0</v>
      </c>
      <c r="AM32" s="92">
        <v>0</v>
      </c>
      <c r="AN32" s="92">
        <v>0</v>
      </c>
      <c r="AO32" s="92">
        <v>0</v>
      </c>
    </row>
    <row r="33" spans="2:41" ht="15.95" hidden="1" customHeight="1" x14ac:dyDescent="0.2">
      <c r="B33" s="124" t="s">
        <v>54</v>
      </c>
      <c r="C33" s="90" t="s">
        <v>55</v>
      </c>
      <c r="D33" s="91">
        <f t="shared" si="9"/>
        <v>0</v>
      </c>
      <c r="E33" s="123"/>
      <c r="F33" s="114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92">
        <v>0</v>
      </c>
      <c r="U33" s="92">
        <v>0</v>
      </c>
      <c r="V33" s="92">
        <v>0</v>
      </c>
      <c r="W33" s="92">
        <v>0</v>
      </c>
      <c r="X33" s="92">
        <v>0</v>
      </c>
      <c r="Y33" s="92">
        <v>0</v>
      </c>
      <c r="Z33" s="92">
        <v>0</v>
      </c>
      <c r="AA33" s="92">
        <v>0</v>
      </c>
      <c r="AB33" s="92">
        <v>0</v>
      </c>
      <c r="AC33" s="92">
        <v>0</v>
      </c>
      <c r="AD33" s="92">
        <v>0</v>
      </c>
      <c r="AE33" s="92">
        <v>0</v>
      </c>
      <c r="AF33" s="92">
        <v>0</v>
      </c>
      <c r="AG33" s="92">
        <v>0</v>
      </c>
      <c r="AH33" s="92">
        <v>0</v>
      </c>
      <c r="AI33" s="92">
        <v>0</v>
      </c>
      <c r="AJ33" s="92">
        <v>0</v>
      </c>
      <c r="AK33" s="92">
        <v>0</v>
      </c>
      <c r="AL33" s="92">
        <v>0</v>
      </c>
      <c r="AM33" s="92">
        <v>0</v>
      </c>
      <c r="AN33" s="92">
        <v>0</v>
      </c>
      <c r="AO33" s="92">
        <v>0</v>
      </c>
    </row>
    <row r="34" spans="2:41" ht="15.95" customHeight="1" x14ac:dyDescent="0.2">
      <c r="B34" s="124" t="s">
        <v>56</v>
      </c>
      <c r="C34" s="90" t="s">
        <v>57</v>
      </c>
      <c r="D34" s="91">
        <f t="shared" si="9"/>
        <v>131865</v>
      </c>
      <c r="E34" s="123"/>
      <c r="F34" s="114">
        <v>26373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2">
        <v>0</v>
      </c>
      <c r="N34" s="92">
        <v>0</v>
      </c>
      <c r="O34" s="92">
        <v>0</v>
      </c>
      <c r="P34" s="92">
        <v>0</v>
      </c>
      <c r="Q34" s="92">
        <v>0</v>
      </c>
      <c r="R34" s="92">
        <v>26373</v>
      </c>
      <c r="S34" s="92">
        <v>0</v>
      </c>
      <c r="T34" s="92">
        <v>0</v>
      </c>
      <c r="U34" s="92">
        <v>0</v>
      </c>
      <c r="V34" s="92">
        <v>0</v>
      </c>
      <c r="W34" s="92">
        <v>0</v>
      </c>
      <c r="X34" s="92">
        <v>0</v>
      </c>
      <c r="Y34" s="92">
        <v>26373</v>
      </c>
      <c r="Z34" s="92">
        <v>26373</v>
      </c>
      <c r="AA34" s="92">
        <v>0</v>
      </c>
      <c r="AB34" s="92">
        <v>0</v>
      </c>
      <c r="AC34" s="92">
        <v>0</v>
      </c>
      <c r="AD34" s="92">
        <v>0</v>
      </c>
      <c r="AE34" s="92">
        <v>0</v>
      </c>
      <c r="AF34" s="92">
        <v>0</v>
      </c>
      <c r="AG34" s="92">
        <v>26373</v>
      </c>
      <c r="AH34" s="92">
        <v>0</v>
      </c>
      <c r="AI34" s="92">
        <v>0</v>
      </c>
      <c r="AJ34" s="92">
        <v>0</v>
      </c>
      <c r="AK34" s="92">
        <v>0</v>
      </c>
      <c r="AL34" s="92">
        <v>0</v>
      </c>
      <c r="AM34" s="92">
        <v>0</v>
      </c>
      <c r="AN34" s="92">
        <v>0</v>
      </c>
      <c r="AO34" s="92">
        <v>0</v>
      </c>
    </row>
    <row r="35" spans="2:41" ht="15.95" customHeight="1" x14ac:dyDescent="0.2">
      <c r="B35" s="127"/>
      <c r="C35" s="99" t="s">
        <v>915</v>
      </c>
      <c r="D35" s="100">
        <f>D26+D27</f>
        <v>32272784</v>
      </c>
      <c r="E35" s="123"/>
      <c r="F35" s="117">
        <f>F26+F27</f>
        <v>10668419</v>
      </c>
      <c r="G35" s="101">
        <f t="shared" ref="G35:AD35" si="10">G26+G27</f>
        <v>0</v>
      </c>
      <c r="H35" s="101">
        <f t="shared" si="10"/>
        <v>0</v>
      </c>
      <c r="I35" s="101">
        <f t="shared" si="10"/>
        <v>0</v>
      </c>
      <c r="J35" s="101">
        <f t="shared" si="10"/>
        <v>0</v>
      </c>
      <c r="K35" s="101">
        <f t="shared" si="10"/>
        <v>5669596</v>
      </c>
      <c r="L35" s="101">
        <f t="shared" si="10"/>
        <v>0</v>
      </c>
      <c r="M35" s="101">
        <f t="shared" si="10"/>
        <v>0</v>
      </c>
      <c r="N35" s="101">
        <f t="shared" si="10"/>
        <v>0</v>
      </c>
      <c r="O35" s="101">
        <f t="shared" si="10"/>
        <v>0</v>
      </c>
      <c r="P35" s="101">
        <f t="shared" si="10"/>
        <v>0</v>
      </c>
      <c r="Q35" s="101">
        <f t="shared" si="10"/>
        <v>0</v>
      </c>
      <c r="R35" s="101">
        <f t="shared" si="10"/>
        <v>4330054</v>
      </c>
      <c r="S35" s="101">
        <f t="shared" si="10"/>
        <v>0</v>
      </c>
      <c r="T35" s="101">
        <f t="shared" si="10"/>
        <v>977083</v>
      </c>
      <c r="U35" s="101">
        <f t="shared" si="10"/>
        <v>2196000</v>
      </c>
      <c r="V35" s="101">
        <f t="shared" si="10"/>
        <v>0</v>
      </c>
      <c r="W35" s="101">
        <f t="shared" si="10"/>
        <v>0</v>
      </c>
      <c r="X35" s="101">
        <f t="shared" si="10"/>
        <v>494100</v>
      </c>
      <c r="Y35" s="101">
        <f t="shared" si="10"/>
        <v>1730234</v>
      </c>
      <c r="Z35" s="101">
        <f t="shared" si="10"/>
        <v>3028802</v>
      </c>
      <c r="AA35" s="101">
        <f t="shared" si="10"/>
        <v>0</v>
      </c>
      <c r="AB35" s="101">
        <f t="shared" si="10"/>
        <v>0</v>
      </c>
      <c r="AC35" s="101">
        <f t="shared" si="10"/>
        <v>0</v>
      </c>
      <c r="AD35" s="101">
        <f t="shared" si="10"/>
        <v>0</v>
      </c>
      <c r="AE35" s="101">
        <f t="shared" ref="AE35:AO35" si="11">AE26+AE27</f>
        <v>0</v>
      </c>
      <c r="AF35" s="101">
        <f t="shared" si="11"/>
        <v>0</v>
      </c>
      <c r="AG35" s="101">
        <f t="shared" si="11"/>
        <v>3178496</v>
      </c>
      <c r="AH35" s="101">
        <f t="shared" si="11"/>
        <v>0</v>
      </c>
      <c r="AI35" s="101">
        <f t="shared" si="11"/>
        <v>0</v>
      </c>
      <c r="AJ35" s="101">
        <f t="shared" si="11"/>
        <v>0</v>
      </c>
      <c r="AK35" s="101">
        <f t="shared" si="11"/>
        <v>0</v>
      </c>
      <c r="AL35" s="101">
        <f t="shared" si="11"/>
        <v>0</v>
      </c>
      <c r="AM35" s="101">
        <f t="shared" si="11"/>
        <v>0</v>
      </c>
      <c r="AN35" s="101">
        <f t="shared" si="11"/>
        <v>0</v>
      </c>
      <c r="AO35" s="101">
        <f t="shared" si="11"/>
        <v>0</v>
      </c>
    </row>
    <row r="36" spans="2:41" ht="15.95" customHeight="1" x14ac:dyDescent="0.2">
      <c r="B36" s="124" t="s">
        <v>58</v>
      </c>
      <c r="C36" s="90" t="s">
        <v>59</v>
      </c>
      <c r="D36" s="91">
        <f t="shared" ref="D36:D38" si="12">SUM(F36:AO36)</f>
        <v>145000</v>
      </c>
      <c r="E36" s="123"/>
      <c r="F36" s="114">
        <v>125000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0</v>
      </c>
      <c r="M36" s="92">
        <v>0</v>
      </c>
      <c r="N36" s="92">
        <v>0</v>
      </c>
      <c r="O36" s="92">
        <v>0</v>
      </c>
      <c r="P36" s="92">
        <v>0</v>
      </c>
      <c r="Q36" s="92">
        <v>0</v>
      </c>
      <c r="R36" s="92">
        <v>0</v>
      </c>
      <c r="S36" s="92">
        <v>0</v>
      </c>
      <c r="T36" s="92">
        <v>0</v>
      </c>
      <c r="U36" s="92">
        <v>20000</v>
      </c>
      <c r="V36" s="92">
        <v>0</v>
      </c>
      <c r="W36" s="92">
        <v>0</v>
      </c>
      <c r="X36" s="92">
        <v>0</v>
      </c>
      <c r="Y36" s="92">
        <v>0</v>
      </c>
      <c r="Z36" s="92">
        <v>0</v>
      </c>
      <c r="AA36" s="92">
        <v>0</v>
      </c>
      <c r="AB36" s="92">
        <v>0</v>
      </c>
      <c r="AC36" s="92">
        <v>0</v>
      </c>
      <c r="AD36" s="92">
        <v>0</v>
      </c>
      <c r="AE36" s="92">
        <v>0</v>
      </c>
      <c r="AF36" s="92">
        <v>0</v>
      </c>
      <c r="AG36" s="92">
        <v>0</v>
      </c>
      <c r="AH36" s="92">
        <v>0</v>
      </c>
      <c r="AI36" s="92">
        <v>0</v>
      </c>
      <c r="AJ36" s="92">
        <v>0</v>
      </c>
      <c r="AK36" s="92">
        <v>0</v>
      </c>
      <c r="AL36" s="92">
        <v>0</v>
      </c>
      <c r="AM36" s="92">
        <v>0</v>
      </c>
      <c r="AN36" s="92">
        <v>0</v>
      </c>
      <c r="AO36" s="92">
        <v>0</v>
      </c>
    </row>
    <row r="37" spans="2:41" ht="15.95" customHeight="1" x14ac:dyDescent="0.2">
      <c r="B37" s="124" t="s">
        <v>60</v>
      </c>
      <c r="C37" s="90" t="s">
        <v>61</v>
      </c>
      <c r="D37" s="91">
        <f t="shared" si="12"/>
        <v>4924000</v>
      </c>
      <c r="E37" s="123"/>
      <c r="F37" s="114">
        <v>1619000</v>
      </c>
      <c r="G37" s="92">
        <v>0</v>
      </c>
      <c r="H37" s="92">
        <v>20000</v>
      </c>
      <c r="I37" s="92">
        <v>0</v>
      </c>
      <c r="J37" s="92">
        <v>0</v>
      </c>
      <c r="K37" s="92">
        <v>0</v>
      </c>
      <c r="L37" s="92">
        <v>0</v>
      </c>
      <c r="M37" s="92">
        <v>0</v>
      </c>
      <c r="N37" s="92">
        <v>0</v>
      </c>
      <c r="O37" s="92">
        <v>0</v>
      </c>
      <c r="P37" s="92">
        <v>0</v>
      </c>
      <c r="Q37" s="92">
        <v>0</v>
      </c>
      <c r="R37" s="92">
        <v>1200000</v>
      </c>
      <c r="S37" s="92">
        <v>0</v>
      </c>
      <c r="T37" s="92">
        <v>0</v>
      </c>
      <c r="U37" s="92">
        <v>20000</v>
      </c>
      <c r="V37" s="92">
        <v>0</v>
      </c>
      <c r="W37" s="92">
        <v>0</v>
      </c>
      <c r="X37" s="92">
        <v>0</v>
      </c>
      <c r="Y37" s="92">
        <v>65000</v>
      </c>
      <c r="Z37" s="92">
        <v>1400000</v>
      </c>
      <c r="AA37" s="92">
        <v>0</v>
      </c>
      <c r="AB37" s="92">
        <v>0</v>
      </c>
      <c r="AC37" s="92">
        <v>0</v>
      </c>
      <c r="AD37" s="92">
        <v>0</v>
      </c>
      <c r="AE37" s="92">
        <v>0</v>
      </c>
      <c r="AF37" s="92">
        <v>0</v>
      </c>
      <c r="AG37" s="92">
        <v>600000</v>
      </c>
      <c r="AH37" s="92">
        <v>0</v>
      </c>
      <c r="AI37" s="92">
        <v>0</v>
      </c>
      <c r="AJ37" s="92">
        <v>0</v>
      </c>
      <c r="AK37" s="92">
        <v>0</v>
      </c>
      <c r="AL37" s="92">
        <v>0</v>
      </c>
      <c r="AM37" s="92">
        <v>0</v>
      </c>
      <c r="AN37" s="92">
        <v>0</v>
      </c>
      <c r="AO37" s="92">
        <v>0</v>
      </c>
    </row>
    <row r="38" spans="2:41" ht="15.95" hidden="1" customHeight="1" x14ac:dyDescent="0.2">
      <c r="B38" s="124" t="s">
        <v>62</v>
      </c>
      <c r="C38" s="90" t="s">
        <v>63</v>
      </c>
      <c r="D38" s="91">
        <f t="shared" si="12"/>
        <v>0</v>
      </c>
      <c r="E38" s="123"/>
      <c r="F38" s="114">
        <v>0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92">
        <v>0</v>
      </c>
      <c r="M38" s="92">
        <v>0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92">
        <v>0</v>
      </c>
      <c r="U38" s="92">
        <v>0</v>
      </c>
      <c r="V38" s="92">
        <v>0</v>
      </c>
      <c r="W38" s="92">
        <v>0</v>
      </c>
      <c r="X38" s="92">
        <v>0</v>
      </c>
      <c r="Y38" s="92">
        <v>0</v>
      </c>
      <c r="Z38" s="92">
        <v>0</v>
      </c>
      <c r="AA38" s="92">
        <v>0</v>
      </c>
      <c r="AB38" s="92">
        <v>0</v>
      </c>
      <c r="AC38" s="92">
        <v>0</v>
      </c>
      <c r="AD38" s="92">
        <v>0</v>
      </c>
      <c r="AE38" s="92">
        <v>0</v>
      </c>
      <c r="AF38" s="92">
        <v>0</v>
      </c>
      <c r="AG38" s="92">
        <v>0</v>
      </c>
      <c r="AH38" s="92">
        <v>0</v>
      </c>
      <c r="AI38" s="92">
        <v>0</v>
      </c>
      <c r="AJ38" s="92">
        <v>0</v>
      </c>
      <c r="AK38" s="92">
        <v>0</v>
      </c>
      <c r="AL38" s="92">
        <v>0</v>
      </c>
      <c r="AM38" s="92">
        <v>0</v>
      </c>
      <c r="AN38" s="92">
        <v>0</v>
      </c>
      <c r="AO38" s="92">
        <v>0</v>
      </c>
    </row>
    <row r="39" spans="2:41" ht="15.95" customHeight="1" x14ac:dyDescent="0.2">
      <c r="B39" s="126" t="s">
        <v>64</v>
      </c>
      <c r="C39" s="96" t="s">
        <v>65</v>
      </c>
      <c r="D39" s="97">
        <f>SUM(D36:D38)</f>
        <v>5069000</v>
      </c>
      <c r="E39" s="123"/>
      <c r="F39" s="116">
        <f>SUM(F36:F38)</f>
        <v>1744000</v>
      </c>
      <c r="G39" s="98">
        <f t="shared" ref="G39:AD39" si="13">SUM(G36:G38)</f>
        <v>0</v>
      </c>
      <c r="H39" s="98">
        <f t="shared" si="13"/>
        <v>20000</v>
      </c>
      <c r="I39" s="98">
        <f t="shared" si="13"/>
        <v>0</v>
      </c>
      <c r="J39" s="98">
        <f t="shared" si="13"/>
        <v>0</v>
      </c>
      <c r="K39" s="98">
        <f t="shared" si="13"/>
        <v>0</v>
      </c>
      <c r="L39" s="98">
        <f t="shared" si="13"/>
        <v>0</v>
      </c>
      <c r="M39" s="98">
        <f t="shared" si="13"/>
        <v>0</v>
      </c>
      <c r="N39" s="98">
        <f t="shared" si="13"/>
        <v>0</v>
      </c>
      <c r="O39" s="98">
        <f t="shared" si="13"/>
        <v>0</v>
      </c>
      <c r="P39" s="98">
        <f t="shared" si="13"/>
        <v>0</v>
      </c>
      <c r="Q39" s="98">
        <f t="shared" si="13"/>
        <v>0</v>
      </c>
      <c r="R39" s="98">
        <f t="shared" si="13"/>
        <v>1200000</v>
      </c>
      <c r="S39" s="98">
        <f t="shared" si="13"/>
        <v>0</v>
      </c>
      <c r="T39" s="98">
        <f t="shared" si="13"/>
        <v>0</v>
      </c>
      <c r="U39" s="98">
        <f t="shared" si="13"/>
        <v>40000</v>
      </c>
      <c r="V39" s="98">
        <f t="shared" si="13"/>
        <v>0</v>
      </c>
      <c r="W39" s="98">
        <f t="shared" si="13"/>
        <v>0</v>
      </c>
      <c r="X39" s="98">
        <f t="shared" si="13"/>
        <v>0</v>
      </c>
      <c r="Y39" s="98">
        <f t="shared" si="13"/>
        <v>65000</v>
      </c>
      <c r="Z39" s="98">
        <f t="shared" si="13"/>
        <v>1400000</v>
      </c>
      <c r="AA39" s="98">
        <f t="shared" si="13"/>
        <v>0</v>
      </c>
      <c r="AB39" s="98">
        <f t="shared" si="13"/>
        <v>0</v>
      </c>
      <c r="AC39" s="98">
        <f t="shared" si="13"/>
        <v>0</v>
      </c>
      <c r="AD39" s="98">
        <f t="shared" si="13"/>
        <v>0</v>
      </c>
      <c r="AE39" s="98">
        <f t="shared" ref="AE39:AO39" si="14">SUM(AE36:AE38)</f>
        <v>0</v>
      </c>
      <c r="AF39" s="98">
        <f t="shared" si="14"/>
        <v>0</v>
      </c>
      <c r="AG39" s="98">
        <f t="shared" si="14"/>
        <v>600000</v>
      </c>
      <c r="AH39" s="98">
        <f t="shared" si="14"/>
        <v>0</v>
      </c>
      <c r="AI39" s="98">
        <f t="shared" si="14"/>
        <v>0</v>
      </c>
      <c r="AJ39" s="98">
        <f t="shared" si="14"/>
        <v>0</v>
      </c>
      <c r="AK39" s="98">
        <f t="shared" si="14"/>
        <v>0</v>
      </c>
      <c r="AL39" s="98">
        <f t="shared" si="14"/>
        <v>0</v>
      </c>
      <c r="AM39" s="98">
        <f t="shared" si="14"/>
        <v>0</v>
      </c>
      <c r="AN39" s="98">
        <f t="shared" si="14"/>
        <v>0</v>
      </c>
      <c r="AO39" s="98">
        <f t="shared" si="14"/>
        <v>0</v>
      </c>
    </row>
    <row r="40" spans="2:41" ht="15.95" customHeight="1" x14ac:dyDescent="0.2">
      <c r="B40" s="124" t="s">
        <v>66</v>
      </c>
      <c r="C40" s="90" t="s">
        <v>67</v>
      </c>
      <c r="D40" s="91">
        <f t="shared" ref="D40:D41" si="15">SUM(F40:AO40)</f>
        <v>221500</v>
      </c>
      <c r="E40" s="123"/>
      <c r="F40" s="114">
        <v>45000</v>
      </c>
      <c r="G40" s="92">
        <v>0</v>
      </c>
      <c r="H40" s="92">
        <v>0</v>
      </c>
      <c r="I40" s="92">
        <v>0</v>
      </c>
      <c r="J40" s="92">
        <v>0</v>
      </c>
      <c r="K40" s="92">
        <v>0</v>
      </c>
      <c r="L40" s="92">
        <v>0</v>
      </c>
      <c r="M40" s="92">
        <v>0</v>
      </c>
      <c r="N40" s="92">
        <v>0</v>
      </c>
      <c r="O40" s="92">
        <v>0</v>
      </c>
      <c r="P40" s="92">
        <v>0</v>
      </c>
      <c r="Q40" s="92">
        <v>0</v>
      </c>
      <c r="R40" s="92">
        <v>0</v>
      </c>
      <c r="S40" s="92">
        <v>36000</v>
      </c>
      <c r="T40" s="92">
        <v>18000</v>
      </c>
      <c r="U40" s="92">
        <v>21000</v>
      </c>
      <c r="V40" s="92">
        <v>0</v>
      </c>
      <c r="W40" s="92">
        <v>0</v>
      </c>
      <c r="X40" s="92">
        <v>0</v>
      </c>
      <c r="Y40" s="92">
        <v>0</v>
      </c>
      <c r="Z40" s="92">
        <v>85000</v>
      </c>
      <c r="AA40" s="92">
        <v>0</v>
      </c>
      <c r="AB40" s="92">
        <v>0</v>
      </c>
      <c r="AC40" s="92">
        <v>0</v>
      </c>
      <c r="AD40" s="92">
        <v>4500</v>
      </c>
      <c r="AE40" s="92">
        <v>0</v>
      </c>
      <c r="AF40" s="92">
        <v>0</v>
      </c>
      <c r="AG40" s="92">
        <v>12000</v>
      </c>
      <c r="AH40" s="92">
        <v>0</v>
      </c>
      <c r="AI40" s="92">
        <v>0</v>
      </c>
      <c r="AJ40" s="92">
        <v>0</v>
      </c>
      <c r="AK40" s="92">
        <v>0</v>
      </c>
      <c r="AL40" s="92">
        <v>0</v>
      </c>
      <c r="AM40" s="92">
        <v>0</v>
      </c>
      <c r="AN40" s="92">
        <v>0</v>
      </c>
      <c r="AO40" s="92">
        <v>0</v>
      </c>
    </row>
    <row r="41" spans="2:41" ht="15.95" customHeight="1" x14ac:dyDescent="0.2">
      <c r="B41" s="124" t="s">
        <v>68</v>
      </c>
      <c r="C41" s="90" t="s">
        <v>69</v>
      </c>
      <c r="D41" s="91">
        <f t="shared" si="15"/>
        <v>403500</v>
      </c>
      <c r="E41" s="123"/>
      <c r="F41" s="114">
        <v>200000</v>
      </c>
      <c r="G41" s="92">
        <v>0</v>
      </c>
      <c r="H41" s="92">
        <v>0</v>
      </c>
      <c r="I41" s="92">
        <v>0</v>
      </c>
      <c r="J41" s="92">
        <v>0</v>
      </c>
      <c r="K41" s="92">
        <v>0</v>
      </c>
      <c r="L41" s="92">
        <v>0</v>
      </c>
      <c r="M41" s="92">
        <v>0</v>
      </c>
      <c r="N41" s="92">
        <v>0</v>
      </c>
      <c r="O41" s="92">
        <v>0</v>
      </c>
      <c r="P41" s="92">
        <v>0</v>
      </c>
      <c r="Q41" s="92">
        <v>0</v>
      </c>
      <c r="R41" s="92">
        <v>0</v>
      </c>
      <c r="S41" s="92">
        <v>21000</v>
      </c>
      <c r="T41" s="92">
        <v>10500</v>
      </c>
      <c r="U41" s="92">
        <v>17000</v>
      </c>
      <c r="V41" s="92">
        <v>0</v>
      </c>
      <c r="W41" s="92">
        <v>0</v>
      </c>
      <c r="X41" s="92">
        <v>0</v>
      </c>
      <c r="Y41" s="92">
        <v>0</v>
      </c>
      <c r="Z41" s="92">
        <v>75000</v>
      </c>
      <c r="AA41" s="92">
        <v>0</v>
      </c>
      <c r="AB41" s="92">
        <v>0</v>
      </c>
      <c r="AC41" s="92">
        <v>0</v>
      </c>
      <c r="AD41" s="92">
        <v>20000</v>
      </c>
      <c r="AE41" s="92">
        <v>0</v>
      </c>
      <c r="AF41" s="92">
        <v>0</v>
      </c>
      <c r="AG41" s="92">
        <v>60000</v>
      </c>
      <c r="AH41" s="92">
        <v>0</v>
      </c>
      <c r="AI41" s="92">
        <v>0</v>
      </c>
      <c r="AJ41" s="92">
        <v>0</v>
      </c>
      <c r="AK41" s="92">
        <v>0</v>
      </c>
      <c r="AL41" s="92">
        <v>0</v>
      </c>
      <c r="AM41" s="92">
        <v>0</v>
      </c>
      <c r="AN41" s="92">
        <v>0</v>
      </c>
      <c r="AO41" s="92">
        <v>0</v>
      </c>
    </row>
    <row r="42" spans="2:41" ht="15.95" customHeight="1" x14ac:dyDescent="0.2">
      <c r="B42" s="126" t="s">
        <v>70</v>
      </c>
      <c r="C42" s="96" t="s">
        <v>71</v>
      </c>
      <c r="D42" s="97">
        <f>SUM(D40:D41)</f>
        <v>625000</v>
      </c>
      <c r="E42" s="123"/>
      <c r="F42" s="116">
        <f>SUM(F40:F41)</f>
        <v>245000</v>
      </c>
      <c r="G42" s="98">
        <f t="shared" ref="G42:AD42" si="16">SUM(G40:G41)</f>
        <v>0</v>
      </c>
      <c r="H42" s="98">
        <f t="shared" si="16"/>
        <v>0</v>
      </c>
      <c r="I42" s="98">
        <f t="shared" si="16"/>
        <v>0</v>
      </c>
      <c r="J42" s="98">
        <f t="shared" si="16"/>
        <v>0</v>
      </c>
      <c r="K42" s="98">
        <f t="shared" si="16"/>
        <v>0</v>
      </c>
      <c r="L42" s="98">
        <f t="shared" si="16"/>
        <v>0</v>
      </c>
      <c r="M42" s="98">
        <f t="shared" si="16"/>
        <v>0</v>
      </c>
      <c r="N42" s="98">
        <f t="shared" si="16"/>
        <v>0</v>
      </c>
      <c r="O42" s="98">
        <f t="shared" si="16"/>
        <v>0</v>
      </c>
      <c r="P42" s="98">
        <f t="shared" si="16"/>
        <v>0</v>
      </c>
      <c r="Q42" s="98">
        <f t="shared" si="16"/>
        <v>0</v>
      </c>
      <c r="R42" s="98">
        <f t="shared" si="16"/>
        <v>0</v>
      </c>
      <c r="S42" s="98">
        <f t="shared" si="16"/>
        <v>57000</v>
      </c>
      <c r="T42" s="98">
        <f t="shared" si="16"/>
        <v>28500</v>
      </c>
      <c r="U42" s="98">
        <f t="shared" si="16"/>
        <v>38000</v>
      </c>
      <c r="V42" s="98">
        <f t="shared" si="16"/>
        <v>0</v>
      </c>
      <c r="W42" s="98">
        <f t="shared" si="16"/>
        <v>0</v>
      </c>
      <c r="X42" s="98">
        <f t="shared" si="16"/>
        <v>0</v>
      </c>
      <c r="Y42" s="98">
        <f t="shared" si="16"/>
        <v>0</v>
      </c>
      <c r="Z42" s="98">
        <f t="shared" si="16"/>
        <v>160000</v>
      </c>
      <c r="AA42" s="98">
        <f t="shared" si="16"/>
        <v>0</v>
      </c>
      <c r="AB42" s="98">
        <f t="shared" si="16"/>
        <v>0</v>
      </c>
      <c r="AC42" s="98">
        <f t="shared" si="16"/>
        <v>0</v>
      </c>
      <c r="AD42" s="98">
        <f t="shared" si="16"/>
        <v>24500</v>
      </c>
      <c r="AE42" s="98">
        <f t="shared" ref="AE42:AO42" si="17">SUM(AE40:AE41)</f>
        <v>0</v>
      </c>
      <c r="AF42" s="98">
        <f t="shared" si="17"/>
        <v>0</v>
      </c>
      <c r="AG42" s="98">
        <f t="shared" si="17"/>
        <v>72000</v>
      </c>
      <c r="AH42" s="98">
        <f t="shared" si="17"/>
        <v>0</v>
      </c>
      <c r="AI42" s="98">
        <f t="shared" si="17"/>
        <v>0</v>
      </c>
      <c r="AJ42" s="98">
        <f t="shared" si="17"/>
        <v>0</v>
      </c>
      <c r="AK42" s="98">
        <f t="shared" si="17"/>
        <v>0</v>
      </c>
      <c r="AL42" s="98">
        <f t="shared" si="17"/>
        <v>0</v>
      </c>
      <c r="AM42" s="98">
        <f t="shared" si="17"/>
        <v>0</v>
      </c>
      <c r="AN42" s="98">
        <f t="shared" si="17"/>
        <v>0</v>
      </c>
      <c r="AO42" s="98">
        <f t="shared" si="17"/>
        <v>0</v>
      </c>
    </row>
    <row r="43" spans="2:41" ht="15.95" customHeight="1" x14ac:dyDescent="0.2">
      <c r="B43" s="125" t="s">
        <v>72</v>
      </c>
      <c r="C43" s="93" t="s">
        <v>73</v>
      </c>
      <c r="D43" s="94">
        <f>SUM(D44:D46)</f>
        <v>4894400</v>
      </c>
      <c r="E43" s="123"/>
      <c r="F43" s="115">
        <f>SUM(F44:F46)</f>
        <v>95000</v>
      </c>
      <c r="G43" s="95">
        <f t="shared" ref="G43:AD43" si="18">SUM(G44:G46)</f>
        <v>55000</v>
      </c>
      <c r="H43" s="95">
        <f t="shared" si="18"/>
        <v>12400</v>
      </c>
      <c r="I43" s="95">
        <f t="shared" si="18"/>
        <v>0</v>
      </c>
      <c r="J43" s="95">
        <f t="shared" si="18"/>
        <v>0</v>
      </c>
      <c r="K43" s="95">
        <f t="shared" si="18"/>
        <v>0</v>
      </c>
      <c r="L43" s="95">
        <f t="shared" si="18"/>
        <v>0</v>
      </c>
      <c r="M43" s="95">
        <f t="shared" si="18"/>
        <v>0</v>
      </c>
      <c r="N43" s="95">
        <f t="shared" si="18"/>
        <v>0</v>
      </c>
      <c r="O43" s="95">
        <f t="shared" si="18"/>
        <v>0</v>
      </c>
      <c r="P43" s="95">
        <f t="shared" si="18"/>
        <v>2400000</v>
      </c>
      <c r="Q43" s="95">
        <f t="shared" si="18"/>
        <v>0</v>
      </c>
      <c r="R43" s="95">
        <f t="shared" si="18"/>
        <v>940000</v>
      </c>
      <c r="S43" s="95">
        <f t="shared" si="18"/>
        <v>281000</v>
      </c>
      <c r="T43" s="95">
        <f t="shared" si="18"/>
        <v>140500</v>
      </c>
      <c r="U43" s="95">
        <f t="shared" si="18"/>
        <v>140500</v>
      </c>
      <c r="V43" s="95">
        <f t="shared" si="18"/>
        <v>0</v>
      </c>
      <c r="W43" s="95">
        <f t="shared" si="18"/>
        <v>150000</v>
      </c>
      <c r="X43" s="95">
        <f t="shared" si="18"/>
        <v>40000</v>
      </c>
      <c r="Y43" s="95">
        <f t="shared" si="18"/>
        <v>0</v>
      </c>
      <c r="Z43" s="95">
        <f t="shared" si="18"/>
        <v>580000</v>
      </c>
      <c r="AA43" s="95">
        <f t="shared" si="18"/>
        <v>0</v>
      </c>
      <c r="AB43" s="95">
        <f t="shared" si="18"/>
        <v>0</v>
      </c>
      <c r="AC43" s="95">
        <f t="shared" si="18"/>
        <v>0</v>
      </c>
      <c r="AD43" s="95">
        <f t="shared" si="18"/>
        <v>60000</v>
      </c>
      <c r="AE43" s="95">
        <f t="shared" ref="AE43:AO43" si="19">SUM(AE44:AE46)</f>
        <v>0</v>
      </c>
      <c r="AF43" s="95">
        <f t="shared" si="19"/>
        <v>0</v>
      </c>
      <c r="AG43" s="95">
        <f t="shared" si="19"/>
        <v>0</v>
      </c>
      <c r="AH43" s="95">
        <f t="shared" si="19"/>
        <v>0</v>
      </c>
      <c r="AI43" s="95">
        <f t="shared" si="19"/>
        <v>0</v>
      </c>
      <c r="AJ43" s="95">
        <f t="shared" si="19"/>
        <v>0</v>
      </c>
      <c r="AK43" s="95">
        <f t="shared" si="19"/>
        <v>0</v>
      </c>
      <c r="AL43" s="95">
        <f t="shared" si="19"/>
        <v>0</v>
      </c>
      <c r="AM43" s="95">
        <f t="shared" si="19"/>
        <v>0</v>
      </c>
      <c r="AN43" s="95">
        <f t="shared" si="19"/>
        <v>0</v>
      </c>
      <c r="AO43" s="95">
        <f t="shared" si="19"/>
        <v>0</v>
      </c>
    </row>
    <row r="44" spans="2:41" ht="15.95" customHeight="1" x14ac:dyDescent="0.2">
      <c r="B44" s="128"/>
      <c r="C44" s="90" t="s">
        <v>912</v>
      </c>
      <c r="D44" s="91">
        <f t="shared" ref="D44:D46" si="20">SUM(F44:AO44)</f>
        <v>3776300</v>
      </c>
      <c r="E44" s="123"/>
      <c r="F44" s="114">
        <v>95000</v>
      </c>
      <c r="G44" s="92">
        <v>7500</v>
      </c>
      <c r="H44" s="92">
        <v>8800</v>
      </c>
      <c r="I44" s="92">
        <v>0</v>
      </c>
      <c r="J44" s="92">
        <v>0</v>
      </c>
      <c r="K44" s="92">
        <v>0</v>
      </c>
      <c r="L44" s="92">
        <v>0</v>
      </c>
      <c r="M44" s="92">
        <v>0</v>
      </c>
      <c r="N44" s="92">
        <v>0</v>
      </c>
      <c r="O44" s="92">
        <v>0</v>
      </c>
      <c r="P44" s="92">
        <v>2400000</v>
      </c>
      <c r="Q44" s="92">
        <v>0</v>
      </c>
      <c r="R44" s="92">
        <v>620000</v>
      </c>
      <c r="S44" s="92">
        <v>45000</v>
      </c>
      <c r="T44" s="92">
        <v>22500</v>
      </c>
      <c r="U44" s="92">
        <v>22500</v>
      </c>
      <c r="V44" s="92">
        <v>0</v>
      </c>
      <c r="W44" s="92">
        <v>120000</v>
      </c>
      <c r="X44" s="92">
        <v>15000</v>
      </c>
      <c r="Y44" s="92">
        <v>0</v>
      </c>
      <c r="Z44" s="92">
        <v>420000</v>
      </c>
      <c r="AA44" s="92">
        <v>0</v>
      </c>
      <c r="AB44" s="92">
        <v>0</v>
      </c>
      <c r="AC44" s="92">
        <v>0</v>
      </c>
      <c r="AD44" s="92">
        <v>0</v>
      </c>
      <c r="AE44" s="92">
        <v>0</v>
      </c>
      <c r="AF44" s="92">
        <v>0</v>
      </c>
      <c r="AG44" s="92">
        <v>0</v>
      </c>
      <c r="AH44" s="92">
        <v>0</v>
      </c>
      <c r="AI44" s="92">
        <v>0</v>
      </c>
      <c r="AJ44" s="92">
        <v>0</v>
      </c>
      <c r="AK44" s="92">
        <v>0</v>
      </c>
      <c r="AL44" s="92">
        <v>0</v>
      </c>
      <c r="AM44" s="92">
        <v>0</v>
      </c>
      <c r="AN44" s="92">
        <v>0</v>
      </c>
      <c r="AO44" s="92">
        <v>0</v>
      </c>
    </row>
    <row r="45" spans="2:41" ht="15.95" customHeight="1" x14ac:dyDescent="0.2">
      <c r="B45" s="128"/>
      <c r="C45" s="90" t="s">
        <v>914</v>
      </c>
      <c r="D45" s="91">
        <f t="shared" si="20"/>
        <v>655000</v>
      </c>
      <c r="E45" s="123"/>
      <c r="F45" s="114">
        <v>0</v>
      </c>
      <c r="G45" s="92">
        <v>0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92">
        <v>0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220000</v>
      </c>
      <c r="T45" s="92">
        <v>110000</v>
      </c>
      <c r="U45" s="92">
        <v>110000</v>
      </c>
      <c r="V45" s="92">
        <v>0</v>
      </c>
      <c r="W45" s="92">
        <v>30000</v>
      </c>
      <c r="X45" s="92">
        <v>25000</v>
      </c>
      <c r="Y45" s="92">
        <v>0</v>
      </c>
      <c r="Z45" s="92">
        <v>160000</v>
      </c>
      <c r="AA45" s="92">
        <v>0</v>
      </c>
      <c r="AB45" s="92">
        <v>0</v>
      </c>
      <c r="AC45" s="92">
        <v>0</v>
      </c>
      <c r="AD45" s="92">
        <v>0</v>
      </c>
      <c r="AE45" s="92">
        <v>0</v>
      </c>
      <c r="AF45" s="92">
        <v>0</v>
      </c>
      <c r="AG45" s="92">
        <v>0</v>
      </c>
      <c r="AH45" s="92">
        <v>0</v>
      </c>
      <c r="AI45" s="92">
        <v>0</v>
      </c>
      <c r="AJ45" s="92">
        <v>0</v>
      </c>
      <c r="AK45" s="92">
        <v>0</v>
      </c>
      <c r="AL45" s="92">
        <v>0</v>
      </c>
      <c r="AM45" s="92">
        <v>0</v>
      </c>
      <c r="AN45" s="92">
        <v>0</v>
      </c>
      <c r="AO45" s="92">
        <v>0</v>
      </c>
    </row>
    <row r="46" spans="2:41" ht="15.95" customHeight="1" x14ac:dyDescent="0.2">
      <c r="B46" s="128"/>
      <c r="C46" s="90" t="s">
        <v>913</v>
      </c>
      <c r="D46" s="91">
        <f t="shared" si="20"/>
        <v>463100</v>
      </c>
      <c r="E46" s="123"/>
      <c r="F46" s="114">
        <v>0</v>
      </c>
      <c r="G46" s="92">
        <v>47500</v>
      </c>
      <c r="H46" s="92">
        <v>3600</v>
      </c>
      <c r="I46" s="92">
        <v>0</v>
      </c>
      <c r="J46" s="92">
        <v>0</v>
      </c>
      <c r="K46" s="92">
        <v>0</v>
      </c>
      <c r="L46" s="92">
        <v>0</v>
      </c>
      <c r="M46" s="92">
        <v>0</v>
      </c>
      <c r="N46" s="92">
        <v>0</v>
      </c>
      <c r="O46" s="92">
        <v>0</v>
      </c>
      <c r="P46" s="92">
        <v>0</v>
      </c>
      <c r="Q46" s="92">
        <v>0</v>
      </c>
      <c r="R46" s="92">
        <v>320000</v>
      </c>
      <c r="S46" s="92">
        <v>16000</v>
      </c>
      <c r="T46" s="92">
        <v>8000</v>
      </c>
      <c r="U46" s="92">
        <v>8000</v>
      </c>
      <c r="V46" s="92">
        <v>0</v>
      </c>
      <c r="W46" s="92">
        <v>0</v>
      </c>
      <c r="X46" s="92">
        <v>0</v>
      </c>
      <c r="Y46" s="92">
        <v>0</v>
      </c>
      <c r="Z46" s="92">
        <v>0</v>
      </c>
      <c r="AA46" s="92">
        <v>0</v>
      </c>
      <c r="AB46" s="92">
        <v>0</v>
      </c>
      <c r="AC46" s="92">
        <v>0</v>
      </c>
      <c r="AD46" s="92">
        <v>60000</v>
      </c>
      <c r="AE46" s="92">
        <v>0</v>
      </c>
      <c r="AF46" s="92">
        <v>0</v>
      </c>
      <c r="AG46" s="92">
        <v>0</v>
      </c>
      <c r="AH46" s="92">
        <v>0</v>
      </c>
      <c r="AI46" s="92">
        <v>0</v>
      </c>
      <c r="AJ46" s="92">
        <v>0</v>
      </c>
      <c r="AK46" s="92">
        <v>0</v>
      </c>
      <c r="AL46" s="92">
        <v>0</v>
      </c>
      <c r="AM46" s="92">
        <v>0</v>
      </c>
      <c r="AN46" s="92">
        <v>0</v>
      </c>
      <c r="AO46" s="92">
        <v>0</v>
      </c>
    </row>
    <row r="47" spans="2:41" ht="15.95" customHeight="1" x14ac:dyDescent="0.2">
      <c r="B47" s="128" t="s">
        <v>74</v>
      </c>
      <c r="C47" s="102" t="s">
        <v>75</v>
      </c>
      <c r="D47" s="103">
        <f t="shared" ref="D47:D55" si="21">SUM(F47:AO47)</f>
        <v>2200000</v>
      </c>
      <c r="E47" s="123"/>
      <c r="F47" s="118">
        <v>0</v>
      </c>
      <c r="G47" s="104">
        <v>0</v>
      </c>
      <c r="H47" s="104">
        <v>0</v>
      </c>
      <c r="I47" s="104">
        <v>0</v>
      </c>
      <c r="J47" s="104">
        <v>0</v>
      </c>
      <c r="K47" s="104">
        <v>0</v>
      </c>
      <c r="L47" s="104">
        <v>0</v>
      </c>
      <c r="M47" s="104">
        <v>0</v>
      </c>
      <c r="N47" s="104">
        <v>0</v>
      </c>
      <c r="O47" s="104">
        <v>0</v>
      </c>
      <c r="P47" s="104">
        <v>0</v>
      </c>
      <c r="Q47" s="104">
        <v>0</v>
      </c>
      <c r="R47" s="104">
        <v>0</v>
      </c>
      <c r="S47" s="104">
        <v>0</v>
      </c>
      <c r="T47" s="104">
        <v>0</v>
      </c>
      <c r="U47" s="104">
        <v>0</v>
      </c>
      <c r="V47" s="104">
        <v>0</v>
      </c>
      <c r="W47" s="104">
        <v>0</v>
      </c>
      <c r="X47" s="104">
        <v>0</v>
      </c>
      <c r="Y47" s="104">
        <v>0</v>
      </c>
      <c r="Z47" s="104">
        <v>0</v>
      </c>
      <c r="AA47" s="104">
        <v>0</v>
      </c>
      <c r="AB47" s="104">
        <v>2000000</v>
      </c>
      <c r="AC47" s="104">
        <v>0</v>
      </c>
      <c r="AD47" s="104">
        <v>0</v>
      </c>
      <c r="AE47" s="104">
        <v>0</v>
      </c>
      <c r="AF47" s="104">
        <v>200000</v>
      </c>
      <c r="AG47" s="104">
        <v>0</v>
      </c>
      <c r="AH47" s="104">
        <v>0</v>
      </c>
      <c r="AI47" s="104">
        <v>0</v>
      </c>
      <c r="AJ47" s="104">
        <v>0</v>
      </c>
      <c r="AK47" s="104">
        <v>0</v>
      </c>
      <c r="AL47" s="104">
        <v>0</v>
      </c>
      <c r="AM47" s="104">
        <v>0</v>
      </c>
      <c r="AN47" s="104">
        <v>0</v>
      </c>
      <c r="AO47" s="104">
        <v>0</v>
      </c>
    </row>
    <row r="48" spans="2:41" ht="15.95" customHeight="1" x14ac:dyDescent="0.2">
      <c r="B48" s="128" t="s">
        <v>76</v>
      </c>
      <c r="C48" s="102" t="s">
        <v>77</v>
      </c>
      <c r="D48" s="103">
        <f t="shared" si="21"/>
        <v>1280000</v>
      </c>
      <c r="E48" s="123"/>
      <c r="F48" s="118">
        <v>25000</v>
      </c>
      <c r="G48" s="104">
        <v>0</v>
      </c>
      <c r="H48" s="104">
        <v>0</v>
      </c>
      <c r="I48" s="104">
        <v>0</v>
      </c>
      <c r="J48" s="104">
        <v>0</v>
      </c>
      <c r="K48" s="104">
        <v>0</v>
      </c>
      <c r="L48" s="104">
        <v>0</v>
      </c>
      <c r="M48" s="104">
        <v>0</v>
      </c>
      <c r="N48" s="104">
        <v>0</v>
      </c>
      <c r="O48" s="104">
        <v>0</v>
      </c>
      <c r="P48" s="104">
        <v>0</v>
      </c>
      <c r="Q48" s="104">
        <v>0</v>
      </c>
      <c r="R48" s="104">
        <v>150000</v>
      </c>
      <c r="S48" s="104">
        <v>0</v>
      </c>
      <c r="T48" s="104">
        <v>0</v>
      </c>
      <c r="U48" s="104">
        <v>0</v>
      </c>
      <c r="V48" s="104">
        <v>0</v>
      </c>
      <c r="W48" s="104">
        <v>0</v>
      </c>
      <c r="X48" s="104">
        <v>0</v>
      </c>
      <c r="Y48" s="104">
        <v>0</v>
      </c>
      <c r="Z48" s="104">
        <v>0</v>
      </c>
      <c r="AA48" s="104">
        <v>0</v>
      </c>
      <c r="AB48" s="104">
        <v>0</v>
      </c>
      <c r="AC48" s="104">
        <v>0</v>
      </c>
      <c r="AD48" s="104">
        <v>1105000</v>
      </c>
      <c r="AE48" s="104">
        <v>0</v>
      </c>
      <c r="AF48" s="104">
        <v>0</v>
      </c>
      <c r="AG48" s="104">
        <v>0</v>
      </c>
      <c r="AH48" s="104">
        <v>0</v>
      </c>
      <c r="AI48" s="104">
        <v>0</v>
      </c>
      <c r="AJ48" s="104">
        <v>0</v>
      </c>
      <c r="AK48" s="104">
        <v>0</v>
      </c>
      <c r="AL48" s="104">
        <v>0</v>
      </c>
      <c r="AM48" s="104">
        <v>0</v>
      </c>
      <c r="AN48" s="104">
        <v>0</v>
      </c>
      <c r="AO48" s="104">
        <v>0</v>
      </c>
    </row>
    <row r="49" spans="2:41" ht="15.95" hidden="1" customHeight="1" x14ac:dyDescent="0.2">
      <c r="B49" s="124" t="s">
        <v>78</v>
      </c>
      <c r="C49" s="90" t="s">
        <v>79</v>
      </c>
      <c r="D49" s="91">
        <f t="shared" si="21"/>
        <v>0</v>
      </c>
      <c r="E49" s="123"/>
      <c r="F49" s="114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92">
        <v>0</v>
      </c>
      <c r="R49" s="92">
        <v>0</v>
      </c>
      <c r="S49" s="92">
        <v>0</v>
      </c>
      <c r="T49" s="92">
        <v>0</v>
      </c>
      <c r="U49" s="92">
        <v>0</v>
      </c>
      <c r="V49" s="92">
        <v>0</v>
      </c>
      <c r="W49" s="92">
        <v>0</v>
      </c>
      <c r="X49" s="92">
        <v>0</v>
      </c>
      <c r="Y49" s="92">
        <v>0</v>
      </c>
      <c r="Z49" s="92">
        <v>0</v>
      </c>
      <c r="AA49" s="92">
        <v>0</v>
      </c>
      <c r="AB49" s="92">
        <v>0</v>
      </c>
      <c r="AC49" s="92">
        <v>0</v>
      </c>
      <c r="AD49" s="92">
        <v>0</v>
      </c>
      <c r="AE49" s="92">
        <v>0</v>
      </c>
      <c r="AF49" s="92">
        <v>0</v>
      </c>
      <c r="AG49" s="92">
        <v>0</v>
      </c>
      <c r="AH49" s="92">
        <v>0</v>
      </c>
      <c r="AI49" s="92">
        <v>0</v>
      </c>
      <c r="AJ49" s="92">
        <v>0</v>
      </c>
      <c r="AK49" s="92">
        <v>0</v>
      </c>
      <c r="AL49" s="92">
        <v>0</v>
      </c>
      <c r="AM49" s="92">
        <v>0</v>
      </c>
      <c r="AN49" s="92">
        <v>0</v>
      </c>
      <c r="AO49" s="92">
        <v>0</v>
      </c>
    </row>
    <row r="50" spans="2:41" ht="15.95" customHeight="1" x14ac:dyDescent="0.2">
      <c r="B50" s="128" t="s">
        <v>80</v>
      </c>
      <c r="C50" s="102" t="s">
        <v>81</v>
      </c>
      <c r="D50" s="103">
        <f t="shared" si="21"/>
        <v>3604000</v>
      </c>
      <c r="E50" s="123"/>
      <c r="F50" s="118">
        <v>50000</v>
      </c>
      <c r="G50" s="104">
        <v>15000</v>
      </c>
      <c r="H50" s="104">
        <v>250000</v>
      </c>
      <c r="I50" s="104">
        <v>0</v>
      </c>
      <c r="J50" s="104">
        <v>0</v>
      </c>
      <c r="K50" s="104">
        <v>0</v>
      </c>
      <c r="L50" s="104">
        <v>0</v>
      </c>
      <c r="M50" s="104">
        <v>2000000</v>
      </c>
      <c r="N50" s="104">
        <v>0</v>
      </c>
      <c r="O50" s="104">
        <v>0</v>
      </c>
      <c r="P50" s="104">
        <v>600000</v>
      </c>
      <c r="Q50" s="104">
        <v>0</v>
      </c>
      <c r="R50" s="104">
        <v>50000</v>
      </c>
      <c r="S50" s="104">
        <v>6000</v>
      </c>
      <c r="T50" s="104">
        <v>3000</v>
      </c>
      <c r="U50" s="104">
        <v>40000</v>
      </c>
      <c r="V50" s="104">
        <v>0</v>
      </c>
      <c r="W50" s="104">
        <v>0</v>
      </c>
      <c r="X50" s="104">
        <v>30000</v>
      </c>
      <c r="Y50" s="104">
        <v>0</v>
      </c>
      <c r="Z50" s="104">
        <v>60000</v>
      </c>
      <c r="AA50" s="104">
        <v>0</v>
      </c>
      <c r="AB50" s="104">
        <v>0</v>
      </c>
      <c r="AC50" s="104">
        <v>0</v>
      </c>
      <c r="AD50" s="104">
        <v>300000</v>
      </c>
      <c r="AE50" s="104">
        <v>0</v>
      </c>
      <c r="AF50" s="104">
        <v>0</v>
      </c>
      <c r="AG50" s="104">
        <v>200000</v>
      </c>
      <c r="AH50" s="104">
        <v>0</v>
      </c>
      <c r="AI50" s="104">
        <v>0</v>
      </c>
      <c r="AJ50" s="104">
        <v>0</v>
      </c>
      <c r="AK50" s="104">
        <v>0</v>
      </c>
      <c r="AL50" s="104">
        <v>0</v>
      </c>
      <c r="AM50" s="104">
        <v>0</v>
      </c>
      <c r="AN50" s="104">
        <v>0</v>
      </c>
      <c r="AO50" s="104">
        <v>0</v>
      </c>
    </row>
    <row r="51" spans="2:41" ht="15.95" customHeight="1" x14ac:dyDescent="0.2">
      <c r="B51" s="128" t="s">
        <v>82</v>
      </c>
      <c r="C51" s="102" t="s">
        <v>83</v>
      </c>
      <c r="D51" s="103">
        <f t="shared" si="21"/>
        <v>800000</v>
      </c>
      <c r="E51" s="123"/>
      <c r="F51" s="118">
        <v>800000</v>
      </c>
      <c r="G51" s="104">
        <v>0</v>
      </c>
      <c r="H51" s="104">
        <v>0</v>
      </c>
      <c r="I51" s="104">
        <v>0</v>
      </c>
      <c r="J51" s="104">
        <v>0</v>
      </c>
      <c r="K51" s="104">
        <v>0</v>
      </c>
      <c r="L51" s="104">
        <v>0</v>
      </c>
      <c r="M51" s="104">
        <v>0</v>
      </c>
      <c r="N51" s="104">
        <v>0</v>
      </c>
      <c r="O51" s="104">
        <v>0</v>
      </c>
      <c r="P51" s="104">
        <v>0</v>
      </c>
      <c r="Q51" s="104">
        <v>0</v>
      </c>
      <c r="R51" s="104">
        <v>0</v>
      </c>
      <c r="S51" s="104">
        <v>0</v>
      </c>
      <c r="T51" s="104">
        <v>0</v>
      </c>
      <c r="U51" s="104">
        <v>0</v>
      </c>
      <c r="V51" s="104">
        <v>0</v>
      </c>
      <c r="W51" s="104">
        <v>0</v>
      </c>
      <c r="X51" s="104">
        <v>0</v>
      </c>
      <c r="Y51" s="104">
        <v>0</v>
      </c>
      <c r="Z51" s="104">
        <v>0</v>
      </c>
      <c r="AA51" s="104">
        <v>0</v>
      </c>
      <c r="AB51" s="104">
        <v>0</v>
      </c>
      <c r="AC51" s="104">
        <v>0</v>
      </c>
      <c r="AD51" s="104">
        <v>0</v>
      </c>
      <c r="AE51" s="104">
        <v>0</v>
      </c>
      <c r="AF51" s="104">
        <v>0</v>
      </c>
      <c r="AG51" s="104">
        <v>0</v>
      </c>
      <c r="AH51" s="104">
        <v>0</v>
      </c>
      <c r="AI51" s="104">
        <v>0</v>
      </c>
      <c r="AJ51" s="104">
        <v>0</v>
      </c>
      <c r="AK51" s="104">
        <v>0</v>
      </c>
      <c r="AL51" s="104">
        <v>0</v>
      </c>
      <c r="AM51" s="104">
        <v>0</v>
      </c>
      <c r="AN51" s="104">
        <v>0</v>
      </c>
      <c r="AO51" s="104">
        <v>0</v>
      </c>
    </row>
    <row r="52" spans="2:41" ht="15.95" hidden="1" customHeight="1" x14ac:dyDescent="0.2">
      <c r="B52" s="124" t="s">
        <v>84</v>
      </c>
      <c r="C52" s="90" t="s">
        <v>85</v>
      </c>
      <c r="D52" s="91">
        <f t="shared" si="21"/>
        <v>0</v>
      </c>
      <c r="E52" s="123"/>
      <c r="F52" s="114">
        <v>0</v>
      </c>
      <c r="G52" s="92">
        <v>0</v>
      </c>
      <c r="H52" s="92">
        <v>0</v>
      </c>
      <c r="I52" s="92">
        <v>0</v>
      </c>
      <c r="J52" s="92">
        <v>0</v>
      </c>
      <c r="K52" s="92">
        <v>0</v>
      </c>
      <c r="L52" s="92">
        <v>0</v>
      </c>
      <c r="M52" s="92">
        <v>0</v>
      </c>
      <c r="N52" s="92">
        <v>0</v>
      </c>
      <c r="O52" s="92">
        <v>0</v>
      </c>
      <c r="P52" s="92">
        <v>0</v>
      </c>
      <c r="Q52" s="92">
        <v>0</v>
      </c>
      <c r="R52" s="92">
        <v>0</v>
      </c>
      <c r="S52" s="92">
        <v>0</v>
      </c>
      <c r="T52" s="92">
        <v>0</v>
      </c>
      <c r="U52" s="92">
        <v>0</v>
      </c>
      <c r="V52" s="92">
        <v>0</v>
      </c>
      <c r="W52" s="92">
        <v>0</v>
      </c>
      <c r="X52" s="92">
        <v>0</v>
      </c>
      <c r="Y52" s="92">
        <v>0</v>
      </c>
      <c r="Z52" s="92">
        <v>0</v>
      </c>
      <c r="AA52" s="92">
        <v>0</v>
      </c>
      <c r="AB52" s="92">
        <v>0</v>
      </c>
      <c r="AC52" s="92">
        <v>0</v>
      </c>
      <c r="AD52" s="92">
        <v>0</v>
      </c>
      <c r="AE52" s="92">
        <v>0</v>
      </c>
      <c r="AF52" s="92">
        <v>0</v>
      </c>
      <c r="AG52" s="92">
        <v>0</v>
      </c>
      <c r="AH52" s="92">
        <v>0</v>
      </c>
      <c r="AI52" s="92">
        <v>0</v>
      </c>
      <c r="AJ52" s="92">
        <v>0</v>
      </c>
      <c r="AK52" s="92">
        <v>0</v>
      </c>
      <c r="AL52" s="92">
        <v>0</v>
      </c>
      <c r="AM52" s="92">
        <v>0</v>
      </c>
      <c r="AN52" s="92">
        <v>0</v>
      </c>
      <c r="AO52" s="92">
        <v>0</v>
      </c>
    </row>
    <row r="53" spans="2:41" ht="15.95" customHeight="1" x14ac:dyDescent="0.2">
      <c r="B53" s="128" t="s">
        <v>86</v>
      </c>
      <c r="C53" s="102" t="s">
        <v>87</v>
      </c>
      <c r="D53" s="103">
        <f t="shared" si="21"/>
        <v>1800000</v>
      </c>
      <c r="E53" s="123"/>
      <c r="F53" s="118">
        <v>1800000</v>
      </c>
      <c r="G53" s="104">
        <v>0</v>
      </c>
      <c r="H53" s="104">
        <v>0</v>
      </c>
      <c r="I53" s="104">
        <v>0</v>
      </c>
      <c r="J53" s="104">
        <v>0</v>
      </c>
      <c r="K53" s="104">
        <v>0</v>
      </c>
      <c r="L53" s="104">
        <v>0</v>
      </c>
      <c r="M53" s="104">
        <v>0</v>
      </c>
      <c r="N53" s="104">
        <v>0</v>
      </c>
      <c r="O53" s="104">
        <v>0</v>
      </c>
      <c r="P53" s="104">
        <v>0</v>
      </c>
      <c r="Q53" s="104">
        <v>0</v>
      </c>
      <c r="R53" s="104">
        <v>0</v>
      </c>
      <c r="S53" s="104">
        <v>0</v>
      </c>
      <c r="T53" s="104">
        <v>0</v>
      </c>
      <c r="U53" s="104">
        <v>0</v>
      </c>
      <c r="V53" s="104">
        <v>0</v>
      </c>
      <c r="W53" s="104">
        <v>0</v>
      </c>
      <c r="X53" s="104">
        <v>0</v>
      </c>
      <c r="Y53" s="104">
        <v>0</v>
      </c>
      <c r="Z53" s="104">
        <v>0</v>
      </c>
      <c r="AA53" s="104">
        <v>0</v>
      </c>
      <c r="AB53" s="104">
        <v>0</v>
      </c>
      <c r="AC53" s="104">
        <v>0</v>
      </c>
      <c r="AD53" s="104">
        <v>0</v>
      </c>
      <c r="AE53" s="104">
        <v>0</v>
      </c>
      <c r="AF53" s="104">
        <v>0</v>
      </c>
      <c r="AG53" s="104">
        <v>0</v>
      </c>
      <c r="AH53" s="104">
        <v>0</v>
      </c>
      <c r="AI53" s="104">
        <v>0</v>
      </c>
      <c r="AJ53" s="104">
        <v>0</v>
      </c>
      <c r="AK53" s="104">
        <v>0</v>
      </c>
      <c r="AL53" s="104">
        <v>0</v>
      </c>
      <c r="AM53" s="104">
        <v>0</v>
      </c>
      <c r="AN53" s="104">
        <v>0</v>
      </c>
      <c r="AO53" s="104">
        <v>0</v>
      </c>
    </row>
    <row r="54" spans="2:41" ht="15.95" customHeight="1" x14ac:dyDescent="0.2">
      <c r="B54" s="128" t="s">
        <v>88</v>
      </c>
      <c r="C54" s="102" t="s">
        <v>89</v>
      </c>
      <c r="D54" s="103">
        <f t="shared" si="21"/>
        <v>11286000</v>
      </c>
      <c r="E54" s="123"/>
      <c r="F54" s="118">
        <v>4690000</v>
      </c>
      <c r="G54" s="104">
        <v>0</v>
      </c>
      <c r="H54" s="104">
        <v>600000</v>
      </c>
      <c r="I54" s="104">
        <v>0</v>
      </c>
      <c r="J54" s="104">
        <v>0</v>
      </c>
      <c r="K54" s="104">
        <v>0</v>
      </c>
      <c r="L54" s="104">
        <v>0</v>
      </c>
      <c r="M54" s="104">
        <v>0</v>
      </c>
      <c r="N54" s="104">
        <v>0</v>
      </c>
      <c r="O54" s="104">
        <v>0</v>
      </c>
      <c r="P54" s="104">
        <v>0</v>
      </c>
      <c r="Q54" s="104">
        <v>0</v>
      </c>
      <c r="R54" s="104">
        <v>3000000</v>
      </c>
      <c r="S54" s="104">
        <v>150000</v>
      </c>
      <c r="T54" s="104">
        <v>160000</v>
      </c>
      <c r="U54" s="104">
        <v>160000</v>
      </c>
      <c r="V54" s="104">
        <v>86000</v>
      </c>
      <c r="W54" s="104">
        <v>20000</v>
      </c>
      <c r="X54" s="104">
        <v>0</v>
      </c>
      <c r="Y54" s="104">
        <v>0</v>
      </c>
      <c r="Z54" s="104">
        <v>2300000</v>
      </c>
      <c r="AA54" s="104">
        <v>0</v>
      </c>
      <c r="AB54" s="104">
        <v>0</v>
      </c>
      <c r="AC54" s="104">
        <v>0</v>
      </c>
      <c r="AD54" s="104">
        <v>100000</v>
      </c>
      <c r="AE54" s="104">
        <v>0</v>
      </c>
      <c r="AF54" s="104">
        <v>0</v>
      </c>
      <c r="AG54" s="104">
        <v>20000</v>
      </c>
      <c r="AH54" s="104">
        <v>0</v>
      </c>
      <c r="AI54" s="104">
        <v>0</v>
      </c>
      <c r="AJ54" s="104">
        <v>0</v>
      </c>
      <c r="AK54" s="104">
        <v>0</v>
      </c>
      <c r="AL54" s="104">
        <v>0</v>
      </c>
      <c r="AM54" s="104">
        <v>0</v>
      </c>
      <c r="AN54" s="104">
        <v>0</v>
      </c>
      <c r="AO54" s="104">
        <v>0</v>
      </c>
    </row>
    <row r="55" spans="2:41" ht="15.95" hidden="1" customHeight="1" x14ac:dyDescent="0.2">
      <c r="B55" s="124" t="s">
        <v>90</v>
      </c>
      <c r="C55" s="90" t="s">
        <v>91</v>
      </c>
      <c r="D55" s="91">
        <f t="shared" si="21"/>
        <v>0</v>
      </c>
      <c r="E55" s="123"/>
      <c r="F55" s="114">
        <v>0</v>
      </c>
      <c r="G55" s="92">
        <v>0</v>
      </c>
      <c r="H55" s="92">
        <v>0</v>
      </c>
      <c r="I55" s="92">
        <v>0</v>
      </c>
      <c r="J55" s="92">
        <v>0</v>
      </c>
      <c r="K55" s="92">
        <v>0</v>
      </c>
      <c r="L55" s="92">
        <v>0</v>
      </c>
      <c r="M55" s="92">
        <v>0</v>
      </c>
      <c r="N55" s="92">
        <v>0</v>
      </c>
      <c r="O55" s="92">
        <v>0</v>
      </c>
      <c r="P55" s="92">
        <v>0</v>
      </c>
      <c r="Q55" s="92">
        <v>0</v>
      </c>
      <c r="R55" s="92">
        <v>0</v>
      </c>
      <c r="S55" s="92">
        <v>0</v>
      </c>
      <c r="T55" s="92">
        <v>0</v>
      </c>
      <c r="U55" s="92">
        <v>0</v>
      </c>
      <c r="V55" s="92">
        <v>0</v>
      </c>
      <c r="W55" s="92">
        <v>0</v>
      </c>
      <c r="X55" s="92">
        <v>0</v>
      </c>
      <c r="Y55" s="92">
        <v>0</v>
      </c>
      <c r="Z55" s="92">
        <v>0</v>
      </c>
      <c r="AA55" s="92">
        <v>0</v>
      </c>
      <c r="AB55" s="92">
        <v>0</v>
      </c>
      <c r="AC55" s="92">
        <v>0</v>
      </c>
      <c r="AD55" s="92">
        <v>0</v>
      </c>
      <c r="AE55" s="92">
        <v>0</v>
      </c>
      <c r="AF55" s="92">
        <v>0</v>
      </c>
      <c r="AG55" s="92">
        <v>0</v>
      </c>
      <c r="AH55" s="92">
        <v>0</v>
      </c>
      <c r="AI55" s="92">
        <v>0</v>
      </c>
      <c r="AJ55" s="92">
        <v>0</v>
      </c>
      <c r="AK55" s="92">
        <v>0</v>
      </c>
      <c r="AL55" s="92">
        <v>0</v>
      </c>
      <c r="AM55" s="92">
        <v>0</v>
      </c>
      <c r="AN55" s="92">
        <v>0</v>
      </c>
      <c r="AO55" s="92">
        <v>0</v>
      </c>
    </row>
    <row r="56" spans="2:41" ht="15.95" customHeight="1" x14ac:dyDescent="0.2">
      <c r="B56" s="126" t="s">
        <v>92</v>
      </c>
      <c r="C56" s="96" t="s">
        <v>93</v>
      </c>
      <c r="D56" s="97">
        <f>D43+D47+D48+D50+D51+D53+D54</f>
        <v>25864400</v>
      </c>
      <c r="E56" s="123"/>
      <c r="F56" s="116">
        <f>F43+F47+F48+F50+F51+F53+F54</f>
        <v>7460000</v>
      </c>
      <c r="G56" s="98">
        <f t="shared" ref="G56:AD56" si="22">G43+G47+G48+G50+G51+G53+G54</f>
        <v>70000</v>
      </c>
      <c r="H56" s="98">
        <f t="shared" si="22"/>
        <v>862400</v>
      </c>
      <c r="I56" s="98">
        <f t="shared" si="22"/>
        <v>0</v>
      </c>
      <c r="J56" s="98">
        <f t="shared" si="22"/>
        <v>0</v>
      </c>
      <c r="K56" s="98">
        <f t="shared" si="22"/>
        <v>0</v>
      </c>
      <c r="L56" s="98">
        <f t="shared" si="22"/>
        <v>0</v>
      </c>
      <c r="M56" s="98">
        <f t="shared" si="22"/>
        <v>2000000</v>
      </c>
      <c r="N56" s="98">
        <f t="shared" si="22"/>
        <v>0</v>
      </c>
      <c r="O56" s="98">
        <f t="shared" si="22"/>
        <v>0</v>
      </c>
      <c r="P56" s="98">
        <f t="shared" si="22"/>
        <v>3000000</v>
      </c>
      <c r="Q56" s="98">
        <f t="shared" si="22"/>
        <v>0</v>
      </c>
      <c r="R56" s="98">
        <f t="shared" si="22"/>
        <v>4140000</v>
      </c>
      <c r="S56" s="98">
        <f t="shared" si="22"/>
        <v>437000</v>
      </c>
      <c r="T56" s="98">
        <f t="shared" si="22"/>
        <v>303500</v>
      </c>
      <c r="U56" s="98">
        <f t="shared" si="22"/>
        <v>340500</v>
      </c>
      <c r="V56" s="98">
        <f t="shared" si="22"/>
        <v>86000</v>
      </c>
      <c r="W56" s="98">
        <f t="shared" si="22"/>
        <v>170000</v>
      </c>
      <c r="X56" s="98">
        <f t="shared" si="22"/>
        <v>70000</v>
      </c>
      <c r="Y56" s="98">
        <f t="shared" si="22"/>
        <v>0</v>
      </c>
      <c r="Z56" s="98">
        <f t="shared" si="22"/>
        <v>2940000</v>
      </c>
      <c r="AA56" s="98">
        <f t="shared" si="22"/>
        <v>0</v>
      </c>
      <c r="AB56" s="98">
        <f t="shared" si="22"/>
        <v>2000000</v>
      </c>
      <c r="AC56" s="98">
        <f t="shared" si="22"/>
        <v>0</v>
      </c>
      <c r="AD56" s="98">
        <f t="shared" si="22"/>
        <v>1565000</v>
      </c>
      <c r="AE56" s="98">
        <f t="shared" ref="AE56:AO56" si="23">AE43+AE47+AE48+AE50+AE51+AE53+AE54</f>
        <v>0</v>
      </c>
      <c r="AF56" s="98">
        <f t="shared" si="23"/>
        <v>200000</v>
      </c>
      <c r="AG56" s="98">
        <f t="shared" si="23"/>
        <v>220000</v>
      </c>
      <c r="AH56" s="98">
        <f t="shared" si="23"/>
        <v>0</v>
      </c>
      <c r="AI56" s="98">
        <f t="shared" si="23"/>
        <v>0</v>
      </c>
      <c r="AJ56" s="98">
        <f t="shared" si="23"/>
        <v>0</v>
      </c>
      <c r="AK56" s="98">
        <f t="shared" si="23"/>
        <v>0</v>
      </c>
      <c r="AL56" s="98">
        <f t="shared" si="23"/>
        <v>0</v>
      </c>
      <c r="AM56" s="98">
        <f t="shared" si="23"/>
        <v>0</v>
      </c>
      <c r="AN56" s="98">
        <f t="shared" si="23"/>
        <v>0</v>
      </c>
      <c r="AO56" s="98">
        <f t="shared" si="23"/>
        <v>0</v>
      </c>
    </row>
    <row r="57" spans="2:41" ht="15.95" customHeight="1" x14ac:dyDescent="0.2">
      <c r="B57" s="124" t="s">
        <v>94</v>
      </c>
      <c r="C57" s="90" t="s">
        <v>95</v>
      </c>
      <c r="D57" s="91">
        <f>SUM(F57:AO57)</f>
        <v>260000</v>
      </c>
      <c r="E57" s="123"/>
      <c r="F57" s="114">
        <v>200000</v>
      </c>
      <c r="G57" s="92">
        <v>0</v>
      </c>
      <c r="H57" s="92">
        <v>0</v>
      </c>
      <c r="I57" s="92">
        <v>0</v>
      </c>
      <c r="J57" s="92">
        <v>0</v>
      </c>
      <c r="K57" s="92">
        <v>0</v>
      </c>
      <c r="L57" s="92">
        <v>0</v>
      </c>
      <c r="M57" s="92">
        <v>0</v>
      </c>
      <c r="N57" s="92">
        <v>0</v>
      </c>
      <c r="O57" s="92">
        <v>0</v>
      </c>
      <c r="P57" s="92">
        <v>0</v>
      </c>
      <c r="Q57" s="92">
        <v>0</v>
      </c>
      <c r="R57" s="92">
        <v>0</v>
      </c>
      <c r="S57" s="92">
        <v>0</v>
      </c>
      <c r="T57" s="92">
        <v>0</v>
      </c>
      <c r="U57" s="92">
        <v>60000</v>
      </c>
      <c r="V57" s="92">
        <v>0</v>
      </c>
      <c r="W57" s="92">
        <v>0</v>
      </c>
      <c r="X57" s="92">
        <v>0</v>
      </c>
      <c r="Y57" s="92">
        <v>0</v>
      </c>
      <c r="Z57" s="92">
        <v>0</v>
      </c>
      <c r="AA57" s="92">
        <v>0</v>
      </c>
      <c r="AB57" s="92">
        <v>0</v>
      </c>
      <c r="AC57" s="92">
        <v>0</v>
      </c>
      <c r="AD57" s="92">
        <v>0</v>
      </c>
      <c r="AE57" s="92">
        <v>0</v>
      </c>
      <c r="AF57" s="92">
        <v>0</v>
      </c>
      <c r="AG57" s="92">
        <v>0</v>
      </c>
      <c r="AH57" s="92">
        <v>0</v>
      </c>
      <c r="AI57" s="92">
        <v>0</v>
      </c>
      <c r="AJ57" s="92">
        <v>0</v>
      </c>
      <c r="AK57" s="92">
        <v>0</v>
      </c>
      <c r="AL57" s="92">
        <v>0</v>
      </c>
      <c r="AM57" s="92">
        <v>0</v>
      </c>
      <c r="AN57" s="92">
        <v>0</v>
      </c>
      <c r="AO57" s="92">
        <v>0</v>
      </c>
    </row>
    <row r="58" spans="2:41" ht="15.95" hidden="1" customHeight="1" x14ac:dyDescent="0.2">
      <c r="B58" s="124" t="s">
        <v>96</v>
      </c>
      <c r="C58" s="90" t="s">
        <v>97</v>
      </c>
      <c r="D58" s="91">
        <f>SUM(F58:AO58)</f>
        <v>0</v>
      </c>
      <c r="E58" s="123"/>
      <c r="F58" s="114">
        <v>0</v>
      </c>
      <c r="G58" s="92">
        <v>0</v>
      </c>
      <c r="H58" s="92">
        <v>0</v>
      </c>
      <c r="I58" s="92">
        <v>0</v>
      </c>
      <c r="J58" s="92">
        <v>0</v>
      </c>
      <c r="K58" s="92">
        <v>0</v>
      </c>
      <c r="L58" s="92">
        <v>0</v>
      </c>
      <c r="M58" s="92">
        <v>0</v>
      </c>
      <c r="N58" s="92">
        <v>0</v>
      </c>
      <c r="O58" s="92">
        <v>0</v>
      </c>
      <c r="P58" s="92">
        <v>0</v>
      </c>
      <c r="Q58" s="92">
        <v>0</v>
      </c>
      <c r="R58" s="92">
        <v>0</v>
      </c>
      <c r="S58" s="92">
        <v>0</v>
      </c>
      <c r="T58" s="92">
        <v>0</v>
      </c>
      <c r="U58" s="92">
        <v>0</v>
      </c>
      <c r="V58" s="92">
        <v>0</v>
      </c>
      <c r="W58" s="92">
        <v>0</v>
      </c>
      <c r="X58" s="92">
        <v>0</v>
      </c>
      <c r="Y58" s="92">
        <v>0</v>
      </c>
      <c r="Z58" s="92">
        <v>0</v>
      </c>
      <c r="AA58" s="92">
        <v>0</v>
      </c>
      <c r="AB58" s="92">
        <v>0</v>
      </c>
      <c r="AC58" s="92">
        <v>0</v>
      </c>
      <c r="AD58" s="92">
        <v>0</v>
      </c>
      <c r="AE58" s="92">
        <v>0</v>
      </c>
      <c r="AF58" s="92">
        <v>0</v>
      </c>
      <c r="AG58" s="92">
        <v>0</v>
      </c>
      <c r="AH58" s="92">
        <v>0</v>
      </c>
      <c r="AI58" s="92">
        <v>0</v>
      </c>
      <c r="AJ58" s="92">
        <v>0</v>
      </c>
      <c r="AK58" s="92">
        <v>0</v>
      </c>
      <c r="AL58" s="92">
        <v>0</v>
      </c>
      <c r="AM58" s="92">
        <v>0</v>
      </c>
      <c r="AN58" s="92">
        <v>0</v>
      </c>
      <c r="AO58" s="92">
        <v>0</v>
      </c>
    </row>
    <row r="59" spans="2:41" ht="15.95" customHeight="1" x14ac:dyDescent="0.2">
      <c r="B59" s="126" t="s">
        <v>98</v>
      </c>
      <c r="C59" s="96" t="s">
        <v>99</v>
      </c>
      <c r="D59" s="97">
        <f>SUM(D57:D58)</f>
        <v>260000</v>
      </c>
      <c r="E59" s="123"/>
      <c r="F59" s="116">
        <f>SUM(F57:F58)</f>
        <v>200000</v>
      </c>
      <c r="G59" s="98">
        <f t="shared" ref="G59:AD59" si="24">SUM(G57:G58)</f>
        <v>0</v>
      </c>
      <c r="H59" s="98">
        <f t="shared" si="24"/>
        <v>0</v>
      </c>
      <c r="I59" s="98">
        <f t="shared" si="24"/>
        <v>0</v>
      </c>
      <c r="J59" s="98">
        <f t="shared" si="24"/>
        <v>0</v>
      </c>
      <c r="K59" s="98">
        <f t="shared" si="24"/>
        <v>0</v>
      </c>
      <c r="L59" s="98">
        <f t="shared" si="24"/>
        <v>0</v>
      </c>
      <c r="M59" s="98">
        <f t="shared" si="24"/>
        <v>0</v>
      </c>
      <c r="N59" s="98">
        <f t="shared" si="24"/>
        <v>0</v>
      </c>
      <c r="O59" s="98">
        <f t="shared" si="24"/>
        <v>0</v>
      </c>
      <c r="P59" s="98">
        <f t="shared" si="24"/>
        <v>0</v>
      </c>
      <c r="Q59" s="98">
        <f t="shared" si="24"/>
        <v>0</v>
      </c>
      <c r="R59" s="98">
        <f t="shared" si="24"/>
        <v>0</v>
      </c>
      <c r="S59" s="98">
        <f t="shared" si="24"/>
        <v>0</v>
      </c>
      <c r="T59" s="98">
        <f t="shared" si="24"/>
        <v>0</v>
      </c>
      <c r="U59" s="98">
        <f t="shared" si="24"/>
        <v>60000</v>
      </c>
      <c r="V59" s="98">
        <f t="shared" si="24"/>
        <v>0</v>
      </c>
      <c r="W59" s="98">
        <f t="shared" si="24"/>
        <v>0</v>
      </c>
      <c r="X59" s="98">
        <f t="shared" si="24"/>
        <v>0</v>
      </c>
      <c r="Y59" s="98">
        <f t="shared" si="24"/>
        <v>0</v>
      </c>
      <c r="Z59" s="98">
        <f t="shared" si="24"/>
        <v>0</v>
      </c>
      <c r="AA59" s="98">
        <f t="shared" si="24"/>
        <v>0</v>
      </c>
      <c r="AB59" s="98">
        <f t="shared" si="24"/>
        <v>0</v>
      </c>
      <c r="AC59" s="98">
        <f t="shared" si="24"/>
        <v>0</v>
      </c>
      <c r="AD59" s="98">
        <f t="shared" si="24"/>
        <v>0</v>
      </c>
      <c r="AE59" s="98">
        <f t="shared" ref="AE59:AO59" si="25">SUM(AE57:AE58)</f>
        <v>0</v>
      </c>
      <c r="AF59" s="98">
        <f t="shared" si="25"/>
        <v>0</v>
      </c>
      <c r="AG59" s="98">
        <f t="shared" si="25"/>
        <v>0</v>
      </c>
      <c r="AH59" s="98">
        <f t="shared" si="25"/>
        <v>0</v>
      </c>
      <c r="AI59" s="98">
        <f t="shared" si="25"/>
        <v>0</v>
      </c>
      <c r="AJ59" s="98">
        <f t="shared" si="25"/>
        <v>0</v>
      </c>
      <c r="AK59" s="98">
        <f t="shared" si="25"/>
        <v>0</v>
      </c>
      <c r="AL59" s="98">
        <f t="shared" si="25"/>
        <v>0</v>
      </c>
      <c r="AM59" s="98">
        <f t="shared" si="25"/>
        <v>0</v>
      </c>
      <c r="AN59" s="98">
        <f t="shared" si="25"/>
        <v>0</v>
      </c>
      <c r="AO59" s="98">
        <f t="shared" si="25"/>
        <v>0</v>
      </c>
    </row>
    <row r="60" spans="2:41" ht="15.95" customHeight="1" x14ac:dyDescent="0.2">
      <c r="B60" s="124" t="s">
        <v>100</v>
      </c>
      <c r="C60" s="90" t="s">
        <v>101</v>
      </c>
      <c r="D60" s="91">
        <f>SUM(F60:AO60)</f>
        <v>6963000</v>
      </c>
      <c r="E60" s="123"/>
      <c r="F60" s="114">
        <v>1600000</v>
      </c>
      <c r="G60" s="92">
        <v>18900</v>
      </c>
      <c r="H60" s="92">
        <v>248000</v>
      </c>
      <c r="I60" s="92">
        <v>0</v>
      </c>
      <c r="J60" s="92">
        <v>0</v>
      </c>
      <c r="K60" s="92">
        <v>0</v>
      </c>
      <c r="L60" s="92">
        <v>0</v>
      </c>
      <c r="M60" s="92">
        <v>540000</v>
      </c>
      <c r="N60" s="92">
        <v>0</v>
      </c>
      <c r="O60" s="92">
        <v>0</v>
      </c>
      <c r="P60" s="92">
        <v>810000</v>
      </c>
      <c r="Q60" s="92">
        <v>0</v>
      </c>
      <c r="R60" s="92">
        <v>1117800</v>
      </c>
      <c r="S60" s="92">
        <v>118000</v>
      </c>
      <c r="T60" s="92">
        <v>82000</v>
      </c>
      <c r="U60" s="92">
        <v>92000</v>
      </c>
      <c r="V60" s="92">
        <v>0</v>
      </c>
      <c r="W60" s="92">
        <v>45900</v>
      </c>
      <c r="X60" s="92">
        <v>18900</v>
      </c>
      <c r="Y60" s="92">
        <v>17500</v>
      </c>
      <c r="Z60" s="92">
        <v>1215000</v>
      </c>
      <c r="AA60" s="92">
        <v>0</v>
      </c>
      <c r="AB60" s="92">
        <v>540000</v>
      </c>
      <c r="AC60" s="92">
        <v>0</v>
      </c>
      <c r="AD60" s="92">
        <v>150000</v>
      </c>
      <c r="AE60" s="92">
        <v>0</v>
      </c>
      <c r="AF60" s="92">
        <v>54000</v>
      </c>
      <c r="AG60" s="92">
        <v>295000</v>
      </c>
      <c r="AH60" s="92">
        <v>0</v>
      </c>
      <c r="AI60" s="92">
        <v>0</v>
      </c>
      <c r="AJ60" s="92">
        <v>0</v>
      </c>
      <c r="AK60" s="92">
        <v>0</v>
      </c>
      <c r="AL60" s="92">
        <v>0</v>
      </c>
      <c r="AM60" s="92">
        <v>0</v>
      </c>
      <c r="AN60" s="92">
        <v>0</v>
      </c>
      <c r="AO60" s="92">
        <v>0</v>
      </c>
    </row>
    <row r="61" spans="2:41" ht="15.95" customHeight="1" x14ac:dyDescent="0.2">
      <c r="B61" s="124" t="s">
        <v>102</v>
      </c>
      <c r="C61" s="90" t="s">
        <v>103</v>
      </c>
      <c r="D61" s="91">
        <f>SUM(F61:AO61)</f>
        <v>7677280</v>
      </c>
      <c r="E61" s="123"/>
      <c r="F61" s="114">
        <v>0</v>
      </c>
      <c r="G61" s="92">
        <v>0</v>
      </c>
      <c r="H61" s="92">
        <v>7677280</v>
      </c>
      <c r="I61" s="92">
        <v>0</v>
      </c>
      <c r="J61" s="92">
        <v>0</v>
      </c>
      <c r="K61" s="92">
        <v>0</v>
      </c>
      <c r="L61" s="92">
        <v>0</v>
      </c>
      <c r="M61" s="92">
        <v>0</v>
      </c>
      <c r="N61" s="92">
        <v>0</v>
      </c>
      <c r="O61" s="92">
        <v>0</v>
      </c>
      <c r="P61" s="92">
        <v>0</v>
      </c>
      <c r="Q61" s="92">
        <v>0</v>
      </c>
      <c r="R61" s="92">
        <v>0</v>
      </c>
      <c r="S61" s="92">
        <v>0</v>
      </c>
      <c r="T61" s="92">
        <v>0</v>
      </c>
      <c r="U61" s="92">
        <v>0</v>
      </c>
      <c r="V61" s="92">
        <v>0</v>
      </c>
      <c r="W61" s="92">
        <v>0</v>
      </c>
      <c r="X61" s="92">
        <v>0</v>
      </c>
      <c r="Y61" s="92">
        <v>0</v>
      </c>
      <c r="Z61" s="92">
        <v>0</v>
      </c>
      <c r="AA61" s="92">
        <v>0</v>
      </c>
      <c r="AB61" s="92">
        <v>0</v>
      </c>
      <c r="AC61" s="92">
        <v>0</v>
      </c>
      <c r="AD61" s="92">
        <v>0</v>
      </c>
      <c r="AE61" s="92">
        <v>0</v>
      </c>
      <c r="AF61" s="92">
        <v>0</v>
      </c>
      <c r="AG61" s="92">
        <v>0</v>
      </c>
      <c r="AH61" s="92">
        <v>0</v>
      </c>
      <c r="AI61" s="92">
        <v>0</v>
      </c>
      <c r="AJ61" s="92">
        <v>0</v>
      </c>
      <c r="AK61" s="92">
        <v>0</v>
      </c>
      <c r="AL61" s="92">
        <v>0</v>
      </c>
      <c r="AM61" s="92">
        <v>0</v>
      </c>
      <c r="AN61" s="92">
        <v>0</v>
      </c>
      <c r="AO61" s="92">
        <v>0</v>
      </c>
    </row>
    <row r="62" spans="2:41" ht="15.95" customHeight="1" x14ac:dyDescent="0.2">
      <c r="B62" s="129" t="s">
        <v>104</v>
      </c>
      <c r="C62" s="105" t="s">
        <v>105</v>
      </c>
      <c r="D62" s="106">
        <f>D63+D64</f>
        <v>450000</v>
      </c>
      <c r="E62" s="123"/>
      <c r="F62" s="119">
        <f>F63+F64</f>
        <v>450000</v>
      </c>
      <c r="G62" s="107">
        <f t="shared" ref="G62:AD62" si="26">G63+G64</f>
        <v>0</v>
      </c>
      <c r="H62" s="107">
        <f t="shared" si="26"/>
        <v>0</v>
      </c>
      <c r="I62" s="107">
        <f t="shared" si="26"/>
        <v>0</v>
      </c>
      <c r="J62" s="107">
        <f t="shared" si="26"/>
        <v>0</v>
      </c>
      <c r="K62" s="107">
        <f t="shared" si="26"/>
        <v>0</v>
      </c>
      <c r="L62" s="107">
        <f t="shared" si="26"/>
        <v>0</v>
      </c>
      <c r="M62" s="107">
        <f t="shared" si="26"/>
        <v>0</v>
      </c>
      <c r="N62" s="107">
        <f t="shared" si="26"/>
        <v>0</v>
      </c>
      <c r="O62" s="107">
        <f t="shared" si="26"/>
        <v>0</v>
      </c>
      <c r="P62" s="107">
        <f t="shared" si="26"/>
        <v>0</v>
      </c>
      <c r="Q62" s="107">
        <f t="shared" si="26"/>
        <v>0</v>
      </c>
      <c r="R62" s="107">
        <f t="shared" si="26"/>
        <v>0</v>
      </c>
      <c r="S62" s="107">
        <f t="shared" si="26"/>
        <v>0</v>
      </c>
      <c r="T62" s="107">
        <f t="shared" si="26"/>
        <v>0</v>
      </c>
      <c r="U62" s="107">
        <f t="shared" si="26"/>
        <v>0</v>
      </c>
      <c r="V62" s="107">
        <f t="shared" si="26"/>
        <v>0</v>
      </c>
      <c r="W62" s="107">
        <f t="shared" si="26"/>
        <v>0</v>
      </c>
      <c r="X62" s="107">
        <f t="shared" si="26"/>
        <v>0</v>
      </c>
      <c r="Y62" s="107">
        <f t="shared" si="26"/>
        <v>0</v>
      </c>
      <c r="Z62" s="107">
        <f t="shared" si="26"/>
        <v>0</v>
      </c>
      <c r="AA62" s="107">
        <f t="shared" si="26"/>
        <v>0</v>
      </c>
      <c r="AB62" s="107">
        <f t="shared" si="26"/>
        <v>0</v>
      </c>
      <c r="AC62" s="107">
        <f t="shared" si="26"/>
        <v>0</v>
      </c>
      <c r="AD62" s="107">
        <f t="shared" si="26"/>
        <v>0</v>
      </c>
      <c r="AE62" s="107">
        <f t="shared" ref="AE62:AO62" si="27">AE63+AE64</f>
        <v>0</v>
      </c>
      <c r="AF62" s="107">
        <f t="shared" si="27"/>
        <v>0</v>
      </c>
      <c r="AG62" s="107">
        <f t="shared" si="27"/>
        <v>0</v>
      </c>
      <c r="AH62" s="107">
        <f t="shared" si="27"/>
        <v>0</v>
      </c>
      <c r="AI62" s="107">
        <f t="shared" si="27"/>
        <v>0</v>
      </c>
      <c r="AJ62" s="107">
        <f t="shared" si="27"/>
        <v>0</v>
      </c>
      <c r="AK62" s="107">
        <f t="shared" si="27"/>
        <v>0</v>
      </c>
      <c r="AL62" s="107">
        <f t="shared" si="27"/>
        <v>0</v>
      </c>
      <c r="AM62" s="107">
        <f t="shared" si="27"/>
        <v>0</v>
      </c>
      <c r="AN62" s="107">
        <f t="shared" si="27"/>
        <v>0</v>
      </c>
      <c r="AO62" s="107">
        <f t="shared" si="27"/>
        <v>0</v>
      </c>
    </row>
    <row r="63" spans="2:41" ht="15.95" hidden="1" customHeight="1" x14ac:dyDescent="0.2">
      <c r="B63" s="124" t="s">
        <v>106</v>
      </c>
      <c r="C63" s="90" t="s">
        <v>107</v>
      </c>
      <c r="D63" s="91">
        <f>SUM(F63:AO63)</f>
        <v>0</v>
      </c>
      <c r="E63" s="123"/>
      <c r="F63" s="114">
        <v>0</v>
      </c>
      <c r="G63" s="92">
        <v>0</v>
      </c>
      <c r="H63" s="92">
        <v>0</v>
      </c>
      <c r="I63" s="92">
        <v>0</v>
      </c>
      <c r="J63" s="92">
        <v>0</v>
      </c>
      <c r="K63" s="92">
        <v>0</v>
      </c>
      <c r="L63" s="92">
        <v>0</v>
      </c>
      <c r="M63" s="92">
        <v>0</v>
      </c>
      <c r="N63" s="92">
        <v>0</v>
      </c>
      <c r="O63" s="92">
        <v>0</v>
      </c>
      <c r="P63" s="92">
        <v>0</v>
      </c>
      <c r="Q63" s="92">
        <v>0</v>
      </c>
      <c r="R63" s="92">
        <v>0</v>
      </c>
      <c r="S63" s="92">
        <v>0</v>
      </c>
      <c r="T63" s="92">
        <v>0</v>
      </c>
      <c r="U63" s="92">
        <v>0</v>
      </c>
      <c r="V63" s="92">
        <v>0</v>
      </c>
      <c r="W63" s="92">
        <v>0</v>
      </c>
      <c r="X63" s="92">
        <v>0</v>
      </c>
      <c r="Y63" s="92">
        <v>0</v>
      </c>
      <c r="Z63" s="92">
        <v>0</v>
      </c>
      <c r="AA63" s="92">
        <v>0</v>
      </c>
      <c r="AB63" s="92">
        <v>0</v>
      </c>
      <c r="AC63" s="92">
        <v>0</v>
      </c>
      <c r="AD63" s="92">
        <v>0</v>
      </c>
      <c r="AE63" s="92">
        <v>0</v>
      </c>
      <c r="AF63" s="92">
        <v>0</v>
      </c>
      <c r="AG63" s="92">
        <v>0</v>
      </c>
      <c r="AH63" s="92">
        <v>0</v>
      </c>
      <c r="AI63" s="92">
        <v>0</v>
      </c>
      <c r="AJ63" s="92">
        <v>0</v>
      </c>
      <c r="AK63" s="92">
        <v>0</v>
      </c>
      <c r="AL63" s="92">
        <v>0</v>
      </c>
      <c r="AM63" s="92">
        <v>0</v>
      </c>
      <c r="AN63" s="92">
        <v>0</v>
      </c>
      <c r="AO63" s="92">
        <v>0</v>
      </c>
    </row>
    <row r="64" spans="2:41" ht="15.95" customHeight="1" x14ac:dyDescent="0.2">
      <c r="B64" s="124" t="s">
        <v>108</v>
      </c>
      <c r="C64" s="90" t="s">
        <v>109</v>
      </c>
      <c r="D64" s="91">
        <f>SUM(F64:AO64)</f>
        <v>450000</v>
      </c>
      <c r="E64" s="123"/>
      <c r="F64" s="114">
        <v>450000</v>
      </c>
      <c r="G64" s="92">
        <v>0</v>
      </c>
      <c r="H64" s="92">
        <v>0</v>
      </c>
      <c r="I64" s="92">
        <v>0</v>
      </c>
      <c r="J64" s="92">
        <v>0</v>
      </c>
      <c r="K64" s="92">
        <v>0</v>
      </c>
      <c r="L64" s="92">
        <v>0</v>
      </c>
      <c r="M64" s="92">
        <v>0</v>
      </c>
      <c r="N64" s="92">
        <v>0</v>
      </c>
      <c r="O64" s="92">
        <v>0</v>
      </c>
      <c r="P64" s="92">
        <v>0</v>
      </c>
      <c r="Q64" s="92">
        <v>0</v>
      </c>
      <c r="R64" s="92">
        <v>0</v>
      </c>
      <c r="S64" s="92">
        <v>0</v>
      </c>
      <c r="T64" s="92">
        <v>0</v>
      </c>
      <c r="U64" s="92">
        <v>0</v>
      </c>
      <c r="V64" s="92">
        <v>0</v>
      </c>
      <c r="W64" s="92">
        <v>0</v>
      </c>
      <c r="X64" s="92">
        <v>0</v>
      </c>
      <c r="Y64" s="92">
        <v>0</v>
      </c>
      <c r="Z64" s="92">
        <v>0</v>
      </c>
      <c r="AA64" s="92">
        <v>0</v>
      </c>
      <c r="AB64" s="92">
        <v>0</v>
      </c>
      <c r="AC64" s="92">
        <v>0</v>
      </c>
      <c r="AD64" s="92">
        <v>0</v>
      </c>
      <c r="AE64" s="92">
        <v>0</v>
      </c>
      <c r="AF64" s="92">
        <v>0</v>
      </c>
      <c r="AG64" s="92">
        <v>0</v>
      </c>
      <c r="AH64" s="92">
        <v>0</v>
      </c>
      <c r="AI64" s="92">
        <v>0</v>
      </c>
      <c r="AJ64" s="92">
        <v>0</v>
      </c>
      <c r="AK64" s="92">
        <v>0</v>
      </c>
      <c r="AL64" s="92">
        <v>0</v>
      </c>
      <c r="AM64" s="92">
        <v>0</v>
      </c>
      <c r="AN64" s="92">
        <v>0</v>
      </c>
      <c r="AO64" s="92">
        <v>0</v>
      </c>
    </row>
    <row r="65" spans="2:41" ht="15.95" customHeight="1" x14ac:dyDescent="0.2">
      <c r="B65" s="129" t="s">
        <v>110</v>
      </c>
      <c r="C65" s="105" t="s">
        <v>111</v>
      </c>
      <c r="D65" s="106">
        <f>D66+D67+D68</f>
        <v>0</v>
      </c>
      <c r="E65" s="123"/>
      <c r="F65" s="119">
        <f>F66+F67+F68</f>
        <v>0</v>
      </c>
      <c r="G65" s="107">
        <f t="shared" ref="G65:AD65" si="28">G66+G67+G68</f>
        <v>0</v>
      </c>
      <c r="H65" s="107">
        <f t="shared" si="28"/>
        <v>0</v>
      </c>
      <c r="I65" s="107">
        <f t="shared" si="28"/>
        <v>0</v>
      </c>
      <c r="J65" s="107">
        <f t="shared" si="28"/>
        <v>0</v>
      </c>
      <c r="K65" s="107">
        <f t="shared" si="28"/>
        <v>0</v>
      </c>
      <c r="L65" s="107">
        <f t="shared" si="28"/>
        <v>0</v>
      </c>
      <c r="M65" s="107">
        <f t="shared" si="28"/>
        <v>0</v>
      </c>
      <c r="N65" s="107">
        <f t="shared" si="28"/>
        <v>0</v>
      </c>
      <c r="O65" s="107">
        <f t="shared" si="28"/>
        <v>0</v>
      </c>
      <c r="P65" s="107">
        <f t="shared" si="28"/>
        <v>0</v>
      </c>
      <c r="Q65" s="107">
        <f t="shared" si="28"/>
        <v>0</v>
      </c>
      <c r="R65" s="107">
        <f t="shared" si="28"/>
        <v>0</v>
      </c>
      <c r="S65" s="107">
        <f t="shared" si="28"/>
        <v>0</v>
      </c>
      <c r="T65" s="107">
        <f t="shared" si="28"/>
        <v>0</v>
      </c>
      <c r="U65" s="107">
        <f t="shared" si="28"/>
        <v>0</v>
      </c>
      <c r="V65" s="107">
        <f t="shared" si="28"/>
        <v>0</v>
      </c>
      <c r="W65" s="107">
        <f t="shared" si="28"/>
        <v>0</v>
      </c>
      <c r="X65" s="107">
        <f t="shared" si="28"/>
        <v>0</v>
      </c>
      <c r="Y65" s="107">
        <f t="shared" si="28"/>
        <v>0</v>
      </c>
      <c r="Z65" s="107">
        <f t="shared" si="28"/>
        <v>0</v>
      </c>
      <c r="AA65" s="107">
        <f t="shared" si="28"/>
        <v>0</v>
      </c>
      <c r="AB65" s="107">
        <f t="shared" si="28"/>
        <v>0</v>
      </c>
      <c r="AC65" s="107">
        <f t="shared" si="28"/>
        <v>0</v>
      </c>
      <c r="AD65" s="107">
        <f t="shared" si="28"/>
        <v>0</v>
      </c>
      <c r="AE65" s="107">
        <f t="shared" ref="AE65:AO65" si="29">AE66+AE67+AE68</f>
        <v>0</v>
      </c>
      <c r="AF65" s="107">
        <f t="shared" si="29"/>
        <v>0</v>
      </c>
      <c r="AG65" s="107">
        <f t="shared" si="29"/>
        <v>0</v>
      </c>
      <c r="AH65" s="107">
        <f t="shared" si="29"/>
        <v>0</v>
      </c>
      <c r="AI65" s="107">
        <f t="shared" si="29"/>
        <v>0</v>
      </c>
      <c r="AJ65" s="107">
        <f t="shared" si="29"/>
        <v>0</v>
      </c>
      <c r="AK65" s="107">
        <f t="shared" si="29"/>
        <v>0</v>
      </c>
      <c r="AL65" s="107">
        <f t="shared" si="29"/>
        <v>0</v>
      </c>
      <c r="AM65" s="107">
        <f t="shared" si="29"/>
        <v>0</v>
      </c>
      <c r="AN65" s="107">
        <f t="shared" si="29"/>
        <v>0</v>
      </c>
      <c r="AO65" s="107">
        <f t="shared" si="29"/>
        <v>0</v>
      </c>
    </row>
    <row r="66" spans="2:41" ht="15.95" hidden="1" customHeight="1" x14ac:dyDescent="0.2">
      <c r="B66" s="124" t="s">
        <v>112</v>
      </c>
      <c r="C66" s="90" t="s">
        <v>113</v>
      </c>
      <c r="D66" s="91">
        <f>SUM(F66:AO66)</f>
        <v>0</v>
      </c>
      <c r="E66" s="123"/>
      <c r="F66" s="114">
        <v>0</v>
      </c>
      <c r="G66" s="92">
        <v>0</v>
      </c>
      <c r="H66" s="92">
        <v>0</v>
      </c>
      <c r="I66" s="92">
        <v>0</v>
      </c>
      <c r="J66" s="92">
        <v>0</v>
      </c>
      <c r="K66" s="92">
        <v>0</v>
      </c>
      <c r="L66" s="92">
        <v>0</v>
      </c>
      <c r="M66" s="92">
        <v>0</v>
      </c>
      <c r="N66" s="92">
        <v>0</v>
      </c>
      <c r="O66" s="92">
        <v>0</v>
      </c>
      <c r="P66" s="92">
        <v>0</v>
      </c>
      <c r="Q66" s="92">
        <v>0</v>
      </c>
      <c r="R66" s="92">
        <v>0</v>
      </c>
      <c r="S66" s="92">
        <v>0</v>
      </c>
      <c r="T66" s="92">
        <v>0</v>
      </c>
      <c r="U66" s="92">
        <v>0</v>
      </c>
      <c r="V66" s="92">
        <v>0</v>
      </c>
      <c r="W66" s="92">
        <v>0</v>
      </c>
      <c r="X66" s="92">
        <v>0</v>
      </c>
      <c r="Y66" s="92">
        <v>0</v>
      </c>
      <c r="Z66" s="92">
        <v>0</v>
      </c>
      <c r="AA66" s="92">
        <v>0</v>
      </c>
      <c r="AB66" s="92">
        <v>0</v>
      </c>
      <c r="AC66" s="92">
        <v>0</v>
      </c>
      <c r="AD66" s="92">
        <v>0</v>
      </c>
      <c r="AE66" s="92">
        <v>0</v>
      </c>
      <c r="AF66" s="92">
        <v>0</v>
      </c>
      <c r="AG66" s="92">
        <v>0</v>
      </c>
      <c r="AH66" s="92">
        <v>0</v>
      </c>
      <c r="AI66" s="92">
        <v>0</v>
      </c>
      <c r="AJ66" s="92">
        <v>0</v>
      </c>
      <c r="AK66" s="92">
        <v>0</v>
      </c>
      <c r="AL66" s="92">
        <v>0</v>
      </c>
      <c r="AM66" s="92">
        <v>0</v>
      </c>
      <c r="AN66" s="92">
        <v>0</v>
      </c>
      <c r="AO66" s="92">
        <v>0</v>
      </c>
    </row>
    <row r="67" spans="2:41" ht="15.95" hidden="1" customHeight="1" x14ac:dyDescent="0.2">
      <c r="B67" s="124" t="s">
        <v>114</v>
      </c>
      <c r="C67" s="90" t="s">
        <v>115</v>
      </c>
      <c r="D67" s="91">
        <f>SUM(F67:AO67)</f>
        <v>0</v>
      </c>
      <c r="E67" s="123"/>
      <c r="F67" s="114">
        <v>0</v>
      </c>
      <c r="G67" s="92">
        <v>0</v>
      </c>
      <c r="H67" s="92">
        <v>0</v>
      </c>
      <c r="I67" s="92">
        <v>0</v>
      </c>
      <c r="J67" s="92">
        <v>0</v>
      </c>
      <c r="K67" s="92">
        <v>0</v>
      </c>
      <c r="L67" s="92">
        <v>0</v>
      </c>
      <c r="M67" s="92">
        <v>0</v>
      </c>
      <c r="N67" s="92">
        <v>0</v>
      </c>
      <c r="O67" s="92">
        <v>0</v>
      </c>
      <c r="P67" s="92">
        <v>0</v>
      </c>
      <c r="Q67" s="92">
        <v>0</v>
      </c>
      <c r="R67" s="92">
        <v>0</v>
      </c>
      <c r="S67" s="92">
        <v>0</v>
      </c>
      <c r="T67" s="92">
        <v>0</v>
      </c>
      <c r="U67" s="92">
        <v>0</v>
      </c>
      <c r="V67" s="92">
        <v>0</v>
      </c>
      <c r="W67" s="92">
        <v>0</v>
      </c>
      <c r="X67" s="92">
        <v>0</v>
      </c>
      <c r="Y67" s="92">
        <v>0</v>
      </c>
      <c r="Z67" s="92">
        <v>0</v>
      </c>
      <c r="AA67" s="92">
        <v>0</v>
      </c>
      <c r="AB67" s="92">
        <v>0</v>
      </c>
      <c r="AC67" s="92">
        <v>0</v>
      </c>
      <c r="AD67" s="92">
        <v>0</v>
      </c>
      <c r="AE67" s="92">
        <v>0</v>
      </c>
      <c r="AF67" s="92">
        <v>0</v>
      </c>
      <c r="AG67" s="92">
        <v>0</v>
      </c>
      <c r="AH67" s="92">
        <v>0</v>
      </c>
      <c r="AI67" s="92">
        <v>0</v>
      </c>
      <c r="AJ67" s="92">
        <v>0</v>
      </c>
      <c r="AK67" s="92">
        <v>0</v>
      </c>
      <c r="AL67" s="92">
        <v>0</v>
      </c>
      <c r="AM67" s="92">
        <v>0</v>
      </c>
      <c r="AN67" s="92">
        <v>0</v>
      </c>
      <c r="AO67" s="92">
        <v>0</v>
      </c>
    </row>
    <row r="68" spans="2:41" ht="15.95" hidden="1" customHeight="1" x14ac:dyDescent="0.2">
      <c r="B68" s="124" t="s">
        <v>116</v>
      </c>
      <c r="C68" s="90" t="s">
        <v>117</v>
      </c>
      <c r="D68" s="91">
        <f>SUM(F68:AO68)</f>
        <v>0</v>
      </c>
      <c r="E68" s="123"/>
      <c r="F68" s="114">
        <v>0</v>
      </c>
      <c r="G68" s="92">
        <v>0</v>
      </c>
      <c r="H68" s="92">
        <v>0</v>
      </c>
      <c r="I68" s="92">
        <v>0</v>
      </c>
      <c r="J68" s="92">
        <v>0</v>
      </c>
      <c r="K68" s="92">
        <v>0</v>
      </c>
      <c r="L68" s="92">
        <v>0</v>
      </c>
      <c r="M68" s="92">
        <v>0</v>
      </c>
      <c r="N68" s="92">
        <v>0</v>
      </c>
      <c r="O68" s="92">
        <v>0</v>
      </c>
      <c r="P68" s="92">
        <v>0</v>
      </c>
      <c r="Q68" s="92">
        <v>0</v>
      </c>
      <c r="R68" s="92">
        <v>0</v>
      </c>
      <c r="S68" s="92">
        <v>0</v>
      </c>
      <c r="T68" s="92">
        <v>0</v>
      </c>
      <c r="U68" s="92">
        <v>0</v>
      </c>
      <c r="V68" s="92">
        <v>0</v>
      </c>
      <c r="W68" s="92">
        <v>0</v>
      </c>
      <c r="X68" s="92">
        <v>0</v>
      </c>
      <c r="Y68" s="92">
        <v>0</v>
      </c>
      <c r="Z68" s="92">
        <v>0</v>
      </c>
      <c r="AA68" s="92">
        <v>0</v>
      </c>
      <c r="AB68" s="92">
        <v>0</v>
      </c>
      <c r="AC68" s="92">
        <v>0</v>
      </c>
      <c r="AD68" s="92">
        <v>0</v>
      </c>
      <c r="AE68" s="92">
        <v>0</v>
      </c>
      <c r="AF68" s="92">
        <v>0</v>
      </c>
      <c r="AG68" s="92">
        <v>0</v>
      </c>
      <c r="AH68" s="92">
        <v>0</v>
      </c>
      <c r="AI68" s="92">
        <v>0</v>
      </c>
      <c r="AJ68" s="92">
        <v>0</v>
      </c>
      <c r="AK68" s="92">
        <v>0</v>
      </c>
      <c r="AL68" s="92">
        <v>0</v>
      </c>
      <c r="AM68" s="92">
        <v>0</v>
      </c>
      <c r="AN68" s="92">
        <v>0</v>
      </c>
      <c r="AO68" s="92">
        <v>0</v>
      </c>
    </row>
    <row r="69" spans="2:41" ht="15.95" customHeight="1" x14ac:dyDescent="0.2">
      <c r="B69" s="124" t="s">
        <v>118</v>
      </c>
      <c r="C69" s="90" t="s">
        <v>119</v>
      </c>
      <c r="D69" s="91">
        <f>SUM(F69:AO69)</f>
        <v>2325000</v>
      </c>
      <c r="E69" s="123"/>
      <c r="F69" s="114">
        <v>1600000</v>
      </c>
      <c r="G69" s="92">
        <v>0</v>
      </c>
      <c r="H69" s="92">
        <v>400000</v>
      </c>
      <c r="I69" s="92">
        <v>0</v>
      </c>
      <c r="J69" s="92">
        <v>0</v>
      </c>
      <c r="K69" s="92">
        <v>0</v>
      </c>
      <c r="L69" s="92">
        <v>0</v>
      </c>
      <c r="M69" s="92">
        <v>0</v>
      </c>
      <c r="N69" s="92">
        <v>0</v>
      </c>
      <c r="O69" s="92">
        <v>0</v>
      </c>
      <c r="P69" s="92">
        <v>0</v>
      </c>
      <c r="Q69" s="92">
        <v>0</v>
      </c>
      <c r="R69" s="92">
        <v>80000</v>
      </c>
      <c r="S69" s="92">
        <v>0</v>
      </c>
      <c r="T69" s="92">
        <v>0</v>
      </c>
      <c r="U69" s="92">
        <v>15000</v>
      </c>
      <c r="V69" s="92">
        <v>0</v>
      </c>
      <c r="W69" s="92">
        <v>0</v>
      </c>
      <c r="X69" s="92">
        <v>0</v>
      </c>
      <c r="Y69" s="92">
        <v>0</v>
      </c>
      <c r="Z69" s="92">
        <v>20000</v>
      </c>
      <c r="AA69" s="92">
        <v>0</v>
      </c>
      <c r="AB69" s="92">
        <v>0</v>
      </c>
      <c r="AC69" s="92">
        <v>0</v>
      </c>
      <c r="AD69" s="92">
        <v>10000</v>
      </c>
      <c r="AE69" s="92">
        <v>0</v>
      </c>
      <c r="AF69" s="92">
        <v>0</v>
      </c>
      <c r="AG69" s="92">
        <v>200000</v>
      </c>
      <c r="AH69" s="92">
        <v>0</v>
      </c>
      <c r="AI69" s="92">
        <v>0</v>
      </c>
      <c r="AJ69" s="92">
        <v>0</v>
      </c>
      <c r="AK69" s="92">
        <v>0</v>
      </c>
      <c r="AL69" s="92">
        <v>0</v>
      </c>
      <c r="AM69" s="92">
        <v>0</v>
      </c>
      <c r="AN69" s="92">
        <v>0</v>
      </c>
      <c r="AO69" s="92">
        <v>0</v>
      </c>
    </row>
    <row r="70" spans="2:41" ht="15.95" customHeight="1" x14ac:dyDescent="0.2">
      <c r="B70" s="130" t="s">
        <v>120</v>
      </c>
      <c r="C70" s="108" t="s">
        <v>121</v>
      </c>
      <c r="D70" s="109">
        <f>D69+D65+D62+D61+D60</f>
        <v>17415280</v>
      </c>
      <c r="E70" s="123"/>
      <c r="F70" s="116">
        <f>F69+F65+F62+F61+F60</f>
        <v>3650000</v>
      </c>
      <c r="G70" s="98">
        <f t="shared" ref="G70:AD70" si="30">G69+G65+G62+G61+G60</f>
        <v>18900</v>
      </c>
      <c r="H70" s="98">
        <f t="shared" si="30"/>
        <v>8325280</v>
      </c>
      <c r="I70" s="98">
        <f t="shared" si="30"/>
        <v>0</v>
      </c>
      <c r="J70" s="98">
        <f t="shared" si="30"/>
        <v>0</v>
      </c>
      <c r="K70" s="98">
        <f t="shared" si="30"/>
        <v>0</v>
      </c>
      <c r="L70" s="98">
        <f t="shared" si="30"/>
        <v>0</v>
      </c>
      <c r="M70" s="98">
        <f t="shared" si="30"/>
        <v>540000</v>
      </c>
      <c r="N70" s="98">
        <f t="shared" si="30"/>
        <v>0</v>
      </c>
      <c r="O70" s="98">
        <f t="shared" si="30"/>
        <v>0</v>
      </c>
      <c r="P70" s="98">
        <f t="shared" si="30"/>
        <v>810000</v>
      </c>
      <c r="Q70" s="98">
        <f t="shared" si="30"/>
        <v>0</v>
      </c>
      <c r="R70" s="98">
        <f t="shared" si="30"/>
        <v>1197800</v>
      </c>
      <c r="S70" s="98">
        <f t="shared" si="30"/>
        <v>118000</v>
      </c>
      <c r="T70" s="98">
        <f t="shared" si="30"/>
        <v>82000</v>
      </c>
      <c r="U70" s="98">
        <f t="shared" si="30"/>
        <v>107000</v>
      </c>
      <c r="V70" s="98">
        <f t="shared" si="30"/>
        <v>0</v>
      </c>
      <c r="W70" s="98">
        <f t="shared" si="30"/>
        <v>45900</v>
      </c>
      <c r="X70" s="98">
        <f t="shared" si="30"/>
        <v>18900</v>
      </c>
      <c r="Y70" s="98">
        <f t="shared" si="30"/>
        <v>17500</v>
      </c>
      <c r="Z70" s="98">
        <f t="shared" si="30"/>
        <v>1235000</v>
      </c>
      <c r="AA70" s="98">
        <f t="shared" si="30"/>
        <v>0</v>
      </c>
      <c r="AB70" s="98">
        <f t="shared" si="30"/>
        <v>540000</v>
      </c>
      <c r="AC70" s="98">
        <f t="shared" si="30"/>
        <v>0</v>
      </c>
      <c r="AD70" s="98">
        <f t="shared" si="30"/>
        <v>160000</v>
      </c>
      <c r="AE70" s="98">
        <f t="shared" ref="AE70:AO70" si="31">AE69+AE65+AE62+AE61+AE60</f>
        <v>0</v>
      </c>
      <c r="AF70" s="98">
        <f t="shared" si="31"/>
        <v>54000</v>
      </c>
      <c r="AG70" s="98">
        <f t="shared" si="31"/>
        <v>495000</v>
      </c>
      <c r="AH70" s="98">
        <f t="shared" si="31"/>
        <v>0</v>
      </c>
      <c r="AI70" s="98">
        <f t="shared" si="31"/>
        <v>0</v>
      </c>
      <c r="AJ70" s="98">
        <f t="shared" si="31"/>
        <v>0</v>
      </c>
      <c r="AK70" s="98">
        <f t="shared" si="31"/>
        <v>0</v>
      </c>
      <c r="AL70" s="98">
        <f t="shared" si="31"/>
        <v>0</v>
      </c>
      <c r="AM70" s="98">
        <f t="shared" si="31"/>
        <v>0</v>
      </c>
      <c r="AN70" s="98">
        <f t="shared" si="31"/>
        <v>0</v>
      </c>
      <c r="AO70" s="98">
        <f t="shared" si="31"/>
        <v>0</v>
      </c>
    </row>
    <row r="71" spans="2:41" ht="15.95" customHeight="1" x14ac:dyDescent="0.2">
      <c r="B71" s="130" t="s">
        <v>122</v>
      </c>
      <c r="C71" s="108" t="s">
        <v>123</v>
      </c>
      <c r="D71" s="109">
        <f>D70+D59+D56+D42+D39</f>
        <v>49233680</v>
      </c>
      <c r="E71" s="123"/>
      <c r="F71" s="116">
        <f>F70+F59+F56+F42+F39</f>
        <v>13299000</v>
      </c>
      <c r="G71" s="98">
        <f t="shared" ref="G71:AD71" si="32">G70+G59+G56+G42+G39</f>
        <v>88900</v>
      </c>
      <c r="H71" s="98">
        <f t="shared" si="32"/>
        <v>9207680</v>
      </c>
      <c r="I71" s="98">
        <f t="shared" si="32"/>
        <v>0</v>
      </c>
      <c r="J71" s="98">
        <f t="shared" si="32"/>
        <v>0</v>
      </c>
      <c r="K71" s="98">
        <f t="shared" si="32"/>
        <v>0</v>
      </c>
      <c r="L71" s="98">
        <f t="shared" si="32"/>
        <v>0</v>
      </c>
      <c r="M71" s="98">
        <f t="shared" si="32"/>
        <v>2540000</v>
      </c>
      <c r="N71" s="98">
        <f t="shared" si="32"/>
        <v>0</v>
      </c>
      <c r="O71" s="98">
        <f t="shared" si="32"/>
        <v>0</v>
      </c>
      <c r="P71" s="98">
        <f t="shared" si="32"/>
        <v>3810000</v>
      </c>
      <c r="Q71" s="98">
        <f t="shared" si="32"/>
        <v>0</v>
      </c>
      <c r="R71" s="98">
        <f t="shared" si="32"/>
        <v>6537800</v>
      </c>
      <c r="S71" s="98">
        <f t="shared" si="32"/>
        <v>612000</v>
      </c>
      <c r="T71" s="98">
        <f t="shared" si="32"/>
        <v>414000</v>
      </c>
      <c r="U71" s="98">
        <f t="shared" si="32"/>
        <v>585500</v>
      </c>
      <c r="V71" s="98">
        <f t="shared" si="32"/>
        <v>86000</v>
      </c>
      <c r="W71" s="98">
        <f t="shared" si="32"/>
        <v>215900</v>
      </c>
      <c r="X71" s="98">
        <f t="shared" si="32"/>
        <v>88900</v>
      </c>
      <c r="Y71" s="98">
        <f t="shared" si="32"/>
        <v>82500</v>
      </c>
      <c r="Z71" s="98">
        <f t="shared" si="32"/>
        <v>5735000</v>
      </c>
      <c r="AA71" s="98">
        <f t="shared" si="32"/>
        <v>0</v>
      </c>
      <c r="AB71" s="98">
        <f t="shared" si="32"/>
        <v>2540000</v>
      </c>
      <c r="AC71" s="98">
        <f t="shared" si="32"/>
        <v>0</v>
      </c>
      <c r="AD71" s="98">
        <f t="shared" si="32"/>
        <v>1749500</v>
      </c>
      <c r="AE71" s="98">
        <f t="shared" ref="AE71:AO71" si="33">AE70+AE59+AE56+AE42+AE39</f>
        <v>0</v>
      </c>
      <c r="AF71" s="98">
        <f t="shared" si="33"/>
        <v>254000</v>
      </c>
      <c r="AG71" s="98">
        <f t="shared" si="33"/>
        <v>1387000</v>
      </c>
      <c r="AH71" s="98">
        <f t="shared" si="33"/>
        <v>0</v>
      </c>
      <c r="AI71" s="98">
        <f t="shared" si="33"/>
        <v>0</v>
      </c>
      <c r="AJ71" s="98">
        <f t="shared" si="33"/>
        <v>0</v>
      </c>
      <c r="AK71" s="98">
        <f t="shared" si="33"/>
        <v>0</v>
      </c>
      <c r="AL71" s="98">
        <f t="shared" si="33"/>
        <v>0</v>
      </c>
      <c r="AM71" s="98">
        <f t="shared" si="33"/>
        <v>0</v>
      </c>
      <c r="AN71" s="98">
        <f t="shared" si="33"/>
        <v>0</v>
      </c>
      <c r="AO71" s="98">
        <f t="shared" si="33"/>
        <v>0</v>
      </c>
    </row>
    <row r="72" spans="2:41" ht="15.95" customHeight="1" x14ac:dyDescent="0.2">
      <c r="B72" s="124" t="s">
        <v>124</v>
      </c>
      <c r="C72" s="90" t="s">
        <v>125</v>
      </c>
      <c r="D72" s="91">
        <f>SUM(F72:AO72)</f>
        <v>0</v>
      </c>
      <c r="E72" s="123"/>
      <c r="F72" s="114">
        <v>0</v>
      </c>
      <c r="G72" s="92">
        <v>0</v>
      </c>
      <c r="H72" s="92">
        <v>0</v>
      </c>
      <c r="I72" s="92">
        <v>0</v>
      </c>
      <c r="J72" s="92">
        <v>0</v>
      </c>
      <c r="K72" s="92">
        <v>0</v>
      </c>
      <c r="L72" s="92">
        <v>0</v>
      </c>
      <c r="M72" s="92">
        <v>0</v>
      </c>
      <c r="N72" s="92">
        <v>0</v>
      </c>
      <c r="O72" s="92">
        <v>0</v>
      </c>
      <c r="P72" s="92">
        <v>0</v>
      </c>
      <c r="Q72" s="92">
        <v>0</v>
      </c>
      <c r="R72" s="92">
        <v>0</v>
      </c>
      <c r="S72" s="92">
        <v>0</v>
      </c>
      <c r="T72" s="92">
        <v>0</v>
      </c>
      <c r="U72" s="92">
        <v>0</v>
      </c>
      <c r="V72" s="92">
        <v>0</v>
      </c>
      <c r="W72" s="92">
        <v>0</v>
      </c>
      <c r="X72" s="92">
        <v>0</v>
      </c>
      <c r="Y72" s="92">
        <v>0</v>
      </c>
      <c r="Z72" s="92">
        <v>0</v>
      </c>
      <c r="AA72" s="92">
        <v>0</v>
      </c>
      <c r="AB72" s="92">
        <v>0</v>
      </c>
      <c r="AC72" s="92">
        <v>0</v>
      </c>
      <c r="AD72" s="92">
        <v>0</v>
      </c>
      <c r="AE72" s="92">
        <v>0</v>
      </c>
      <c r="AF72" s="92">
        <v>0</v>
      </c>
      <c r="AG72" s="92">
        <v>0</v>
      </c>
      <c r="AH72" s="92">
        <v>0</v>
      </c>
      <c r="AI72" s="92">
        <v>0</v>
      </c>
      <c r="AJ72" s="92">
        <v>0</v>
      </c>
      <c r="AK72" s="92">
        <v>0</v>
      </c>
      <c r="AL72" s="92">
        <v>0</v>
      </c>
      <c r="AM72" s="92">
        <v>0</v>
      </c>
      <c r="AN72" s="92">
        <v>0</v>
      </c>
      <c r="AO72" s="92">
        <v>0</v>
      </c>
    </row>
    <row r="73" spans="2:41" ht="15.95" customHeight="1" x14ac:dyDescent="0.2">
      <c r="B73" s="125" t="s">
        <v>126</v>
      </c>
      <c r="C73" s="93" t="s">
        <v>127</v>
      </c>
      <c r="D73" s="94">
        <f>SUM(D74:D83)</f>
        <v>0</v>
      </c>
      <c r="E73" s="123"/>
      <c r="F73" s="115">
        <f>SUM(F74:F83)</f>
        <v>0</v>
      </c>
      <c r="G73" s="95">
        <f t="shared" ref="G73:AD73" si="34">SUM(G74:G83)</f>
        <v>0</v>
      </c>
      <c r="H73" s="95">
        <f t="shared" si="34"/>
        <v>0</v>
      </c>
      <c r="I73" s="95">
        <f t="shared" si="34"/>
        <v>0</v>
      </c>
      <c r="J73" s="95">
        <f t="shared" si="34"/>
        <v>0</v>
      </c>
      <c r="K73" s="95">
        <f t="shared" si="34"/>
        <v>0</v>
      </c>
      <c r="L73" s="95">
        <f t="shared" si="34"/>
        <v>0</v>
      </c>
      <c r="M73" s="95">
        <f t="shared" si="34"/>
        <v>0</v>
      </c>
      <c r="N73" s="95">
        <f t="shared" si="34"/>
        <v>0</v>
      </c>
      <c r="O73" s="95">
        <f t="shared" si="34"/>
        <v>0</v>
      </c>
      <c r="P73" s="95">
        <f t="shared" si="34"/>
        <v>0</v>
      </c>
      <c r="Q73" s="95">
        <f t="shared" si="34"/>
        <v>0</v>
      </c>
      <c r="R73" s="95">
        <f t="shared" si="34"/>
        <v>0</v>
      </c>
      <c r="S73" s="95">
        <f t="shared" si="34"/>
        <v>0</v>
      </c>
      <c r="T73" s="95">
        <f t="shared" si="34"/>
        <v>0</v>
      </c>
      <c r="U73" s="95">
        <f t="shared" si="34"/>
        <v>0</v>
      </c>
      <c r="V73" s="95">
        <f t="shared" si="34"/>
        <v>0</v>
      </c>
      <c r="W73" s="95">
        <f t="shared" si="34"/>
        <v>0</v>
      </c>
      <c r="X73" s="95">
        <f t="shared" si="34"/>
        <v>0</v>
      </c>
      <c r="Y73" s="95">
        <f t="shared" si="34"/>
        <v>0</v>
      </c>
      <c r="Z73" s="95">
        <f t="shared" si="34"/>
        <v>0</v>
      </c>
      <c r="AA73" s="95">
        <f t="shared" si="34"/>
        <v>0</v>
      </c>
      <c r="AB73" s="95">
        <f t="shared" si="34"/>
        <v>0</v>
      </c>
      <c r="AC73" s="95">
        <f t="shared" si="34"/>
        <v>0</v>
      </c>
      <c r="AD73" s="95">
        <f t="shared" si="34"/>
        <v>0</v>
      </c>
      <c r="AE73" s="95">
        <f t="shared" ref="AE73:AO73" si="35">SUM(AE74:AE83)</f>
        <v>0</v>
      </c>
      <c r="AF73" s="95">
        <f t="shared" si="35"/>
        <v>0</v>
      </c>
      <c r="AG73" s="95">
        <f t="shared" si="35"/>
        <v>0</v>
      </c>
      <c r="AH73" s="95">
        <f t="shared" si="35"/>
        <v>0</v>
      </c>
      <c r="AI73" s="95">
        <f t="shared" si="35"/>
        <v>0</v>
      </c>
      <c r="AJ73" s="95">
        <f t="shared" si="35"/>
        <v>0</v>
      </c>
      <c r="AK73" s="95">
        <f t="shared" si="35"/>
        <v>0</v>
      </c>
      <c r="AL73" s="95">
        <f t="shared" si="35"/>
        <v>0</v>
      </c>
      <c r="AM73" s="95">
        <f t="shared" si="35"/>
        <v>0</v>
      </c>
      <c r="AN73" s="95">
        <f t="shared" si="35"/>
        <v>0</v>
      </c>
      <c r="AO73" s="95">
        <f t="shared" si="35"/>
        <v>0</v>
      </c>
    </row>
    <row r="74" spans="2:41" ht="15.95" hidden="1" customHeight="1" x14ac:dyDescent="0.2">
      <c r="B74" s="124" t="s">
        <v>128</v>
      </c>
      <c r="C74" s="90" t="s">
        <v>129</v>
      </c>
      <c r="D74" s="91">
        <f t="shared" ref="D74:D84" si="36">SUM(F74:AO74)</f>
        <v>0</v>
      </c>
      <c r="E74" s="123"/>
      <c r="F74" s="114">
        <v>0</v>
      </c>
      <c r="G74" s="92">
        <v>0</v>
      </c>
      <c r="H74" s="92">
        <v>0</v>
      </c>
      <c r="I74" s="92">
        <v>0</v>
      </c>
      <c r="J74" s="92">
        <v>0</v>
      </c>
      <c r="K74" s="92">
        <v>0</v>
      </c>
      <c r="L74" s="92">
        <v>0</v>
      </c>
      <c r="M74" s="92">
        <v>0</v>
      </c>
      <c r="N74" s="92">
        <v>0</v>
      </c>
      <c r="O74" s="92">
        <v>0</v>
      </c>
      <c r="P74" s="92">
        <v>0</v>
      </c>
      <c r="Q74" s="92">
        <v>0</v>
      </c>
      <c r="R74" s="92">
        <v>0</v>
      </c>
      <c r="S74" s="92">
        <v>0</v>
      </c>
      <c r="T74" s="92">
        <v>0</v>
      </c>
      <c r="U74" s="92">
        <v>0</v>
      </c>
      <c r="V74" s="92">
        <v>0</v>
      </c>
      <c r="W74" s="92">
        <v>0</v>
      </c>
      <c r="X74" s="92">
        <v>0</v>
      </c>
      <c r="Y74" s="92">
        <v>0</v>
      </c>
      <c r="Z74" s="92">
        <v>0</v>
      </c>
      <c r="AA74" s="92">
        <v>0</v>
      </c>
      <c r="AB74" s="92">
        <v>0</v>
      </c>
      <c r="AC74" s="92">
        <v>0</v>
      </c>
      <c r="AD74" s="92">
        <v>0</v>
      </c>
      <c r="AE74" s="92">
        <v>0</v>
      </c>
      <c r="AF74" s="92">
        <v>0</v>
      </c>
      <c r="AG74" s="92">
        <v>0</v>
      </c>
      <c r="AH74" s="92">
        <v>0</v>
      </c>
      <c r="AI74" s="92">
        <v>0</v>
      </c>
      <c r="AJ74" s="92">
        <v>0</v>
      </c>
      <c r="AK74" s="92">
        <v>0</v>
      </c>
      <c r="AL74" s="92">
        <v>0</v>
      </c>
      <c r="AM74" s="92">
        <v>0</v>
      </c>
      <c r="AN74" s="92">
        <v>0</v>
      </c>
      <c r="AO74" s="92">
        <v>0</v>
      </c>
    </row>
    <row r="75" spans="2:41" ht="15.95" hidden="1" customHeight="1" x14ac:dyDescent="0.2">
      <c r="B75" s="124" t="s">
        <v>130</v>
      </c>
      <c r="C75" s="90" t="s">
        <v>131</v>
      </c>
      <c r="D75" s="91">
        <f t="shared" si="36"/>
        <v>0</v>
      </c>
      <c r="E75" s="123"/>
      <c r="F75" s="114">
        <v>0</v>
      </c>
      <c r="G75" s="92">
        <v>0</v>
      </c>
      <c r="H75" s="92">
        <v>0</v>
      </c>
      <c r="I75" s="92">
        <v>0</v>
      </c>
      <c r="J75" s="92">
        <v>0</v>
      </c>
      <c r="K75" s="92">
        <v>0</v>
      </c>
      <c r="L75" s="92">
        <v>0</v>
      </c>
      <c r="M75" s="92">
        <v>0</v>
      </c>
      <c r="N75" s="92">
        <v>0</v>
      </c>
      <c r="O75" s="92">
        <v>0</v>
      </c>
      <c r="P75" s="92">
        <v>0</v>
      </c>
      <c r="Q75" s="92">
        <v>0</v>
      </c>
      <c r="R75" s="92">
        <v>0</v>
      </c>
      <c r="S75" s="92">
        <v>0</v>
      </c>
      <c r="T75" s="92">
        <v>0</v>
      </c>
      <c r="U75" s="92">
        <v>0</v>
      </c>
      <c r="V75" s="92">
        <v>0</v>
      </c>
      <c r="W75" s="92">
        <v>0</v>
      </c>
      <c r="X75" s="92">
        <v>0</v>
      </c>
      <c r="Y75" s="92">
        <v>0</v>
      </c>
      <c r="Z75" s="92">
        <v>0</v>
      </c>
      <c r="AA75" s="92">
        <v>0</v>
      </c>
      <c r="AB75" s="92">
        <v>0</v>
      </c>
      <c r="AC75" s="92">
        <v>0</v>
      </c>
      <c r="AD75" s="92">
        <v>0</v>
      </c>
      <c r="AE75" s="92">
        <v>0</v>
      </c>
      <c r="AF75" s="92">
        <v>0</v>
      </c>
      <c r="AG75" s="92">
        <v>0</v>
      </c>
      <c r="AH75" s="92">
        <v>0</v>
      </c>
      <c r="AI75" s="92">
        <v>0</v>
      </c>
      <c r="AJ75" s="92">
        <v>0</v>
      </c>
      <c r="AK75" s="92">
        <v>0</v>
      </c>
      <c r="AL75" s="92">
        <v>0</v>
      </c>
      <c r="AM75" s="92">
        <v>0</v>
      </c>
      <c r="AN75" s="92">
        <v>0</v>
      </c>
      <c r="AO75" s="92">
        <v>0</v>
      </c>
    </row>
    <row r="76" spans="2:41" ht="15.95" hidden="1" customHeight="1" x14ac:dyDescent="0.2">
      <c r="B76" s="124" t="s">
        <v>132</v>
      </c>
      <c r="C76" s="90" t="s">
        <v>133</v>
      </c>
      <c r="D76" s="91">
        <f t="shared" si="36"/>
        <v>0</v>
      </c>
      <c r="E76" s="123"/>
      <c r="F76" s="114">
        <v>0</v>
      </c>
      <c r="G76" s="92">
        <v>0</v>
      </c>
      <c r="H76" s="92">
        <v>0</v>
      </c>
      <c r="I76" s="92">
        <v>0</v>
      </c>
      <c r="J76" s="92">
        <v>0</v>
      </c>
      <c r="K76" s="92">
        <v>0</v>
      </c>
      <c r="L76" s="92">
        <v>0</v>
      </c>
      <c r="M76" s="92">
        <v>0</v>
      </c>
      <c r="N76" s="92">
        <v>0</v>
      </c>
      <c r="O76" s="92">
        <v>0</v>
      </c>
      <c r="P76" s="92">
        <v>0</v>
      </c>
      <c r="Q76" s="92">
        <v>0</v>
      </c>
      <c r="R76" s="92">
        <v>0</v>
      </c>
      <c r="S76" s="92">
        <v>0</v>
      </c>
      <c r="T76" s="92">
        <v>0</v>
      </c>
      <c r="U76" s="92">
        <v>0</v>
      </c>
      <c r="V76" s="92">
        <v>0</v>
      </c>
      <c r="W76" s="92">
        <v>0</v>
      </c>
      <c r="X76" s="92">
        <v>0</v>
      </c>
      <c r="Y76" s="92">
        <v>0</v>
      </c>
      <c r="Z76" s="92">
        <v>0</v>
      </c>
      <c r="AA76" s="92">
        <v>0</v>
      </c>
      <c r="AB76" s="92">
        <v>0</v>
      </c>
      <c r="AC76" s="92">
        <v>0</v>
      </c>
      <c r="AD76" s="92">
        <v>0</v>
      </c>
      <c r="AE76" s="92">
        <v>0</v>
      </c>
      <c r="AF76" s="92">
        <v>0</v>
      </c>
      <c r="AG76" s="92">
        <v>0</v>
      </c>
      <c r="AH76" s="92">
        <v>0</v>
      </c>
      <c r="AI76" s="92">
        <v>0</v>
      </c>
      <c r="AJ76" s="92">
        <v>0</v>
      </c>
      <c r="AK76" s="92">
        <v>0</v>
      </c>
      <c r="AL76" s="92">
        <v>0</v>
      </c>
      <c r="AM76" s="92">
        <v>0</v>
      </c>
      <c r="AN76" s="92">
        <v>0</v>
      </c>
      <c r="AO76" s="92">
        <v>0</v>
      </c>
    </row>
    <row r="77" spans="2:41" ht="15.95" hidden="1" customHeight="1" x14ac:dyDescent="0.2">
      <c r="B77" s="124" t="s">
        <v>134</v>
      </c>
      <c r="C77" s="90" t="s">
        <v>135</v>
      </c>
      <c r="D77" s="91">
        <f t="shared" si="36"/>
        <v>0</v>
      </c>
      <c r="E77" s="123"/>
      <c r="F77" s="114">
        <v>0</v>
      </c>
      <c r="G77" s="92">
        <v>0</v>
      </c>
      <c r="H77" s="92">
        <v>0</v>
      </c>
      <c r="I77" s="92">
        <v>0</v>
      </c>
      <c r="J77" s="92">
        <v>0</v>
      </c>
      <c r="K77" s="92">
        <v>0</v>
      </c>
      <c r="L77" s="92">
        <v>0</v>
      </c>
      <c r="M77" s="92">
        <v>0</v>
      </c>
      <c r="N77" s="92">
        <v>0</v>
      </c>
      <c r="O77" s="92">
        <v>0</v>
      </c>
      <c r="P77" s="92">
        <v>0</v>
      </c>
      <c r="Q77" s="92">
        <v>0</v>
      </c>
      <c r="R77" s="92">
        <v>0</v>
      </c>
      <c r="S77" s="92">
        <v>0</v>
      </c>
      <c r="T77" s="92">
        <v>0</v>
      </c>
      <c r="U77" s="92">
        <v>0</v>
      </c>
      <c r="V77" s="92">
        <v>0</v>
      </c>
      <c r="W77" s="92">
        <v>0</v>
      </c>
      <c r="X77" s="92">
        <v>0</v>
      </c>
      <c r="Y77" s="92">
        <v>0</v>
      </c>
      <c r="Z77" s="92">
        <v>0</v>
      </c>
      <c r="AA77" s="92">
        <v>0</v>
      </c>
      <c r="AB77" s="92">
        <v>0</v>
      </c>
      <c r="AC77" s="92">
        <v>0</v>
      </c>
      <c r="AD77" s="92">
        <v>0</v>
      </c>
      <c r="AE77" s="92">
        <v>0</v>
      </c>
      <c r="AF77" s="92">
        <v>0</v>
      </c>
      <c r="AG77" s="92">
        <v>0</v>
      </c>
      <c r="AH77" s="92">
        <v>0</v>
      </c>
      <c r="AI77" s="92">
        <v>0</v>
      </c>
      <c r="AJ77" s="92">
        <v>0</v>
      </c>
      <c r="AK77" s="92">
        <v>0</v>
      </c>
      <c r="AL77" s="92">
        <v>0</v>
      </c>
      <c r="AM77" s="92">
        <v>0</v>
      </c>
      <c r="AN77" s="92">
        <v>0</v>
      </c>
      <c r="AO77" s="92">
        <v>0</v>
      </c>
    </row>
    <row r="78" spans="2:41" ht="15.95" hidden="1" customHeight="1" x14ac:dyDescent="0.2">
      <c r="B78" s="124" t="s">
        <v>136</v>
      </c>
      <c r="C78" s="90" t="s">
        <v>137</v>
      </c>
      <c r="D78" s="91">
        <f t="shared" si="36"/>
        <v>0</v>
      </c>
      <c r="E78" s="123"/>
      <c r="F78" s="114">
        <v>0</v>
      </c>
      <c r="G78" s="92">
        <v>0</v>
      </c>
      <c r="H78" s="92">
        <v>0</v>
      </c>
      <c r="I78" s="92">
        <v>0</v>
      </c>
      <c r="J78" s="92">
        <v>0</v>
      </c>
      <c r="K78" s="92">
        <v>0</v>
      </c>
      <c r="L78" s="92">
        <v>0</v>
      </c>
      <c r="M78" s="92">
        <v>0</v>
      </c>
      <c r="N78" s="92">
        <v>0</v>
      </c>
      <c r="O78" s="92">
        <v>0</v>
      </c>
      <c r="P78" s="92">
        <v>0</v>
      </c>
      <c r="Q78" s="92">
        <v>0</v>
      </c>
      <c r="R78" s="92">
        <v>0</v>
      </c>
      <c r="S78" s="92">
        <v>0</v>
      </c>
      <c r="T78" s="92">
        <v>0</v>
      </c>
      <c r="U78" s="92">
        <v>0</v>
      </c>
      <c r="V78" s="92">
        <v>0</v>
      </c>
      <c r="W78" s="92">
        <v>0</v>
      </c>
      <c r="X78" s="92">
        <v>0</v>
      </c>
      <c r="Y78" s="92">
        <v>0</v>
      </c>
      <c r="Z78" s="92">
        <v>0</v>
      </c>
      <c r="AA78" s="92">
        <v>0</v>
      </c>
      <c r="AB78" s="92">
        <v>0</v>
      </c>
      <c r="AC78" s="92">
        <v>0</v>
      </c>
      <c r="AD78" s="92">
        <v>0</v>
      </c>
      <c r="AE78" s="92">
        <v>0</v>
      </c>
      <c r="AF78" s="92">
        <v>0</v>
      </c>
      <c r="AG78" s="92">
        <v>0</v>
      </c>
      <c r="AH78" s="92">
        <v>0</v>
      </c>
      <c r="AI78" s="92">
        <v>0</v>
      </c>
      <c r="AJ78" s="92">
        <v>0</v>
      </c>
      <c r="AK78" s="92">
        <v>0</v>
      </c>
      <c r="AL78" s="92">
        <v>0</v>
      </c>
      <c r="AM78" s="92">
        <v>0</v>
      </c>
      <c r="AN78" s="92">
        <v>0</v>
      </c>
      <c r="AO78" s="92">
        <v>0</v>
      </c>
    </row>
    <row r="79" spans="2:41" ht="15.95" hidden="1" customHeight="1" x14ac:dyDescent="0.2">
      <c r="B79" s="124" t="s">
        <v>138</v>
      </c>
      <c r="C79" s="90" t="s">
        <v>139</v>
      </c>
      <c r="D79" s="91">
        <f t="shared" si="36"/>
        <v>0</v>
      </c>
      <c r="E79" s="123"/>
      <c r="F79" s="114">
        <v>0</v>
      </c>
      <c r="G79" s="92">
        <v>0</v>
      </c>
      <c r="H79" s="92">
        <v>0</v>
      </c>
      <c r="I79" s="92">
        <v>0</v>
      </c>
      <c r="J79" s="92">
        <v>0</v>
      </c>
      <c r="K79" s="92">
        <v>0</v>
      </c>
      <c r="L79" s="92">
        <v>0</v>
      </c>
      <c r="M79" s="92">
        <v>0</v>
      </c>
      <c r="N79" s="92">
        <v>0</v>
      </c>
      <c r="O79" s="92">
        <v>0</v>
      </c>
      <c r="P79" s="92">
        <v>0</v>
      </c>
      <c r="Q79" s="92">
        <v>0</v>
      </c>
      <c r="R79" s="92">
        <v>0</v>
      </c>
      <c r="S79" s="92">
        <v>0</v>
      </c>
      <c r="T79" s="92">
        <v>0</v>
      </c>
      <c r="U79" s="92">
        <v>0</v>
      </c>
      <c r="V79" s="92">
        <v>0</v>
      </c>
      <c r="W79" s="92">
        <v>0</v>
      </c>
      <c r="X79" s="92">
        <v>0</v>
      </c>
      <c r="Y79" s="92">
        <v>0</v>
      </c>
      <c r="Z79" s="92">
        <v>0</v>
      </c>
      <c r="AA79" s="92">
        <v>0</v>
      </c>
      <c r="AB79" s="92">
        <v>0</v>
      </c>
      <c r="AC79" s="92">
        <v>0</v>
      </c>
      <c r="AD79" s="92">
        <v>0</v>
      </c>
      <c r="AE79" s="92">
        <v>0</v>
      </c>
      <c r="AF79" s="92">
        <v>0</v>
      </c>
      <c r="AG79" s="92">
        <v>0</v>
      </c>
      <c r="AH79" s="92">
        <v>0</v>
      </c>
      <c r="AI79" s="92">
        <v>0</v>
      </c>
      <c r="AJ79" s="92">
        <v>0</v>
      </c>
      <c r="AK79" s="92">
        <v>0</v>
      </c>
      <c r="AL79" s="92">
        <v>0</v>
      </c>
      <c r="AM79" s="92">
        <v>0</v>
      </c>
      <c r="AN79" s="92">
        <v>0</v>
      </c>
      <c r="AO79" s="92">
        <v>0</v>
      </c>
    </row>
    <row r="80" spans="2:41" ht="15.95" hidden="1" customHeight="1" x14ac:dyDescent="0.2">
      <c r="B80" s="124" t="s">
        <v>140</v>
      </c>
      <c r="C80" s="90" t="s">
        <v>141</v>
      </c>
      <c r="D80" s="91">
        <f t="shared" si="36"/>
        <v>0</v>
      </c>
      <c r="E80" s="123"/>
      <c r="F80" s="114">
        <v>0</v>
      </c>
      <c r="G80" s="92">
        <v>0</v>
      </c>
      <c r="H80" s="92">
        <v>0</v>
      </c>
      <c r="I80" s="92">
        <v>0</v>
      </c>
      <c r="J80" s="92">
        <v>0</v>
      </c>
      <c r="K80" s="92">
        <v>0</v>
      </c>
      <c r="L80" s="92">
        <v>0</v>
      </c>
      <c r="M80" s="92">
        <v>0</v>
      </c>
      <c r="N80" s="92">
        <v>0</v>
      </c>
      <c r="O80" s="92">
        <v>0</v>
      </c>
      <c r="P80" s="92">
        <v>0</v>
      </c>
      <c r="Q80" s="92">
        <v>0</v>
      </c>
      <c r="R80" s="92">
        <v>0</v>
      </c>
      <c r="S80" s="92">
        <v>0</v>
      </c>
      <c r="T80" s="92">
        <v>0</v>
      </c>
      <c r="U80" s="92">
        <v>0</v>
      </c>
      <c r="V80" s="92">
        <v>0</v>
      </c>
      <c r="W80" s="92">
        <v>0</v>
      </c>
      <c r="X80" s="92">
        <v>0</v>
      </c>
      <c r="Y80" s="92">
        <v>0</v>
      </c>
      <c r="Z80" s="92">
        <v>0</v>
      </c>
      <c r="AA80" s="92">
        <v>0</v>
      </c>
      <c r="AB80" s="92">
        <v>0</v>
      </c>
      <c r="AC80" s="92">
        <v>0</v>
      </c>
      <c r="AD80" s="92">
        <v>0</v>
      </c>
      <c r="AE80" s="92">
        <v>0</v>
      </c>
      <c r="AF80" s="92">
        <v>0</v>
      </c>
      <c r="AG80" s="92">
        <v>0</v>
      </c>
      <c r="AH80" s="92">
        <v>0</v>
      </c>
      <c r="AI80" s="92">
        <v>0</v>
      </c>
      <c r="AJ80" s="92">
        <v>0</v>
      </c>
      <c r="AK80" s="92">
        <v>0</v>
      </c>
      <c r="AL80" s="92">
        <v>0</v>
      </c>
      <c r="AM80" s="92">
        <v>0</v>
      </c>
      <c r="AN80" s="92">
        <v>0</v>
      </c>
      <c r="AO80" s="92">
        <v>0</v>
      </c>
    </row>
    <row r="81" spans="2:41" ht="15.95" hidden="1" customHeight="1" x14ac:dyDescent="0.2">
      <c r="B81" s="124" t="s">
        <v>142</v>
      </c>
      <c r="C81" s="90" t="s">
        <v>143</v>
      </c>
      <c r="D81" s="91">
        <f t="shared" si="36"/>
        <v>0</v>
      </c>
      <c r="E81" s="123"/>
      <c r="F81" s="114">
        <v>0</v>
      </c>
      <c r="G81" s="92">
        <v>0</v>
      </c>
      <c r="H81" s="92">
        <v>0</v>
      </c>
      <c r="I81" s="92">
        <v>0</v>
      </c>
      <c r="J81" s="92">
        <v>0</v>
      </c>
      <c r="K81" s="92">
        <v>0</v>
      </c>
      <c r="L81" s="92">
        <v>0</v>
      </c>
      <c r="M81" s="92">
        <v>0</v>
      </c>
      <c r="N81" s="92">
        <v>0</v>
      </c>
      <c r="O81" s="92">
        <v>0</v>
      </c>
      <c r="P81" s="92">
        <v>0</v>
      </c>
      <c r="Q81" s="92">
        <v>0</v>
      </c>
      <c r="R81" s="92">
        <v>0</v>
      </c>
      <c r="S81" s="92">
        <v>0</v>
      </c>
      <c r="T81" s="92">
        <v>0</v>
      </c>
      <c r="U81" s="92">
        <v>0</v>
      </c>
      <c r="V81" s="92">
        <v>0</v>
      </c>
      <c r="W81" s="92">
        <v>0</v>
      </c>
      <c r="X81" s="92">
        <v>0</v>
      </c>
      <c r="Y81" s="92">
        <v>0</v>
      </c>
      <c r="Z81" s="92">
        <v>0</v>
      </c>
      <c r="AA81" s="92">
        <v>0</v>
      </c>
      <c r="AB81" s="92">
        <v>0</v>
      </c>
      <c r="AC81" s="92">
        <v>0</v>
      </c>
      <c r="AD81" s="92">
        <v>0</v>
      </c>
      <c r="AE81" s="92">
        <v>0</v>
      </c>
      <c r="AF81" s="92">
        <v>0</v>
      </c>
      <c r="AG81" s="92">
        <v>0</v>
      </c>
      <c r="AH81" s="92">
        <v>0</v>
      </c>
      <c r="AI81" s="92">
        <v>0</v>
      </c>
      <c r="AJ81" s="92">
        <v>0</v>
      </c>
      <c r="AK81" s="92">
        <v>0</v>
      </c>
      <c r="AL81" s="92">
        <v>0</v>
      </c>
      <c r="AM81" s="92">
        <v>0</v>
      </c>
      <c r="AN81" s="92">
        <v>0</v>
      </c>
      <c r="AO81" s="92">
        <v>0</v>
      </c>
    </row>
    <row r="82" spans="2:41" ht="15.95" hidden="1" customHeight="1" x14ac:dyDescent="0.2">
      <c r="B82" s="124" t="s">
        <v>144</v>
      </c>
      <c r="C82" s="90" t="s">
        <v>145</v>
      </c>
      <c r="D82" s="91">
        <f t="shared" si="36"/>
        <v>0</v>
      </c>
      <c r="E82" s="123"/>
      <c r="F82" s="114">
        <v>0</v>
      </c>
      <c r="G82" s="92">
        <v>0</v>
      </c>
      <c r="H82" s="92">
        <v>0</v>
      </c>
      <c r="I82" s="92">
        <v>0</v>
      </c>
      <c r="J82" s="92">
        <v>0</v>
      </c>
      <c r="K82" s="92">
        <v>0</v>
      </c>
      <c r="L82" s="92">
        <v>0</v>
      </c>
      <c r="M82" s="92">
        <v>0</v>
      </c>
      <c r="N82" s="92">
        <v>0</v>
      </c>
      <c r="O82" s="92">
        <v>0</v>
      </c>
      <c r="P82" s="92">
        <v>0</v>
      </c>
      <c r="Q82" s="92">
        <v>0</v>
      </c>
      <c r="R82" s="92">
        <v>0</v>
      </c>
      <c r="S82" s="92">
        <v>0</v>
      </c>
      <c r="T82" s="92">
        <v>0</v>
      </c>
      <c r="U82" s="92">
        <v>0</v>
      </c>
      <c r="V82" s="92">
        <v>0</v>
      </c>
      <c r="W82" s="92">
        <v>0</v>
      </c>
      <c r="X82" s="92">
        <v>0</v>
      </c>
      <c r="Y82" s="92">
        <v>0</v>
      </c>
      <c r="Z82" s="92">
        <v>0</v>
      </c>
      <c r="AA82" s="92">
        <v>0</v>
      </c>
      <c r="AB82" s="92">
        <v>0</v>
      </c>
      <c r="AC82" s="92">
        <v>0</v>
      </c>
      <c r="AD82" s="92">
        <v>0</v>
      </c>
      <c r="AE82" s="92">
        <v>0</v>
      </c>
      <c r="AF82" s="92">
        <v>0</v>
      </c>
      <c r="AG82" s="92">
        <v>0</v>
      </c>
      <c r="AH82" s="92">
        <v>0</v>
      </c>
      <c r="AI82" s="92">
        <v>0</v>
      </c>
      <c r="AJ82" s="92">
        <v>0</v>
      </c>
      <c r="AK82" s="92">
        <v>0</v>
      </c>
      <c r="AL82" s="92">
        <v>0</v>
      </c>
      <c r="AM82" s="92">
        <v>0</v>
      </c>
      <c r="AN82" s="92">
        <v>0</v>
      </c>
      <c r="AO82" s="92">
        <v>0</v>
      </c>
    </row>
    <row r="83" spans="2:41" ht="15.95" hidden="1" customHeight="1" x14ac:dyDescent="0.2">
      <c r="B83" s="124" t="s">
        <v>146</v>
      </c>
      <c r="C83" s="90" t="s">
        <v>147</v>
      </c>
      <c r="D83" s="91">
        <f t="shared" si="36"/>
        <v>0</v>
      </c>
      <c r="E83" s="123"/>
      <c r="F83" s="114">
        <v>0</v>
      </c>
      <c r="G83" s="92">
        <v>0</v>
      </c>
      <c r="H83" s="92">
        <v>0</v>
      </c>
      <c r="I83" s="92">
        <v>0</v>
      </c>
      <c r="J83" s="92">
        <v>0</v>
      </c>
      <c r="K83" s="92">
        <v>0</v>
      </c>
      <c r="L83" s="92">
        <v>0</v>
      </c>
      <c r="M83" s="92">
        <v>0</v>
      </c>
      <c r="N83" s="92">
        <v>0</v>
      </c>
      <c r="O83" s="92">
        <v>0</v>
      </c>
      <c r="P83" s="92">
        <v>0</v>
      </c>
      <c r="Q83" s="92">
        <v>0</v>
      </c>
      <c r="R83" s="92">
        <v>0</v>
      </c>
      <c r="S83" s="92">
        <v>0</v>
      </c>
      <c r="T83" s="92">
        <v>0</v>
      </c>
      <c r="U83" s="92">
        <v>0</v>
      </c>
      <c r="V83" s="92">
        <v>0</v>
      </c>
      <c r="W83" s="92">
        <v>0</v>
      </c>
      <c r="X83" s="92">
        <v>0</v>
      </c>
      <c r="Y83" s="92">
        <v>0</v>
      </c>
      <c r="Z83" s="92">
        <v>0</v>
      </c>
      <c r="AA83" s="92">
        <v>0</v>
      </c>
      <c r="AB83" s="92">
        <v>0</v>
      </c>
      <c r="AC83" s="92">
        <v>0</v>
      </c>
      <c r="AD83" s="92">
        <v>0</v>
      </c>
      <c r="AE83" s="92">
        <v>0</v>
      </c>
      <c r="AF83" s="92">
        <v>0</v>
      </c>
      <c r="AG83" s="92">
        <v>0</v>
      </c>
      <c r="AH83" s="92">
        <v>0</v>
      </c>
      <c r="AI83" s="92">
        <v>0</v>
      </c>
      <c r="AJ83" s="92">
        <v>0</v>
      </c>
      <c r="AK83" s="92">
        <v>0</v>
      </c>
      <c r="AL83" s="92">
        <v>0</v>
      </c>
      <c r="AM83" s="92">
        <v>0</v>
      </c>
      <c r="AN83" s="92">
        <v>0</v>
      </c>
      <c r="AO83" s="92">
        <v>0</v>
      </c>
    </row>
    <row r="84" spans="2:41" ht="15.95" customHeight="1" x14ac:dyDescent="0.2">
      <c r="B84" s="124" t="s">
        <v>148</v>
      </c>
      <c r="C84" s="90" t="s">
        <v>149</v>
      </c>
      <c r="D84" s="91">
        <f t="shared" si="36"/>
        <v>0</v>
      </c>
      <c r="E84" s="123"/>
      <c r="F84" s="114">
        <v>0</v>
      </c>
      <c r="G84" s="92">
        <v>0</v>
      </c>
      <c r="H84" s="92">
        <v>0</v>
      </c>
      <c r="I84" s="92">
        <v>0</v>
      </c>
      <c r="J84" s="92">
        <v>0</v>
      </c>
      <c r="K84" s="92">
        <v>0</v>
      </c>
      <c r="L84" s="92">
        <v>0</v>
      </c>
      <c r="M84" s="92">
        <v>0</v>
      </c>
      <c r="N84" s="92">
        <v>0</v>
      </c>
      <c r="O84" s="92">
        <v>0</v>
      </c>
      <c r="P84" s="92">
        <v>0</v>
      </c>
      <c r="Q84" s="92">
        <v>0</v>
      </c>
      <c r="R84" s="92">
        <v>0</v>
      </c>
      <c r="S84" s="92">
        <v>0</v>
      </c>
      <c r="T84" s="92">
        <v>0</v>
      </c>
      <c r="U84" s="92">
        <v>0</v>
      </c>
      <c r="V84" s="92">
        <v>0</v>
      </c>
      <c r="W84" s="92">
        <v>0</v>
      </c>
      <c r="X84" s="92">
        <v>0</v>
      </c>
      <c r="Y84" s="92">
        <v>0</v>
      </c>
      <c r="Z84" s="92">
        <v>0</v>
      </c>
      <c r="AA84" s="92">
        <v>0</v>
      </c>
      <c r="AB84" s="92">
        <v>0</v>
      </c>
      <c r="AC84" s="92">
        <v>0</v>
      </c>
      <c r="AD84" s="92">
        <v>0</v>
      </c>
      <c r="AE84" s="92">
        <v>0</v>
      </c>
      <c r="AF84" s="92">
        <v>0</v>
      </c>
      <c r="AG84" s="92">
        <v>0</v>
      </c>
      <c r="AH84" s="92">
        <v>0</v>
      </c>
      <c r="AI84" s="92">
        <v>0</v>
      </c>
      <c r="AJ84" s="92">
        <v>0</v>
      </c>
      <c r="AK84" s="92">
        <v>0</v>
      </c>
      <c r="AL84" s="92">
        <v>0</v>
      </c>
      <c r="AM84" s="92">
        <v>0</v>
      </c>
      <c r="AN84" s="92">
        <v>0</v>
      </c>
      <c r="AO84" s="92">
        <v>0</v>
      </c>
    </row>
    <row r="85" spans="2:41" ht="15.95" customHeight="1" x14ac:dyDescent="0.2">
      <c r="B85" s="125" t="s">
        <v>150</v>
      </c>
      <c r="C85" s="93" t="s">
        <v>151</v>
      </c>
      <c r="D85" s="94">
        <f>SUM(D86:D92)</f>
        <v>0</v>
      </c>
      <c r="E85" s="123"/>
      <c r="F85" s="115">
        <f>SUM(F86:F92)</f>
        <v>0</v>
      </c>
      <c r="G85" s="95">
        <f t="shared" ref="G85:AD85" si="37">SUM(G86:G92)</f>
        <v>0</v>
      </c>
      <c r="H85" s="95">
        <f t="shared" si="37"/>
        <v>0</v>
      </c>
      <c r="I85" s="95">
        <f t="shared" si="37"/>
        <v>0</v>
      </c>
      <c r="J85" s="95">
        <f t="shared" si="37"/>
        <v>0</v>
      </c>
      <c r="K85" s="95">
        <f t="shared" si="37"/>
        <v>0</v>
      </c>
      <c r="L85" s="95">
        <f t="shared" si="37"/>
        <v>0</v>
      </c>
      <c r="M85" s="95">
        <f t="shared" si="37"/>
        <v>0</v>
      </c>
      <c r="N85" s="95">
        <f t="shared" si="37"/>
        <v>0</v>
      </c>
      <c r="O85" s="95">
        <f t="shared" si="37"/>
        <v>0</v>
      </c>
      <c r="P85" s="95">
        <f t="shared" si="37"/>
        <v>0</v>
      </c>
      <c r="Q85" s="95">
        <f t="shared" si="37"/>
        <v>0</v>
      </c>
      <c r="R85" s="95">
        <f t="shared" si="37"/>
        <v>0</v>
      </c>
      <c r="S85" s="95">
        <f t="shared" si="37"/>
        <v>0</v>
      </c>
      <c r="T85" s="95">
        <f t="shared" si="37"/>
        <v>0</v>
      </c>
      <c r="U85" s="95">
        <f t="shared" si="37"/>
        <v>0</v>
      </c>
      <c r="V85" s="95">
        <f t="shared" si="37"/>
        <v>0</v>
      </c>
      <c r="W85" s="95">
        <f t="shared" si="37"/>
        <v>0</v>
      </c>
      <c r="X85" s="95">
        <f t="shared" si="37"/>
        <v>0</v>
      </c>
      <c r="Y85" s="95">
        <f t="shared" si="37"/>
        <v>0</v>
      </c>
      <c r="Z85" s="95">
        <f t="shared" si="37"/>
        <v>0</v>
      </c>
      <c r="AA85" s="95">
        <f t="shared" si="37"/>
        <v>0</v>
      </c>
      <c r="AB85" s="95">
        <f t="shared" si="37"/>
        <v>0</v>
      </c>
      <c r="AC85" s="95">
        <f t="shared" si="37"/>
        <v>0</v>
      </c>
      <c r="AD85" s="95">
        <f t="shared" si="37"/>
        <v>0</v>
      </c>
      <c r="AE85" s="95">
        <f t="shared" ref="AE85:AO85" si="38">SUM(AE86:AE92)</f>
        <v>0</v>
      </c>
      <c r="AF85" s="95">
        <f t="shared" si="38"/>
        <v>0</v>
      </c>
      <c r="AG85" s="95">
        <f t="shared" si="38"/>
        <v>0</v>
      </c>
      <c r="AH85" s="95">
        <f t="shared" si="38"/>
        <v>0</v>
      </c>
      <c r="AI85" s="95">
        <f t="shared" si="38"/>
        <v>0</v>
      </c>
      <c r="AJ85" s="95">
        <f t="shared" si="38"/>
        <v>0</v>
      </c>
      <c r="AK85" s="95">
        <f t="shared" si="38"/>
        <v>0</v>
      </c>
      <c r="AL85" s="95">
        <f t="shared" si="38"/>
        <v>0</v>
      </c>
      <c r="AM85" s="95">
        <f t="shared" si="38"/>
        <v>0</v>
      </c>
      <c r="AN85" s="95">
        <f t="shared" si="38"/>
        <v>0</v>
      </c>
      <c r="AO85" s="95">
        <f t="shared" si="38"/>
        <v>0</v>
      </c>
    </row>
    <row r="86" spans="2:41" ht="15.95" customHeight="1" x14ac:dyDescent="0.2">
      <c r="B86" s="124" t="s">
        <v>152</v>
      </c>
      <c r="C86" s="90" t="s">
        <v>153</v>
      </c>
      <c r="D86" s="91">
        <f t="shared" ref="D86:D92" si="39">SUM(F86:AO86)</f>
        <v>0</v>
      </c>
      <c r="E86" s="123"/>
      <c r="F86" s="114">
        <v>0</v>
      </c>
      <c r="G86" s="92">
        <v>0</v>
      </c>
      <c r="H86" s="92">
        <v>0</v>
      </c>
      <c r="I86" s="92">
        <v>0</v>
      </c>
      <c r="J86" s="92">
        <v>0</v>
      </c>
      <c r="K86" s="92">
        <v>0</v>
      </c>
      <c r="L86" s="92">
        <v>0</v>
      </c>
      <c r="M86" s="92">
        <v>0</v>
      </c>
      <c r="N86" s="92">
        <v>0</v>
      </c>
      <c r="O86" s="92">
        <v>0</v>
      </c>
      <c r="P86" s="92">
        <v>0</v>
      </c>
      <c r="Q86" s="92">
        <v>0</v>
      </c>
      <c r="R86" s="92">
        <v>0</v>
      </c>
      <c r="S86" s="92">
        <v>0</v>
      </c>
      <c r="T86" s="92">
        <v>0</v>
      </c>
      <c r="U86" s="92">
        <v>0</v>
      </c>
      <c r="V86" s="92">
        <v>0</v>
      </c>
      <c r="W86" s="92">
        <v>0</v>
      </c>
      <c r="X86" s="92">
        <v>0</v>
      </c>
      <c r="Y86" s="92">
        <v>0</v>
      </c>
      <c r="Z86" s="92">
        <v>0</v>
      </c>
      <c r="AA86" s="92">
        <v>0</v>
      </c>
      <c r="AB86" s="92">
        <v>0</v>
      </c>
      <c r="AC86" s="92">
        <v>0</v>
      </c>
      <c r="AD86" s="92">
        <v>0</v>
      </c>
      <c r="AE86" s="92">
        <v>0</v>
      </c>
      <c r="AF86" s="92">
        <v>0</v>
      </c>
      <c r="AG86" s="92">
        <v>0</v>
      </c>
      <c r="AH86" s="92">
        <v>0</v>
      </c>
      <c r="AI86" s="92">
        <v>0</v>
      </c>
      <c r="AJ86" s="92">
        <v>0</v>
      </c>
      <c r="AK86" s="92">
        <v>0</v>
      </c>
      <c r="AL86" s="92">
        <v>0</v>
      </c>
      <c r="AM86" s="92">
        <v>0</v>
      </c>
      <c r="AN86" s="92">
        <v>0</v>
      </c>
      <c r="AO86" s="92">
        <v>0</v>
      </c>
    </row>
    <row r="87" spans="2:41" ht="15.95" hidden="1" customHeight="1" x14ac:dyDescent="0.2">
      <c r="B87" s="124" t="s">
        <v>154</v>
      </c>
      <c r="C87" s="90" t="s">
        <v>155</v>
      </c>
      <c r="D87" s="91">
        <f t="shared" si="39"/>
        <v>0</v>
      </c>
      <c r="E87" s="123"/>
      <c r="F87" s="114">
        <v>0</v>
      </c>
      <c r="G87" s="92">
        <v>0</v>
      </c>
      <c r="H87" s="92">
        <v>0</v>
      </c>
      <c r="I87" s="92">
        <v>0</v>
      </c>
      <c r="J87" s="92">
        <v>0</v>
      </c>
      <c r="K87" s="92">
        <v>0</v>
      </c>
      <c r="L87" s="92">
        <v>0</v>
      </c>
      <c r="M87" s="92">
        <v>0</v>
      </c>
      <c r="N87" s="92">
        <v>0</v>
      </c>
      <c r="O87" s="92">
        <v>0</v>
      </c>
      <c r="P87" s="92">
        <v>0</v>
      </c>
      <c r="Q87" s="92">
        <v>0</v>
      </c>
      <c r="R87" s="92">
        <v>0</v>
      </c>
      <c r="S87" s="92">
        <v>0</v>
      </c>
      <c r="T87" s="92">
        <v>0</v>
      </c>
      <c r="U87" s="92">
        <v>0</v>
      </c>
      <c r="V87" s="92">
        <v>0</v>
      </c>
      <c r="W87" s="92">
        <v>0</v>
      </c>
      <c r="X87" s="92">
        <v>0</v>
      </c>
      <c r="Y87" s="92">
        <v>0</v>
      </c>
      <c r="Z87" s="92">
        <v>0</v>
      </c>
      <c r="AA87" s="92">
        <v>0</v>
      </c>
      <c r="AB87" s="92">
        <v>0</v>
      </c>
      <c r="AC87" s="92">
        <v>0</v>
      </c>
      <c r="AD87" s="92">
        <v>0</v>
      </c>
      <c r="AE87" s="92">
        <v>0</v>
      </c>
      <c r="AF87" s="92">
        <v>0</v>
      </c>
      <c r="AG87" s="92">
        <v>0</v>
      </c>
      <c r="AH87" s="92">
        <v>0</v>
      </c>
      <c r="AI87" s="92">
        <v>0</v>
      </c>
      <c r="AJ87" s="92">
        <v>0</v>
      </c>
      <c r="AK87" s="92">
        <v>0</v>
      </c>
      <c r="AL87" s="92">
        <v>0</v>
      </c>
      <c r="AM87" s="92">
        <v>0</v>
      </c>
      <c r="AN87" s="92">
        <v>0</v>
      </c>
      <c r="AO87" s="92">
        <v>0</v>
      </c>
    </row>
    <row r="88" spans="2:41" ht="15.95" hidden="1" customHeight="1" x14ac:dyDescent="0.2">
      <c r="B88" s="124" t="s">
        <v>156</v>
      </c>
      <c r="C88" s="90" t="s">
        <v>157</v>
      </c>
      <c r="D88" s="91">
        <f t="shared" si="39"/>
        <v>0</v>
      </c>
      <c r="E88" s="123"/>
      <c r="F88" s="114">
        <v>0</v>
      </c>
      <c r="G88" s="92">
        <v>0</v>
      </c>
      <c r="H88" s="92">
        <v>0</v>
      </c>
      <c r="I88" s="92">
        <v>0</v>
      </c>
      <c r="J88" s="92">
        <v>0</v>
      </c>
      <c r="K88" s="92">
        <v>0</v>
      </c>
      <c r="L88" s="92">
        <v>0</v>
      </c>
      <c r="M88" s="92">
        <v>0</v>
      </c>
      <c r="N88" s="92">
        <v>0</v>
      </c>
      <c r="O88" s="92">
        <v>0</v>
      </c>
      <c r="P88" s="92">
        <v>0</v>
      </c>
      <c r="Q88" s="92">
        <v>0</v>
      </c>
      <c r="R88" s="92">
        <v>0</v>
      </c>
      <c r="S88" s="92">
        <v>0</v>
      </c>
      <c r="T88" s="92">
        <v>0</v>
      </c>
      <c r="U88" s="92">
        <v>0</v>
      </c>
      <c r="V88" s="92">
        <v>0</v>
      </c>
      <c r="W88" s="92">
        <v>0</v>
      </c>
      <c r="X88" s="92">
        <v>0</v>
      </c>
      <c r="Y88" s="92">
        <v>0</v>
      </c>
      <c r="Z88" s="92">
        <v>0</v>
      </c>
      <c r="AA88" s="92">
        <v>0</v>
      </c>
      <c r="AB88" s="92">
        <v>0</v>
      </c>
      <c r="AC88" s="92">
        <v>0</v>
      </c>
      <c r="AD88" s="92">
        <v>0</v>
      </c>
      <c r="AE88" s="92">
        <v>0</v>
      </c>
      <c r="AF88" s="92">
        <v>0</v>
      </c>
      <c r="AG88" s="92">
        <v>0</v>
      </c>
      <c r="AH88" s="92">
        <v>0</v>
      </c>
      <c r="AI88" s="92">
        <v>0</v>
      </c>
      <c r="AJ88" s="92">
        <v>0</v>
      </c>
      <c r="AK88" s="92">
        <v>0</v>
      </c>
      <c r="AL88" s="92">
        <v>0</v>
      </c>
      <c r="AM88" s="92">
        <v>0</v>
      </c>
      <c r="AN88" s="92">
        <v>0</v>
      </c>
      <c r="AO88" s="92">
        <v>0</v>
      </c>
    </row>
    <row r="89" spans="2:41" ht="15.95" hidden="1" customHeight="1" x14ac:dyDescent="0.2">
      <c r="B89" s="124" t="s">
        <v>158</v>
      </c>
      <c r="C89" s="90" t="s">
        <v>159</v>
      </c>
      <c r="D89" s="91">
        <f t="shared" si="39"/>
        <v>0</v>
      </c>
      <c r="E89" s="123"/>
      <c r="F89" s="114">
        <v>0</v>
      </c>
      <c r="G89" s="92">
        <v>0</v>
      </c>
      <c r="H89" s="92">
        <v>0</v>
      </c>
      <c r="I89" s="92">
        <v>0</v>
      </c>
      <c r="J89" s="92">
        <v>0</v>
      </c>
      <c r="K89" s="92">
        <v>0</v>
      </c>
      <c r="L89" s="92">
        <v>0</v>
      </c>
      <c r="M89" s="92">
        <v>0</v>
      </c>
      <c r="N89" s="92">
        <v>0</v>
      </c>
      <c r="O89" s="92">
        <v>0</v>
      </c>
      <c r="P89" s="92">
        <v>0</v>
      </c>
      <c r="Q89" s="92">
        <v>0</v>
      </c>
      <c r="R89" s="92">
        <v>0</v>
      </c>
      <c r="S89" s="92">
        <v>0</v>
      </c>
      <c r="T89" s="92">
        <v>0</v>
      </c>
      <c r="U89" s="92">
        <v>0</v>
      </c>
      <c r="V89" s="92">
        <v>0</v>
      </c>
      <c r="W89" s="92">
        <v>0</v>
      </c>
      <c r="X89" s="92">
        <v>0</v>
      </c>
      <c r="Y89" s="92">
        <v>0</v>
      </c>
      <c r="Z89" s="92">
        <v>0</v>
      </c>
      <c r="AA89" s="92">
        <v>0</v>
      </c>
      <c r="AB89" s="92">
        <v>0</v>
      </c>
      <c r="AC89" s="92">
        <v>0</v>
      </c>
      <c r="AD89" s="92">
        <v>0</v>
      </c>
      <c r="AE89" s="92">
        <v>0</v>
      </c>
      <c r="AF89" s="92">
        <v>0</v>
      </c>
      <c r="AG89" s="92">
        <v>0</v>
      </c>
      <c r="AH89" s="92">
        <v>0</v>
      </c>
      <c r="AI89" s="92">
        <v>0</v>
      </c>
      <c r="AJ89" s="92">
        <v>0</v>
      </c>
      <c r="AK89" s="92">
        <v>0</v>
      </c>
      <c r="AL89" s="92">
        <v>0</v>
      </c>
      <c r="AM89" s="92">
        <v>0</v>
      </c>
      <c r="AN89" s="92">
        <v>0</v>
      </c>
      <c r="AO89" s="92">
        <v>0</v>
      </c>
    </row>
    <row r="90" spans="2:41" ht="15.95" hidden="1" customHeight="1" x14ac:dyDescent="0.2">
      <c r="B90" s="124" t="s">
        <v>160</v>
      </c>
      <c r="C90" s="90" t="s">
        <v>161</v>
      </c>
      <c r="D90" s="91">
        <f t="shared" si="39"/>
        <v>0</v>
      </c>
      <c r="E90" s="123"/>
      <c r="F90" s="114">
        <v>0</v>
      </c>
      <c r="G90" s="92">
        <v>0</v>
      </c>
      <c r="H90" s="92">
        <v>0</v>
      </c>
      <c r="I90" s="92">
        <v>0</v>
      </c>
      <c r="J90" s="92">
        <v>0</v>
      </c>
      <c r="K90" s="92">
        <v>0</v>
      </c>
      <c r="L90" s="92">
        <v>0</v>
      </c>
      <c r="M90" s="92">
        <v>0</v>
      </c>
      <c r="N90" s="92">
        <v>0</v>
      </c>
      <c r="O90" s="92">
        <v>0</v>
      </c>
      <c r="P90" s="92">
        <v>0</v>
      </c>
      <c r="Q90" s="92">
        <v>0</v>
      </c>
      <c r="R90" s="92">
        <v>0</v>
      </c>
      <c r="S90" s="92">
        <v>0</v>
      </c>
      <c r="T90" s="92">
        <v>0</v>
      </c>
      <c r="U90" s="92">
        <v>0</v>
      </c>
      <c r="V90" s="92">
        <v>0</v>
      </c>
      <c r="W90" s="92">
        <v>0</v>
      </c>
      <c r="X90" s="92">
        <v>0</v>
      </c>
      <c r="Y90" s="92">
        <v>0</v>
      </c>
      <c r="Z90" s="92">
        <v>0</v>
      </c>
      <c r="AA90" s="92">
        <v>0</v>
      </c>
      <c r="AB90" s="92">
        <v>0</v>
      </c>
      <c r="AC90" s="92">
        <v>0</v>
      </c>
      <c r="AD90" s="92">
        <v>0</v>
      </c>
      <c r="AE90" s="92">
        <v>0</v>
      </c>
      <c r="AF90" s="92">
        <v>0</v>
      </c>
      <c r="AG90" s="92">
        <v>0</v>
      </c>
      <c r="AH90" s="92">
        <v>0</v>
      </c>
      <c r="AI90" s="92">
        <v>0</v>
      </c>
      <c r="AJ90" s="92">
        <v>0</v>
      </c>
      <c r="AK90" s="92">
        <v>0</v>
      </c>
      <c r="AL90" s="92">
        <v>0</v>
      </c>
      <c r="AM90" s="92">
        <v>0</v>
      </c>
      <c r="AN90" s="92">
        <v>0</v>
      </c>
      <c r="AO90" s="92">
        <v>0</v>
      </c>
    </row>
    <row r="91" spans="2:41" ht="15.95" hidden="1" customHeight="1" x14ac:dyDescent="0.2">
      <c r="B91" s="124" t="s">
        <v>162</v>
      </c>
      <c r="C91" s="90" t="s">
        <v>163</v>
      </c>
      <c r="D91" s="91">
        <f t="shared" si="39"/>
        <v>0</v>
      </c>
      <c r="E91" s="123"/>
      <c r="F91" s="114">
        <v>0</v>
      </c>
      <c r="G91" s="92">
        <v>0</v>
      </c>
      <c r="H91" s="92">
        <v>0</v>
      </c>
      <c r="I91" s="92">
        <v>0</v>
      </c>
      <c r="J91" s="92">
        <v>0</v>
      </c>
      <c r="K91" s="92">
        <v>0</v>
      </c>
      <c r="L91" s="92">
        <v>0</v>
      </c>
      <c r="M91" s="92">
        <v>0</v>
      </c>
      <c r="N91" s="92">
        <v>0</v>
      </c>
      <c r="O91" s="92">
        <v>0</v>
      </c>
      <c r="P91" s="92">
        <v>0</v>
      </c>
      <c r="Q91" s="92">
        <v>0</v>
      </c>
      <c r="R91" s="92">
        <v>0</v>
      </c>
      <c r="S91" s="92">
        <v>0</v>
      </c>
      <c r="T91" s="92">
        <v>0</v>
      </c>
      <c r="U91" s="92">
        <v>0</v>
      </c>
      <c r="V91" s="92">
        <v>0</v>
      </c>
      <c r="W91" s="92">
        <v>0</v>
      </c>
      <c r="X91" s="92">
        <v>0</v>
      </c>
      <c r="Y91" s="92">
        <v>0</v>
      </c>
      <c r="Z91" s="92">
        <v>0</v>
      </c>
      <c r="AA91" s="92">
        <v>0</v>
      </c>
      <c r="AB91" s="92">
        <v>0</v>
      </c>
      <c r="AC91" s="92">
        <v>0</v>
      </c>
      <c r="AD91" s="92">
        <v>0</v>
      </c>
      <c r="AE91" s="92">
        <v>0</v>
      </c>
      <c r="AF91" s="92">
        <v>0</v>
      </c>
      <c r="AG91" s="92">
        <v>0</v>
      </c>
      <c r="AH91" s="92">
        <v>0</v>
      </c>
      <c r="AI91" s="92">
        <v>0</v>
      </c>
      <c r="AJ91" s="92">
        <v>0</v>
      </c>
      <c r="AK91" s="92">
        <v>0</v>
      </c>
      <c r="AL91" s="92">
        <v>0</v>
      </c>
      <c r="AM91" s="92">
        <v>0</v>
      </c>
      <c r="AN91" s="92">
        <v>0</v>
      </c>
      <c r="AO91" s="92">
        <v>0</v>
      </c>
    </row>
    <row r="92" spans="2:41" ht="15.95" hidden="1" customHeight="1" x14ac:dyDescent="0.2">
      <c r="B92" s="124" t="s">
        <v>164</v>
      </c>
      <c r="C92" s="90" t="s">
        <v>165</v>
      </c>
      <c r="D92" s="91">
        <f t="shared" si="39"/>
        <v>0</v>
      </c>
      <c r="E92" s="123"/>
      <c r="F92" s="114">
        <v>0</v>
      </c>
      <c r="G92" s="92">
        <v>0</v>
      </c>
      <c r="H92" s="92">
        <v>0</v>
      </c>
      <c r="I92" s="92">
        <v>0</v>
      </c>
      <c r="J92" s="92">
        <v>0</v>
      </c>
      <c r="K92" s="92">
        <v>0</v>
      </c>
      <c r="L92" s="92">
        <v>0</v>
      </c>
      <c r="M92" s="92">
        <v>0</v>
      </c>
      <c r="N92" s="92">
        <v>0</v>
      </c>
      <c r="O92" s="92">
        <v>0</v>
      </c>
      <c r="P92" s="92">
        <v>0</v>
      </c>
      <c r="Q92" s="92">
        <v>0</v>
      </c>
      <c r="R92" s="92">
        <v>0</v>
      </c>
      <c r="S92" s="92">
        <v>0</v>
      </c>
      <c r="T92" s="92">
        <v>0</v>
      </c>
      <c r="U92" s="92">
        <v>0</v>
      </c>
      <c r="V92" s="92">
        <v>0</v>
      </c>
      <c r="W92" s="92">
        <v>0</v>
      </c>
      <c r="X92" s="92">
        <v>0</v>
      </c>
      <c r="Y92" s="92">
        <v>0</v>
      </c>
      <c r="Z92" s="92">
        <v>0</v>
      </c>
      <c r="AA92" s="92">
        <v>0</v>
      </c>
      <c r="AB92" s="92">
        <v>0</v>
      </c>
      <c r="AC92" s="92">
        <v>0</v>
      </c>
      <c r="AD92" s="92">
        <v>0</v>
      </c>
      <c r="AE92" s="92">
        <v>0</v>
      </c>
      <c r="AF92" s="92">
        <v>0</v>
      </c>
      <c r="AG92" s="92">
        <v>0</v>
      </c>
      <c r="AH92" s="92">
        <v>0</v>
      </c>
      <c r="AI92" s="92">
        <v>0</v>
      </c>
      <c r="AJ92" s="92">
        <v>0</v>
      </c>
      <c r="AK92" s="92">
        <v>0</v>
      </c>
      <c r="AL92" s="92">
        <v>0</v>
      </c>
      <c r="AM92" s="92">
        <v>0</v>
      </c>
      <c r="AN92" s="92">
        <v>0</v>
      </c>
      <c r="AO92" s="92">
        <v>0</v>
      </c>
    </row>
    <row r="93" spans="2:41" ht="15.95" customHeight="1" x14ac:dyDescent="0.2">
      <c r="B93" s="125" t="s">
        <v>166</v>
      </c>
      <c r="C93" s="93" t="s">
        <v>167</v>
      </c>
      <c r="D93" s="94">
        <f>SUM(D94:D102)</f>
        <v>0</v>
      </c>
      <c r="E93" s="123"/>
      <c r="F93" s="115">
        <f>SUM(F94:F102)</f>
        <v>0</v>
      </c>
      <c r="G93" s="95">
        <f t="shared" ref="G93:AD93" si="40">SUM(G94:G102)</f>
        <v>0</v>
      </c>
      <c r="H93" s="95">
        <f t="shared" si="40"/>
        <v>0</v>
      </c>
      <c r="I93" s="95">
        <f t="shared" si="40"/>
        <v>0</v>
      </c>
      <c r="J93" s="95">
        <f t="shared" si="40"/>
        <v>0</v>
      </c>
      <c r="K93" s="95">
        <f t="shared" si="40"/>
        <v>0</v>
      </c>
      <c r="L93" s="95">
        <f t="shared" si="40"/>
        <v>0</v>
      </c>
      <c r="M93" s="95">
        <f t="shared" si="40"/>
        <v>0</v>
      </c>
      <c r="N93" s="95">
        <f t="shared" si="40"/>
        <v>0</v>
      </c>
      <c r="O93" s="95">
        <f t="shared" si="40"/>
        <v>0</v>
      </c>
      <c r="P93" s="95">
        <f t="shared" si="40"/>
        <v>0</v>
      </c>
      <c r="Q93" s="95">
        <f t="shared" si="40"/>
        <v>0</v>
      </c>
      <c r="R93" s="95">
        <f t="shared" si="40"/>
        <v>0</v>
      </c>
      <c r="S93" s="95">
        <f t="shared" si="40"/>
        <v>0</v>
      </c>
      <c r="T93" s="95">
        <f t="shared" si="40"/>
        <v>0</v>
      </c>
      <c r="U93" s="95">
        <f t="shared" si="40"/>
        <v>0</v>
      </c>
      <c r="V93" s="95">
        <f t="shared" si="40"/>
        <v>0</v>
      </c>
      <c r="W93" s="95">
        <f t="shared" si="40"/>
        <v>0</v>
      </c>
      <c r="X93" s="95">
        <f t="shared" si="40"/>
        <v>0</v>
      </c>
      <c r="Y93" s="95">
        <f t="shared" si="40"/>
        <v>0</v>
      </c>
      <c r="Z93" s="95">
        <f t="shared" si="40"/>
        <v>0</v>
      </c>
      <c r="AA93" s="95">
        <f t="shared" si="40"/>
        <v>0</v>
      </c>
      <c r="AB93" s="95">
        <f t="shared" si="40"/>
        <v>0</v>
      </c>
      <c r="AC93" s="95">
        <f t="shared" si="40"/>
        <v>0</v>
      </c>
      <c r="AD93" s="95">
        <f t="shared" si="40"/>
        <v>0</v>
      </c>
      <c r="AE93" s="95">
        <f t="shared" ref="AE93:AO93" si="41">SUM(AE94:AE102)</f>
        <v>0</v>
      </c>
      <c r="AF93" s="95">
        <f t="shared" si="41"/>
        <v>0</v>
      </c>
      <c r="AG93" s="95">
        <f t="shared" si="41"/>
        <v>0</v>
      </c>
      <c r="AH93" s="95">
        <f t="shared" si="41"/>
        <v>0</v>
      </c>
      <c r="AI93" s="95">
        <f t="shared" si="41"/>
        <v>0</v>
      </c>
      <c r="AJ93" s="95">
        <f t="shared" si="41"/>
        <v>0</v>
      </c>
      <c r="AK93" s="95">
        <f t="shared" si="41"/>
        <v>0</v>
      </c>
      <c r="AL93" s="95">
        <f t="shared" si="41"/>
        <v>0</v>
      </c>
      <c r="AM93" s="95">
        <f t="shared" si="41"/>
        <v>0</v>
      </c>
      <c r="AN93" s="95">
        <f t="shared" si="41"/>
        <v>0</v>
      </c>
      <c r="AO93" s="95">
        <f t="shared" si="41"/>
        <v>0</v>
      </c>
    </row>
    <row r="94" spans="2:41" ht="15.95" hidden="1" customHeight="1" x14ac:dyDescent="0.2">
      <c r="B94" s="124" t="s">
        <v>168</v>
      </c>
      <c r="C94" s="90" t="s">
        <v>169</v>
      </c>
      <c r="D94" s="91">
        <f t="shared" ref="D94:D102" si="42">SUM(F94:AO94)</f>
        <v>0</v>
      </c>
      <c r="E94" s="123"/>
      <c r="F94" s="114">
        <v>0</v>
      </c>
      <c r="G94" s="92">
        <v>0</v>
      </c>
      <c r="H94" s="92">
        <v>0</v>
      </c>
      <c r="I94" s="92">
        <v>0</v>
      </c>
      <c r="J94" s="92">
        <v>0</v>
      </c>
      <c r="K94" s="92">
        <v>0</v>
      </c>
      <c r="L94" s="92">
        <v>0</v>
      </c>
      <c r="M94" s="92">
        <v>0</v>
      </c>
      <c r="N94" s="92">
        <v>0</v>
      </c>
      <c r="O94" s="92">
        <v>0</v>
      </c>
      <c r="P94" s="92">
        <v>0</v>
      </c>
      <c r="Q94" s="92">
        <v>0</v>
      </c>
      <c r="R94" s="92">
        <v>0</v>
      </c>
      <c r="S94" s="92">
        <v>0</v>
      </c>
      <c r="T94" s="92">
        <v>0</v>
      </c>
      <c r="U94" s="92">
        <v>0</v>
      </c>
      <c r="V94" s="92">
        <v>0</v>
      </c>
      <c r="W94" s="92">
        <v>0</v>
      </c>
      <c r="X94" s="92">
        <v>0</v>
      </c>
      <c r="Y94" s="92">
        <v>0</v>
      </c>
      <c r="Z94" s="92">
        <v>0</v>
      </c>
      <c r="AA94" s="92">
        <v>0</v>
      </c>
      <c r="AB94" s="92">
        <v>0</v>
      </c>
      <c r="AC94" s="92">
        <v>0</v>
      </c>
      <c r="AD94" s="92">
        <v>0</v>
      </c>
      <c r="AE94" s="92">
        <v>0</v>
      </c>
      <c r="AF94" s="92">
        <v>0</v>
      </c>
      <c r="AG94" s="92">
        <v>0</v>
      </c>
      <c r="AH94" s="92">
        <v>0</v>
      </c>
      <c r="AI94" s="92">
        <v>0</v>
      </c>
      <c r="AJ94" s="92">
        <v>0</v>
      </c>
      <c r="AK94" s="92">
        <v>0</v>
      </c>
      <c r="AL94" s="92">
        <v>0</v>
      </c>
      <c r="AM94" s="92">
        <v>0</v>
      </c>
      <c r="AN94" s="92">
        <v>0</v>
      </c>
      <c r="AO94" s="92">
        <v>0</v>
      </c>
    </row>
    <row r="95" spans="2:41" ht="15.95" hidden="1" customHeight="1" x14ac:dyDescent="0.2">
      <c r="B95" s="124" t="s">
        <v>170</v>
      </c>
      <c r="C95" s="90" t="s">
        <v>171</v>
      </c>
      <c r="D95" s="91">
        <f t="shared" si="42"/>
        <v>0</v>
      </c>
      <c r="E95" s="123"/>
      <c r="F95" s="114">
        <v>0</v>
      </c>
      <c r="G95" s="92">
        <v>0</v>
      </c>
      <c r="H95" s="92">
        <v>0</v>
      </c>
      <c r="I95" s="92">
        <v>0</v>
      </c>
      <c r="J95" s="92">
        <v>0</v>
      </c>
      <c r="K95" s="92">
        <v>0</v>
      </c>
      <c r="L95" s="92">
        <v>0</v>
      </c>
      <c r="M95" s="92">
        <v>0</v>
      </c>
      <c r="N95" s="92">
        <v>0</v>
      </c>
      <c r="O95" s="92">
        <v>0</v>
      </c>
      <c r="P95" s="92">
        <v>0</v>
      </c>
      <c r="Q95" s="92">
        <v>0</v>
      </c>
      <c r="R95" s="92">
        <v>0</v>
      </c>
      <c r="S95" s="92">
        <v>0</v>
      </c>
      <c r="T95" s="92">
        <v>0</v>
      </c>
      <c r="U95" s="92">
        <v>0</v>
      </c>
      <c r="V95" s="92">
        <v>0</v>
      </c>
      <c r="W95" s="92">
        <v>0</v>
      </c>
      <c r="X95" s="92">
        <v>0</v>
      </c>
      <c r="Y95" s="92">
        <v>0</v>
      </c>
      <c r="Z95" s="92">
        <v>0</v>
      </c>
      <c r="AA95" s="92">
        <v>0</v>
      </c>
      <c r="AB95" s="92">
        <v>0</v>
      </c>
      <c r="AC95" s="92">
        <v>0</v>
      </c>
      <c r="AD95" s="92">
        <v>0</v>
      </c>
      <c r="AE95" s="92">
        <v>0</v>
      </c>
      <c r="AF95" s="92">
        <v>0</v>
      </c>
      <c r="AG95" s="92">
        <v>0</v>
      </c>
      <c r="AH95" s="92">
        <v>0</v>
      </c>
      <c r="AI95" s="92">
        <v>0</v>
      </c>
      <c r="AJ95" s="92">
        <v>0</v>
      </c>
      <c r="AK95" s="92">
        <v>0</v>
      </c>
      <c r="AL95" s="92">
        <v>0</v>
      </c>
      <c r="AM95" s="92">
        <v>0</v>
      </c>
      <c r="AN95" s="92">
        <v>0</v>
      </c>
      <c r="AO95" s="92">
        <v>0</v>
      </c>
    </row>
    <row r="96" spans="2:41" ht="15.95" hidden="1" customHeight="1" x14ac:dyDescent="0.2">
      <c r="B96" s="124" t="s">
        <v>172</v>
      </c>
      <c r="C96" s="90" t="s">
        <v>173</v>
      </c>
      <c r="D96" s="91">
        <f t="shared" si="42"/>
        <v>0</v>
      </c>
      <c r="E96" s="123"/>
      <c r="F96" s="114">
        <v>0</v>
      </c>
      <c r="G96" s="92">
        <v>0</v>
      </c>
      <c r="H96" s="92">
        <v>0</v>
      </c>
      <c r="I96" s="92">
        <v>0</v>
      </c>
      <c r="J96" s="92">
        <v>0</v>
      </c>
      <c r="K96" s="92">
        <v>0</v>
      </c>
      <c r="L96" s="92">
        <v>0</v>
      </c>
      <c r="M96" s="92">
        <v>0</v>
      </c>
      <c r="N96" s="92">
        <v>0</v>
      </c>
      <c r="O96" s="92">
        <v>0</v>
      </c>
      <c r="P96" s="92">
        <v>0</v>
      </c>
      <c r="Q96" s="92">
        <v>0</v>
      </c>
      <c r="R96" s="92">
        <v>0</v>
      </c>
      <c r="S96" s="92">
        <v>0</v>
      </c>
      <c r="T96" s="92">
        <v>0</v>
      </c>
      <c r="U96" s="92">
        <v>0</v>
      </c>
      <c r="V96" s="92">
        <v>0</v>
      </c>
      <c r="W96" s="92">
        <v>0</v>
      </c>
      <c r="X96" s="92">
        <v>0</v>
      </c>
      <c r="Y96" s="92">
        <v>0</v>
      </c>
      <c r="Z96" s="92">
        <v>0</v>
      </c>
      <c r="AA96" s="92">
        <v>0</v>
      </c>
      <c r="AB96" s="92">
        <v>0</v>
      </c>
      <c r="AC96" s="92">
        <v>0</v>
      </c>
      <c r="AD96" s="92">
        <v>0</v>
      </c>
      <c r="AE96" s="92">
        <v>0</v>
      </c>
      <c r="AF96" s="92">
        <v>0</v>
      </c>
      <c r="AG96" s="92">
        <v>0</v>
      </c>
      <c r="AH96" s="92">
        <v>0</v>
      </c>
      <c r="AI96" s="92">
        <v>0</v>
      </c>
      <c r="AJ96" s="92">
        <v>0</v>
      </c>
      <c r="AK96" s="92">
        <v>0</v>
      </c>
      <c r="AL96" s="92">
        <v>0</v>
      </c>
      <c r="AM96" s="92">
        <v>0</v>
      </c>
      <c r="AN96" s="92">
        <v>0</v>
      </c>
      <c r="AO96" s="92">
        <v>0</v>
      </c>
    </row>
    <row r="97" spans="2:41" ht="15.95" hidden="1" customHeight="1" x14ac:dyDescent="0.2">
      <c r="B97" s="124" t="s">
        <v>174</v>
      </c>
      <c r="C97" s="90" t="s">
        <v>175</v>
      </c>
      <c r="D97" s="91">
        <f t="shared" si="42"/>
        <v>0</v>
      </c>
      <c r="E97" s="123"/>
      <c r="F97" s="114">
        <v>0</v>
      </c>
      <c r="G97" s="92">
        <v>0</v>
      </c>
      <c r="H97" s="92">
        <v>0</v>
      </c>
      <c r="I97" s="92">
        <v>0</v>
      </c>
      <c r="J97" s="92">
        <v>0</v>
      </c>
      <c r="K97" s="92">
        <v>0</v>
      </c>
      <c r="L97" s="92">
        <v>0</v>
      </c>
      <c r="M97" s="92">
        <v>0</v>
      </c>
      <c r="N97" s="92">
        <v>0</v>
      </c>
      <c r="O97" s="92">
        <v>0</v>
      </c>
      <c r="P97" s="92">
        <v>0</v>
      </c>
      <c r="Q97" s="92">
        <v>0</v>
      </c>
      <c r="R97" s="92">
        <v>0</v>
      </c>
      <c r="S97" s="92">
        <v>0</v>
      </c>
      <c r="T97" s="92">
        <v>0</v>
      </c>
      <c r="U97" s="92">
        <v>0</v>
      </c>
      <c r="V97" s="92">
        <v>0</v>
      </c>
      <c r="W97" s="92">
        <v>0</v>
      </c>
      <c r="X97" s="92">
        <v>0</v>
      </c>
      <c r="Y97" s="92">
        <v>0</v>
      </c>
      <c r="Z97" s="92">
        <v>0</v>
      </c>
      <c r="AA97" s="92">
        <v>0</v>
      </c>
      <c r="AB97" s="92">
        <v>0</v>
      </c>
      <c r="AC97" s="92">
        <v>0</v>
      </c>
      <c r="AD97" s="92">
        <v>0</v>
      </c>
      <c r="AE97" s="92">
        <v>0</v>
      </c>
      <c r="AF97" s="92">
        <v>0</v>
      </c>
      <c r="AG97" s="92">
        <v>0</v>
      </c>
      <c r="AH97" s="92">
        <v>0</v>
      </c>
      <c r="AI97" s="92">
        <v>0</v>
      </c>
      <c r="AJ97" s="92">
        <v>0</v>
      </c>
      <c r="AK97" s="92">
        <v>0</v>
      </c>
      <c r="AL97" s="92">
        <v>0</v>
      </c>
      <c r="AM97" s="92">
        <v>0</v>
      </c>
      <c r="AN97" s="92">
        <v>0</v>
      </c>
      <c r="AO97" s="92">
        <v>0</v>
      </c>
    </row>
    <row r="98" spans="2:41" ht="15.95" hidden="1" customHeight="1" x14ac:dyDescent="0.2">
      <c r="B98" s="124" t="s">
        <v>176</v>
      </c>
      <c r="C98" s="90" t="s">
        <v>177</v>
      </c>
      <c r="D98" s="91">
        <f t="shared" si="42"/>
        <v>0</v>
      </c>
      <c r="E98" s="123"/>
      <c r="F98" s="114">
        <v>0</v>
      </c>
      <c r="G98" s="92">
        <v>0</v>
      </c>
      <c r="H98" s="92">
        <v>0</v>
      </c>
      <c r="I98" s="92">
        <v>0</v>
      </c>
      <c r="J98" s="92">
        <v>0</v>
      </c>
      <c r="K98" s="92">
        <v>0</v>
      </c>
      <c r="L98" s="92">
        <v>0</v>
      </c>
      <c r="M98" s="92">
        <v>0</v>
      </c>
      <c r="N98" s="92">
        <v>0</v>
      </c>
      <c r="O98" s="92">
        <v>0</v>
      </c>
      <c r="P98" s="92">
        <v>0</v>
      </c>
      <c r="Q98" s="92">
        <v>0</v>
      </c>
      <c r="R98" s="92">
        <v>0</v>
      </c>
      <c r="S98" s="92">
        <v>0</v>
      </c>
      <c r="T98" s="92">
        <v>0</v>
      </c>
      <c r="U98" s="92">
        <v>0</v>
      </c>
      <c r="V98" s="92">
        <v>0</v>
      </c>
      <c r="W98" s="92">
        <v>0</v>
      </c>
      <c r="X98" s="92">
        <v>0</v>
      </c>
      <c r="Y98" s="92">
        <v>0</v>
      </c>
      <c r="Z98" s="92">
        <v>0</v>
      </c>
      <c r="AA98" s="92">
        <v>0</v>
      </c>
      <c r="AB98" s="92">
        <v>0</v>
      </c>
      <c r="AC98" s="92">
        <v>0</v>
      </c>
      <c r="AD98" s="92">
        <v>0</v>
      </c>
      <c r="AE98" s="92">
        <v>0</v>
      </c>
      <c r="AF98" s="92">
        <v>0</v>
      </c>
      <c r="AG98" s="92">
        <v>0</v>
      </c>
      <c r="AH98" s="92">
        <v>0</v>
      </c>
      <c r="AI98" s="92">
        <v>0</v>
      </c>
      <c r="AJ98" s="92">
        <v>0</v>
      </c>
      <c r="AK98" s="92">
        <v>0</v>
      </c>
      <c r="AL98" s="92">
        <v>0</v>
      </c>
      <c r="AM98" s="92">
        <v>0</v>
      </c>
      <c r="AN98" s="92">
        <v>0</v>
      </c>
      <c r="AO98" s="92">
        <v>0</v>
      </c>
    </row>
    <row r="99" spans="2:41" ht="15.95" hidden="1" customHeight="1" x14ac:dyDescent="0.2">
      <c r="B99" s="124" t="s">
        <v>178</v>
      </c>
      <c r="C99" s="90" t="s">
        <v>179</v>
      </c>
      <c r="D99" s="91">
        <f t="shared" si="42"/>
        <v>0</v>
      </c>
      <c r="E99" s="123"/>
      <c r="F99" s="114">
        <v>0</v>
      </c>
      <c r="G99" s="92">
        <v>0</v>
      </c>
      <c r="H99" s="92">
        <v>0</v>
      </c>
      <c r="I99" s="92">
        <v>0</v>
      </c>
      <c r="J99" s="92">
        <v>0</v>
      </c>
      <c r="K99" s="92">
        <v>0</v>
      </c>
      <c r="L99" s="92">
        <v>0</v>
      </c>
      <c r="M99" s="92">
        <v>0</v>
      </c>
      <c r="N99" s="92">
        <v>0</v>
      </c>
      <c r="O99" s="92">
        <v>0</v>
      </c>
      <c r="P99" s="92">
        <v>0</v>
      </c>
      <c r="Q99" s="92">
        <v>0</v>
      </c>
      <c r="R99" s="92">
        <v>0</v>
      </c>
      <c r="S99" s="92">
        <v>0</v>
      </c>
      <c r="T99" s="92">
        <v>0</v>
      </c>
      <c r="U99" s="92">
        <v>0</v>
      </c>
      <c r="V99" s="92">
        <v>0</v>
      </c>
      <c r="W99" s="92">
        <v>0</v>
      </c>
      <c r="X99" s="92">
        <v>0</v>
      </c>
      <c r="Y99" s="92">
        <v>0</v>
      </c>
      <c r="Z99" s="92">
        <v>0</v>
      </c>
      <c r="AA99" s="92">
        <v>0</v>
      </c>
      <c r="AB99" s="92">
        <v>0</v>
      </c>
      <c r="AC99" s="92">
        <v>0</v>
      </c>
      <c r="AD99" s="92">
        <v>0</v>
      </c>
      <c r="AE99" s="92">
        <v>0</v>
      </c>
      <c r="AF99" s="92">
        <v>0</v>
      </c>
      <c r="AG99" s="92">
        <v>0</v>
      </c>
      <c r="AH99" s="92">
        <v>0</v>
      </c>
      <c r="AI99" s="92">
        <v>0</v>
      </c>
      <c r="AJ99" s="92">
        <v>0</v>
      </c>
      <c r="AK99" s="92">
        <v>0</v>
      </c>
      <c r="AL99" s="92">
        <v>0</v>
      </c>
      <c r="AM99" s="92">
        <v>0</v>
      </c>
      <c r="AN99" s="92">
        <v>0</v>
      </c>
      <c r="AO99" s="92">
        <v>0</v>
      </c>
    </row>
    <row r="100" spans="2:41" ht="15.95" hidden="1" customHeight="1" x14ac:dyDescent="0.2">
      <c r="B100" s="124" t="s">
        <v>180</v>
      </c>
      <c r="C100" s="90" t="s">
        <v>181</v>
      </c>
      <c r="D100" s="91">
        <f t="shared" si="42"/>
        <v>0</v>
      </c>
      <c r="E100" s="123"/>
      <c r="F100" s="114">
        <v>0</v>
      </c>
      <c r="G100" s="92">
        <v>0</v>
      </c>
      <c r="H100" s="92">
        <v>0</v>
      </c>
      <c r="I100" s="92">
        <v>0</v>
      </c>
      <c r="J100" s="92">
        <v>0</v>
      </c>
      <c r="K100" s="92">
        <v>0</v>
      </c>
      <c r="L100" s="92">
        <v>0</v>
      </c>
      <c r="M100" s="92">
        <v>0</v>
      </c>
      <c r="N100" s="92">
        <v>0</v>
      </c>
      <c r="O100" s="92">
        <v>0</v>
      </c>
      <c r="P100" s="92">
        <v>0</v>
      </c>
      <c r="Q100" s="92">
        <v>0</v>
      </c>
      <c r="R100" s="92">
        <v>0</v>
      </c>
      <c r="S100" s="92">
        <v>0</v>
      </c>
      <c r="T100" s="92">
        <v>0</v>
      </c>
      <c r="U100" s="92">
        <v>0</v>
      </c>
      <c r="V100" s="92">
        <v>0</v>
      </c>
      <c r="W100" s="92">
        <v>0</v>
      </c>
      <c r="X100" s="92">
        <v>0</v>
      </c>
      <c r="Y100" s="92">
        <v>0</v>
      </c>
      <c r="Z100" s="92">
        <v>0</v>
      </c>
      <c r="AA100" s="92">
        <v>0</v>
      </c>
      <c r="AB100" s="92">
        <v>0</v>
      </c>
      <c r="AC100" s="92">
        <v>0</v>
      </c>
      <c r="AD100" s="92">
        <v>0</v>
      </c>
      <c r="AE100" s="92">
        <v>0</v>
      </c>
      <c r="AF100" s="92">
        <v>0</v>
      </c>
      <c r="AG100" s="92">
        <v>0</v>
      </c>
      <c r="AH100" s="92">
        <v>0</v>
      </c>
      <c r="AI100" s="92">
        <v>0</v>
      </c>
      <c r="AJ100" s="92">
        <v>0</v>
      </c>
      <c r="AK100" s="92">
        <v>0</v>
      </c>
      <c r="AL100" s="92">
        <v>0</v>
      </c>
      <c r="AM100" s="92">
        <v>0</v>
      </c>
      <c r="AN100" s="92">
        <v>0</v>
      </c>
      <c r="AO100" s="92">
        <v>0</v>
      </c>
    </row>
    <row r="101" spans="2:41" ht="15.95" hidden="1" customHeight="1" x14ac:dyDescent="0.2">
      <c r="B101" s="124" t="s">
        <v>182</v>
      </c>
      <c r="C101" s="90" t="s">
        <v>183</v>
      </c>
      <c r="D101" s="91">
        <f t="shared" si="42"/>
        <v>0</v>
      </c>
      <c r="E101" s="123"/>
      <c r="F101" s="114">
        <v>0</v>
      </c>
      <c r="G101" s="92">
        <v>0</v>
      </c>
      <c r="H101" s="92">
        <v>0</v>
      </c>
      <c r="I101" s="92">
        <v>0</v>
      </c>
      <c r="J101" s="92">
        <v>0</v>
      </c>
      <c r="K101" s="92">
        <v>0</v>
      </c>
      <c r="L101" s="92">
        <v>0</v>
      </c>
      <c r="M101" s="92">
        <v>0</v>
      </c>
      <c r="N101" s="92">
        <v>0</v>
      </c>
      <c r="O101" s="92">
        <v>0</v>
      </c>
      <c r="P101" s="92">
        <v>0</v>
      </c>
      <c r="Q101" s="92">
        <v>0</v>
      </c>
      <c r="R101" s="92">
        <v>0</v>
      </c>
      <c r="S101" s="92">
        <v>0</v>
      </c>
      <c r="T101" s="92">
        <v>0</v>
      </c>
      <c r="U101" s="92">
        <v>0</v>
      </c>
      <c r="V101" s="92">
        <v>0</v>
      </c>
      <c r="W101" s="92">
        <v>0</v>
      </c>
      <c r="X101" s="92">
        <v>0</v>
      </c>
      <c r="Y101" s="92">
        <v>0</v>
      </c>
      <c r="Z101" s="92">
        <v>0</v>
      </c>
      <c r="AA101" s="92">
        <v>0</v>
      </c>
      <c r="AB101" s="92">
        <v>0</v>
      </c>
      <c r="AC101" s="92">
        <v>0</v>
      </c>
      <c r="AD101" s="92">
        <v>0</v>
      </c>
      <c r="AE101" s="92">
        <v>0</v>
      </c>
      <c r="AF101" s="92">
        <v>0</v>
      </c>
      <c r="AG101" s="92">
        <v>0</v>
      </c>
      <c r="AH101" s="92">
        <v>0</v>
      </c>
      <c r="AI101" s="92">
        <v>0</v>
      </c>
      <c r="AJ101" s="92">
        <v>0</v>
      </c>
      <c r="AK101" s="92">
        <v>0</v>
      </c>
      <c r="AL101" s="92">
        <v>0</v>
      </c>
      <c r="AM101" s="92">
        <v>0</v>
      </c>
      <c r="AN101" s="92">
        <v>0</v>
      </c>
      <c r="AO101" s="92">
        <v>0</v>
      </c>
    </row>
    <row r="102" spans="2:41" ht="15.95" hidden="1" customHeight="1" x14ac:dyDescent="0.2">
      <c r="B102" s="124" t="s">
        <v>184</v>
      </c>
      <c r="C102" s="90" t="s">
        <v>185</v>
      </c>
      <c r="D102" s="91">
        <f t="shared" si="42"/>
        <v>0</v>
      </c>
      <c r="E102" s="123"/>
      <c r="F102" s="114">
        <v>0</v>
      </c>
      <c r="G102" s="92">
        <v>0</v>
      </c>
      <c r="H102" s="92">
        <v>0</v>
      </c>
      <c r="I102" s="92">
        <v>0</v>
      </c>
      <c r="J102" s="92">
        <v>0</v>
      </c>
      <c r="K102" s="92">
        <v>0</v>
      </c>
      <c r="L102" s="92">
        <v>0</v>
      </c>
      <c r="M102" s="92">
        <v>0</v>
      </c>
      <c r="N102" s="92">
        <v>0</v>
      </c>
      <c r="O102" s="92">
        <v>0</v>
      </c>
      <c r="P102" s="92">
        <v>0</v>
      </c>
      <c r="Q102" s="92">
        <v>0</v>
      </c>
      <c r="R102" s="92">
        <v>0</v>
      </c>
      <c r="S102" s="92">
        <v>0</v>
      </c>
      <c r="T102" s="92">
        <v>0</v>
      </c>
      <c r="U102" s="92">
        <v>0</v>
      </c>
      <c r="V102" s="92">
        <v>0</v>
      </c>
      <c r="W102" s="92">
        <v>0</v>
      </c>
      <c r="X102" s="92">
        <v>0</v>
      </c>
      <c r="Y102" s="92">
        <v>0</v>
      </c>
      <c r="Z102" s="92">
        <v>0</v>
      </c>
      <c r="AA102" s="92">
        <v>0</v>
      </c>
      <c r="AB102" s="92">
        <v>0</v>
      </c>
      <c r="AC102" s="92">
        <v>0</v>
      </c>
      <c r="AD102" s="92">
        <v>0</v>
      </c>
      <c r="AE102" s="92">
        <v>0</v>
      </c>
      <c r="AF102" s="92">
        <v>0</v>
      </c>
      <c r="AG102" s="92">
        <v>0</v>
      </c>
      <c r="AH102" s="92">
        <v>0</v>
      </c>
      <c r="AI102" s="92">
        <v>0</v>
      </c>
      <c r="AJ102" s="92">
        <v>0</v>
      </c>
      <c r="AK102" s="92">
        <v>0</v>
      </c>
      <c r="AL102" s="92">
        <v>0</v>
      </c>
      <c r="AM102" s="92">
        <v>0</v>
      </c>
      <c r="AN102" s="92">
        <v>0</v>
      </c>
      <c r="AO102" s="92">
        <v>0</v>
      </c>
    </row>
    <row r="103" spans="2:41" ht="15.95" customHeight="1" x14ac:dyDescent="0.2">
      <c r="B103" s="125" t="s">
        <v>186</v>
      </c>
      <c r="C103" s="93" t="s">
        <v>187</v>
      </c>
      <c r="D103" s="94">
        <f>SUM(D104:D107)</f>
        <v>0</v>
      </c>
      <c r="E103" s="123"/>
      <c r="F103" s="115">
        <f>SUM(F104:F107)</f>
        <v>0</v>
      </c>
      <c r="G103" s="95">
        <f t="shared" ref="G103:AD103" si="43">SUM(G104:G107)</f>
        <v>0</v>
      </c>
      <c r="H103" s="95">
        <f t="shared" si="43"/>
        <v>0</v>
      </c>
      <c r="I103" s="95">
        <f t="shared" si="43"/>
        <v>0</v>
      </c>
      <c r="J103" s="95">
        <f t="shared" si="43"/>
        <v>0</v>
      </c>
      <c r="K103" s="95">
        <f t="shared" si="43"/>
        <v>0</v>
      </c>
      <c r="L103" s="95">
        <f t="shared" si="43"/>
        <v>0</v>
      </c>
      <c r="M103" s="95">
        <f t="shared" si="43"/>
        <v>0</v>
      </c>
      <c r="N103" s="95">
        <f t="shared" si="43"/>
        <v>0</v>
      </c>
      <c r="O103" s="95">
        <f t="shared" si="43"/>
        <v>0</v>
      </c>
      <c r="P103" s="95">
        <f t="shared" si="43"/>
        <v>0</v>
      </c>
      <c r="Q103" s="95">
        <f t="shared" si="43"/>
        <v>0</v>
      </c>
      <c r="R103" s="95">
        <f t="shared" si="43"/>
        <v>0</v>
      </c>
      <c r="S103" s="95">
        <f t="shared" si="43"/>
        <v>0</v>
      </c>
      <c r="T103" s="95">
        <f t="shared" si="43"/>
        <v>0</v>
      </c>
      <c r="U103" s="95">
        <f t="shared" si="43"/>
        <v>0</v>
      </c>
      <c r="V103" s="95">
        <f t="shared" si="43"/>
        <v>0</v>
      </c>
      <c r="W103" s="95">
        <f t="shared" si="43"/>
        <v>0</v>
      </c>
      <c r="X103" s="95">
        <f t="shared" si="43"/>
        <v>0</v>
      </c>
      <c r="Y103" s="95">
        <f t="shared" si="43"/>
        <v>0</v>
      </c>
      <c r="Z103" s="95">
        <f t="shared" si="43"/>
        <v>0</v>
      </c>
      <c r="AA103" s="95">
        <f t="shared" si="43"/>
        <v>0</v>
      </c>
      <c r="AB103" s="95">
        <f t="shared" si="43"/>
        <v>0</v>
      </c>
      <c r="AC103" s="95">
        <f t="shared" si="43"/>
        <v>0</v>
      </c>
      <c r="AD103" s="95">
        <f t="shared" si="43"/>
        <v>0</v>
      </c>
      <c r="AE103" s="95">
        <f t="shared" ref="AE103:AO103" si="44">SUM(AE104:AE107)</f>
        <v>0</v>
      </c>
      <c r="AF103" s="95">
        <f t="shared" si="44"/>
        <v>0</v>
      </c>
      <c r="AG103" s="95">
        <f t="shared" si="44"/>
        <v>0</v>
      </c>
      <c r="AH103" s="95">
        <f t="shared" si="44"/>
        <v>0</v>
      </c>
      <c r="AI103" s="95">
        <f t="shared" si="44"/>
        <v>0</v>
      </c>
      <c r="AJ103" s="95">
        <f t="shared" si="44"/>
        <v>0</v>
      </c>
      <c r="AK103" s="95">
        <f t="shared" si="44"/>
        <v>0</v>
      </c>
      <c r="AL103" s="95">
        <f t="shared" si="44"/>
        <v>0</v>
      </c>
      <c r="AM103" s="95">
        <f t="shared" si="44"/>
        <v>0</v>
      </c>
      <c r="AN103" s="95">
        <f t="shared" si="44"/>
        <v>0</v>
      </c>
      <c r="AO103" s="95">
        <f t="shared" si="44"/>
        <v>0</v>
      </c>
    </row>
    <row r="104" spans="2:41" ht="15.95" hidden="1" customHeight="1" x14ac:dyDescent="0.2">
      <c r="B104" s="124" t="s">
        <v>188</v>
      </c>
      <c r="C104" s="90" t="s">
        <v>189</v>
      </c>
      <c r="D104" s="91">
        <f>SUM(F104:AO104)</f>
        <v>0</v>
      </c>
      <c r="E104" s="123"/>
      <c r="F104" s="114">
        <v>0</v>
      </c>
      <c r="G104" s="92">
        <v>0</v>
      </c>
      <c r="H104" s="92">
        <v>0</v>
      </c>
      <c r="I104" s="92">
        <v>0</v>
      </c>
      <c r="J104" s="92">
        <v>0</v>
      </c>
      <c r="K104" s="92">
        <v>0</v>
      </c>
      <c r="L104" s="92">
        <v>0</v>
      </c>
      <c r="M104" s="92">
        <v>0</v>
      </c>
      <c r="N104" s="92">
        <v>0</v>
      </c>
      <c r="O104" s="92">
        <v>0</v>
      </c>
      <c r="P104" s="92">
        <v>0</v>
      </c>
      <c r="Q104" s="92">
        <v>0</v>
      </c>
      <c r="R104" s="92">
        <v>0</v>
      </c>
      <c r="S104" s="92">
        <v>0</v>
      </c>
      <c r="T104" s="92">
        <v>0</v>
      </c>
      <c r="U104" s="92">
        <v>0</v>
      </c>
      <c r="V104" s="92">
        <v>0</v>
      </c>
      <c r="W104" s="92">
        <v>0</v>
      </c>
      <c r="X104" s="92">
        <v>0</v>
      </c>
      <c r="Y104" s="92">
        <v>0</v>
      </c>
      <c r="Z104" s="92">
        <v>0</v>
      </c>
      <c r="AA104" s="92">
        <v>0</v>
      </c>
      <c r="AB104" s="92">
        <v>0</v>
      </c>
      <c r="AC104" s="92">
        <v>0</v>
      </c>
      <c r="AD104" s="92">
        <v>0</v>
      </c>
      <c r="AE104" s="92">
        <v>0</v>
      </c>
      <c r="AF104" s="92">
        <v>0</v>
      </c>
      <c r="AG104" s="92">
        <v>0</v>
      </c>
      <c r="AH104" s="92">
        <v>0</v>
      </c>
      <c r="AI104" s="92">
        <v>0</v>
      </c>
      <c r="AJ104" s="92">
        <v>0</v>
      </c>
      <c r="AK104" s="92">
        <v>0</v>
      </c>
      <c r="AL104" s="92">
        <v>0</v>
      </c>
      <c r="AM104" s="92">
        <v>0</v>
      </c>
      <c r="AN104" s="92">
        <v>0</v>
      </c>
      <c r="AO104" s="92">
        <v>0</v>
      </c>
    </row>
    <row r="105" spans="2:41" ht="15.95" hidden="1" customHeight="1" x14ac:dyDescent="0.2">
      <c r="B105" s="124" t="s">
        <v>190</v>
      </c>
      <c r="C105" s="90" t="s">
        <v>191</v>
      </c>
      <c r="D105" s="91">
        <f>SUM(F105:AO105)</f>
        <v>0</v>
      </c>
      <c r="E105" s="123"/>
      <c r="F105" s="114">
        <v>0</v>
      </c>
      <c r="G105" s="92">
        <v>0</v>
      </c>
      <c r="H105" s="92">
        <v>0</v>
      </c>
      <c r="I105" s="92">
        <v>0</v>
      </c>
      <c r="J105" s="92">
        <v>0</v>
      </c>
      <c r="K105" s="92">
        <v>0</v>
      </c>
      <c r="L105" s="92">
        <v>0</v>
      </c>
      <c r="M105" s="92">
        <v>0</v>
      </c>
      <c r="N105" s="92">
        <v>0</v>
      </c>
      <c r="O105" s="92">
        <v>0</v>
      </c>
      <c r="P105" s="92">
        <v>0</v>
      </c>
      <c r="Q105" s="92">
        <v>0</v>
      </c>
      <c r="R105" s="92">
        <v>0</v>
      </c>
      <c r="S105" s="92">
        <v>0</v>
      </c>
      <c r="T105" s="92">
        <v>0</v>
      </c>
      <c r="U105" s="92">
        <v>0</v>
      </c>
      <c r="V105" s="92">
        <v>0</v>
      </c>
      <c r="W105" s="92">
        <v>0</v>
      </c>
      <c r="X105" s="92">
        <v>0</v>
      </c>
      <c r="Y105" s="92">
        <v>0</v>
      </c>
      <c r="Z105" s="92">
        <v>0</v>
      </c>
      <c r="AA105" s="92">
        <v>0</v>
      </c>
      <c r="AB105" s="92">
        <v>0</v>
      </c>
      <c r="AC105" s="92">
        <v>0</v>
      </c>
      <c r="AD105" s="92">
        <v>0</v>
      </c>
      <c r="AE105" s="92">
        <v>0</v>
      </c>
      <c r="AF105" s="92">
        <v>0</v>
      </c>
      <c r="AG105" s="92">
        <v>0</v>
      </c>
      <c r="AH105" s="92">
        <v>0</v>
      </c>
      <c r="AI105" s="92">
        <v>0</v>
      </c>
      <c r="AJ105" s="92">
        <v>0</v>
      </c>
      <c r="AK105" s="92">
        <v>0</v>
      </c>
      <c r="AL105" s="92">
        <v>0</v>
      </c>
      <c r="AM105" s="92">
        <v>0</v>
      </c>
      <c r="AN105" s="92">
        <v>0</v>
      </c>
      <c r="AO105" s="92">
        <v>0</v>
      </c>
    </row>
    <row r="106" spans="2:41" ht="15.95" hidden="1" customHeight="1" x14ac:dyDescent="0.2">
      <c r="B106" s="124" t="s">
        <v>192</v>
      </c>
      <c r="C106" s="90" t="s">
        <v>193</v>
      </c>
      <c r="D106" s="91">
        <f>SUM(F106:AO106)</f>
        <v>0</v>
      </c>
      <c r="E106" s="123"/>
      <c r="F106" s="114">
        <v>0</v>
      </c>
      <c r="G106" s="92">
        <v>0</v>
      </c>
      <c r="H106" s="92">
        <v>0</v>
      </c>
      <c r="I106" s="92">
        <v>0</v>
      </c>
      <c r="J106" s="92">
        <v>0</v>
      </c>
      <c r="K106" s="92">
        <v>0</v>
      </c>
      <c r="L106" s="92">
        <v>0</v>
      </c>
      <c r="M106" s="92">
        <v>0</v>
      </c>
      <c r="N106" s="92">
        <v>0</v>
      </c>
      <c r="O106" s="92">
        <v>0</v>
      </c>
      <c r="P106" s="92">
        <v>0</v>
      </c>
      <c r="Q106" s="92">
        <v>0</v>
      </c>
      <c r="R106" s="92">
        <v>0</v>
      </c>
      <c r="S106" s="92">
        <v>0</v>
      </c>
      <c r="T106" s="92">
        <v>0</v>
      </c>
      <c r="U106" s="92">
        <v>0</v>
      </c>
      <c r="V106" s="92">
        <v>0</v>
      </c>
      <c r="W106" s="92">
        <v>0</v>
      </c>
      <c r="X106" s="92">
        <v>0</v>
      </c>
      <c r="Y106" s="92">
        <v>0</v>
      </c>
      <c r="Z106" s="92">
        <v>0</v>
      </c>
      <c r="AA106" s="92">
        <v>0</v>
      </c>
      <c r="AB106" s="92">
        <v>0</v>
      </c>
      <c r="AC106" s="92">
        <v>0</v>
      </c>
      <c r="AD106" s="92">
        <v>0</v>
      </c>
      <c r="AE106" s="92">
        <v>0</v>
      </c>
      <c r="AF106" s="92">
        <v>0</v>
      </c>
      <c r="AG106" s="92">
        <v>0</v>
      </c>
      <c r="AH106" s="92">
        <v>0</v>
      </c>
      <c r="AI106" s="92">
        <v>0</v>
      </c>
      <c r="AJ106" s="92">
        <v>0</v>
      </c>
      <c r="AK106" s="92">
        <v>0</v>
      </c>
      <c r="AL106" s="92">
        <v>0</v>
      </c>
      <c r="AM106" s="92">
        <v>0</v>
      </c>
      <c r="AN106" s="92">
        <v>0</v>
      </c>
      <c r="AO106" s="92">
        <v>0</v>
      </c>
    </row>
    <row r="107" spans="2:41" ht="15.95" hidden="1" customHeight="1" x14ac:dyDescent="0.2">
      <c r="B107" s="124" t="s">
        <v>194</v>
      </c>
      <c r="C107" s="90" t="s">
        <v>195</v>
      </c>
      <c r="D107" s="91">
        <f>SUM(F107:AO107)</f>
        <v>0</v>
      </c>
      <c r="E107" s="123"/>
      <c r="F107" s="114">
        <v>0</v>
      </c>
      <c r="G107" s="92">
        <v>0</v>
      </c>
      <c r="H107" s="92">
        <v>0</v>
      </c>
      <c r="I107" s="92">
        <v>0</v>
      </c>
      <c r="J107" s="92">
        <v>0</v>
      </c>
      <c r="K107" s="92">
        <v>0</v>
      </c>
      <c r="L107" s="92">
        <v>0</v>
      </c>
      <c r="M107" s="92">
        <v>0</v>
      </c>
      <c r="N107" s="92">
        <v>0</v>
      </c>
      <c r="O107" s="92">
        <v>0</v>
      </c>
      <c r="P107" s="92">
        <v>0</v>
      </c>
      <c r="Q107" s="92">
        <v>0</v>
      </c>
      <c r="R107" s="92">
        <v>0</v>
      </c>
      <c r="S107" s="92">
        <v>0</v>
      </c>
      <c r="T107" s="92">
        <v>0</v>
      </c>
      <c r="U107" s="92">
        <v>0</v>
      </c>
      <c r="V107" s="92">
        <v>0</v>
      </c>
      <c r="W107" s="92">
        <v>0</v>
      </c>
      <c r="X107" s="92">
        <v>0</v>
      </c>
      <c r="Y107" s="92">
        <v>0</v>
      </c>
      <c r="Z107" s="92">
        <v>0</v>
      </c>
      <c r="AA107" s="92">
        <v>0</v>
      </c>
      <c r="AB107" s="92">
        <v>0</v>
      </c>
      <c r="AC107" s="92">
        <v>0</v>
      </c>
      <c r="AD107" s="92">
        <v>0</v>
      </c>
      <c r="AE107" s="92">
        <v>0</v>
      </c>
      <c r="AF107" s="92">
        <v>0</v>
      </c>
      <c r="AG107" s="92">
        <v>0</v>
      </c>
      <c r="AH107" s="92">
        <v>0</v>
      </c>
      <c r="AI107" s="92">
        <v>0</v>
      </c>
      <c r="AJ107" s="92">
        <v>0</v>
      </c>
      <c r="AK107" s="92">
        <v>0</v>
      </c>
      <c r="AL107" s="92">
        <v>0</v>
      </c>
      <c r="AM107" s="92">
        <v>0</v>
      </c>
      <c r="AN107" s="92">
        <v>0</v>
      </c>
      <c r="AO107" s="92">
        <v>0</v>
      </c>
    </row>
    <row r="108" spans="2:41" ht="15.95" customHeight="1" x14ac:dyDescent="0.2">
      <c r="B108" s="125" t="s">
        <v>196</v>
      </c>
      <c r="C108" s="93" t="s">
        <v>197</v>
      </c>
      <c r="D108" s="94">
        <f>SUM(D109:D110)</f>
        <v>0</v>
      </c>
      <c r="E108" s="123"/>
      <c r="F108" s="115">
        <f>SUM(F109:F110)</f>
        <v>0</v>
      </c>
      <c r="G108" s="95">
        <f t="shared" ref="G108:AD108" si="45">SUM(G109:G110)</f>
        <v>0</v>
      </c>
      <c r="H108" s="95">
        <f t="shared" si="45"/>
        <v>0</v>
      </c>
      <c r="I108" s="95">
        <f t="shared" si="45"/>
        <v>0</v>
      </c>
      <c r="J108" s="95">
        <f t="shared" si="45"/>
        <v>0</v>
      </c>
      <c r="K108" s="95">
        <f t="shared" si="45"/>
        <v>0</v>
      </c>
      <c r="L108" s="95">
        <f t="shared" si="45"/>
        <v>0</v>
      </c>
      <c r="M108" s="95">
        <f t="shared" si="45"/>
        <v>0</v>
      </c>
      <c r="N108" s="95">
        <f t="shared" si="45"/>
        <v>0</v>
      </c>
      <c r="O108" s="95">
        <f t="shared" si="45"/>
        <v>0</v>
      </c>
      <c r="P108" s="95">
        <f t="shared" si="45"/>
        <v>0</v>
      </c>
      <c r="Q108" s="95">
        <f t="shared" si="45"/>
        <v>0</v>
      </c>
      <c r="R108" s="95">
        <f t="shared" si="45"/>
        <v>0</v>
      </c>
      <c r="S108" s="95">
        <f t="shared" si="45"/>
        <v>0</v>
      </c>
      <c r="T108" s="95">
        <f t="shared" si="45"/>
        <v>0</v>
      </c>
      <c r="U108" s="95">
        <f t="shared" si="45"/>
        <v>0</v>
      </c>
      <c r="V108" s="95">
        <f t="shared" si="45"/>
        <v>0</v>
      </c>
      <c r="W108" s="95">
        <f t="shared" si="45"/>
        <v>0</v>
      </c>
      <c r="X108" s="95">
        <f t="shared" si="45"/>
        <v>0</v>
      </c>
      <c r="Y108" s="95">
        <f t="shared" si="45"/>
        <v>0</v>
      </c>
      <c r="Z108" s="95">
        <f t="shared" si="45"/>
        <v>0</v>
      </c>
      <c r="AA108" s="95">
        <f t="shared" si="45"/>
        <v>0</v>
      </c>
      <c r="AB108" s="95">
        <f t="shared" si="45"/>
        <v>0</v>
      </c>
      <c r="AC108" s="95">
        <f t="shared" si="45"/>
        <v>0</v>
      </c>
      <c r="AD108" s="95">
        <f t="shared" si="45"/>
        <v>0</v>
      </c>
      <c r="AE108" s="95">
        <f t="shared" ref="AE108:AO108" si="46">SUM(AE109:AE110)</f>
        <v>0</v>
      </c>
      <c r="AF108" s="95">
        <f t="shared" si="46"/>
        <v>0</v>
      </c>
      <c r="AG108" s="95">
        <f t="shared" si="46"/>
        <v>0</v>
      </c>
      <c r="AH108" s="95">
        <f t="shared" si="46"/>
        <v>0</v>
      </c>
      <c r="AI108" s="95">
        <f t="shared" si="46"/>
        <v>0</v>
      </c>
      <c r="AJ108" s="95">
        <f t="shared" si="46"/>
        <v>0</v>
      </c>
      <c r="AK108" s="95">
        <f t="shared" si="46"/>
        <v>0</v>
      </c>
      <c r="AL108" s="95">
        <f t="shared" si="46"/>
        <v>0</v>
      </c>
      <c r="AM108" s="95">
        <f t="shared" si="46"/>
        <v>0</v>
      </c>
      <c r="AN108" s="95">
        <f t="shared" si="46"/>
        <v>0</v>
      </c>
      <c r="AO108" s="95">
        <f t="shared" si="46"/>
        <v>0</v>
      </c>
    </row>
    <row r="109" spans="2:41" ht="15.95" hidden="1" customHeight="1" x14ac:dyDescent="0.2">
      <c r="B109" s="124" t="s">
        <v>198</v>
      </c>
      <c r="C109" s="90" t="s">
        <v>199</v>
      </c>
      <c r="D109" s="91">
        <f>SUM(F109:AO109)</f>
        <v>0</v>
      </c>
      <c r="E109" s="123"/>
      <c r="F109" s="114">
        <v>0</v>
      </c>
      <c r="G109" s="92">
        <v>0</v>
      </c>
      <c r="H109" s="92">
        <v>0</v>
      </c>
      <c r="I109" s="92">
        <v>0</v>
      </c>
      <c r="J109" s="92">
        <v>0</v>
      </c>
      <c r="K109" s="92">
        <v>0</v>
      </c>
      <c r="L109" s="92">
        <v>0</v>
      </c>
      <c r="M109" s="92">
        <v>0</v>
      </c>
      <c r="N109" s="92">
        <v>0</v>
      </c>
      <c r="O109" s="92">
        <v>0</v>
      </c>
      <c r="P109" s="92">
        <v>0</v>
      </c>
      <c r="Q109" s="92">
        <v>0</v>
      </c>
      <c r="R109" s="92">
        <v>0</v>
      </c>
      <c r="S109" s="92">
        <v>0</v>
      </c>
      <c r="T109" s="92">
        <v>0</v>
      </c>
      <c r="U109" s="92">
        <v>0</v>
      </c>
      <c r="V109" s="92">
        <v>0</v>
      </c>
      <c r="W109" s="92">
        <v>0</v>
      </c>
      <c r="X109" s="92">
        <v>0</v>
      </c>
      <c r="Y109" s="92">
        <v>0</v>
      </c>
      <c r="Z109" s="92">
        <v>0</v>
      </c>
      <c r="AA109" s="92">
        <v>0</v>
      </c>
      <c r="AB109" s="92">
        <v>0</v>
      </c>
      <c r="AC109" s="92">
        <v>0</v>
      </c>
      <c r="AD109" s="92">
        <v>0</v>
      </c>
      <c r="AE109" s="92">
        <v>0</v>
      </c>
      <c r="AF109" s="92">
        <v>0</v>
      </c>
      <c r="AG109" s="92">
        <v>0</v>
      </c>
      <c r="AH109" s="92">
        <v>0</v>
      </c>
      <c r="AI109" s="92">
        <v>0</v>
      </c>
      <c r="AJ109" s="92">
        <v>0</v>
      </c>
      <c r="AK109" s="92">
        <v>0</v>
      </c>
      <c r="AL109" s="92">
        <v>0</v>
      </c>
      <c r="AM109" s="92">
        <v>0</v>
      </c>
      <c r="AN109" s="92">
        <v>0</v>
      </c>
      <c r="AO109" s="92">
        <v>0</v>
      </c>
    </row>
    <row r="110" spans="2:41" ht="15.95" hidden="1" customHeight="1" x14ac:dyDescent="0.2">
      <c r="B110" s="124" t="s">
        <v>200</v>
      </c>
      <c r="C110" s="90" t="s">
        <v>201</v>
      </c>
      <c r="D110" s="91">
        <f>SUM(F110:AO110)</f>
        <v>0</v>
      </c>
      <c r="E110" s="123"/>
      <c r="F110" s="114">
        <v>0</v>
      </c>
      <c r="G110" s="92">
        <v>0</v>
      </c>
      <c r="H110" s="92">
        <v>0</v>
      </c>
      <c r="I110" s="92">
        <v>0</v>
      </c>
      <c r="J110" s="92">
        <v>0</v>
      </c>
      <c r="K110" s="92">
        <v>0</v>
      </c>
      <c r="L110" s="92">
        <v>0</v>
      </c>
      <c r="M110" s="92">
        <v>0</v>
      </c>
      <c r="N110" s="92">
        <v>0</v>
      </c>
      <c r="O110" s="92">
        <v>0</v>
      </c>
      <c r="P110" s="92">
        <v>0</v>
      </c>
      <c r="Q110" s="92">
        <v>0</v>
      </c>
      <c r="R110" s="92">
        <v>0</v>
      </c>
      <c r="S110" s="92">
        <v>0</v>
      </c>
      <c r="T110" s="92">
        <v>0</v>
      </c>
      <c r="U110" s="92">
        <v>0</v>
      </c>
      <c r="V110" s="92">
        <v>0</v>
      </c>
      <c r="W110" s="92">
        <v>0</v>
      </c>
      <c r="X110" s="92">
        <v>0</v>
      </c>
      <c r="Y110" s="92">
        <v>0</v>
      </c>
      <c r="Z110" s="92">
        <v>0</v>
      </c>
      <c r="AA110" s="92">
        <v>0</v>
      </c>
      <c r="AB110" s="92">
        <v>0</v>
      </c>
      <c r="AC110" s="92">
        <v>0</v>
      </c>
      <c r="AD110" s="92">
        <v>0</v>
      </c>
      <c r="AE110" s="92">
        <v>0</v>
      </c>
      <c r="AF110" s="92">
        <v>0</v>
      </c>
      <c r="AG110" s="92">
        <v>0</v>
      </c>
      <c r="AH110" s="92">
        <v>0</v>
      </c>
      <c r="AI110" s="92">
        <v>0</v>
      </c>
      <c r="AJ110" s="92">
        <v>0</v>
      </c>
      <c r="AK110" s="92">
        <v>0</v>
      </c>
      <c r="AL110" s="92">
        <v>0</v>
      </c>
      <c r="AM110" s="92">
        <v>0</v>
      </c>
      <c r="AN110" s="92">
        <v>0</v>
      </c>
      <c r="AO110" s="92">
        <v>0</v>
      </c>
    </row>
    <row r="111" spans="2:41" ht="15.95" customHeight="1" x14ac:dyDescent="0.2">
      <c r="B111" s="125" t="s">
        <v>202</v>
      </c>
      <c r="C111" s="93" t="s">
        <v>203</v>
      </c>
      <c r="D111" s="94">
        <f>SUM(D112:D130)</f>
        <v>7700000</v>
      </c>
      <c r="E111" s="123"/>
      <c r="F111" s="115">
        <f>SUM(F112:F130)</f>
        <v>0</v>
      </c>
      <c r="G111" s="95">
        <f t="shared" ref="G111:AD111" si="47">SUM(G112:G130)</f>
        <v>0</v>
      </c>
      <c r="H111" s="95">
        <f t="shared" si="47"/>
        <v>0</v>
      </c>
      <c r="I111" s="95">
        <f t="shared" si="47"/>
        <v>0</v>
      </c>
      <c r="J111" s="95">
        <f t="shared" si="47"/>
        <v>0</v>
      </c>
      <c r="K111" s="95">
        <f t="shared" si="47"/>
        <v>0</v>
      </c>
      <c r="L111" s="95">
        <f t="shared" si="47"/>
        <v>0</v>
      </c>
      <c r="M111" s="95">
        <f t="shared" si="47"/>
        <v>0</v>
      </c>
      <c r="N111" s="95">
        <f t="shared" si="47"/>
        <v>0</v>
      </c>
      <c r="O111" s="95">
        <f t="shared" si="47"/>
        <v>0</v>
      </c>
      <c r="P111" s="95">
        <f t="shared" si="47"/>
        <v>0</v>
      </c>
      <c r="Q111" s="95">
        <f t="shared" si="47"/>
        <v>0</v>
      </c>
      <c r="R111" s="95">
        <f t="shared" si="47"/>
        <v>0</v>
      </c>
      <c r="S111" s="95">
        <f t="shared" si="47"/>
        <v>0</v>
      </c>
      <c r="T111" s="95">
        <f t="shared" si="47"/>
        <v>0</v>
      </c>
      <c r="U111" s="95">
        <f t="shared" si="47"/>
        <v>0</v>
      </c>
      <c r="V111" s="95">
        <f t="shared" si="47"/>
        <v>0</v>
      </c>
      <c r="W111" s="95">
        <f t="shared" si="47"/>
        <v>0</v>
      </c>
      <c r="X111" s="95">
        <f t="shared" si="47"/>
        <v>0</v>
      </c>
      <c r="Y111" s="95">
        <f t="shared" si="47"/>
        <v>0</v>
      </c>
      <c r="Z111" s="95">
        <f t="shared" si="47"/>
        <v>0</v>
      </c>
      <c r="AA111" s="95">
        <f t="shared" si="47"/>
        <v>0</v>
      </c>
      <c r="AB111" s="95">
        <f t="shared" si="47"/>
        <v>0</v>
      </c>
      <c r="AC111" s="95">
        <f t="shared" si="47"/>
        <v>300000</v>
      </c>
      <c r="AD111" s="95">
        <f t="shared" si="47"/>
        <v>0</v>
      </c>
      <c r="AE111" s="95">
        <f t="shared" ref="AE111:AO111" si="48">SUM(AE112:AE130)</f>
        <v>0</v>
      </c>
      <c r="AF111" s="95">
        <f t="shared" si="48"/>
        <v>0</v>
      </c>
      <c r="AG111" s="95">
        <f t="shared" si="48"/>
        <v>0</v>
      </c>
      <c r="AH111" s="95">
        <f t="shared" si="48"/>
        <v>7400000</v>
      </c>
      <c r="AI111" s="95">
        <f t="shared" si="48"/>
        <v>0</v>
      </c>
      <c r="AJ111" s="95">
        <f t="shared" si="48"/>
        <v>0</v>
      </c>
      <c r="AK111" s="95">
        <f t="shared" si="48"/>
        <v>0</v>
      </c>
      <c r="AL111" s="95">
        <f t="shared" si="48"/>
        <v>0</v>
      </c>
      <c r="AM111" s="95">
        <f t="shared" si="48"/>
        <v>0</v>
      </c>
      <c r="AN111" s="95">
        <f t="shared" si="48"/>
        <v>0</v>
      </c>
      <c r="AO111" s="95">
        <f t="shared" si="48"/>
        <v>0</v>
      </c>
    </row>
    <row r="112" spans="2:41" ht="15.95" hidden="1" customHeight="1" x14ac:dyDescent="0.2">
      <c r="B112" s="124" t="s">
        <v>204</v>
      </c>
      <c r="C112" s="90" t="s">
        <v>205</v>
      </c>
      <c r="D112" s="91">
        <f t="shared" ref="D112:D130" si="49">SUM(F112:AO112)</f>
        <v>0</v>
      </c>
      <c r="E112" s="123"/>
      <c r="F112" s="114">
        <v>0</v>
      </c>
      <c r="G112" s="92">
        <v>0</v>
      </c>
      <c r="H112" s="92">
        <v>0</v>
      </c>
      <c r="I112" s="92">
        <v>0</v>
      </c>
      <c r="J112" s="92">
        <v>0</v>
      </c>
      <c r="K112" s="92">
        <v>0</v>
      </c>
      <c r="L112" s="92">
        <v>0</v>
      </c>
      <c r="M112" s="92">
        <v>0</v>
      </c>
      <c r="N112" s="92">
        <v>0</v>
      </c>
      <c r="O112" s="92">
        <v>0</v>
      </c>
      <c r="P112" s="92">
        <v>0</v>
      </c>
      <c r="Q112" s="92">
        <v>0</v>
      </c>
      <c r="R112" s="92">
        <v>0</v>
      </c>
      <c r="S112" s="92">
        <v>0</v>
      </c>
      <c r="T112" s="92">
        <v>0</v>
      </c>
      <c r="U112" s="92">
        <v>0</v>
      </c>
      <c r="V112" s="92">
        <v>0</v>
      </c>
      <c r="W112" s="92">
        <v>0</v>
      </c>
      <c r="X112" s="92">
        <v>0</v>
      </c>
      <c r="Y112" s="92">
        <v>0</v>
      </c>
      <c r="Z112" s="92">
        <v>0</v>
      </c>
      <c r="AA112" s="92">
        <v>0</v>
      </c>
      <c r="AB112" s="92">
        <v>0</v>
      </c>
      <c r="AC112" s="92">
        <v>0</v>
      </c>
      <c r="AD112" s="92">
        <v>0</v>
      </c>
      <c r="AE112" s="92">
        <v>0</v>
      </c>
      <c r="AF112" s="92">
        <v>0</v>
      </c>
      <c r="AG112" s="92">
        <v>0</v>
      </c>
      <c r="AH112" s="92">
        <v>0</v>
      </c>
      <c r="AI112" s="92">
        <v>0</v>
      </c>
      <c r="AJ112" s="92">
        <v>0</v>
      </c>
      <c r="AK112" s="92">
        <v>0</v>
      </c>
      <c r="AL112" s="92">
        <v>0</v>
      </c>
      <c r="AM112" s="92">
        <v>0</v>
      </c>
      <c r="AN112" s="92">
        <v>0</v>
      </c>
      <c r="AO112" s="92">
        <v>0</v>
      </c>
    </row>
    <row r="113" spans="2:41" ht="15.95" hidden="1" customHeight="1" x14ac:dyDescent="0.2">
      <c r="B113" s="124" t="s">
        <v>206</v>
      </c>
      <c r="C113" s="90" t="s">
        <v>207</v>
      </c>
      <c r="D113" s="91">
        <f t="shared" si="49"/>
        <v>0</v>
      </c>
      <c r="E113" s="123"/>
      <c r="F113" s="114">
        <v>0</v>
      </c>
      <c r="G113" s="92">
        <v>0</v>
      </c>
      <c r="H113" s="92">
        <v>0</v>
      </c>
      <c r="I113" s="92">
        <v>0</v>
      </c>
      <c r="J113" s="92">
        <v>0</v>
      </c>
      <c r="K113" s="92">
        <v>0</v>
      </c>
      <c r="L113" s="92">
        <v>0</v>
      </c>
      <c r="M113" s="92">
        <v>0</v>
      </c>
      <c r="N113" s="92">
        <v>0</v>
      </c>
      <c r="O113" s="92">
        <v>0</v>
      </c>
      <c r="P113" s="92">
        <v>0</v>
      </c>
      <c r="Q113" s="92">
        <v>0</v>
      </c>
      <c r="R113" s="92">
        <v>0</v>
      </c>
      <c r="S113" s="92">
        <v>0</v>
      </c>
      <c r="T113" s="92">
        <v>0</v>
      </c>
      <c r="U113" s="92">
        <v>0</v>
      </c>
      <c r="V113" s="92">
        <v>0</v>
      </c>
      <c r="W113" s="92">
        <v>0</v>
      </c>
      <c r="X113" s="92">
        <v>0</v>
      </c>
      <c r="Y113" s="92">
        <v>0</v>
      </c>
      <c r="Z113" s="92">
        <v>0</v>
      </c>
      <c r="AA113" s="92">
        <v>0</v>
      </c>
      <c r="AB113" s="92">
        <v>0</v>
      </c>
      <c r="AC113" s="92">
        <v>0</v>
      </c>
      <c r="AD113" s="92">
        <v>0</v>
      </c>
      <c r="AE113" s="92">
        <v>0</v>
      </c>
      <c r="AF113" s="92">
        <v>0</v>
      </c>
      <c r="AG113" s="92">
        <v>0</v>
      </c>
      <c r="AH113" s="92">
        <v>0</v>
      </c>
      <c r="AI113" s="92">
        <v>0</v>
      </c>
      <c r="AJ113" s="92">
        <v>0</v>
      </c>
      <c r="AK113" s="92">
        <v>0</v>
      </c>
      <c r="AL113" s="92">
        <v>0</v>
      </c>
      <c r="AM113" s="92">
        <v>0</v>
      </c>
      <c r="AN113" s="92">
        <v>0</v>
      </c>
      <c r="AO113" s="92">
        <v>0</v>
      </c>
    </row>
    <row r="114" spans="2:41" ht="15.95" hidden="1" customHeight="1" x14ac:dyDescent="0.2">
      <c r="B114" s="124" t="s">
        <v>208</v>
      </c>
      <c r="C114" s="90" t="s">
        <v>209</v>
      </c>
      <c r="D114" s="91">
        <f t="shared" si="49"/>
        <v>0</v>
      </c>
      <c r="E114" s="123"/>
      <c r="F114" s="114">
        <v>0</v>
      </c>
      <c r="G114" s="92">
        <v>0</v>
      </c>
      <c r="H114" s="92">
        <v>0</v>
      </c>
      <c r="I114" s="92">
        <v>0</v>
      </c>
      <c r="J114" s="92">
        <v>0</v>
      </c>
      <c r="K114" s="92">
        <v>0</v>
      </c>
      <c r="L114" s="92">
        <v>0</v>
      </c>
      <c r="M114" s="92">
        <v>0</v>
      </c>
      <c r="N114" s="92">
        <v>0</v>
      </c>
      <c r="O114" s="92">
        <v>0</v>
      </c>
      <c r="P114" s="92">
        <v>0</v>
      </c>
      <c r="Q114" s="92">
        <v>0</v>
      </c>
      <c r="R114" s="92">
        <v>0</v>
      </c>
      <c r="S114" s="92">
        <v>0</v>
      </c>
      <c r="T114" s="92">
        <v>0</v>
      </c>
      <c r="U114" s="92">
        <v>0</v>
      </c>
      <c r="V114" s="92">
        <v>0</v>
      </c>
      <c r="W114" s="92">
        <v>0</v>
      </c>
      <c r="X114" s="92">
        <v>0</v>
      </c>
      <c r="Y114" s="92">
        <v>0</v>
      </c>
      <c r="Z114" s="92">
        <v>0</v>
      </c>
      <c r="AA114" s="92">
        <v>0</v>
      </c>
      <c r="AB114" s="92">
        <v>0</v>
      </c>
      <c r="AC114" s="92">
        <v>0</v>
      </c>
      <c r="AD114" s="92">
        <v>0</v>
      </c>
      <c r="AE114" s="92">
        <v>0</v>
      </c>
      <c r="AF114" s="92">
        <v>0</v>
      </c>
      <c r="AG114" s="92">
        <v>0</v>
      </c>
      <c r="AH114" s="92">
        <v>0</v>
      </c>
      <c r="AI114" s="92">
        <v>0</v>
      </c>
      <c r="AJ114" s="92">
        <v>0</v>
      </c>
      <c r="AK114" s="92">
        <v>0</v>
      </c>
      <c r="AL114" s="92">
        <v>0</v>
      </c>
      <c r="AM114" s="92">
        <v>0</v>
      </c>
      <c r="AN114" s="92">
        <v>0</v>
      </c>
      <c r="AO114" s="92">
        <v>0</v>
      </c>
    </row>
    <row r="115" spans="2:41" ht="15.95" hidden="1" customHeight="1" x14ac:dyDescent="0.2">
      <c r="B115" s="124" t="s">
        <v>210</v>
      </c>
      <c r="C115" s="90" t="s">
        <v>211</v>
      </c>
      <c r="D115" s="91">
        <f t="shared" si="49"/>
        <v>0</v>
      </c>
      <c r="E115" s="123"/>
      <c r="F115" s="114">
        <v>0</v>
      </c>
      <c r="G115" s="92">
        <v>0</v>
      </c>
      <c r="H115" s="92">
        <v>0</v>
      </c>
      <c r="I115" s="92">
        <v>0</v>
      </c>
      <c r="J115" s="92">
        <v>0</v>
      </c>
      <c r="K115" s="92">
        <v>0</v>
      </c>
      <c r="L115" s="92">
        <v>0</v>
      </c>
      <c r="M115" s="92">
        <v>0</v>
      </c>
      <c r="N115" s="92">
        <v>0</v>
      </c>
      <c r="O115" s="92">
        <v>0</v>
      </c>
      <c r="P115" s="92">
        <v>0</v>
      </c>
      <c r="Q115" s="92">
        <v>0</v>
      </c>
      <c r="R115" s="92">
        <v>0</v>
      </c>
      <c r="S115" s="92">
        <v>0</v>
      </c>
      <c r="T115" s="92">
        <v>0</v>
      </c>
      <c r="U115" s="92">
        <v>0</v>
      </c>
      <c r="V115" s="92">
        <v>0</v>
      </c>
      <c r="W115" s="92">
        <v>0</v>
      </c>
      <c r="X115" s="92">
        <v>0</v>
      </c>
      <c r="Y115" s="92">
        <v>0</v>
      </c>
      <c r="Z115" s="92">
        <v>0</v>
      </c>
      <c r="AA115" s="92">
        <v>0</v>
      </c>
      <c r="AB115" s="92">
        <v>0</v>
      </c>
      <c r="AC115" s="92">
        <v>0</v>
      </c>
      <c r="AD115" s="92">
        <v>0</v>
      </c>
      <c r="AE115" s="92">
        <v>0</v>
      </c>
      <c r="AF115" s="92">
        <v>0</v>
      </c>
      <c r="AG115" s="92">
        <v>0</v>
      </c>
      <c r="AH115" s="92">
        <v>0</v>
      </c>
      <c r="AI115" s="92">
        <v>0</v>
      </c>
      <c r="AJ115" s="92">
        <v>0</v>
      </c>
      <c r="AK115" s="92">
        <v>0</v>
      </c>
      <c r="AL115" s="92">
        <v>0</v>
      </c>
      <c r="AM115" s="92">
        <v>0</v>
      </c>
      <c r="AN115" s="92">
        <v>0</v>
      </c>
      <c r="AO115" s="92">
        <v>0</v>
      </c>
    </row>
    <row r="116" spans="2:41" ht="15.95" hidden="1" customHeight="1" x14ac:dyDescent="0.2">
      <c r="B116" s="124" t="s">
        <v>212</v>
      </c>
      <c r="C116" s="90" t="s">
        <v>213</v>
      </c>
      <c r="D116" s="91">
        <f t="shared" si="49"/>
        <v>0</v>
      </c>
      <c r="E116" s="123"/>
      <c r="F116" s="114">
        <v>0</v>
      </c>
      <c r="G116" s="92">
        <v>0</v>
      </c>
      <c r="H116" s="92">
        <v>0</v>
      </c>
      <c r="I116" s="92">
        <v>0</v>
      </c>
      <c r="J116" s="92">
        <v>0</v>
      </c>
      <c r="K116" s="92">
        <v>0</v>
      </c>
      <c r="L116" s="92">
        <v>0</v>
      </c>
      <c r="M116" s="92">
        <v>0</v>
      </c>
      <c r="N116" s="92">
        <v>0</v>
      </c>
      <c r="O116" s="92">
        <v>0</v>
      </c>
      <c r="P116" s="92">
        <v>0</v>
      </c>
      <c r="Q116" s="92">
        <v>0</v>
      </c>
      <c r="R116" s="92">
        <v>0</v>
      </c>
      <c r="S116" s="92">
        <v>0</v>
      </c>
      <c r="T116" s="92">
        <v>0</v>
      </c>
      <c r="U116" s="92">
        <v>0</v>
      </c>
      <c r="V116" s="92">
        <v>0</v>
      </c>
      <c r="W116" s="92">
        <v>0</v>
      </c>
      <c r="X116" s="92">
        <v>0</v>
      </c>
      <c r="Y116" s="92">
        <v>0</v>
      </c>
      <c r="Z116" s="92">
        <v>0</v>
      </c>
      <c r="AA116" s="92">
        <v>0</v>
      </c>
      <c r="AB116" s="92">
        <v>0</v>
      </c>
      <c r="AC116" s="92">
        <v>0</v>
      </c>
      <c r="AD116" s="92">
        <v>0</v>
      </c>
      <c r="AE116" s="92">
        <v>0</v>
      </c>
      <c r="AF116" s="92">
        <v>0</v>
      </c>
      <c r="AG116" s="92">
        <v>0</v>
      </c>
      <c r="AH116" s="92">
        <v>0</v>
      </c>
      <c r="AI116" s="92">
        <v>0</v>
      </c>
      <c r="AJ116" s="92">
        <v>0</v>
      </c>
      <c r="AK116" s="92">
        <v>0</v>
      </c>
      <c r="AL116" s="92">
        <v>0</v>
      </c>
      <c r="AM116" s="92">
        <v>0</v>
      </c>
      <c r="AN116" s="92">
        <v>0</v>
      </c>
      <c r="AO116" s="92">
        <v>0</v>
      </c>
    </row>
    <row r="117" spans="2:41" ht="15.95" hidden="1" customHeight="1" x14ac:dyDescent="0.2">
      <c r="B117" s="124" t="s">
        <v>214</v>
      </c>
      <c r="C117" s="90" t="s">
        <v>215</v>
      </c>
      <c r="D117" s="91">
        <f t="shared" si="49"/>
        <v>0</v>
      </c>
      <c r="E117" s="123"/>
      <c r="F117" s="114">
        <v>0</v>
      </c>
      <c r="G117" s="92">
        <v>0</v>
      </c>
      <c r="H117" s="92">
        <v>0</v>
      </c>
      <c r="I117" s="92">
        <v>0</v>
      </c>
      <c r="J117" s="92">
        <v>0</v>
      </c>
      <c r="K117" s="92">
        <v>0</v>
      </c>
      <c r="L117" s="92">
        <v>0</v>
      </c>
      <c r="M117" s="92">
        <v>0</v>
      </c>
      <c r="N117" s="92">
        <v>0</v>
      </c>
      <c r="O117" s="92">
        <v>0</v>
      </c>
      <c r="P117" s="92">
        <v>0</v>
      </c>
      <c r="Q117" s="92">
        <v>0</v>
      </c>
      <c r="R117" s="92">
        <v>0</v>
      </c>
      <c r="S117" s="92">
        <v>0</v>
      </c>
      <c r="T117" s="92">
        <v>0</v>
      </c>
      <c r="U117" s="92">
        <v>0</v>
      </c>
      <c r="V117" s="92">
        <v>0</v>
      </c>
      <c r="W117" s="92">
        <v>0</v>
      </c>
      <c r="X117" s="92">
        <v>0</v>
      </c>
      <c r="Y117" s="92">
        <v>0</v>
      </c>
      <c r="Z117" s="92">
        <v>0</v>
      </c>
      <c r="AA117" s="92">
        <v>0</v>
      </c>
      <c r="AB117" s="92">
        <v>0</v>
      </c>
      <c r="AC117" s="92">
        <v>0</v>
      </c>
      <c r="AD117" s="92">
        <v>0</v>
      </c>
      <c r="AE117" s="92">
        <v>0</v>
      </c>
      <c r="AF117" s="92">
        <v>0</v>
      </c>
      <c r="AG117" s="92">
        <v>0</v>
      </c>
      <c r="AH117" s="92">
        <v>0</v>
      </c>
      <c r="AI117" s="92">
        <v>0</v>
      </c>
      <c r="AJ117" s="92">
        <v>0</v>
      </c>
      <c r="AK117" s="92">
        <v>0</v>
      </c>
      <c r="AL117" s="92">
        <v>0</v>
      </c>
      <c r="AM117" s="92">
        <v>0</v>
      </c>
      <c r="AN117" s="92">
        <v>0</v>
      </c>
      <c r="AO117" s="92">
        <v>0</v>
      </c>
    </row>
    <row r="118" spans="2:41" ht="15.95" hidden="1" customHeight="1" x14ac:dyDescent="0.2">
      <c r="B118" s="124" t="s">
        <v>216</v>
      </c>
      <c r="C118" s="90" t="s">
        <v>217</v>
      </c>
      <c r="D118" s="91">
        <f t="shared" si="49"/>
        <v>0</v>
      </c>
      <c r="E118" s="123"/>
      <c r="F118" s="114">
        <v>0</v>
      </c>
      <c r="G118" s="92">
        <v>0</v>
      </c>
      <c r="H118" s="92">
        <v>0</v>
      </c>
      <c r="I118" s="92">
        <v>0</v>
      </c>
      <c r="J118" s="92">
        <v>0</v>
      </c>
      <c r="K118" s="92">
        <v>0</v>
      </c>
      <c r="L118" s="92">
        <v>0</v>
      </c>
      <c r="M118" s="92">
        <v>0</v>
      </c>
      <c r="N118" s="92">
        <v>0</v>
      </c>
      <c r="O118" s="92">
        <v>0</v>
      </c>
      <c r="P118" s="92">
        <v>0</v>
      </c>
      <c r="Q118" s="92">
        <v>0</v>
      </c>
      <c r="R118" s="92">
        <v>0</v>
      </c>
      <c r="S118" s="92">
        <v>0</v>
      </c>
      <c r="T118" s="92">
        <v>0</v>
      </c>
      <c r="U118" s="92">
        <v>0</v>
      </c>
      <c r="V118" s="92">
        <v>0</v>
      </c>
      <c r="W118" s="92">
        <v>0</v>
      </c>
      <c r="X118" s="92">
        <v>0</v>
      </c>
      <c r="Y118" s="92">
        <v>0</v>
      </c>
      <c r="Z118" s="92">
        <v>0</v>
      </c>
      <c r="AA118" s="92">
        <v>0</v>
      </c>
      <c r="AB118" s="92">
        <v>0</v>
      </c>
      <c r="AC118" s="92">
        <v>0</v>
      </c>
      <c r="AD118" s="92">
        <v>0</v>
      </c>
      <c r="AE118" s="92">
        <v>0</v>
      </c>
      <c r="AF118" s="92">
        <v>0</v>
      </c>
      <c r="AG118" s="92">
        <v>0</v>
      </c>
      <c r="AH118" s="92">
        <v>0</v>
      </c>
      <c r="AI118" s="92">
        <v>0</v>
      </c>
      <c r="AJ118" s="92">
        <v>0</v>
      </c>
      <c r="AK118" s="92">
        <v>0</v>
      </c>
      <c r="AL118" s="92">
        <v>0</v>
      </c>
      <c r="AM118" s="92">
        <v>0</v>
      </c>
      <c r="AN118" s="92">
        <v>0</v>
      </c>
      <c r="AO118" s="92">
        <v>0</v>
      </c>
    </row>
    <row r="119" spans="2:41" ht="15.95" hidden="1" customHeight="1" x14ac:dyDescent="0.2">
      <c r="B119" s="124" t="s">
        <v>218</v>
      </c>
      <c r="C119" s="90" t="s">
        <v>219</v>
      </c>
      <c r="D119" s="91">
        <f t="shared" si="49"/>
        <v>0</v>
      </c>
      <c r="E119" s="123"/>
      <c r="F119" s="114">
        <v>0</v>
      </c>
      <c r="G119" s="92">
        <v>0</v>
      </c>
      <c r="H119" s="92">
        <v>0</v>
      </c>
      <c r="I119" s="92">
        <v>0</v>
      </c>
      <c r="J119" s="92">
        <v>0</v>
      </c>
      <c r="K119" s="92">
        <v>0</v>
      </c>
      <c r="L119" s="92">
        <v>0</v>
      </c>
      <c r="M119" s="92">
        <v>0</v>
      </c>
      <c r="N119" s="92">
        <v>0</v>
      </c>
      <c r="O119" s="92">
        <v>0</v>
      </c>
      <c r="P119" s="92">
        <v>0</v>
      </c>
      <c r="Q119" s="92">
        <v>0</v>
      </c>
      <c r="R119" s="92">
        <v>0</v>
      </c>
      <c r="S119" s="92">
        <v>0</v>
      </c>
      <c r="T119" s="92">
        <v>0</v>
      </c>
      <c r="U119" s="92">
        <v>0</v>
      </c>
      <c r="V119" s="92">
        <v>0</v>
      </c>
      <c r="W119" s="92">
        <v>0</v>
      </c>
      <c r="X119" s="92">
        <v>0</v>
      </c>
      <c r="Y119" s="92">
        <v>0</v>
      </c>
      <c r="Z119" s="92">
        <v>0</v>
      </c>
      <c r="AA119" s="92">
        <v>0</v>
      </c>
      <c r="AB119" s="92">
        <v>0</v>
      </c>
      <c r="AC119" s="92">
        <v>0</v>
      </c>
      <c r="AD119" s="92">
        <v>0</v>
      </c>
      <c r="AE119" s="92">
        <v>0</v>
      </c>
      <c r="AF119" s="92">
        <v>0</v>
      </c>
      <c r="AG119" s="92">
        <v>0</v>
      </c>
      <c r="AH119" s="92">
        <v>0</v>
      </c>
      <c r="AI119" s="92">
        <v>0</v>
      </c>
      <c r="AJ119" s="92">
        <v>0</v>
      </c>
      <c r="AK119" s="92">
        <v>0</v>
      </c>
      <c r="AL119" s="92">
        <v>0</v>
      </c>
      <c r="AM119" s="92">
        <v>0</v>
      </c>
      <c r="AN119" s="92">
        <v>0</v>
      </c>
      <c r="AO119" s="92">
        <v>0</v>
      </c>
    </row>
    <row r="120" spans="2:41" ht="15.95" hidden="1" customHeight="1" x14ac:dyDescent="0.2">
      <c r="B120" s="124" t="s">
        <v>220</v>
      </c>
      <c r="C120" s="90" t="s">
        <v>221</v>
      </c>
      <c r="D120" s="91">
        <f t="shared" si="49"/>
        <v>0</v>
      </c>
      <c r="E120" s="123"/>
      <c r="F120" s="114">
        <v>0</v>
      </c>
      <c r="G120" s="92">
        <v>0</v>
      </c>
      <c r="H120" s="92">
        <v>0</v>
      </c>
      <c r="I120" s="92">
        <v>0</v>
      </c>
      <c r="J120" s="92">
        <v>0</v>
      </c>
      <c r="K120" s="92">
        <v>0</v>
      </c>
      <c r="L120" s="92">
        <v>0</v>
      </c>
      <c r="M120" s="92">
        <v>0</v>
      </c>
      <c r="N120" s="92">
        <v>0</v>
      </c>
      <c r="O120" s="92">
        <v>0</v>
      </c>
      <c r="P120" s="92">
        <v>0</v>
      </c>
      <c r="Q120" s="92">
        <v>0</v>
      </c>
      <c r="R120" s="92">
        <v>0</v>
      </c>
      <c r="S120" s="92">
        <v>0</v>
      </c>
      <c r="T120" s="92">
        <v>0</v>
      </c>
      <c r="U120" s="92">
        <v>0</v>
      </c>
      <c r="V120" s="92">
        <v>0</v>
      </c>
      <c r="W120" s="92">
        <v>0</v>
      </c>
      <c r="X120" s="92">
        <v>0</v>
      </c>
      <c r="Y120" s="92">
        <v>0</v>
      </c>
      <c r="Z120" s="92">
        <v>0</v>
      </c>
      <c r="AA120" s="92">
        <v>0</v>
      </c>
      <c r="AB120" s="92">
        <v>0</v>
      </c>
      <c r="AC120" s="92">
        <v>0</v>
      </c>
      <c r="AD120" s="92">
        <v>0</v>
      </c>
      <c r="AE120" s="92">
        <v>0</v>
      </c>
      <c r="AF120" s="92">
        <v>0</v>
      </c>
      <c r="AG120" s="92">
        <v>0</v>
      </c>
      <c r="AH120" s="92">
        <v>0</v>
      </c>
      <c r="AI120" s="92">
        <v>0</v>
      </c>
      <c r="AJ120" s="92">
        <v>0</v>
      </c>
      <c r="AK120" s="92">
        <v>0</v>
      </c>
      <c r="AL120" s="92">
        <v>0</v>
      </c>
      <c r="AM120" s="92">
        <v>0</v>
      </c>
      <c r="AN120" s="92">
        <v>0</v>
      </c>
      <c r="AO120" s="92">
        <v>0</v>
      </c>
    </row>
    <row r="121" spans="2:41" ht="15.95" hidden="1" customHeight="1" x14ac:dyDescent="0.2">
      <c r="B121" s="124" t="s">
        <v>222</v>
      </c>
      <c r="C121" s="90" t="s">
        <v>223</v>
      </c>
      <c r="D121" s="91">
        <f t="shared" si="49"/>
        <v>0</v>
      </c>
      <c r="E121" s="123"/>
      <c r="F121" s="114">
        <v>0</v>
      </c>
      <c r="G121" s="92">
        <v>0</v>
      </c>
      <c r="H121" s="92">
        <v>0</v>
      </c>
      <c r="I121" s="92">
        <v>0</v>
      </c>
      <c r="J121" s="92">
        <v>0</v>
      </c>
      <c r="K121" s="92">
        <v>0</v>
      </c>
      <c r="L121" s="92">
        <v>0</v>
      </c>
      <c r="M121" s="92">
        <v>0</v>
      </c>
      <c r="N121" s="92">
        <v>0</v>
      </c>
      <c r="O121" s="92">
        <v>0</v>
      </c>
      <c r="P121" s="92">
        <v>0</v>
      </c>
      <c r="Q121" s="92">
        <v>0</v>
      </c>
      <c r="R121" s="92">
        <v>0</v>
      </c>
      <c r="S121" s="92">
        <v>0</v>
      </c>
      <c r="T121" s="92">
        <v>0</v>
      </c>
      <c r="U121" s="92">
        <v>0</v>
      </c>
      <c r="V121" s="92">
        <v>0</v>
      </c>
      <c r="W121" s="92">
        <v>0</v>
      </c>
      <c r="X121" s="92">
        <v>0</v>
      </c>
      <c r="Y121" s="92">
        <v>0</v>
      </c>
      <c r="Z121" s="92">
        <v>0</v>
      </c>
      <c r="AA121" s="92">
        <v>0</v>
      </c>
      <c r="AB121" s="92">
        <v>0</v>
      </c>
      <c r="AC121" s="92">
        <v>0</v>
      </c>
      <c r="AD121" s="92">
        <v>0</v>
      </c>
      <c r="AE121" s="92">
        <v>0</v>
      </c>
      <c r="AF121" s="92">
        <v>0</v>
      </c>
      <c r="AG121" s="92">
        <v>0</v>
      </c>
      <c r="AH121" s="92">
        <v>0</v>
      </c>
      <c r="AI121" s="92">
        <v>0</v>
      </c>
      <c r="AJ121" s="92">
        <v>0</v>
      </c>
      <c r="AK121" s="92">
        <v>0</v>
      </c>
      <c r="AL121" s="92">
        <v>0</v>
      </c>
      <c r="AM121" s="92">
        <v>0</v>
      </c>
      <c r="AN121" s="92">
        <v>0</v>
      </c>
      <c r="AO121" s="92">
        <v>0</v>
      </c>
    </row>
    <row r="122" spans="2:41" ht="15.95" hidden="1" customHeight="1" x14ac:dyDescent="0.2">
      <c r="B122" s="124" t="s">
        <v>224</v>
      </c>
      <c r="C122" s="90" t="s">
        <v>225</v>
      </c>
      <c r="D122" s="91">
        <f t="shared" si="49"/>
        <v>0</v>
      </c>
      <c r="E122" s="123"/>
      <c r="F122" s="114">
        <v>0</v>
      </c>
      <c r="G122" s="92">
        <v>0</v>
      </c>
      <c r="H122" s="92">
        <v>0</v>
      </c>
      <c r="I122" s="92">
        <v>0</v>
      </c>
      <c r="J122" s="92">
        <v>0</v>
      </c>
      <c r="K122" s="92">
        <v>0</v>
      </c>
      <c r="L122" s="92">
        <v>0</v>
      </c>
      <c r="M122" s="92">
        <v>0</v>
      </c>
      <c r="N122" s="92">
        <v>0</v>
      </c>
      <c r="O122" s="92">
        <v>0</v>
      </c>
      <c r="P122" s="92">
        <v>0</v>
      </c>
      <c r="Q122" s="92">
        <v>0</v>
      </c>
      <c r="R122" s="92">
        <v>0</v>
      </c>
      <c r="S122" s="92">
        <v>0</v>
      </c>
      <c r="T122" s="92">
        <v>0</v>
      </c>
      <c r="U122" s="92">
        <v>0</v>
      </c>
      <c r="V122" s="92">
        <v>0</v>
      </c>
      <c r="W122" s="92">
        <v>0</v>
      </c>
      <c r="X122" s="92">
        <v>0</v>
      </c>
      <c r="Y122" s="92">
        <v>0</v>
      </c>
      <c r="Z122" s="92">
        <v>0</v>
      </c>
      <c r="AA122" s="92">
        <v>0</v>
      </c>
      <c r="AB122" s="92">
        <v>0</v>
      </c>
      <c r="AC122" s="92">
        <v>0</v>
      </c>
      <c r="AD122" s="92">
        <v>0</v>
      </c>
      <c r="AE122" s="92">
        <v>0</v>
      </c>
      <c r="AF122" s="92">
        <v>0</v>
      </c>
      <c r="AG122" s="92">
        <v>0</v>
      </c>
      <c r="AH122" s="92">
        <v>0</v>
      </c>
      <c r="AI122" s="92">
        <v>0</v>
      </c>
      <c r="AJ122" s="92">
        <v>0</v>
      </c>
      <c r="AK122" s="92">
        <v>0</v>
      </c>
      <c r="AL122" s="92">
        <v>0</v>
      </c>
      <c r="AM122" s="92">
        <v>0</v>
      </c>
      <c r="AN122" s="92">
        <v>0</v>
      </c>
      <c r="AO122" s="92">
        <v>0</v>
      </c>
    </row>
    <row r="123" spans="2:41" ht="15.95" hidden="1" customHeight="1" x14ac:dyDescent="0.2">
      <c r="B123" s="124" t="s">
        <v>226</v>
      </c>
      <c r="C123" s="90" t="s">
        <v>227</v>
      </c>
      <c r="D123" s="91">
        <f t="shared" si="49"/>
        <v>0</v>
      </c>
      <c r="E123" s="123"/>
      <c r="F123" s="114">
        <v>0</v>
      </c>
      <c r="G123" s="92">
        <v>0</v>
      </c>
      <c r="H123" s="92">
        <v>0</v>
      </c>
      <c r="I123" s="92">
        <v>0</v>
      </c>
      <c r="J123" s="92">
        <v>0</v>
      </c>
      <c r="K123" s="92">
        <v>0</v>
      </c>
      <c r="L123" s="92">
        <v>0</v>
      </c>
      <c r="M123" s="92">
        <v>0</v>
      </c>
      <c r="N123" s="92">
        <v>0</v>
      </c>
      <c r="O123" s="92">
        <v>0</v>
      </c>
      <c r="P123" s="92">
        <v>0</v>
      </c>
      <c r="Q123" s="92">
        <v>0</v>
      </c>
      <c r="R123" s="92">
        <v>0</v>
      </c>
      <c r="S123" s="92">
        <v>0</v>
      </c>
      <c r="T123" s="92">
        <v>0</v>
      </c>
      <c r="U123" s="92">
        <v>0</v>
      </c>
      <c r="V123" s="92">
        <v>0</v>
      </c>
      <c r="W123" s="92">
        <v>0</v>
      </c>
      <c r="X123" s="92">
        <v>0</v>
      </c>
      <c r="Y123" s="92">
        <v>0</v>
      </c>
      <c r="Z123" s="92">
        <v>0</v>
      </c>
      <c r="AA123" s="92">
        <v>0</v>
      </c>
      <c r="AB123" s="92">
        <v>0</v>
      </c>
      <c r="AC123" s="92">
        <v>0</v>
      </c>
      <c r="AD123" s="92">
        <v>0</v>
      </c>
      <c r="AE123" s="92">
        <v>0</v>
      </c>
      <c r="AF123" s="92">
        <v>0</v>
      </c>
      <c r="AG123" s="92">
        <v>0</v>
      </c>
      <c r="AH123" s="92">
        <v>0</v>
      </c>
      <c r="AI123" s="92">
        <v>0</v>
      </c>
      <c r="AJ123" s="92">
        <v>0</v>
      </c>
      <c r="AK123" s="92">
        <v>0</v>
      </c>
      <c r="AL123" s="92">
        <v>0</v>
      </c>
      <c r="AM123" s="92">
        <v>0</v>
      </c>
      <c r="AN123" s="92">
        <v>0</v>
      </c>
      <c r="AO123" s="92">
        <v>0</v>
      </c>
    </row>
    <row r="124" spans="2:41" ht="15.95" hidden="1" customHeight="1" x14ac:dyDescent="0.2">
      <c r="B124" s="124" t="s">
        <v>228</v>
      </c>
      <c r="C124" s="90" t="s">
        <v>229</v>
      </c>
      <c r="D124" s="91">
        <f t="shared" si="49"/>
        <v>0</v>
      </c>
      <c r="E124" s="123"/>
      <c r="F124" s="114">
        <v>0</v>
      </c>
      <c r="G124" s="92">
        <v>0</v>
      </c>
      <c r="H124" s="92">
        <v>0</v>
      </c>
      <c r="I124" s="92">
        <v>0</v>
      </c>
      <c r="J124" s="92">
        <v>0</v>
      </c>
      <c r="K124" s="92">
        <v>0</v>
      </c>
      <c r="L124" s="92">
        <v>0</v>
      </c>
      <c r="M124" s="92">
        <v>0</v>
      </c>
      <c r="N124" s="92">
        <v>0</v>
      </c>
      <c r="O124" s="92">
        <v>0</v>
      </c>
      <c r="P124" s="92">
        <v>0</v>
      </c>
      <c r="Q124" s="92">
        <v>0</v>
      </c>
      <c r="R124" s="92">
        <v>0</v>
      </c>
      <c r="S124" s="92">
        <v>0</v>
      </c>
      <c r="T124" s="92">
        <v>0</v>
      </c>
      <c r="U124" s="92">
        <v>0</v>
      </c>
      <c r="V124" s="92">
        <v>0</v>
      </c>
      <c r="W124" s="92">
        <v>0</v>
      </c>
      <c r="X124" s="92">
        <v>0</v>
      </c>
      <c r="Y124" s="92">
        <v>0</v>
      </c>
      <c r="Z124" s="92">
        <v>0</v>
      </c>
      <c r="AA124" s="92">
        <v>0</v>
      </c>
      <c r="AB124" s="92">
        <v>0</v>
      </c>
      <c r="AC124" s="92">
        <v>0</v>
      </c>
      <c r="AD124" s="92">
        <v>0</v>
      </c>
      <c r="AE124" s="92">
        <v>0</v>
      </c>
      <c r="AF124" s="92">
        <v>0</v>
      </c>
      <c r="AG124" s="92">
        <v>0</v>
      </c>
      <c r="AH124" s="92">
        <v>0</v>
      </c>
      <c r="AI124" s="92">
        <v>0</v>
      </c>
      <c r="AJ124" s="92">
        <v>0</v>
      </c>
      <c r="AK124" s="92">
        <v>0</v>
      </c>
      <c r="AL124" s="92">
        <v>0</v>
      </c>
      <c r="AM124" s="92">
        <v>0</v>
      </c>
      <c r="AN124" s="92">
        <v>0</v>
      </c>
      <c r="AO124" s="92">
        <v>0</v>
      </c>
    </row>
    <row r="125" spans="2:41" ht="15.95" hidden="1" customHeight="1" x14ac:dyDescent="0.2">
      <c r="B125" s="124" t="s">
        <v>230</v>
      </c>
      <c r="C125" s="90" t="s">
        <v>231</v>
      </c>
      <c r="D125" s="91">
        <f t="shared" si="49"/>
        <v>0</v>
      </c>
      <c r="E125" s="123"/>
      <c r="F125" s="114">
        <v>0</v>
      </c>
      <c r="G125" s="92">
        <v>0</v>
      </c>
      <c r="H125" s="92">
        <v>0</v>
      </c>
      <c r="I125" s="92">
        <v>0</v>
      </c>
      <c r="J125" s="92">
        <v>0</v>
      </c>
      <c r="K125" s="92">
        <v>0</v>
      </c>
      <c r="L125" s="92">
        <v>0</v>
      </c>
      <c r="M125" s="92">
        <v>0</v>
      </c>
      <c r="N125" s="92">
        <v>0</v>
      </c>
      <c r="O125" s="92">
        <v>0</v>
      </c>
      <c r="P125" s="92">
        <v>0</v>
      </c>
      <c r="Q125" s="92">
        <v>0</v>
      </c>
      <c r="R125" s="92">
        <v>0</v>
      </c>
      <c r="S125" s="92">
        <v>0</v>
      </c>
      <c r="T125" s="92">
        <v>0</v>
      </c>
      <c r="U125" s="92">
        <v>0</v>
      </c>
      <c r="V125" s="92">
        <v>0</v>
      </c>
      <c r="W125" s="92">
        <v>0</v>
      </c>
      <c r="X125" s="92">
        <v>0</v>
      </c>
      <c r="Y125" s="92">
        <v>0</v>
      </c>
      <c r="Z125" s="92">
        <v>0</v>
      </c>
      <c r="AA125" s="92">
        <v>0</v>
      </c>
      <c r="AB125" s="92">
        <v>0</v>
      </c>
      <c r="AC125" s="92">
        <v>0</v>
      </c>
      <c r="AD125" s="92">
        <v>0</v>
      </c>
      <c r="AE125" s="92">
        <v>0</v>
      </c>
      <c r="AF125" s="92">
        <v>0</v>
      </c>
      <c r="AG125" s="92">
        <v>0</v>
      </c>
      <c r="AH125" s="92">
        <v>0</v>
      </c>
      <c r="AI125" s="92">
        <v>0</v>
      </c>
      <c r="AJ125" s="92">
        <v>0</v>
      </c>
      <c r="AK125" s="92">
        <v>0</v>
      </c>
      <c r="AL125" s="92">
        <v>0</v>
      </c>
      <c r="AM125" s="92">
        <v>0</v>
      </c>
      <c r="AN125" s="92">
        <v>0</v>
      </c>
      <c r="AO125" s="92">
        <v>0</v>
      </c>
    </row>
    <row r="126" spans="2:41" ht="15.95" customHeight="1" x14ac:dyDescent="0.2">
      <c r="B126" s="124" t="s">
        <v>232</v>
      </c>
      <c r="C126" s="90" t="s">
        <v>233</v>
      </c>
      <c r="D126" s="91">
        <f t="shared" si="49"/>
        <v>5700000</v>
      </c>
      <c r="E126" s="123"/>
      <c r="F126" s="114">
        <v>0</v>
      </c>
      <c r="G126" s="92">
        <v>0</v>
      </c>
      <c r="H126" s="92">
        <v>0</v>
      </c>
      <c r="I126" s="92">
        <v>0</v>
      </c>
      <c r="J126" s="92">
        <v>0</v>
      </c>
      <c r="K126" s="92">
        <v>0</v>
      </c>
      <c r="L126" s="92">
        <v>0</v>
      </c>
      <c r="M126" s="92">
        <v>0</v>
      </c>
      <c r="N126" s="92">
        <v>0</v>
      </c>
      <c r="O126" s="92">
        <v>0</v>
      </c>
      <c r="P126" s="92">
        <v>0</v>
      </c>
      <c r="Q126" s="92">
        <v>0</v>
      </c>
      <c r="R126" s="92">
        <v>0</v>
      </c>
      <c r="S126" s="92">
        <v>0</v>
      </c>
      <c r="T126" s="92">
        <v>0</v>
      </c>
      <c r="U126" s="92">
        <v>0</v>
      </c>
      <c r="V126" s="92">
        <v>0</v>
      </c>
      <c r="W126" s="92">
        <v>0</v>
      </c>
      <c r="X126" s="92">
        <v>0</v>
      </c>
      <c r="Y126" s="92">
        <v>0</v>
      </c>
      <c r="Z126" s="92">
        <v>0</v>
      </c>
      <c r="AA126" s="92">
        <v>0</v>
      </c>
      <c r="AB126" s="92">
        <v>0</v>
      </c>
      <c r="AC126" s="92">
        <v>300000</v>
      </c>
      <c r="AD126" s="92">
        <v>0</v>
      </c>
      <c r="AE126" s="92">
        <v>0</v>
      </c>
      <c r="AF126" s="92">
        <v>0</v>
      </c>
      <c r="AG126" s="92">
        <v>0</v>
      </c>
      <c r="AH126" s="92">
        <v>5400000</v>
      </c>
      <c r="AI126" s="92">
        <v>0</v>
      </c>
      <c r="AJ126" s="92">
        <v>0</v>
      </c>
      <c r="AK126" s="92">
        <v>0</v>
      </c>
      <c r="AL126" s="92">
        <v>0</v>
      </c>
      <c r="AM126" s="92">
        <v>0</v>
      </c>
      <c r="AN126" s="92">
        <v>0</v>
      </c>
      <c r="AO126" s="92">
        <v>0</v>
      </c>
    </row>
    <row r="127" spans="2:41" ht="15.95" hidden="1" customHeight="1" x14ac:dyDescent="0.2">
      <c r="B127" s="124" t="s">
        <v>234</v>
      </c>
      <c r="C127" s="90" t="s">
        <v>235</v>
      </c>
      <c r="D127" s="91">
        <f t="shared" si="49"/>
        <v>0</v>
      </c>
      <c r="E127" s="123"/>
      <c r="F127" s="114">
        <v>0</v>
      </c>
      <c r="G127" s="92">
        <v>0</v>
      </c>
      <c r="H127" s="92">
        <v>0</v>
      </c>
      <c r="I127" s="92">
        <v>0</v>
      </c>
      <c r="J127" s="92">
        <v>0</v>
      </c>
      <c r="K127" s="92">
        <v>0</v>
      </c>
      <c r="L127" s="92">
        <v>0</v>
      </c>
      <c r="M127" s="92">
        <v>0</v>
      </c>
      <c r="N127" s="92">
        <v>0</v>
      </c>
      <c r="O127" s="92">
        <v>0</v>
      </c>
      <c r="P127" s="92">
        <v>0</v>
      </c>
      <c r="Q127" s="92">
        <v>0</v>
      </c>
      <c r="R127" s="92">
        <v>0</v>
      </c>
      <c r="S127" s="92">
        <v>0</v>
      </c>
      <c r="T127" s="92">
        <v>0</v>
      </c>
      <c r="U127" s="92">
        <v>0</v>
      </c>
      <c r="V127" s="92">
        <v>0</v>
      </c>
      <c r="W127" s="92">
        <v>0</v>
      </c>
      <c r="X127" s="92">
        <v>0</v>
      </c>
      <c r="Y127" s="92">
        <v>0</v>
      </c>
      <c r="Z127" s="92">
        <v>0</v>
      </c>
      <c r="AA127" s="92">
        <v>0</v>
      </c>
      <c r="AB127" s="92">
        <v>0</v>
      </c>
      <c r="AC127" s="92">
        <v>0</v>
      </c>
      <c r="AD127" s="92">
        <v>0</v>
      </c>
      <c r="AE127" s="92">
        <v>0</v>
      </c>
      <c r="AF127" s="92">
        <v>0</v>
      </c>
      <c r="AG127" s="92">
        <v>0</v>
      </c>
      <c r="AH127" s="92">
        <v>0</v>
      </c>
      <c r="AI127" s="92">
        <v>0</v>
      </c>
      <c r="AJ127" s="92">
        <v>0</v>
      </c>
      <c r="AK127" s="92">
        <v>0</v>
      </c>
      <c r="AL127" s="92">
        <v>0</v>
      </c>
      <c r="AM127" s="92">
        <v>0</v>
      </c>
      <c r="AN127" s="92">
        <v>0</v>
      </c>
      <c r="AO127" s="92">
        <v>0</v>
      </c>
    </row>
    <row r="128" spans="2:41" ht="15.95" hidden="1" customHeight="1" x14ac:dyDescent="0.2">
      <c r="B128" s="124" t="s">
        <v>236</v>
      </c>
      <c r="C128" s="90" t="s">
        <v>237</v>
      </c>
      <c r="D128" s="91">
        <f t="shared" si="49"/>
        <v>0</v>
      </c>
      <c r="E128" s="123"/>
      <c r="F128" s="114">
        <v>0</v>
      </c>
      <c r="G128" s="92">
        <v>0</v>
      </c>
      <c r="H128" s="92">
        <v>0</v>
      </c>
      <c r="I128" s="92">
        <v>0</v>
      </c>
      <c r="J128" s="92">
        <v>0</v>
      </c>
      <c r="K128" s="92">
        <v>0</v>
      </c>
      <c r="L128" s="92">
        <v>0</v>
      </c>
      <c r="M128" s="92">
        <v>0</v>
      </c>
      <c r="N128" s="92">
        <v>0</v>
      </c>
      <c r="O128" s="92">
        <v>0</v>
      </c>
      <c r="P128" s="92">
        <v>0</v>
      </c>
      <c r="Q128" s="92">
        <v>0</v>
      </c>
      <c r="R128" s="92">
        <v>0</v>
      </c>
      <c r="S128" s="92">
        <v>0</v>
      </c>
      <c r="T128" s="92">
        <v>0</v>
      </c>
      <c r="U128" s="92">
        <v>0</v>
      </c>
      <c r="V128" s="92">
        <v>0</v>
      </c>
      <c r="W128" s="92">
        <v>0</v>
      </c>
      <c r="X128" s="92">
        <v>0</v>
      </c>
      <c r="Y128" s="92">
        <v>0</v>
      </c>
      <c r="Z128" s="92">
        <v>0</v>
      </c>
      <c r="AA128" s="92">
        <v>0</v>
      </c>
      <c r="AB128" s="92">
        <v>0</v>
      </c>
      <c r="AC128" s="92">
        <v>0</v>
      </c>
      <c r="AD128" s="92">
        <v>0</v>
      </c>
      <c r="AE128" s="92">
        <v>0</v>
      </c>
      <c r="AF128" s="92">
        <v>0</v>
      </c>
      <c r="AG128" s="92">
        <v>0</v>
      </c>
      <c r="AH128" s="92">
        <v>0</v>
      </c>
      <c r="AI128" s="92">
        <v>0</v>
      </c>
      <c r="AJ128" s="92">
        <v>0</v>
      </c>
      <c r="AK128" s="92">
        <v>0</v>
      </c>
      <c r="AL128" s="92">
        <v>0</v>
      </c>
      <c r="AM128" s="92">
        <v>0</v>
      </c>
      <c r="AN128" s="92">
        <v>0</v>
      </c>
      <c r="AO128" s="92">
        <v>0</v>
      </c>
    </row>
    <row r="129" spans="2:41" ht="15.95" hidden="1" customHeight="1" x14ac:dyDescent="0.2">
      <c r="B129" s="124" t="s">
        <v>238</v>
      </c>
      <c r="C129" s="90" t="s">
        <v>239</v>
      </c>
      <c r="D129" s="91">
        <f t="shared" si="49"/>
        <v>0</v>
      </c>
      <c r="E129" s="123"/>
      <c r="F129" s="114">
        <v>0</v>
      </c>
      <c r="G129" s="92">
        <v>0</v>
      </c>
      <c r="H129" s="92">
        <v>0</v>
      </c>
      <c r="I129" s="92">
        <v>0</v>
      </c>
      <c r="J129" s="92">
        <v>0</v>
      </c>
      <c r="K129" s="92">
        <v>0</v>
      </c>
      <c r="L129" s="92">
        <v>0</v>
      </c>
      <c r="M129" s="92">
        <v>0</v>
      </c>
      <c r="N129" s="92">
        <v>0</v>
      </c>
      <c r="O129" s="92">
        <v>0</v>
      </c>
      <c r="P129" s="92">
        <v>0</v>
      </c>
      <c r="Q129" s="92">
        <v>0</v>
      </c>
      <c r="R129" s="92">
        <v>0</v>
      </c>
      <c r="S129" s="92">
        <v>0</v>
      </c>
      <c r="T129" s="92">
        <v>0</v>
      </c>
      <c r="U129" s="92">
        <v>0</v>
      </c>
      <c r="V129" s="92">
        <v>0</v>
      </c>
      <c r="W129" s="92">
        <v>0</v>
      </c>
      <c r="X129" s="92">
        <v>0</v>
      </c>
      <c r="Y129" s="92">
        <v>0</v>
      </c>
      <c r="Z129" s="92">
        <v>0</v>
      </c>
      <c r="AA129" s="92">
        <v>0</v>
      </c>
      <c r="AB129" s="92">
        <v>0</v>
      </c>
      <c r="AC129" s="92">
        <v>0</v>
      </c>
      <c r="AD129" s="92">
        <v>0</v>
      </c>
      <c r="AE129" s="92">
        <v>0</v>
      </c>
      <c r="AF129" s="92">
        <v>0</v>
      </c>
      <c r="AG129" s="92">
        <v>0</v>
      </c>
      <c r="AH129" s="92">
        <v>0</v>
      </c>
      <c r="AI129" s="92">
        <v>0</v>
      </c>
      <c r="AJ129" s="92">
        <v>0</v>
      </c>
      <c r="AK129" s="92">
        <v>0</v>
      </c>
      <c r="AL129" s="92">
        <v>0</v>
      </c>
      <c r="AM129" s="92">
        <v>0</v>
      </c>
      <c r="AN129" s="92">
        <v>0</v>
      </c>
      <c r="AO129" s="92">
        <v>0</v>
      </c>
    </row>
    <row r="130" spans="2:41" ht="15.95" customHeight="1" x14ac:dyDescent="0.2">
      <c r="B130" s="124" t="s">
        <v>240</v>
      </c>
      <c r="C130" s="90" t="s">
        <v>241</v>
      </c>
      <c r="D130" s="91">
        <f t="shared" si="49"/>
        <v>2000000</v>
      </c>
      <c r="E130" s="123"/>
      <c r="F130" s="114">
        <v>0</v>
      </c>
      <c r="G130" s="92">
        <v>0</v>
      </c>
      <c r="H130" s="92">
        <v>0</v>
      </c>
      <c r="I130" s="92">
        <v>0</v>
      </c>
      <c r="J130" s="92">
        <v>0</v>
      </c>
      <c r="K130" s="92">
        <v>0</v>
      </c>
      <c r="L130" s="92">
        <v>0</v>
      </c>
      <c r="M130" s="92">
        <v>0</v>
      </c>
      <c r="N130" s="92">
        <v>0</v>
      </c>
      <c r="O130" s="92">
        <v>0</v>
      </c>
      <c r="P130" s="92">
        <v>0</v>
      </c>
      <c r="Q130" s="92">
        <v>0</v>
      </c>
      <c r="R130" s="92">
        <v>0</v>
      </c>
      <c r="S130" s="92">
        <v>0</v>
      </c>
      <c r="T130" s="92">
        <v>0</v>
      </c>
      <c r="U130" s="92">
        <v>0</v>
      </c>
      <c r="V130" s="92">
        <v>0</v>
      </c>
      <c r="W130" s="92">
        <v>0</v>
      </c>
      <c r="X130" s="92">
        <v>0</v>
      </c>
      <c r="Y130" s="92">
        <v>0</v>
      </c>
      <c r="Z130" s="92">
        <v>0</v>
      </c>
      <c r="AA130" s="92">
        <v>0</v>
      </c>
      <c r="AB130" s="92">
        <v>0</v>
      </c>
      <c r="AC130" s="92">
        <v>0</v>
      </c>
      <c r="AD130" s="92">
        <v>0</v>
      </c>
      <c r="AE130" s="92">
        <v>0</v>
      </c>
      <c r="AF130" s="92">
        <v>0</v>
      </c>
      <c r="AG130" s="92">
        <v>0</v>
      </c>
      <c r="AH130" s="92">
        <v>2000000</v>
      </c>
      <c r="AI130" s="92">
        <v>0</v>
      </c>
      <c r="AJ130" s="92">
        <v>0</v>
      </c>
      <c r="AK130" s="92">
        <v>0</v>
      </c>
      <c r="AL130" s="92">
        <v>0</v>
      </c>
      <c r="AM130" s="92">
        <v>0</v>
      </c>
      <c r="AN130" s="92">
        <v>0</v>
      </c>
      <c r="AO130" s="92">
        <v>0</v>
      </c>
    </row>
    <row r="131" spans="2:41" ht="15.95" customHeight="1" x14ac:dyDescent="0.2">
      <c r="B131" s="125" t="s">
        <v>242</v>
      </c>
      <c r="C131" s="93" t="s">
        <v>243</v>
      </c>
      <c r="D131" s="94">
        <f>D72+D84+D85+D93+D103+D108+D111</f>
        <v>7700000</v>
      </c>
      <c r="E131" s="123"/>
      <c r="F131" s="115">
        <f>F72+F84+F85+F93+F103+F108+F111</f>
        <v>0</v>
      </c>
      <c r="G131" s="95">
        <f t="shared" ref="G131:AD131" si="50">G72+G84+G85+G93+G103+G108+G111</f>
        <v>0</v>
      </c>
      <c r="H131" s="95">
        <f t="shared" si="50"/>
        <v>0</v>
      </c>
      <c r="I131" s="95">
        <f t="shared" si="50"/>
        <v>0</v>
      </c>
      <c r="J131" s="95">
        <f t="shared" si="50"/>
        <v>0</v>
      </c>
      <c r="K131" s="95">
        <f t="shared" si="50"/>
        <v>0</v>
      </c>
      <c r="L131" s="95">
        <f t="shared" si="50"/>
        <v>0</v>
      </c>
      <c r="M131" s="95">
        <f t="shared" si="50"/>
        <v>0</v>
      </c>
      <c r="N131" s="95">
        <f t="shared" si="50"/>
        <v>0</v>
      </c>
      <c r="O131" s="95">
        <f t="shared" si="50"/>
        <v>0</v>
      </c>
      <c r="P131" s="95">
        <f t="shared" si="50"/>
        <v>0</v>
      </c>
      <c r="Q131" s="95">
        <f t="shared" si="50"/>
        <v>0</v>
      </c>
      <c r="R131" s="95">
        <f t="shared" si="50"/>
        <v>0</v>
      </c>
      <c r="S131" s="95">
        <f t="shared" si="50"/>
        <v>0</v>
      </c>
      <c r="T131" s="95">
        <f t="shared" si="50"/>
        <v>0</v>
      </c>
      <c r="U131" s="95">
        <f t="shared" si="50"/>
        <v>0</v>
      </c>
      <c r="V131" s="95">
        <f t="shared" si="50"/>
        <v>0</v>
      </c>
      <c r="W131" s="95">
        <f t="shared" si="50"/>
        <v>0</v>
      </c>
      <c r="X131" s="95">
        <f t="shared" si="50"/>
        <v>0</v>
      </c>
      <c r="Y131" s="95">
        <f t="shared" si="50"/>
        <v>0</v>
      </c>
      <c r="Z131" s="95">
        <f t="shared" si="50"/>
        <v>0</v>
      </c>
      <c r="AA131" s="95">
        <f t="shared" si="50"/>
        <v>0</v>
      </c>
      <c r="AB131" s="95">
        <f t="shared" si="50"/>
        <v>0</v>
      </c>
      <c r="AC131" s="95">
        <f t="shared" si="50"/>
        <v>300000</v>
      </c>
      <c r="AD131" s="95">
        <f t="shared" si="50"/>
        <v>0</v>
      </c>
      <c r="AE131" s="95">
        <f t="shared" ref="AE131:AO131" si="51">AE72+AE84+AE85+AE93+AE103+AE108+AE111</f>
        <v>0</v>
      </c>
      <c r="AF131" s="95">
        <f t="shared" si="51"/>
        <v>0</v>
      </c>
      <c r="AG131" s="95">
        <f t="shared" si="51"/>
        <v>0</v>
      </c>
      <c r="AH131" s="95">
        <f t="shared" si="51"/>
        <v>7400000</v>
      </c>
      <c r="AI131" s="95">
        <f t="shared" si="51"/>
        <v>0</v>
      </c>
      <c r="AJ131" s="95">
        <f t="shared" si="51"/>
        <v>0</v>
      </c>
      <c r="AK131" s="95">
        <f t="shared" si="51"/>
        <v>0</v>
      </c>
      <c r="AL131" s="95">
        <f t="shared" si="51"/>
        <v>0</v>
      </c>
      <c r="AM131" s="95">
        <f t="shared" si="51"/>
        <v>0</v>
      </c>
      <c r="AN131" s="95">
        <f t="shared" si="51"/>
        <v>0</v>
      </c>
      <c r="AO131" s="95">
        <f t="shared" si="51"/>
        <v>0</v>
      </c>
    </row>
    <row r="132" spans="2:41" ht="15.95" customHeight="1" x14ac:dyDescent="0.2">
      <c r="B132" s="124" t="s">
        <v>244</v>
      </c>
      <c r="C132" s="90" t="s">
        <v>245</v>
      </c>
      <c r="D132" s="91">
        <f>SUM(F132:AO132)</f>
        <v>0</v>
      </c>
      <c r="E132" s="123"/>
      <c r="F132" s="114">
        <v>0</v>
      </c>
      <c r="G132" s="92">
        <v>0</v>
      </c>
      <c r="H132" s="92">
        <v>0</v>
      </c>
      <c r="I132" s="92">
        <v>0</v>
      </c>
      <c r="J132" s="92">
        <v>0</v>
      </c>
      <c r="K132" s="92">
        <v>0</v>
      </c>
      <c r="L132" s="92">
        <v>0</v>
      </c>
      <c r="M132" s="92">
        <v>0</v>
      </c>
      <c r="N132" s="92">
        <v>0</v>
      </c>
      <c r="O132" s="92">
        <v>0</v>
      </c>
      <c r="P132" s="92">
        <v>0</v>
      </c>
      <c r="Q132" s="92">
        <v>0</v>
      </c>
      <c r="R132" s="92">
        <v>0</v>
      </c>
      <c r="S132" s="92">
        <v>0</v>
      </c>
      <c r="T132" s="92">
        <v>0</v>
      </c>
      <c r="U132" s="92">
        <v>0</v>
      </c>
      <c r="V132" s="92">
        <v>0</v>
      </c>
      <c r="W132" s="92">
        <v>0</v>
      </c>
      <c r="X132" s="92">
        <v>0</v>
      </c>
      <c r="Y132" s="92">
        <v>0</v>
      </c>
      <c r="Z132" s="92">
        <v>0</v>
      </c>
      <c r="AA132" s="92">
        <v>0</v>
      </c>
      <c r="AB132" s="92">
        <v>0</v>
      </c>
      <c r="AC132" s="92">
        <v>0</v>
      </c>
      <c r="AD132" s="92">
        <v>0</v>
      </c>
      <c r="AE132" s="92">
        <v>0</v>
      </c>
      <c r="AF132" s="92">
        <v>0</v>
      </c>
      <c r="AG132" s="92">
        <v>0</v>
      </c>
      <c r="AH132" s="92">
        <v>0</v>
      </c>
      <c r="AI132" s="92">
        <v>0</v>
      </c>
      <c r="AJ132" s="92">
        <v>0</v>
      </c>
      <c r="AK132" s="92">
        <v>0</v>
      </c>
      <c r="AL132" s="92">
        <v>0</v>
      </c>
      <c r="AM132" s="92">
        <v>0</v>
      </c>
      <c r="AN132" s="92">
        <v>0</v>
      </c>
      <c r="AO132" s="92">
        <v>0</v>
      </c>
    </row>
    <row r="133" spans="2:41" ht="15.95" hidden="1" customHeight="1" x14ac:dyDescent="0.2">
      <c r="B133" s="124" t="s">
        <v>246</v>
      </c>
      <c r="C133" s="90" t="s">
        <v>247</v>
      </c>
      <c r="D133" s="91">
        <f>SUM(F133:AO133)</f>
        <v>0</v>
      </c>
      <c r="E133" s="123"/>
      <c r="F133" s="114">
        <v>0</v>
      </c>
      <c r="G133" s="92">
        <v>0</v>
      </c>
      <c r="H133" s="92">
        <v>0</v>
      </c>
      <c r="I133" s="92">
        <v>0</v>
      </c>
      <c r="J133" s="92">
        <v>0</v>
      </c>
      <c r="K133" s="92">
        <v>0</v>
      </c>
      <c r="L133" s="92">
        <v>0</v>
      </c>
      <c r="M133" s="92">
        <v>0</v>
      </c>
      <c r="N133" s="92">
        <v>0</v>
      </c>
      <c r="O133" s="92">
        <v>0</v>
      </c>
      <c r="P133" s="92">
        <v>0</v>
      </c>
      <c r="Q133" s="92">
        <v>0</v>
      </c>
      <c r="R133" s="92">
        <v>0</v>
      </c>
      <c r="S133" s="92">
        <v>0</v>
      </c>
      <c r="T133" s="92">
        <v>0</v>
      </c>
      <c r="U133" s="92">
        <v>0</v>
      </c>
      <c r="V133" s="92">
        <v>0</v>
      </c>
      <c r="W133" s="92">
        <v>0</v>
      </c>
      <c r="X133" s="92">
        <v>0</v>
      </c>
      <c r="Y133" s="92">
        <v>0</v>
      </c>
      <c r="Z133" s="92">
        <v>0</v>
      </c>
      <c r="AA133" s="92">
        <v>0</v>
      </c>
      <c r="AB133" s="92">
        <v>0</v>
      </c>
      <c r="AC133" s="92">
        <v>0</v>
      </c>
      <c r="AD133" s="92">
        <v>0</v>
      </c>
      <c r="AE133" s="92">
        <v>0</v>
      </c>
      <c r="AF133" s="92">
        <v>0</v>
      </c>
      <c r="AG133" s="92">
        <v>0</v>
      </c>
      <c r="AH133" s="92">
        <v>0</v>
      </c>
      <c r="AI133" s="92">
        <v>0</v>
      </c>
      <c r="AJ133" s="92">
        <v>0</v>
      </c>
      <c r="AK133" s="92">
        <v>0</v>
      </c>
      <c r="AL133" s="92">
        <v>0</v>
      </c>
      <c r="AM133" s="92">
        <v>0</v>
      </c>
      <c r="AN133" s="92">
        <v>0</v>
      </c>
      <c r="AO133" s="92">
        <v>0</v>
      </c>
    </row>
    <row r="134" spans="2:41" ht="15.95" customHeight="1" x14ac:dyDescent="0.2">
      <c r="B134" s="124" t="s">
        <v>248</v>
      </c>
      <c r="C134" s="90" t="s">
        <v>249</v>
      </c>
      <c r="D134" s="91">
        <f>SUM(F134:AO134)</f>
        <v>0</v>
      </c>
      <c r="E134" s="123"/>
      <c r="F134" s="114">
        <v>0</v>
      </c>
      <c r="G134" s="92">
        <v>0</v>
      </c>
      <c r="H134" s="92">
        <v>0</v>
      </c>
      <c r="I134" s="92">
        <v>0</v>
      </c>
      <c r="J134" s="92">
        <v>0</v>
      </c>
      <c r="K134" s="92">
        <v>0</v>
      </c>
      <c r="L134" s="92">
        <v>0</v>
      </c>
      <c r="M134" s="92">
        <v>0</v>
      </c>
      <c r="N134" s="92">
        <v>0</v>
      </c>
      <c r="O134" s="92">
        <v>0</v>
      </c>
      <c r="P134" s="92">
        <v>0</v>
      </c>
      <c r="Q134" s="92">
        <v>0</v>
      </c>
      <c r="R134" s="92">
        <v>0</v>
      </c>
      <c r="S134" s="92">
        <v>0</v>
      </c>
      <c r="T134" s="92">
        <v>0</v>
      </c>
      <c r="U134" s="92">
        <v>0</v>
      </c>
      <c r="V134" s="92">
        <v>0</v>
      </c>
      <c r="W134" s="92">
        <v>0</v>
      </c>
      <c r="X134" s="92">
        <v>0</v>
      </c>
      <c r="Y134" s="92">
        <v>0</v>
      </c>
      <c r="Z134" s="92">
        <v>0</v>
      </c>
      <c r="AA134" s="92">
        <v>0</v>
      </c>
      <c r="AB134" s="92">
        <v>0</v>
      </c>
      <c r="AC134" s="92">
        <v>0</v>
      </c>
      <c r="AD134" s="92">
        <v>0</v>
      </c>
      <c r="AE134" s="92">
        <v>0</v>
      </c>
      <c r="AF134" s="92">
        <v>0</v>
      </c>
      <c r="AG134" s="92">
        <v>0</v>
      </c>
      <c r="AH134" s="92">
        <v>0</v>
      </c>
      <c r="AI134" s="92">
        <v>0</v>
      </c>
      <c r="AJ134" s="92">
        <v>0</v>
      </c>
      <c r="AK134" s="92">
        <v>0</v>
      </c>
      <c r="AL134" s="92">
        <v>0</v>
      </c>
      <c r="AM134" s="92">
        <v>0</v>
      </c>
      <c r="AN134" s="92">
        <v>0</v>
      </c>
      <c r="AO134" s="92">
        <v>0</v>
      </c>
    </row>
    <row r="135" spans="2:41" ht="15.95" customHeight="1" x14ac:dyDescent="0.2">
      <c r="B135" s="124" t="s">
        <v>250</v>
      </c>
      <c r="C135" s="90" t="s">
        <v>251</v>
      </c>
      <c r="D135" s="91">
        <f>SUM(F135:AO135)</f>
        <v>0</v>
      </c>
      <c r="E135" s="123"/>
      <c r="F135" s="114">
        <v>0</v>
      </c>
      <c r="G135" s="92">
        <v>0</v>
      </c>
      <c r="H135" s="92">
        <v>0</v>
      </c>
      <c r="I135" s="92">
        <v>0</v>
      </c>
      <c r="J135" s="92">
        <v>0</v>
      </c>
      <c r="K135" s="92">
        <v>0</v>
      </c>
      <c r="L135" s="92">
        <v>0</v>
      </c>
      <c r="M135" s="92">
        <v>0</v>
      </c>
      <c r="N135" s="92">
        <v>0</v>
      </c>
      <c r="O135" s="92">
        <v>0</v>
      </c>
      <c r="P135" s="92">
        <v>0</v>
      </c>
      <c r="Q135" s="92">
        <v>0</v>
      </c>
      <c r="R135" s="92">
        <v>0</v>
      </c>
      <c r="S135" s="92">
        <v>0</v>
      </c>
      <c r="T135" s="92">
        <v>0</v>
      </c>
      <c r="U135" s="92">
        <v>0</v>
      </c>
      <c r="V135" s="92">
        <v>0</v>
      </c>
      <c r="W135" s="92">
        <v>0</v>
      </c>
      <c r="X135" s="92">
        <v>0</v>
      </c>
      <c r="Y135" s="92">
        <v>0</v>
      </c>
      <c r="Z135" s="92">
        <v>0</v>
      </c>
      <c r="AA135" s="92">
        <v>0</v>
      </c>
      <c r="AB135" s="92">
        <v>0</v>
      </c>
      <c r="AC135" s="92">
        <v>0</v>
      </c>
      <c r="AD135" s="92">
        <v>0</v>
      </c>
      <c r="AE135" s="92">
        <v>0</v>
      </c>
      <c r="AF135" s="92">
        <v>0</v>
      </c>
      <c r="AG135" s="92">
        <v>0</v>
      </c>
      <c r="AH135" s="92">
        <v>0</v>
      </c>
      <c r="AI135" s="92">
        <v>0</v>
      </c>
      <c r="AJ135" s="92">
        <v>0</v>
      </c>
      <c r="AK135" s="92">
        <v>0</v>
      </c>
      <c r="AL135" s="92">
        <v>0</v>
      </c>
      <c r="AM135" s="92">
        <v>0</v>
      </c>
      <c r="AN135" s="92">
        <v>0</v>
      </c>
      <c r="AO135" s="92">
        <v>0</v>
      </c>
    </row>
    <row r="136" spans="2:41" ht="15.95" hidden="1" customHeight="1" x14ac:dyDescent="0.2">
      <c r="B136" s="124" t="s">
        <v>252</v>
      </c>
      <c r="C136" s="90" t="s">
        <v>253</v>
      </c>
      <c r="D136" s="91">
        <f>SUM(F136:AO136)</f>
        <v>0</v>
      </c>
      <c r="E136" s="123"/>
      <c r="F136" s="114">
        <v>0</v>
      </c>
      <c r="G136" s="92">
        <v>0</v>
      </c>
      <c r="H136" s="92">
        <v>0</v>
      </c>
      <c r="I136" s="92">
        <v>0</v>
      </c>
      <c r="J136" s="92">
        <v>0</v>
      </c>
      <c r="K136" s="92">
        <v>0</v>
      </c>
      <c r="L136" s="92">
        <v>0</v>
      </c>
      <c r="M136" s="92">
        <v>0</v>
      </c>
      <c r="N136" s="92">
        <v>0</v>
      </c>
      <c r="O136" s="92">
        <v>0</v>
      </c>
      <c r="P136" s="92">
        <v>0</v>
      </c>
      <c r="Q136" s="92">
        <v>0</v>
      </c>
      <c r="R136" s="92">
        <v>0</v>
      </c>
      <c r="S136" s="92">
        <v>0</v>
      </c>
      <c r="T136" s="92">
        <v>0</v>
      </c>
      <c r="U136" s="92">
        <v>0</v>
      </c>
      <c r="V136" s="92">
        <v>0</v>
      </c>
      <c r="W136" s="92">
        <v>0</v>
      </c>
      <c r="X136" s="92">
        <v>0</v>
      </c>
      <c r="Y136" s="92">
        <v>0</v>
      </c>
      <c r="Z136" s="92">
        <v>0</v>
      </c>
      <c r="AA136" s="92">
        <v>0</v>
      </c>
      <c r="AB136" s="92">
        <v>0</v>
      </c>
      <c r="AC136" s="92">
        <v>0</v>
      </c>
      <c r="AD136" s="92">
        <v>0</v>
      </c>
      <c r="AE136" s="92">
        <v>0</v>
      </c>
      <c r="AF136" s="92">
        <v>0</v>
      </c>
      <c r="AG136" s="92">
        <v>0</v>
      </c>
      <c r="AH136" s="92">
        <v>0</v>
      </c>
      <c r="AI136" s="92">
        <v>0</v>
      </c>
      <c r="AJ136" s="92">
        <v>0</v>
      </c>
      <c r="AK136" s="92">
        <v>0</v>
      </c>
      <c r="AL136" s="92">
        <v>0</v>
      </c>
      <c r="AM136" s="92">
        <v>0</v>
      </c>
      <c r="AN136" s="92">
        <v>0</v>
      </c>
      <c r="AO136" s="92">
        <v>0</v>
      </c>
    </row>
    <row r="137" spans="2:41" ht="15.95" customHeight="1" x14ac:dyDescent="0.2">
      <c r="B137" s="125" t="s">
        <v>254</v>
      </c>
      <c r="C137" s="93" t="s">
        <v>255</v>
      </c>
      <c r="D137" s="94">
        <f>SUM(D134:D136)</f>
        <v>0</v>
      </c>
      <c r="E137" s="123"/>
      <c r="F137" s="115">
        <f>SUM(F134:F136)</f>
        <v>0</v>
      </c>
      <c r="G137" s="95">
        <f t="shared" ref="G137:AD137" si="52">SUM(G134:G136)</f>
        <v>0</v>
      </c>
      <c r="H137" s="95">
        <f t="shared" si="52"/>
        <v>0</v>
      </c>
      <c r="I137" s="95">
        <f t="shared" si="52"/>
        <v>0</v>
      </c>
      <c r="J137" s="95">
        <f t="shared" si="52"/>
        <v>0</v>
      </c>
      <c r="K137" s="95">
        <f t="shared" si="52"/>
        <v>0</v>
      </c>
      <c r="L137" s="95">
        <f t="shared" si="52"/>
        <v>0</v>
      </c>
      <c r="M137" s="95">
        <f t="shared" si="52"/>
        <v>0</v>
      </c>
      <c r="N137" s="95">
        <f t="shared" si="52"/>
        <v>0</v>
      </c>
      <c r="O137" s="95">
        <f t="shared" si="52"/>
        <v>0</v>
      </c>
      <c r="P137" s="95">
        <f t="shared" si="52"/>
        <v>0</v>
      </c>
      <c r="Q137" s="95">
        <f t="shared" si="52"/>
        <v>0</v>
      </c>
      <c r="R137" s="95">
        <f t="shared" si="52"/>
        <v>0</v>
      </c>
      <c r="S137" s="95">
        <f t="shared" si="52"/>
        <v>0</v>
      </c>
      <c r="T137" s="95">
        <f t="shared" si="52"/>
        <v>0</v>
      </c>
      <c r="U137" s="95">
        <f t="shared" si="52"/>
        <v>0</v>
      </c>
      <c r="V137" s="95">
        <f t="shared" si="52"/>
        <v>0</v>
      </c>
      <c r="W137" s="95">
        <f t="shared" si="52"/>
        <v>0</v>
      </c>
      <c r="X137" s="95">
        <f t="shared" si="52"/>
        <v>0</v>
      </c>
      <c r="Y137" s="95">
        <f t="shared" si="52"/>
        <v>0</v>
      </c>
      <c r="Z137" s="95">
        <f t="shared" si="52"/>
        <v>0</v>
      </c>
      <c r="AA137" s="95">
        <f t="shared" si="52"/>
        <v>0</v>
      </c>
      <c r="AB137" s="95">
        <f t="shared" si="52"/>
        <v>0</v>
      </c>
      <c r="AC137" s="95">
        <f t="shared" si="52"/>
        <v>0</v>
      </c>
      <c r="AD137" s="95">
        <f t="shared" si="52"/>
        <v>0</v>
      </c>
      <c r="AE137" s="95">
        <f t="shared" ref="AE137:AO137" si="53">SUM(AE134:AE136)</f>
        <v>0</v>
      </c>
      <c r="AF137" s="95">
        <f t="shared" si="53"/>
        <v>0</v>
      </c>
      <c r="AG137" s="95">
        <f t="shared" si="53"/>
        <v>0</v>
      </c>
      <c r="AH137" s="95">
        <f t="shared" si="53"/>
        <v>0</v>
      </c>
      <c r="AI137" s="95">
        <f t="shared" si="53"/>
        <v>0</v>
      </c>
      <c r="AJ137" s="95">
        <f t="shared" si="53"/>
        <v>0</v>
      </c>
      <c r="AK137" s="95">
        <f t="shared" si="53"/>
        <v>0</v>
      </c>
      <c r="AL137" s="95">
        <f t="shared" si="53"/>
        <v>0</v>
      </c>
      <c r="AM137" s="95">
        <f t="shared" si="53"/>
        <v>0</v>
      </c>
      <c r="AN137" s="95">
        <f t="shared" si="53"/>
        <v>0</v>
      </c>
      <c r="AO137" s="95">
        <f t="shared" si="53"/>
        <v>0</v>
      </c>
    </row>
    <row r="138" spans="2:41" ht="15.95" customHeight="1" x14ac:dyDescent="0.2">
      <c r="B138" s="124" t="s">
        <v>256</v>
      </c>
      <c r="C138" s="90" t="s">
        <v>257</v>
      </c>
      <c r="D138" s="91">
        <f>SUM(F138:AO138)</f>
        <v>0</v>
      </c>
      <c r="E138" s="123"/>
      <c r="F138" s="114">
        <v>0</v>
      </c>
      <c r="G138" s="92">
        <v>0</v>
      </c>
      <c r="H138" s="92">
        <v>0</v>
      </c>
      <c r="I138" s="92">
        <v>0</v>
      </c>
      <c r="J138" s="92">
        <v>0</v>
      </c>
      <c r="K138" s="92">
        <v>0</v>
      </c>
      <c r="L138" s="92">
        <v>0</v>
      </c>
      <c r="M138" s="92">
        <v>0</v>
      </c>
      <c r="N138" s="92">
        <v>0</v>
      </c>
      <c r="O138" s="92">
        <v>0</v>
      </c>
      <c r="P138" s="92">
        <v>0</v>
      </c>
      <c r="Q138" s="92">
        <v>0</v>
      </c>
      <c r="R138" s="92">
        <v>0</v>
      </c>
      <c r="S138" s="92">
        <v>0</v>
      </c>
      <c r="T138" s="92">
        <v>0</v>
      </c>
      <c r="U138" s="92">
        <v>0</v>
      </c>
      <c r="V138" s="92">
        <v>0</v>
      </c>
      <c r="W138" s="92">
        <v>0</v>
      </c>
      <c r="X138" s="92">
        <v>0</v>
      </c>
      <c r="Y138" s="92">
        <v>0</v>
      </c>
      <c r="Z138" s="92">
        <v>0</v>
      </c>
      <c r="AA138" s="92">
        <v>0</v>
      </c>
      <c r="AB138" s="92">
        <v>0</v>
      </c>
      <c r="AC138" s="92">
        <v>0</v>
      </c>
      <c r="AD138" s="92">
        <v>0</v>
      </c>
      <c r="AE138" s="92">
        <v>0</v>
      </c>
      <c r="AF138" s="92">
        <v>0</v>
      </c>
      <c r="AG138" s="92">
        <v>0</v>
      </c>
      <c r="AH138" s="92">
        <v>0</v>
      </c>
      <c r="AI138" s="92">
        <v>0</v>
      </c>
      <c r="AJ138" s="92">
        <v>0</v>
      </c>
      <c r="AK138" s="92">
        <v>0</v>
      </c>
      <c r="AL138" s="92">
        <v>0</v>
      </c>
      <c r="AM138" s="92">
        <v>0</v>
      </c>
      <c r="AN138" s="92">
        <v>0</v>
      </c>
      <c r="AO138" s="92">
        <v>0</v>
      </c>
    </row>
    <row r="139" spans="2:41" ht="15.95" customHeight="1" x14ac:dyDescent="0.2">
      <c r="B139" s="125" t="s">
        <v>258</v>
      </c>
      <c r="C139" s="93" t="s">
        <v>259</v>
      </c>
      <c r="D139" s="94">
        <f>SUM(D140:D149)</f>
        <v>0</v>
      </c>
      <c r="E139" s="123"/>
      <c r="F139" s="115">
        <f>SUM(F140:F149)</f>
        <v>0</v>
      </c>
      <c r="G139" s="95">
        <f t="shared" ref="G139:AD139" si="54">SUM(G140:G149)</f>
        <v>0</v>
      </c>
      <c r="H139" s="95">
        <f t="shared" si="54"/>
        <v>0</v>
      </c>
      <c r="I139" s="95">
        <f t="shared" si="54"/>
        <v>0</v>
      </c>
      <c r="J139" s="95">
        <f t="shared" si="54"/>
        <v>0</v>
      </c>
      <c r="K139" s="95">
        <f t="shared" si="54"/>
        <v>0</v>
      </c>
      <c r="L139" s="95">
        <f t="shared" si="54"/>
        <v>0</v>
      </c>
      <c r="M139" s="95">
        <f t="shared" si="54"/>
        <v>0</v>
      </c>
      <c r="N139" s="95">
        <f t="shared" si="54"/>
        <v>0</v>
      </c>
      <c r="O139" s="95">
        <f t="shared" si="54"/>
        <v>0</v>
      </c>
      <c r="P139" s="95">
        <f t="shared" si="54"/>
        <v>0</v>
      </c>
      <c r="Q139" s="95">
        <f t="shared" si="54"/>
        <v>0</v>
      </c>
      <c r="R139" s="95">
        <f t="shared" si="54"/>
        <v>0</v>
      </c>
      <c r="S139" s="95">
        <f t="shared" si="54"/>
        <v>0</v>
      </c>
      <c r="T139" s="95">
        <f t="shared" si="54"/>
        <v>0</v>
      </c>
      <c r="U139" s="95">
        <f t="shared" si="54"/>
        <v>0</v>
      </c>
      <c r="V139" s="95">
        <f t="shared" si="54"/>
        <v>0</v>
      </c>
      <c r="W139" s="95">
        <f t="shared" si="54"/>
        <v>0</v>
      </c>
      <c r="X139" s="95">
        <f t="shared" si="54"/>
        <v>0</v>
      </c>
      <c r="Y139" s="95">
        <f t="shared" si="54"/>
        <v>0</v>
      </c>
      <c r="Z139" s="95">
        <f t="shared" si="54"/>
        <v>0</v>
      </c>
      <c r="AA139" s="95">
        <f t="shared" si="54"/>
        <v>0</v>
      </c>
      <c r="AB139" s="95">
        <f t="shared" si="54"/>
        <v>0</v>
      </c>
      <c r="AC139" s="95">
        <f t="shared" si="54"/>
        <v>0</v>
      </c>
      <c r="AD139" s="95">
        <f t="shared" si="54"/>
        <v>0</v>
      </c>
      <c r="AE139" s="95">
        <f t="shared" ref="AE139:AO139" si="55">SUM(AE140:AE149)</f>
        <v>0</v>
      </c>
      <c r="AF139" s="95">
        <f t="shared" si="55"/>
        <v>0</v>
      </c>
      <c r="AG139" s="95">
        <f t="shared" si="55"/>
        <v>0</v>
      </c>
      <c r="AH139" s="95">
        <f t="shared" si="55"/>
        <v>0</v>
      </c>
      <c r="AI139" s="95">
        <f t="shared" si="55"/>
        <v>0</v>
      </c>
      <c r="AJ139" s="95">
        <f t="shared" si="55"/>
        <v>0</v>
      </c>
      <c r="AK139" s="95">
        <f t="shared" si="55"/>
        <v>0</v>
      </c>
      <c r="AL139" s="95">
        <f t="shared" si="55"/>
        <v>0</v>
      </c>
      <c r="AM139" s="95">
        <f t="shared" si="55"/>
        <v>0</v>
      </c>
      <c r="AN139" s="95">
        <f t="shared" si="55"/>
        <v>0</v>
      </c>
      <c r="AO139" s="95">
        <f t="shared" si="55"/>
        <v>0</v>
      </c>
    </row>
    <row r="140" spans="2:41" ht="15.95" hidden="1" customHeight="1" x14ac:dyDescent="0.2">
      <c r="B140" s="124" t="s">
        <v>260</v>
      </c>
      <c r="C140" s="90" t="s">
        <v>261</v>
      </c>
      <c r="D140" s="91">
        <f>SUM(F140:AO140)</f>
        <v>0</v>
      </c>
      <c r="E140" s="123"/>
      <c r="F140" s="114">
        <v>0</v>
      </c>
      <c r="G140" s="92">
        <v>0</v>
      </c>
      <c r="H140" s="92">
        <v>0</v>
      </c>
      <c r="I140" s="92">
        <v>0</v>
      </c>
      <c r="J140" s="92">
        <v>0</v>
      </c>
      <c r="K140" s="92">
        <v>0</v>
      </c>
      <c r="L140" s="92">
        <v>0</v>
      </c>
      <c r="M140" s="92">
        <v>0</v>
      </c>
      <c r="N140" s="92">
        <v>0</v>
      </c>
      <c r="O140" s="92">
        <v>0</v>
      </c>
      <c r="P140" s="92">
        <v>0</v>
      </c>
      <c r="Q140" s="92">
        <v>0</v>
      </c>
      <c r="R140" s="92">
        <v>0</v>
      </c>
      <c r="S140" s="92">
        <v>0</v>
      </c>
      <c r="T140" s="92">
        <v>0</v>
      </c>
      <c r="U140" s="92">
        <v>0</v>
      </c>
      <c r="V140" s="92">
        <v>0</v>
      </c>
      <c r="W140" s="92">
        <v>0</v>
      </c>
      <c r="X140" s="92">
        <v>0</v>
      </c>
      <c r="Y140" s="92">
        <v>0</v>
      </c>
      <c r="Z140" s="92">
        <v>0</v>
      </c>
      <c r="AA140" s="92">
        <v>0</v>
      </c>
      <c r="AB140" s="92">
        <v>0</v>
      </c>
      <c r="AC140" s="92">
        <v>0</v>
      </c>
      <c r="AD140" s="92">
        <v>0</v>
      </c>
      <c r="AE140" s="92">
        <v>0</v>
      </c>
      <c r="AF140" s="92">
        <v>0</v>
      </c>
      <c r="AG140" s="92">
        <v>0</v>
      </c>
      <c r="AH140" s="92">
        <v>0</v>
      </c>
      <c r="AI140" s="92">
        <v>0</v>
      </c>
      <c r="AJ140" s="92">
        <v>0</v>
      </c>
      <c r="AK140" s="92">
        <v>0</v>
      </c>
      <c r="AL140" s="92">
        <v>0</v>
      </c>
      <c r="AM140" s="92">
        <v>0</v>
      </c>
      <c r="AN140" s="92">
        <v>0</v>
      </c>
      <c r="AO140" s="92">
        <v>0</v>
      </c>
    </row>
    <row r="141" spans="2:41" ht="15.95" hidden="1" customHeight="1" x14ac:dyDescent="0.2">
      <c r="B141" s="124" t="s">
        <v>262</v>
      </c>
      <c r="C141" s="90" t="s">
        <v>263</v>
      </c>
      <c r="D141" s="91">
        <f t="shared" ref="D141:D204" si="56">SUM(F141:AO141)</f>
        <v>0</v>
      </c>
      <c r="E141" s="123"/>
      <c r="F141" s="114">
        <v>0</v>
      </c>
      <c r="G141" s="92">
        <v>0</v>
      </c>
      <c r="H141" s="92">
        <v>0</v>
      </c>
      <c r="I141" s="92">
        <v>0</v>
      </c>
      <c r="J141" s="92">
        <v>0</v>
      </c>
      <c r="K141" s="92">
        <v>0</v>
      </c>
      <c r="L141" s="92">
        <v>0</v>
      </c>
      <c r="M141" s="92">
        <v>0</v>
      </c>
      <c r="N141" s="92">
        <v>0</v>
      </c>
      <c r="O141" s="92">
        <v>0</v>
      </c>
      <c r="P141" s="92">
        <v>0</v>
      </c>
      <c r="Q141" s="92">
        <v>0</v>
      </c>
      <c r="R141" s="92">
        <v>0</v>
      </c>
      <c r="S141" s="92">
        <v>0</v>
      </c>
      <c r="T141" s="92">
        <v>0</v>
      </c>
      <c r="U141" s="92">
        <v>0</v>
      </c>
      <c r="V141" s="92">
        <v>0</v>
      </c>
      <c r="W141" s="92">
        <v>0</v>
      </c>
      <c r="X141" s="92">
        <v>0</v>
      </c>
      <c r="Y141" s="92">
        <v>0</v>
      </c>
      <c r="Z141" s="92">
        <v>0</v>
      </c>
      <c r="AA141" s="92">
        <v>0</v>
      </c>
      <c r="AB141" s="92">
        <v>0</v>
      </c>
      <c r="AC141" s="92">
        <v>0</v>
      </c>
      <c r="AD141" s="92">
        <v>0</v>
      </c>
      <c r="AE141" s="92">
        <v>0</v>
      </c>
      <c r="AF141" s="92">
        <v>0</v>
      </c>
      <c r="AG141" s="92">
        <v>0</v>
      </c>
      <c r="AH141" s="92">
        <v>0</v>
      </c>
      <c r="AI141" s="92">
        <v>0</v>
      </c>
      <c r="AJ141" s="92">
        <v>0</v>
      </c>
      <c r="AK141" s="92">
        <v>0</v>
      </c>
      <c r="AL141" s="92">
        <v>0</v>
      </c>
      <c r="AM141" s="92">
        <v>0</v>
      </c>
      <c r="AN141" s="92">
        <v>0</v>
      </c>
      <c r="AO141" s="92">
        <v>0</v>
      </c>
    </row>
    <row r="142" spans="2:41" ht="15.95" hidden="1" customHeight="1" x14ac:dyDescent="0.2">
      <c r="B142" s="124" t="s">
        <v>264</v>
      </c>
      <c r="C142" s="90" t="s">
        <v>265</v>
      </c>
      <c r="D142" s="91">
        <f t="shared" si="56"/>
        <v>0</v>
      </c>
      <c r="E142" s="123"/>
      <c r="F142" s="114">
        <v>0</v>
      </c>
      <c r="G142" s="92">
        <v>0</v>
      </c>
      <c r="H142" s="92">
        <v>0</v>
      </c>
      <c r="I142" s="92">
        <v>0</v>
      </c>
      <c r="J142" s="92">
        <v>0</v>
      </c>
      <c r="K142" s="92">
        <v>0</v>
      </c>
      <c r="L142" s="92">
        <v>0</v>
      </c>
      <c r="M142" s="92">
        <v>0</v>
      </c>
      <c r="N142" s="92">
        <v>0</v>
      </c>
      <c r="O142" s="92">
        <v>0</v>
      </c>
      <c r="P142" s="92">
        <v>0</v>
      </c>
      <c r="Q142" s="92">
        <v>0</v>
      </c>
      <c r="R142" s="92">
        <v>0</v>
      </c>
      <c r="S142" s="92">
        <v>0</v>
      </c>
      <c r="T142" s="92">
        <v>0</v>
      </c>
      <c r="U142" s="92">
        <v>0</v>
      </c>
      <c r="V142" s="92">
        <v>0</v>
      </c>
      <c r="W142" s="92">
        <v>0</v>
      </c>
      <c r="X142" s="92">
        <v>0</v>
      </c>
      <c r="Y142" s="92">
        <v>0</v>
      </c>
      <c r="Z142" s="92">
        <v>0</v>
      </c>
      <c r="AA142" s="92">
        <v>0</v>
      </c>
      <c r="AB142" s="92">
        <v>0</v>
      </c>
      <c r="AC142" s="92">
        <v>0</v>
      </c>
      <c r="AD142" s="92">
        <v>0</v>
      </c>
      <c r="AE142" s="92">
        <v>0</v>
      </c>
      <c r="AF142" s="92">
        <v>0</v>
      </c>
      <c r="AG142" s="92">
        <v>0</v>
      </c>
      <c r="AH142" s="92">
        <v>0</v>
      </c>
      <c r="AI142" s="92">
        <v>0</v>
      </c>
      <c r="AJ142" s="92">
        <v>0</v>
      </c>
      <c r="AK142" s="92">
        <v>0</v>
      </c>
      <c r="AL142" s="92">
        <v>0</v>
      </c>
      <c r="AM142" s="92">
        <v>0</v>
      </c>
      <c r="AN142" s="92">
        <v>0</v>
      </c>
      <c r="AO142" s="92">
        <v>0</v>
      </c>
    </row>
    <row r="143" spans="2:41" ht="15.95" hidden="1" customHeight="1" x14ac:dyDescent="0.2">
      <c r="B143" s="124" t="s">
        <v>266</v>
      </c>
      <c r="C143" s="90" t="s">
        <v>267</v>
      </c>
      <c r="D143" s="91">
        <f t="shared" si="56"/>
        <v>0</v>
      </c>
      <c r="E143" s="123"/>
      <c r="F143" s="114">
        <v>0</v>
      </c>
      <c r="G143" s="92">
        <v>0</v>
      </c>
      <c r="H143" s="92">
        <v>0</v>
      </c>
      <c r="I143" s="92">
        <v>0</v>
      </c>
      <c r="J143" s="92">
        <v>0</v>
      </c>
      <c r="K143" s="92">
        <v>0</v>
      </c>
      <c r="L143" s="92">
        <v>0</v>
      </c>
      <c r="M143" s="92">
        <v>0</v>
      </c>
      <c r="N143" s="92">
        <v>0</v>
      </c>
      <c r="O143" s="92">
        <v>0</v>
      </c>
      <c r="P143" s="92">
        <v>0</v>
      </c>
      <c r="Q143" s="92">
        <v>0</v>
      </c>
      <c r="R143" s="92">
        <v>0</v>
      </c>
      <c r="S143" s="92">
        <v>0</v>
      </c>
      <c r="T143" s="92">
        <v>0</v>
      </c>
      <c r="U143" s="92">
        <v>0</v>
      </c>
      <c r="V143" s="92">
        <v>0</v>
      </c>
      <c r="W143" s="92">
        <v>0</v>
      </c>
      <c r="X143" s="92">
        <v>0</v>
      </c>
      <c r="Y143" s="92">
        <v>0</v>
      </c>
      <c r="Z143" s="92">
        <v>0</v>
      </c>
      <c r="AA143" s="92">
        <v>0</v>
      </c>
      <c r="AB143" s="92">
        <v>0</v>
      </c>
      <c r="AC143" s="92">
        <v>0</v>
      </c>
      <c r="AD143" s="92">
        <v>0</v>
      </c>
      <c r="AE143" s="92">
        <v>0</v>
      </c>
      <c r="AF143" s="92">
        <v>0</v>
      </c>
      <c r="AG143" s="92">
        <v>0</v>
      </c>
      <c r="AH143" s="92">
        <v>0</v>
      </c>
      <c r="AI143" s="92">
        <v>0</v>
      </c>
      <c r="AJ143" s="92">
        <v>0</v>
      </c>
      <c r="AK143" s="92">
        <v>0</v>
      </c>
      <c r="AL143" s="92">
        <v>0</v>
      </c>
      <c r="AM143" s="92">
        <v>0</v>
      </c>
      <c r="AN143" s="92">
        <v>0</v>
      </c>
      <c r="AO143" s="92">
        <v>0</v>
      </c>
    </row>
    <row r="144" spans="2:41" ht="15.95" hidden="1" customHeight="1" x14ac:dyDescent="0.2">
      <c r="B144" s="124" t="s">
        <v>268</v>
      </c>
      <c r="C144" s="90" t="s">
        <v>269</v>
      </c>
      <c r="D144" s="91">
        <f t="shared" si="56"/>
        <v>0</v>
      </c>
      <c r="E144" s="123"/>
      <c r="F144" s="114">
        <v>0</v>
      </c>
      <c r="G144" s="92">
        <v>0</v>
      </c>
      <c r="H144" s="92">
        <v>0</v>
      </c>
      <c r="I144" s="92">
        <v>0</v>
      </c>
      <c r="J144" s="92">
        <v>0</v>
      </c>
      <c r="K144" s="92">
        <v>0</v>
      </c>
      <c r="L144" s="92">
        <v>0</v>
      </c>
      <c r="M144" s="92">
        <v>0</v>
      </c>
      <c r="N144" s="92">
        <v>0</v>
      </c>
      <c r="O144" s="92">
        <v>0</v>
      </c>
      <c r="P144" s="92">
        <v>0</v>
      </c>
      <c r="Q144" s="92">
        <v>0</v>
      </c>
      <c r="R144" s="92">
        <v>0</v>
      </c>
      <c r="S144" s="92">
        <v>0</v>
      </c>
      <c r="T144" s="92">
        <v>0</v>
      </c>
      <c r="U144" s="92">
        <v>0</v>
      </c>
      <c r="V144" s="92">
        <v>0</v>
      </c>
      <c r="W144" s="92">
        <v>0</v>
      </c>
      <c r="X144" s="92">
        <v>0</v>
      </c>
      <c r="Y144" s="92">
        <v>0</v>
      </c>
      <c r="Z144" s="92">
        <v>0</v>
      </c>
      <c r="AA144" s="92">
        <v>0</v>
      </c>
      <c r="AB144" s="92">
        <v>0</v>
      </c>
      <c r="AC144" s="92">
        <v>0</v>
      </c>
      <c r="AD144" s="92">
        <v>0</v>
      </c>
      <c r="AE144" s="92">
        <v>0</v>
      </c>
      <c r="AF144" s="92">
        <v>0</v>
      </c>
      <c r="AG144" s="92">
        <v>0</v>
      </c>
      <c r="AH144" s="92">
        <v>0</v>
      </c>
      <c r="AI144" s="92">
        <v>0</v>
      </c>
      <c r="AJ144" s="92">
        <v>0</v>
      </c>
      <c r="AK144" s="92">
        <v>0</v>
      </c>
      <c r="AL144" s="92">
        <v>0</v>
      </c>
      <c r="AM144" s="92">
        <v>0</v>
      </c>
      <c r="AN144" s="92">
        <v>0</v>
      </c>
      <c r="AO144" s="92">
        <v>0</v>
      </c>
    </row>
    <row r="145" spans="2:41" ht="15.95" hidden="1" customHeight="1" x14ac:dyDescent="0.2">
      <c r="B145" s="124" t="s">
        <v>270</v>
      </c>
      <c r="C145" s="90" t="s">
        <v>271</v>
      </c>
      <c r="D145" s="91">
        <f t="shared" si="56"/>
        <v>0</v>
      </c>
      <c r="E145" s="123"/>
      <c r="F145" s="114">
        <v>0</v>
      </c>
      <c r="G145" s="92">
        <v>0</v>
      </c>
      <c r="H145" s="92">
        <v>0</v>
      </c>
      <c r="I145" s="92">
        <v>0</v>
      </c>
      <c r="J145" s="92">
        <v>0</v>
      </c>
      <c r="K145" s="92">
        <v>0</v>
      </c>
      <c r="L145" s="92">
        <v>0</v>
      </c>
      <c r="M145" s="92">
        <v>0</v>
      </c>
      <c r="N145" s="92">
        <v>0</v>
      </c>
      <c r="O145" s="92">
        <v>0</v>
      </c>
      <c r="P145" s="92">
        <v>0</v>
      </c>
      <c r="Q145" s="92">
        <v>0</v>
      </c>
      <c r="R145" s="92">
        <v>0</v>
      </c>
      <c r="S145" s="92">
        <v>0</v>
      </c>
      <c r="T145" s="92">
        <v>0</v>
      </c>
      <c r="U145" s="92">
        <v>0</v>
      </c>
      <c r="V145" s="92">
        <v>0</v>
      </c>
      <c r="W145" s="92">
        <v>0</v>
      </c>
      <c r="X145" s="92">
        <v>0</v>
      </c>
      <c r="Y145" s="92">
        <v>0</v>
      </c>
      <c r="Z145" s="92">
        <v>0</v>
      </c>
      <c r="AA145" s="92">
        <v>0</v>
      </c>
      <c r="AB145" s="92">
        <v>0</v>
      </c>
      <c r="AC145" s="92">
        <v>0</v>
      </c>
      <c r="AD145" s="92">
        <v>0</v>
      </c>
      <c r="AE145" s="92">
        <v>0</v>
      </c>
      <c r="AF145" s="92">
        <v>0</v>
      </c>
      <c r="AG145" s="92">
        <v>0</v>
      </c>
      <c r="AH145" s="92">
        <v>0</v>
      </c>
      <c r="AI145" s="92">
        <v>0</v>
      </c>
      <c r="AJ145" s="92">
        <v>0</v>
      </c>
      <c r="AK145" s="92">
        <v>0</v>
      </c>
      <c r="AL145" s="92">
        <v>0</v>
      </c>
      <c r="AM145" s="92">
        <v>0</v>
      </c>
      <c r="AN145" s="92">
        <v>0</v>
      </c>
      <c r="AO145" s="92">
        <v>0</v>
      </c>
    </row>
    <row r="146" spans="2:41" ht="15.95" hidden="1" customHeight="1" x14ac:dyDescent="0.2">
      <c r="B146" s="124" t="s">
        <v>272</v>
      </c>
      <c r="C146" s="90" t="s">
        <v>273</v>
      </c>
      <c r="D146" s="91">
        <f t="shared" si="56"/>
        <v>0</v>
      </c>
      <c r="E146" s="123"/>
      <c r="F146" s="114">
        <v>0</v>
      </c>
      <c r="G146" s="92">
        <v>0</v>
      </c>
      <c r="H146" s="92">
        <v>0</v>
      </c>
      <c r="I146" s="92">
        <v>0</v>
      </c>
      <c r="J146" s="92">
        <v>0</v>
      </c>
      <c r="K146" s="92">
        <v>0</v>
      </c>
      <c r="L146" s="92">
        <v>0</v>
      </c>
      <c r="M146" s="92">
        <v>0</v>
      </c>
      <c r="N146" s="92">
        <v>0</v>
      </c>
      <c r="O146" s="92">
        <v>0</v>
      </c>
      <c r="P146" s="92">
        <v>0</v>
      </c>
      <c r="Q146" s="92">
        <v>0</v>
      </c>
      <c r="R146" s="92">
        <v>0</v>
      </c>
      <c r="S146" s="92">
        <v>0</v>
      </c>
      <c r="T146" s="92">
        <v>0</v>
      </c>
      <c r="U146" s="92">
        <v>0</v>
      </c>
      <c r="V146" s="92">
        <v>0</v>
      </c>
      <c r="W146" s="92">
        <v>0</v>
      </c>
      <c r="X146" s="92">
        <v>0</v>
      </c>
      <c r="Y146" s="92">
        <v>0</v>
      </c>
      <c r="Z146" s="92">
        <v>0</v>
      </c>
      <c r="AA146" s="92">
        <v>0</v>
      </c>
      <c r="AB146" s="92">
        <v>0</v>
      </c>
      <c r="AC146" s="92">
        <v>0</v>
      </c>
      <c r="AD146" s="92">
        <v>0</v>
      </c>
      <c r="AE146" s="92">
        <v>0</v>
      </c>
      <c r="AF146" s="92">
        <v>0</v>
      </c>
      <c r="AG146" s="92">
        <v>0</v>
      </c>
      <c r="AH146" s="92">
        <v>0</v>
      </c>
      <c r="AI146" s="92">
        <v>0</v>
      </c>
      <c r="AJ146" s="92">
        <v>0</v>
      </c>
      <c r="AK146" s="92">
        <v>0</v>
      </c>
      <c r="AL146" s="92">
        <v>0</v>
      </c>
      <c r="AM146" s="92">
        <v>0</v>
      </c>
      <c r="AN146" s="92">
        <v>0</v>
      </c>
      <c r="AO146" s="92">
        <v>0</v>
      </c>
    </row>
    <row r="147" spans="2:41" ht="15.95" hidden="1" customHeight="1" x14ac:dyDescent="0.2">
      <c r="B147" s="124" t="s">
        <v>274</v>
      </c>
      <c r="C147" s="90" t="s">
        <v>275</v>
      </c>
      <c r="D147" s="91">
        <f t="shared" si="56"/>
        <v>0</v>
      </c>
      <c r="E147" s="123"/>
      <c r="F147" s="114">
        <v>0</v>
      </c>
      <c r="G147" s="92">
        <v>0</v>
      </c>
      <c r="H147" s="92">
        <v>0</v>
      </c>
      <c r="I147" s="92">
        <v>0</v>
      </c>
      <c r="J147" s="92">
        <v>0</v>
      </c>
      <c r="K147" s="92">
        <v>0</v>
      </c>
      <c r="L147" s="92">
        <v>0</v>
      </c>
      <c r="M147" s="92">
        <v>0</v>
      </c>
      <c r="N147" s="92">
        <v>0</v>
      </c>
      <c r="O147" s="92">
        <v>0</v>
      </c>
      <c r="P147" s="92">
        <v>0</v>
      </c>
      <c r="Q147" s="92">
        <v>0</v>
      </c>
      <c r="R147" s="92">
        <v>0</v>
      </c>
      <c r="S147" s="92">
        <v>0</v>
      </c>
      <c r="T147" s="92">
        <v>0</v>
      </c>
      <c r="U147" s="92">
        <v>0</v>
      </c>
      <c r="V147" s="92">
        <v>0</v>
      </c>
      <c r="W147" s="92">
        <v>0</v>
      </c>
      <c r="X147" s="92">
        <v>0</v>
      </c>
      <c r="Y147" s="92">
        <v>0</v>
      </c>
      <c r="Z147" s="92">
        <v>0</v>
      </c>
      <c r="AA147" s="92">
        <v>0</v>
      </c>
      <c r="AB147" s="92">
        <v>0</v>
      </c>
      <c r="AC147" s="92">
        <v>0</v>
      </c>
      <c r="AD147" s="92">
        <v>0</v>
      </c>
      <c r="AE147" s="92">
        <v>0</v>
      </c>
      <c r="AF147" s="92">
        <v>0</v>
      </c>
      <c r="AG147" s="92">
        <v>0</v>
      </c>
      <c r="AH147" s="92">
        <v>0</v>
      </c>
      <c r="AI147" s="92">
        <v>0</v>
      </c>
      <c r="AJ147" s="92">
        <v>0</v>
      </c>
      <c r="AK147" s="92">
        <v>0</v>
      </c>
      <c r="AL147" s="92">
        <v>0</v>
      </c>
      <c r="AM147" s="92">
        <v>0</v>
      </c>
      <c r="AN147" s="92">
        <v>0</v>
      </c>
      <c r="AO147" s="92">
        <v>0</v>
      </c>
    </row>
    <row r="148" spans="2:41" ht="15.95" hidden="1" customHeight="1" x14ac:dyDescent="0.2">
      <c r="B148" s="124" t="s">
        <v>276</v>
      </c>
      <c r="C148" s="90" t="s">
        <v>277</v>
      </c>
      <c r="D148" s="91">
        <f t="shared" si="56"/>
        <v>0</v>
      </c>
      <c r="E148" s="123"/>
      <c r="F148" s="114">
        <v>0</v>
      </c>
      <c r="G148" s="92">
        <v>0</v>
      </c>
      <c r="H148" s="92">
        <v>0</v>
      </c>
      <c r="I148" s="92">
        <v>0</v>
      </c>
      <c r="J148" s="92">
        <v>0</v>
      </c>
      <c r="K148" s="92">
        <v>0</v>
      </c>
      <c r="L148" s="92">
        <v>0</v>
      </c>
      <c r="M148" s="92">
        <v>0</v>
      </c>
      <c r="N148" s="92">
        <v>0</v>
      </c>
      <c r="O148" s="92">
        <v>0</v>
      </c>
      <c r="P148" s="92">
        <v>0</v>
      </c>
      <c r="Q148" s="92">
        <v>0</v>
      </c>
      <c r="R148" s="92">
        <v>0</v>
      </c>
      <c r="S148" s="92">
        <v>0</v>
      </c>
      <c r="T148" s="92">
        <v>0</v>
      </c>
      <c r="U148" s="92">
        <v>0</v>
      </c>
      <c r="V148" s="92">
        <v>0</v>
      </c>
      <c r="W148" s="92">
        <v>0</v>
      </c>
      <c r="X148" s="92">
        <v>0</v>
      </c>
      <c r="Y148" s="92">
        <v>0</v>
      </c>
      <c r="Z148" s="92">
        <v>0</v>
      </c>
      <c r="AA148" s="92">
        <v>0</v>
      </c>
      <c r="AB148" s="92">
        <v>0</v>
      </c>
      <c r="AC148" s="92">
        <v>0</v>
      </c>
      <c r="AD148" s="92">
        <v>0</v>
      </c>
      <c r="AE148" s="92">
        <v>0</v>
      </c>
      <c r="AF148" s="92">
        <v>0</v>
      </c>
      <c r="AG148" s="92">
        <v>0</v>
      </c>
      <c r="AH148" s="92">
        <v>0</v>
      </c>
      <c r="AI148" s="92">
        <v>0</v>
      </c>
      <c r="AJ148" s="92">
        <v>0</v>
      </c>
      <c r="AK148" s="92">
        <v>0</v>
      </c>
      <c r="AL148" s="92">
        <v>0</v>
      </c>
      <c r="AM148" s="92">
        <v>0</v>
      </c>
      <c r="AN148" s="92">
        <v>0</v>
      </c>
      <c r="AO148" s="92">
        <v>0</v>
      </c>
    </row>
    <row r="149" spans="2:41" ht="15.95" hidden="1" customHeight="1" x14ac:dyDescent="0.2">
      <c r="B149" s="124" t="s">
        <v>278</v>
      </c>
      <c r="C149" s="90" t="s">
        <v>279</v>
      </c>
      <c r="D149" s="91">
        <f t="shared" si="56"/>
        <v>0</v>
      </c>
      <c r="E149" s="123"/>
      <c r="F149" s="114">
        <v>0</v>
      </c>
      <c r="G149" s="92">
        <v>0</v>
      </c>
      <c r="H149" s="92">
        <v>0</v>
      </c>
      <c r="I149" s="92">
        <v>0</v>
      </c>
      <c r="J149" s="92">
        <v>0</v>
      </c>
      <c r="K149" s="92">
        <v>0</v>
      </c>
      <c r="L149" s="92">
        <v>0</v>
      </c>
      <c r="M149" s="92">
        <v>0</v>
      </c>
      <c r="N149" s="92">
        <v>0</v>
      </c>
      <c r="O149" s="92">
        <v>0</v>
      </c>
      <c r="P149" s="92">
        <v>0</v>
      </c>
      <c r="Q149" s="92">
        <v>0</v>
      </c>
      <c r="R149" s="92">
        <v>0</v>
      </c>
      <c r="S149" s="92">
        <v>0</v>
      </c>
      <c r="T149" s="92">
        <v>0</v>
      </c>
      <c r="U149" s="92">
        <v>0</v>
      </c>
      <c r="V149" s="92">
        <v>0</v>
      </c>
      <c r="W149" s="92">
        <v>0</v>
      </c>
      <c r="X149" s="92">
        <v>0</v>
      </c>
      <c r="Y149" s="92">
        <v>0</v>
      </c>
      <c r="Z149" s="92">
        <v>0</v>
      </c>
      <c r="AA149" s="92">
        <v>0</v>
      </c>
      <c r="AB149" s="92">
        <v>0</v>
      </c>
      <c r="AC149" s="92">
        <v>0</v>
      </c>
      <c r="AD149" s="92">
        <v>0</v>
      </c>
      <c r="AE149" s="92">
        <v>0</v>
      </c>
      <c r="AF149" s="92">
        <v>0</v>
      </c>
      <c r="AG149" s="92">
        <v>0</v>
      </c>
      <c r="AH149" s="92">
        <v>0</v>
      </c>
      <c r="AI149" s="92">
        <v>0</v>
      </c>
      <c r="AJ149" s="92">
        <v>0</v>
      </c>
      <c r="AK149" s="92">
        <v>0</v>
      </c>
      <c r="AL149" s="92">
        <v>0</v>
      </c>
      <c r="AM149" s="92">
        <v>0</v>
      </c>
      <c r="AN149" s="92">
        <v>0</v>
      </c>
      <c r="AO149" s="92">
        <v>0</v>
      </c>
    </row>
    <row r="150" spans="2:41" ht="15.95" customHeight="1" x14ac:dyDescent="0.2">
      <c r="B150" s="125" t="s">
        <v>280</v>
      </c>
      <c r="C150" s="93" t="s">
        <v>281</v>
      </c>
      <c r="D150" s="94">
        <f>SUM(D151:D160)</f>
        <v>0</v>
      </c>
      <c r="E150" s="123"/>
      <c r="F150" s="115">
        <f>SUM(F151:F160)</f>
        <v>0</v>
      </c>
      <c r="G150" s="95">
        <f t="shared" ref="G150:AD150" si="57">SUM(G151:G160)</f>
        <v>0</v>
      </c>
      <c r="H150" s="95">
        <f t="shared" si="57"/>
        <v>0</v>
      </c>
      <c r="I150" s="95">
        <f t="shared" si="57"/>
        <v>0</v>
      </c>
      <c r="J150" s="95">
        <f t="shared" si="57"/>
        <v>0</v>
      </c>
      <c r="K150" s="95">
        <f t="shared" si="57"/>
        <v>0</v>
      </c>
      <c r="L150" s="95">
        <f t="shared" si="57"/>
        <v>0</v>
      </c>
      <c r="M150" s="95">
        <f t="shared" si="57"/>
        <v>0</v>
      </c>
      <c r="N150" s="95">
        <f t="shared" si="57"/>
        <v>0</v>
      </c>
      <c r="O150" s="95">
        <f t="shared" si="57"/>
        <v>0</v>
      </c>
      <c r="P150" s="95">
        <f t="shared" si="57"/>
        <v>0</v>
      </c>
      <c r="Q150" s="95">
        <f t="shared" si="57"/>
        <v>0</v>
      </c>
      <c r="R150" s="95">
        <f t="shared" si="57"/>
        <v>0</v>
      </c>
      <c r="S150" s="95">
        <f t="shared" si="57"/>
        <v>0</v>
      </c>
      <c r="T150" s="95">
        <f t="shared" si="57"/>
        <v>0</v>
      </c>
      <c r="U150" s="95">
        <f t="shared" si="57"/>
        <v>0</v>
      </c>
      <c r="V150" s="95">
        <f t="shared" si="57"/>
        <v>0</v>
      </c>
      <c r="W150" s="95">
        <f t="shared" si="57"/>
        <v>0</v>
      </c>
      <c r="X150" s="95">
        <f t="shared" si="57"/>
        <v>0</v>
      </c>
      <c r="Y150" s="95">
        <f t="shared" si="57"/>
        <v>0</v>
      </c>
      <c r="Z150" s="95">
        <f t="shared" si="57"/>
        <v>0</v>
      </c>
      <c r="AA150" s="95">
        <f t="shared" si="57"/>
        <v>0</v>
      </c>
      <c r="AB150" s="95">
        <f t="shared" si="57"/>
        <v>0</v>
      </c>
      <c r="AC150" s="95">
        <f t="shared" si="57"/>
        <v>0</v>
      </c>
      <c r="AD150" s="95">
        <f t="shared" si="57"/>
        <v>0</v>
      </c>
      <c r="AE150" s="95">
        <f t="shared" ref="AE150:AO150" si="58">SUM(AE151:AE160)</f>
        <v>0</v>
      </c>
      <c r="AF150" s="95">
        <f t="shared" si="58"/>
        <v>0</v>
      </c>
      <c r="AG150" s="95">
        <f t="shared" si="58"/>
        <v>0</v>
      </c>
      <c r="AH150" s="95">
        <f t="shared" si="58"/>
        <v>0</v>
      </c>
      <c r="AI150" s="95">
        <f t="shared" si="58"/>
        <v>0</v>
      </c>
      <c r="AJ150" s="95">
        <f t="shared" si="58"/>
        <v>0</v>
      </c>
      <c r="AK150" s="95">
        <f t="shared" si="58"/>
        <v>0</v>
      </c>
      <c r="AL150" s="95">
        <f t="shared" si="58"/>
        <v>0</v>
      </c>
      <c r="AM150" s="95">
        <f t="shared" si="58"/>
        <v>0</v>
      </c>
      <c r="AN150" s="95">
        <f t="shared" si="58"/>
        <v>0</v>
      </c>
      <c r="AO150" s="95">
        <f t="shared" si="58"/>
        <v>0</v>
      </c>
    </row>
    <row r="151" spans="2:41" ht="15.95" hidden="1" customHeight="1" x14ac:dyDescent="0.2">
      <c r="B151" s="124" t="s">
        <v>282</v>
      </c>
      <c r="C151" s="90" t="s">
        <v>283</v>
      </c>
      <c r="D151" s="91">
        <f t="shared" si="56"/>
        <v>0</v>
      </c>
      <c r="E151" s="123"/>
      <c r="F151" s="114">
        <v>0</v>
      </c>
      <c r="G151" s="92">
        <v>0</v>
      </c>
      <c r="H151" s="92">
        <v>0</v>
      </c>
      <c r="I151" s="92">
        <v>0</v>
      </c>
      <c r="J151" s="92">
        <v>0</v>
      </c>
      <c r="K151" s="92">
        <v>0</v>
      </c>
      <c r="L151" s="92">
        <v>0</v>
      </c>
      <c r="M151" s="92">
        <v>0</v>
      </c>
      <c r="N151" s="92">
        <v>0</v>
      </c>
      <c r="O151" s="92">
        <v>0</v>
      </c>
      <c r="P151" s="92">
        <v>0</v>
      </c>
      <c r="Q151" s="92">
        <v>0</v>
      </c>
      <c r="R151" s="92">
        <v>0</v>
      </c>
      <c r="S151" s="92">
        <v>0</v>
      </c>
      <c r="T151" s="92">
        <v>0</v>
      </c>
      <c r="U151" s="92">
        <v>0</v>
      </c>
      <c r="V151" s="92">
        <v>0</v>
      </c>
      <c r="W151" s="92">
        <v>0</v>
      </c>
      <c r="X151" s="92">
        <v>0</v>
      </c>
      <c r="Y151" s="92">
        <v>0</v>
      </c>
      <c r="Z151" s="92">
        <v>0</v>
      </c>
      <c r="AA151" s="92">
        <v>0</v>
      </c>
      <c r="AB151" s="92">
        <v>0</v>
      </c>
      <c r="AC151" s="92">
        <v>0</v>
      </c>
      <c r="AD151" s="92">
        <v>0</v>
      </c>
      <c r="AE151" s="92">
        <v>0</v>
      </c>
      <c r="AF151" s="92">
        <v>0</v>
      </c>
      <c r="AG151" s="92">
        <v>0</v>
      </c>
      <c r="AH151" s="92">
        <v>0</v>
      </c>
      <c r="AI151" s="92">
        <v>0</v>
      </c>
      <c r="AJ151" s="92">
        <v>0</v>
      </c>
      <c r="AK151" s="92">
        <v>0</v>
      </c>
      <c r="AL151" s="92">
        <v>0</v>
      </c>
      <c r="AM151" s="92">
        <v>0</v>
      </c>
      <c r="AN151" s="92">
        <v>0</v>
      </c>
      <c r="AO151" s="92">
        <v>0</v>
      </c>
    </row>
    <row r="152" spans="2:41" ht="15.95" hidden="1" customHeight="1" x14ac:dyDescent="0.2">
      <c r="B152" s="124" t="s">
        <v>284</v>
      </c>
      <c r="C152" s="90" t="s">
        <v>285</v>
      </c>
      <c r="D152" s="91">
        <f t="shared" si="56"/>
        <v>0</v>
      </c>
      <c r="E152" s="123"/>
      <c r="F152" s="114">
        <v>0</v>
      </c>
      <c r="G152" s="92">
        <v>0</v>
      </c>
      <c r="H152" s="92">
        <v>0</v>
      </c>
      <c r="I152" s="92">
        <v>0</v>
      </c>
      <c r="J152" s="92">
        <v>0</v>
      </c>
      <c r="K152" s="92">
        <v>0</v>
      </c>
      <c r="L152" s="92">
        <v>0</v>
      </c>
      <c r="M152" s="92">
        <v>0</v>
      </c>
      <c r="N152" s="92">
        <v>0</v>
      </c>
      <c r="O152" s="92">
        <v>0</v>
      </c>
      <c r="P152" s="92">
        <v>0</v>
      </c>
      <c r="Q152" s="92">
        <v>0</v>
      </c>
      <c r="R152" s="92">
        <v>0</v>
      </c>
      <c r="S152" s="92">
        <v>0</v>
      </c>
      <c r="T152" s="92">
        <v>0</v>
      </c>
      <c r="U152" s="92">
        <v>0</v>
      </c>
      <c r="V152" s="92">
        <v>0</v>
      </c>
      <c r="W152" s="92">
        <v>0</v>
      </c>
      <c r="X152" s="92">
        <v>0</v>
      </c>
      <c r="Y152" s="92">
        <v>0</v>
      </c>
      <c r="Z152" s="92">
        <v>0</v>
      </c>
      <c r="AA152" s="92">
        <v>0</v>
      </c>
      <c r="AB152" s="92">
        <v>0</v>
      </c>
      <c r="AC152" s="92">
        <v>0</v>
      </c>
      <c r="AD152" s="92">
        <v>0</v>
      </c>
      <c r="AE152" s="92">
        <v>0</v>
      </c>
      <c r="AF152" s="92">
        <v>0</v>
      </c>
      <c r="AG152" s="92">
        <v>0</v>
      </c>
      <c r="AH152" s="92">
        <v>0</v>
      </c>
      <c r="AI152" s="92">
        <v>0</v>
      </c>
      <c r="AJ152" s="92">
        <v>0</v>
      </c>
      <c r="AK152" s="92">
        <v>0</v>
      </c>
      <c r="AL152" s="92">
        <v>0</v>
      </c>
      <c r="AM152" s="92">
        <v>0</v>
      </c>
      <c r="AN152" s="92">
        <v>0</v>
      </c>
      <c r="AO152" s="92">
        <v>0</v>
      </c>
    </row>
    <row r="153" spans="2:41" ht="15.95" hidden="1" customHeight="1" x14ac:dyDescent="0.2">
      <c r="B153" s="124" t="s">
        <v>286</v>
      </c>
      <c r="C153" s="90" t="s">
        <v>287</v>
      </c>
      <c r="D153" s="91">
        <f t="shared" si="56"/>
        <v>0</v>
      </c>
      <c r="E153" s="123"/>
      <c r="F153" s="114">
        <v>0</v>
      </c>
      <c r="G153" s="92">
        <v>0</v>
      </c>
      <c r="H153" s="92">
        <v>0</v>
      </c>
      <c r="I153" s="92">
        <v>0</v>
      </c>
      <c r="J153" s="92">
        <v>0</v>
      </c>
      <c r="K153" s="92">
        <v>0</v>
      </c>
      <c r="L153" s="92">
        <v>0</v>
      </c>
      <c r="M153" s="92">
        <v>0</v>
      </c>
      <c r="N153" s="92">
        <v>0</v>
      </c>
      <c r="O153" s="92">
        <v>0</v>
      </c>
      <c r="P153" s="92">
        <v>0</v>
      </c>
      <c r="Q153" s="92">
        <v>0</v>
      </c>
      <c r="R153" s="92">
        <v>0</v>
      </c>
      <c r="S153" s="92">
        <v>0</v>
      </c>
      <c r="T153" s="92">
        <v>0</v>
      </c>
      <c r="U153" s="92">
        <v>0</v>
      </c>
      <c r="V153" s="92">
        <v>0</v>
      </c>
      <c r="W153" s="92">
        <v>0</v>
      </c>
      <c r="X153" s="92">
        <v>0</v>
      </c>
      <c r="Y153" s="92">
        <v>0</v>
      </c>
      <c r="Z153" s="92">
        <v>0</v>
      </c>
      <c r="AA153" s="92">
        <v>0</v>
      </c>
      <c r="AB153" s="92">
        <v>0</v>
      </c>
      <c r="AC153" s="92">
        <v>0</v>
      </c>
      <c r="AD153" s="92">
        <v>0</v>
      </c>
      <c r="AE153" s="92">
        <v>0</v>
      </c>
      <c r="AF153" s="92">
        <v>0</v>
      </c>
      <c r="AG153" s="92">
        <v>0</v>
      </c>
      <c r="AH153" s="92">
        <v>0</v>
      </c>
      <c r="AI153" s="92">
        <v>0</v>
      </c>
      <c r="AJ153" s="92">
        <v>0</v>
      </c>
      <c r="AK153" s="92">
        <v>0</v>
      </c>
      <c r="AL153" s="92">
        <v>0</v>
      </c>
      <c r="AM153" s="92">
        <v>0</v>
      </c>
      <c r="AN153" s="92">
        <v>0</v>
      </c>
      <c r="AO153" s="92">
        <v>0</v>
      </c>
    </row>
    <row r="154" spans="2:41" ht="15.95" hidden="1" customHeight="1" x14ac:dyDescent="0.2">
      <c r="B154" s="124" t="s">
        <v>288</v>
      </c>
      <c r="C154" s="90" t="s">
        <v>289</v>
      </c>
      <c r="D154" s="91">
        <f t="shared" si="56"/>
        <v>0</v>
      </c>
      <c r="E154" s="123"/>
      <c r="F154" s="114">
        <v>0</v>
      </c>
      <c r="G154" s="92">
        <v>0</v>
      </c>
      <c r="H154" s="92">
        <v>0</v>
      </c>
      <c r="I154" s="92">
        <v>0</v>
      </c>
      <c r="J154" s="92">
        <v>0</v>
      </c>
      <c r="K154" s="92">
        <v>0</v>
      </c>
      <c r="L154" s="92">
        <v>0</v>
      </c>
      <c r="M154" s="92">
        <v>0</v>
      </c>
      <c r="N154" s="92">
        <v>0</v>
      </c>
      <c r="O154" s="92">
        <v>0</v>
      </c>
      <c r="P154" s="92">
        <v>0</v>
      </c>
      <c r="Q154" s="92">
        <v>0</v>
      </c>
      <c r="R154" s="92">
        <v>0</v>
      </c>
      <c r="S154" s="92">
        <v>0</v>
      </c>
      <c r="T154" s="92">
        <v>0</v>
      </c>
      <c r="U154" s="92">
        <v>0</v>
      </c>
      <c r="V154" s="92">
        <v>0</v>
      </c>
      <c r="W154" s="92">
        <v>0</v>
      </c>
      <c r="X154" s="92">
        <v>0</v>
      </c>
      <c r="Y154" s="92">
        <v>0</v>
      </c>
      <c r="Z154" s="92">
        <v>0</v>
      </c>
      <c r="AA154" s="92">
        <v>0</v>
      </c>
      <c r="AB154" s="92">
        <v>0</v>
      </c>
      <c r="AC154" s="92">
        <v>0</v>
      </c>
      <c r="AD154" s="92">
        <v>0</v>
      </c>
      <c r="AE154" s="92">
        <v>0</v>
      </c>
      <c r="AF154" s="92">
        <v>0</v>
      </c>
      <c r="AG154" s="92">
        <v>0</v>
      </c>
      <c r="AH154" s="92">
        <v>0</v>
      </c>
      <c r="AI154" s="92">
        <v>0</v>
      </c>
      <c r="AJ154" s="92">
        <v>0</v>
      </c>
      <c r="AK154" s="92">
        <v>0</v>
      </c>
      <c r="AL154" s="92">
        <v>0</v>
      </c>
      <c r="AM154" s="92">
        <v>0</v>
      </c>
      <c r="AN154" s="92">
        <v>0</v>
      </c>
      <c r="AO154" s="92">
        <v>0</v>
      </c>
    </row>
    <row r="155" spans="2:41" ht="15.95" hidden="1" customHeight="1" x14ac:dyDescent="0.2">
      <c r="B155" s="124" t="s">
        <v>290</v>
      </c>
      <c r="C155" s="90" t="s">
        <v>291</v>
      </c>
      <c r="D155" s="91">
        <f t="shared" si="56"/>
        <v>0</v>
      </c>
      <c r="E155" s="123"/>
      <c r="F155" s="114">
        <v>0</v>
      </c>
      <c r="G155" s="92">
        <v>0</v>
      </c>
      <c r="H155" s="92">
        <v>0</v>
      </c>
      <c r="I155" s="92">
        <v>0</v>
      </c>
      <c r="J155" s="92">
        <v>0</v>
      </c>
      <c r="K155" s="92">
        <v>0</v>
      </c>
      <c r="L155" s="92">
        <v>0</v>
      </c>
      <c r="M155" s="92">
        <v>0</v>
      </c>
      <c r="N155" s="92">
        <v>0</v>
      </c>
      <c r="O155" s="92">
        <v>0</v>
      </c>
      <c r="P155" s="92">
        <v>0</v>
      </c>
      <c r="Q155" s="92">
        <v>0</v>
      </c>
      <c r="R155" s="92">
        <v>0</v>
      </c>
      <c r="S155" s="92">
        <v>0</v>
      </c>
      <c r="T155" s="92">
        <v>0</v>
      </c>
      <c r="U155" s="92">
        <v>0</v>
      </c>
      <c r="V155" s="92">
        <v>0</v>
      </c>
      <c r="W155" s="92">
        <v>0</v>
      </c>
      <c r="X155" s="92">
        <v>0</v>
      </c>
      <c r="Y155" s="92">
        <v>0</v>
      </c>
      <c r="Z155" s="92">
        <v>0</v>
      </c>
      <c r="AA155" s="92">
        <v>0</v>
      </c>
      <c r="AB155" s="92">
        <v>0</v>
      </c>
      <c r="AC155" s="92">
        <v>0</v>
      </c>
      <c r="AD155" s="92">
        <v>0</v>
      </c>
      <c r="AE155" s="92">
        <v>0</v>
      </c>
      <c r="AF155" s="92">
        <v>0</v>
      </c>
      <c r="AG155" s="92">
        <v>0</v>
      </c>
      <c r="AH155" s="92">
        <v>0</v>
      </c>
      <c r="AI155" s="92">
        <v>0</v>
      </c>
      <c r="AJ155" s="92">
        <v>0</v>
      </c>
      <c r="AK155" s="92">
        <v>0</v>
      </c>
      <c r="AL155" s="92">
        <v>0</v>
      </c>
      <c r="AM155" s="92">
        <v>0</v>
      </c>
      <c r="AN155" s="92">
        <v>0</v>
      </c>
      <c r="AO155" s="92">
        <v>0</v>
      </c>
    </row>
    <row r="156" spans="2:41" ht="15.95" hidden="1" customHeight="1" x14ac:dyDescent="0.2">
      <c r="B156" s="124" t="s">
        <v>292</v>
      </c>
      <c r="C156" s="90" t="s">
        <v>293</v>
      </c>
      <c r="D156" s="91">
        <f t="shared" si="56"/>
        <v>0</v>
      </c>
      <c r="E156" s="123"/>
      <c r="F156" s="114">
        <v>0</v>
      </c>
      <c r="G156" s="92">
        <v>0</v>
      </c>
      <c r="H156" s="92">
        <v>0</v>
      </c>
      <c r="I156" s="92">
        <v>0</v>
      </c>
      <c r="J156" s="92">
        <v>0</v>
      </c>
      <c r="K156" s="92">
        <v>0</v>
      </c>
      <c r="L156" s="92">
        <v>0</v>
      </c>
      <c r="M156" s="92">
        <v>0</v>
      </c>
      <c r="N156" s="92">
        <v>0</v>
      </c>
      <c r="O156" s="92">
        <v>0</v>
      </c>
      <c r="P156" s="92">
        <v>0</v>
      </c>
      <c r="Q156" s="92">
        <v>0</v>
      </c>
      <c r="R156" s="92">
        <v>0</v>
      </c>
      <c r="S156" s="92">
        <v>0</v>
      </c>
      <c r="T156" s="92">
        <v>0</v>
      </c>
      <c r="U156" s="92">
        <v>0</v>
      </c>
      <c r="V156" s="92">
        <v>0</v>
      </c>
      <c r="W156" s="92">
        <v>0</v>
      </c>
      <c r="X156" s="92">
        <v>0</v>
      </c>
      <c r="Y156" s="92">
        <v>0</v>
      </c>
      <c r="Z156" s="92">
        <v>0</v>
      </c>
      <c r="AA156" s="92">
        <v>0</v>
      </c>
      <c r="AB156" s="92">
        <v>0</v>
      </c>
      <c r="AC156" s="92">
        <v>0</v>
      </c>
      <c r="AD156" s="92">
        <v>0</v>
      </c>
      <c r="AE156" s="92">
        <v>0</v>
      </c>
      <c r="AF156" s="92">
        <v>0</v>
      </c>
      <c r="AG156" s="92">
        <v>0</v>
      </c>
      <c r="AH156" s="92">
        <v>0</v>
      </c>
      <c r="AI156" s="92">
        <v>0</v>
      </c>
      <c r="AJ156" s="92">
        <v>0</v>
      </c>
      <c r="AK156" s="92">
        <v>0</v>
      </c>
      <c r="AL156" s="92">
        <v>0</v>
      </c>
      <c r="AM156" s="92">
        <v>0</v>
      </c>
      <c r="AN156" s="92">
        <v>0</v>
      </c>
      <c r="AO156" s="92">
        <v>0</v>
      </c>
    </row>
    <row r="157" spans="2:41" ht="15.95" hidden="1" customHeight="1" x14ac:dyDescent="0.2">
      <c r="B157" s="124" t="s">
        <v>294</v>
      </c>
      <c r="C157" s="90" t="s">
        <v>295</v>
      </c>
      <c r="D157" s="91">
        <f t="shared" si="56"/>
        <v>0</v>
      </c>
      <c r="E157" s="123"/>
      <c r="F157" s="114">
        <v>0</v>
      </c>
      <c r="G157" s="92">
        <v>0</v>
      </c>
      <c r="H157" s="92">
        <v>0</v>
      </c>
      <c r="I157" s="92">
        <v>0</v>
      </c>
      <c r="J157" s="92">
        <v>0</v>
      </c>
      <c r="K157" s="92">
        <v>0</v>
      </c>
      <c r="L157" s="92">
        <v>0</v>
      </c>
      <c r="M157" s="92">
        <v>0</v>
      </c>
      <c r="N157" s="92">
        <v>0</v>
      </c>
      <c r="O157" s="92">
        <v>0</v>
      </c>
      <c r="P157" s="92">
        <v>0</v>
      </c>
      <c r="Q157" s="92">
        <v>0</v>
      </c>
      <c r="R157" s="92">
        <v>0</v>
      </c>
      <c r="S157" s="92">
        <v>0</v>
      </c>
      <c r="T157" s="92">
        <v>0</v>
      </c>
      <c r="U157" s="92">
        <v>0</v>
      </c>
      <c r="V157" s="92">
        <v>0</v>
      </c>
      <c r="W157" s="92">
        <v>0</v>
      </c>
      <c r="X157" s="92">
        <v>0</v>
      </c>
      <c r="Y157" s="92">
        <v>0</v>
      </c>
      <c r="Z157" s="92">
        <v>0</v>
      </c>
      <c r="AA157" s="92">
        <v>0</v>
      </c>
      <c r="AB157" s="92">
        <v>0</v>
      </c>
      <c r="AC157" s="92">
        <v>0</v>
      </c>
      <c r="AD157" s="92">
        <v>0</v>
      </c>
      <c r="AE157" s="92">
        <v>0</v>
      </c>
      <c r="AF157" s="92">
        <v>0</v>
      </c>
      <c r="AG157" s="92">
        <v>0</v>
      </c>
      <c r="AH157" s="92">
        <v>0</v>
      </c>
      <c r="AI157" s="92">
        <v>0</v>
      </c>
      <c r="AJ157" s="92">
        <v>0</v>
      </c>
      <c r="AK157" s="92">
        <v>0</v>
      </c>
      <c r="AL157" s="92">
        <v>0</v>
      </c>
      <c r="AM157" s="92">
        <v>0</v>
      </c>
      <c r="AN157" s="92">
        <v>0</v>
      </c>
      <c r="AO157" s="92">
        <v>0</v>
      </c>
    </row>
    <row r="158" spans="2:41" ht="15.95" hidden="1" customHeight="1" x14ac:dyDescent="0.2">
      <c r="B158" s="124" t="s">
        <v>296</v>
      </c>
      <c r="C158" s="90" t="s">
        <v>297</v>
      </c>
      <c r="D158" s="91">
        <f t="shared" si="56"/>
        <v>0</v>
      </c>
      <c r="E158" s="123"/>
      <c r="F158" s="114">
        <v>0</v>
      </c>
      <c r="G158" s="92">
        <v>0</v>
      </c>
      <c r="H158" s="92">
        <v>0</v>
      </c>
      <c r="I158" s="92">
        <v>0</v>
      </c>
      <c r="J158" s="92">
        <v>0</v>
      </c>
      <c r="K158" s="92">
        <v>0</v>
      </c>
      <c r="L158" s="92">
        <v>0</v>
      </c>
      <c r="M158" s="92">
        <v>0</v>
      </c>
      <c r="N158" s="92">
        <v>0</v>
      </c>
      <c r="O158" s="92">
        <v>0</v>
      </c>
      <c r="P158" s="92">
        <v>0</v>
      </c>
      <c r="Q158" s="92">
        <v>0</v>
      </c>
      <c r="R158" s="92">
        <v>0</v>
      </c>
      <c r="S158" s="92">
        <v>0</v>
      </c>
      <c r="T158" s="92">
        <v>0</v>
      </c>
      <c r="U158" s="92">
        <v>0</v>
      </c>
      <c r="V158" s="92">
        <v>0</v>
      </c>
      <c r="W158" s="92">
        <v>0</v>
      </c>
      <c r="X158" s="92">
        <v>0</v>
      </c>
      <c r="Y158" s="92">
        <v>0</v>
      </c>
      <c r="Z158" s="92">
        <v>0</v>
      </c>
      <c r="AA158" s="92">
        <v>0</v>
      </c>
      <c r="AB158" s="92">
        <v>0</v>
      </c>
      <c r="AC158" s="92">
        <v>0</v>
      </c>
      <c r="AD158" s="92">
        <v>0</v>
      </c>
      <c r="AE158" s="92">
        <v>0</v>
      </c>
      <c r="AF158" s="92">
        <v>0</v>
      </c>
      <c r="AG158" s="92">
        <v>0</v>
      </c>
      <c r="AH158" s="92">
        <v>0</v>
      </c>
      <c r="AI158" s="92">
        <v>0</v>
      </c>
      <c r="AJ158" s="92">
        <v>0</v>
      </c>
      <c r="AK158" s="92">
        <v>0</v>
      </c>
      <c r="AL158" s="92">
        <v>0</v>
      </c>
      <c r="AM158" s="92">
        <v>0</v>
      </c>
      <c r="AN158" s="92">
        <v>0</v>
      </c>
      <c r="AO158" s="92">
        <v>0</v>
      </c>
    </row>
    <row r="159" spans="2:41" ht="15.95" hidden="1" customHeight="1" x14ac:dyDescent="0.2">
      <c r="B159" s="124" t="s">
        <v>298</v>
      </c>
      <c r="C159" s="90" t="s">
        <v>299</v>
      </c>
      <c r="D159" s="91">
        <f t="shared" si="56"/>
        <v>0</v>
      </c>
      <c r="E159" s="123"/>
      <c r="F159" s="114">
        <v>0</v>
      </c>
      <c r="G159" s="92">
        <v>0</v>
      </c>
      <c r="H159" s="92">
        <v>0</v>
      </c>
      <c r="I159" s="92">
        <v>0</v>
      </c>
      <c r="J159" s="92">
        <v>0</v>
      </c>
      <c r="K159" s="92">
        <v>0</v>
      </c>
      <c r="L159" s="92">
        <v>0</v>
      </c>
      <c r="M159" s="92">
        <v>0</v>
      </c>
      <c r="N159" s="92">
        <v>0</v>
      </c>
      <c r="O159" s="92">
        <v>0</v>
      </c>
      <c r="P159" s="92">
        <v>0</v>
      </c>
      <c r="Q159" s="92">
        <v>0</v>
      </c>
      <c r="R159" s="92">
        <v>0</v>
      </c>
      <c r="S159" s="92">
        <v>0</v>
      </c>
      <c r="T159" s="92">
        <v>0</v>
      </c>
      <c r="U159" s="92">
        <v>0</v>
      </c>
      <c r="V159" s="92">
        <v>0</v>
      </c>
      <c r="W159" s="92">
        <v>0</v>
      </c>
      <c r="X159" s="92">
        <v>0</v>
      </c>
      <c r="Y159" s="92">
        <v>0</v>
      </c>
      <c r="Z159" s="92">
        <v>0</v>
      </c>
      <c r="AA159" s="92">
        <v>0</v>
      </c>
      <c r="AB159" s="92">
        <v>0</v>
      </c>
      <c r="AC159" s="92">
        <v>0</v>
      </c>
      <c r="AD159" s="92">
        <v>0</v>
      </c>
      <c r="AE159" s="92">
        <v>0</v>
      </c>
      <c r="AF159" s="92">
        <v>0</v>
      </c>
      <c r="AG159" s="92">
        <v>0</v>
      </c>
      <c r="AH159" s="92">
        <v>0</v>
      </c>
      <c r="AI159" s="92">
        <v>0</v>
      </c>
      <c r="AJ159" s="92">
        <v>0</v>
      </c>
      <c r="AK159" s="92">
        <v>0</v>
      </c>
      <c r="AL159" s="92">
        <v>0</v>
      </c>
      <c r="AM159" s="92">
        <v>0</v>
      </c>
      <c r="AN159" s="92">
        <v>0</v>
      </c>
      <c r="AO159" s="92">
        <v>0</v>
      </c>
    </row>
    <row r="160" spans="2:41" ht="15.95" hidden="1" customHeight="1" x14ac:dyDescent="0.2">
      <c r="B160" s="124" t="s">
        <v>300</v>
      </c>
      <c r="C160" s="90" t="s">
        <v>301</v>
      </c>
      <c r="D160" s="91">
        <f t="shared" si="56"/>
        <v>0</v>
      </c>
      <c r="E160" s="123"/>
      <c r="F160" s="114">
        <v>0</v>
      </c>
      <c r="G160" s="92">
        <v>0</v>
      </c>
      <c r="H160" s="92">
        <v>0</v>
      </c>
      <c r="I160" s="92">
        <v>0</v>
      </c>
      <c r="J160" s="92">
        <v>0</v>
      </c>
      <c r="K160" s="92">
        <v>0</v>
      </c>
      <c r="L160" s="92">
        <v>0</v>
      </c>
      <c r="M160" s="92">
        <v>0</v>
      </c>
      <c r="N160" s="92">
        <v>0</v>
      </c>
      <c r="O160" s="92">
        <v>0</v>
      </c>
      <c r="P160" s="92">
        <v>0</v>
      </c>
      <c r="Q160" s="92">
        <v>0</v>
      </c>
      <c r="R160" s="92">
        <v>0</v>
      </c>
      <c r="S160" s="92">
        <v>0</v>
      </c>
      <c r="T160" s="92">
        <v>0</v>
      </c>
      <c r="U160" s="92">
        <v>0</v>
      </c>
      <c r="V160" s="92">
        <v>0</v>
      </c>
      <c r="W160" s="92">
        <v>0</v>
      </c>
      <c r="X160" s="92">
        <v>0</v>
      </c>
      <c r="Y160" s="92">
        <v>0</v>
      </c>
      <c r="Z160" s="92">
        <v>0</v>
      </c>
      <c r="AA160" s="92">
        <v>0</v>
      </c>
      <c r="AB160" s="92">
        <v>0</v>
      </c>
      <c r="AC160" s="92">
        <v>0</v>
      </c>
      <c r="AD160" s="92">
        <v>0</v>
      </c>
      <c r="AE160" s="92">
        <v>0</v>
      </c>
      <c r="AF160" s="92">
        <v>0</v>
      </c>
      <c r="AG160" s="92">
        <v>0</v>
      </c>
      <c r="AH160" s="92">
        <v>0</v>
      </c>
      <c r="AI160" s="92">
        <v>0</v>
      </c>
      <c r="AJ160" s="92">
        <v>0</v>
      </c>
      <c r="AK160" s="92">
        <v>0</v>
      </c>
      <c r="AL160" s="92">
        <v>0</v>
      </c>
      <c r="AM160" s="92">
        <v>0</v>
      </c>
      <c r="AN160" s="92">
        <v>0</v>
      </c>
      <c r="AO160" s="92">
        <v>0</v>
      </c>
    </row>
    <row r="161" spans="2:41" ht="15.95" customHeight="1" x14ac:dyDescent="0.2">
      <c r="B161" s="125" t="s">
        <v>302</v>
      </c>
      <c r="C161" s="93" t="s">
        <v>303</v>
      </c>
      <c r="D161" s="94">
        <f>SUM(D162:D171)</f>
        <v>8466645</v>
      </c>
      <c r="E161" s="123"/>
      <c r="F161" s="115">
        <f>SUM(F162:F171)</f>
        <v>7803545</v>
      </c>
      <c r="G161" s="95">
        <f t="shared" ref="G161:AD161" si="59">SUM(G162:G171)</f>
        <v>0</v>
      </c>
      <c r="H161" s="95">
        <f t="shared" si="59"/>
        <v>0</v>
      </c>
      <c r="I161" s="95">
        <f t="shared" si="59"/>
        <v>0</v>
      </c>
      <c r="J161" s="95">
        <f t="shared" si="59"/>
        <v>163100</v>
      </c>
      <c r="K161" s="95">
        <f t="shared" si="59"/>
        <v>0</v>
      </c>
      <c r="L161" s="95">
        <f t="shared" si="59"/>
        <v>0</v>
      </c>
      <c r="M161" s="95">
        <f t="shared" si="59"/>
        <v>0</v>
      </c>
      <c r="N161" s="95">
        <f t="shared" si="59"/>
        <v>0</v>
      </c>
      <c r="O161" s="95">
        <f t="shared" si="59"/>
        <v>0</v>
      </c>
      <c r="P161" s="95">
        <f t="shared" si="59"/>
        <v>0</v>
      </c>
      <c r="Q161" s="95">
        <f t="shared" si="59"/>
        <v>0</v>
      </c>
      <c r="R161" s="95">
        <f t="shared" si="59"/>
        <v>0</v>
      </c>
      <c r="S161" s="95">
        <f t="shared" si="59"/>
        <v>0</v>
      </c>
      <c r="T161" s="95">
        <f t="shared" si="59"/>
        <v>0</v>
      </c>
      <c r="U161" s="95">
        <f t="shared" si="59"/>
        <v>0</v>
      </c>
      <c r="V161" s="95">
        <f t="shared" si="59"/>
        <v>0</v>
      </c>
      <c r="W161" s="95">
        <f t="shared" si="59"/>
        <v>0</v>
      </c>
      <c r="X161" s="95">
        <f t="shared" si="59"/>
        <v>0</v>
      </c>
      <c r="Y161" s="95">
        <f t="shared" si="59"/>
        <v>0</v>
      </c>
      <c r="Z161" s="95">
        <f t="shared" si="59"/>
        <v>0</v>
      </c>
      <c r="AA161" s="95">
        <f t="shared" si="59"/>
        <v>0</v>
      </c>
      <c r="AB161" s="95">
        <f t="shared" si="59"/>
        <v>0</v>
      </c>
      <c r="AC161" s="95">
        <f t="shared" si="59"/>
        <v>0</v>
      </c>
      <c r="AD161" s="95">
        <f t="shared" si="59"/>
        <v>0</v>
      </c>
      <c r="AE161" s="95">
        <f t="shared" ref="AE161:AO161" si="60">SUM(AE162:AE171)</f>
        <v>0</v>
      </c>
      <c r="AF161" s="95">
        <f t="shared" si="60"/>
        <v>0</v>
      </c>
      <c r="AG161" s="95">
        <f t="shared" si="60"/>
        <v>0</v>
      </c>
      <c r="AH161" s="95">
        <f t="shared" si="60"/>
        <v>500000</v>
      </c>
      <c r="AI161" s="95">
        <f t="shared" si="60"/>
        <v>0</v>
      </c>
      <c r="AJ161" s="95">
        <f t="shared" si="60"/>
        <v>0</v>
      </c>
      <c r="AK161" s="95">
        <f t="shared" si="60"/>
        <v>0</v>
      </c>
      <c r="AL161" s="95">
        <f t="shared" si="60"/>
        <v>0</v>
      </c>
      <c r="AM161" s="95">
        <f t="shared" si="60"/>
        <v>0</v>
      </c>
      <c r="AN161" s="95">
        <f t="shared" si="60"/>
        <v>0</v>
      </c>
      <c r="AO161" s="95">
        <f t="shared" si="60"/>
        <v>0</v>
      </c>
    </row>
    <row r="162" spans="2:41" ht="15.95" customHeight="1" x14ac:dyDescent="0.2">
      <c r="B162" s="124" t="s">
        <v>304</v>
      </c>
      <c r="C162" s="90" t="s">
        <v>305</v>
      </c>
      <c r="D162" s="91">
        <f t="shared" si="56"/>
        <v>500000</v>
      </c>
      <c r="E162" s="123"/>
      <c r="F162" s="114">
        <v>0</v>
      </c>
      <c r="G162" s="92">
        <v>0</v>
      </c>
      <c r="H162" s="92">
        <v>0</v>
      </c>
      <c r="I162" s="92">
        <v>0</v>
      </c>
      <c r="J162" s="92">
        <v>0</v>
      </c>
      <c r="K162" s="92">
        <v>0</v>
      </c>
      <c r="L162" s="92">
        <v>0</v>
      </c>
      <c r="M162" s="92">
        <v>0</v>
      </c>
      <c r="N162" s="92">
        <v>0</v>
      </c>
      <c r="O162" s="92">
        <v>0</v>
      </c>
      <c r="P162" s="92">
        <v>0</v>
      </c>
      <c r="Q162" s="92">
        <v>0</v>
      </c>
      <c r="R162" s="92">
        <v>0</v>
      </c>
      <c r="S162" s="92">
        <v>0</v>
      </c>
      <c r="T162" s="92">
        <v>0</v>
      </c>
      <c r="U162" s="92">
        <v>0</v>
      </c>
      <c r="V162" s="92">
        <v>0</v>
      </c>
      <c r="W162" s="92">
        <v>0</v>
      </c>
      <c r="X162" s="92">
        <v>0</v>
      </c>
      <c r="Y162" s="92">
        <v>0</v>
      </c>
      <c r="Z162" s="92">
        <v>0</v>
      </c>
      <c r="AA162" s="92">
        <v>0</v>
      </c>
      <c r="AB162" s="92">
        <v>0</v>
      </c>
      <c r="AC162" s="92">
        <v>0</v>
      </c>
      <c r="AD162" s="92">
        <v>0</v>
      </c>
      <c r="AE162" s="92">
        <v>0</v>
      </c>
      <c r="AF162" s="92">
        <v>0</v>
      </c>
      <c r="AG162" s="92">
        <v>0</v>
      </c>
      <c r="AH162" s="92">
        <v>500000</v>
      </c>
      <c r="AI162" s="92">
        <v>0</v>
      </c>
      <c r="AJ162" s="92">
        <v>0</v>
      </c>
      <c r="AK162" s="92">
        <v>0</v>
      </c>
      <c r="AL162" s="92">
        <v>0</v>
      </c>
      <c r="AM162" s="92">
        <v>0</v>
      </c>
      <c r="AN162" s="92">
        <v>0</v>
      </c>
      <c r="AO162" s="92">
        <v>0</v>
      </c>
    </row>
    <row r="163" spans="2:41" ht="15.95" hidden="1" customHeight="1" x14ac:dyDescent="0.2">
      <c r="B163" s="124" t="s">
        <v>306</v>
      </c>
      <c r="C163" s="90" t="s">
        <v>307</v>
      </c>
      <c r="D163" s="91">
        <f t="shared" si="56"/>
        <v>0</v>
      </c>
      <c r="E163" s="123"/>
      <c r="F163" s="114">
        <v>0</v>
      </c>
      <c r="G163" s="92">
        <v>0</v>
      </c>
      <c r="H163" s="92">
        <v>0</v>
      </c>
      <c r="I163" s="92">
        <v>0</v>
      </c>
      <c r="J163" s="92">
        <v>0</v>
      </c>
      <c r="K163" s="92">
        <v>0</v>
      </c>
      <c r="L163" s="92">
        <v>0</v>
      </c>
      <c r="M163" s="92">
        <v>0</v>
      </c>
      <c r="N163" s="92">
        <v>0</v>
      </c>
      <c r="O163" s="92">
        <v>0</v>
      </c>
      <c r="P163" s="92">
        <v>0</v>
      </c>
      <c r="Q163" s="92">
        <v>0</v>
      </c>
      <c r="R163" s="92">
        <v>0</v>
      </c>
      <c r="S163" s="92">
        <v>0</v>
      </c>
      <c r="T163" s="92">
        <v>0</v>
      </c>
      <c r="U163" s="92">
        <v>0</v>
      </c>
      <c r="V163" s="92">
        <v>0</v>
      </c>
      <c r="W163" s="92">
        <v>0</v>
      </c>
      <c r="X163" s="92">
        <v>0</v>
      </c>
      <c r="Y163" s="92">
        <v>0</v>
      </c>
      <c r="Z163" s="92">
        <v>0</v>
      </c>
      <c r="AA163" s="92">
        <v>0</v>
      </c>
      <c r="AB163" s="92">
        <v>0</v>
      </c>
      <c r="AC163" s="92">
        <v>0</v>
      </c>
      <c r="AD163" s="92">
        <v>0</v>
      </c>
      <c r="AE163" s="92">
        <v>0</v>
      </c>
      <c r="AF163" s="92">
        <v>0</v>
      </c>
      <c r="AG163" s="92">
        <v>0</v>
      </c>
      <c r="AH163" s="92">
        <v>0</v>
      </c>
      <c r="AI163" s="92">
        <v>0</v>
      </c>
      <c r="AJ163" s="92">
        <v>0</v>
      </c>
      <c r="AK163" s="92">
        <v>0</v>
      </c>
      <c r="AL163" s="92">
        <v>0</v>
      </c>
      <c r="AM163" s="92">
        <v>0</v>
      </c>
      <c r="AN163" s="92">
        <v>0</v>
      </c>
      <c r="AO163" s="92">
        <v>0</v>
      </c>
    </row>
    <row r="164" spans="2:41" ht="15.95" hidden="1" customHeight="1" x14ac:dyDescent="0.2">
      <c r="B164" s="124" t="s">
        <v>308</v>
      </c>
      <c r="C164" s="90" t="s">
        <v>309</v>
      </c>
      <c r="D164" s="91">
        <f t="shared" si="56"/>
        <v>0</v>
      </c>
      <c r="E164" s="123"/>
      <c r="F164" s="114">
        <v>0</v>
      </c>
      <c r="G164" s="92">
        <v>0</v>
      </c>
      <c r="H164" s="92">
        <v>0</v>
      </c>
      <c r="I164" s="92">
        <v>0</v>
      </c>
      <c r="J164" s="92">
        <v>0</v>
      </c>
      <c r="K164" s="92">
        <v>0</v>
      </c>
      <c r="L164" s="92">
        <v>0</v>
      </c>
      <c r="M164" s="92">
        <v>0</v>
      </c>
      <c r="N164" s="92">
        <v>0</v>
      </c>
      <c r="O164" s="92">
        <v>0</v>
      </c>
      <c r="P164" s="92">
        <v>0</v>
      </c>
      <c r="Q164" s="92">
        <v>0</v>
      </c>
      <c r="R164" s="92">
        <v>0</v>
      </c>
      <c r="S164" s="92">
        <v>0</v>
      </c>
      <c r="T164" s="92">
        <v>0</v>
      </c>
      <c r="U164" s="92">
        <v>0</v>
      </c>
      <c r="V164" s="92">
        <v>0</v>
      </c>
      <c r="W164" s="92">
        <v>0</v>
      </c>
      <c r="X164" s="92">
        <v>0</v>
      </c>
      <c r="Y164" s="92">
        <v>0</v>
      </c>
      <c r="Z164" s="92">
        <v>0</v>
      </c>
      <c r="AA164" s="92">
        <v>0</v>
      </c>
      <c r="AB164" s="92">
        <v>0</v>
      </c>
      <c r="AC164" s="92">
        <v>0</v>
      </c>
      <c r="AD164" s="92">
        <v>0</v>
      </c>
      <c r="AE164" s="92">
        <v>0</v>
      </c>
      <c r="AF164" s="92">
        <v>0</v>
      </c>
      <c r="AG164" s="92">
        <v>0</v>
      </c>
      <c r="AH164" s="92">
        <v>0</v>
      </c>
      <c r="AI164" s="92">
        <v>0</v>
      </c>
      <c r="AJ164" s="92">
        <v>0</v>
      </c>
      <c r="AK164" s="92">
        <v>0</v>
      </c>
      <c r="AL164" s="92">
        <v>0</v>
      </c>
      <c r="AM164" s="92">
        <v>0</v>
      </c>
      <c r="AN164" s="92">
        <v>0</v>
      </c>
      <c r="AO164" s="92">
        <v>0</v>
      </c>
    </row>
    <row r="165" spans="2:41" ht="15.95" hidden="1" customHeight="1" x14ac:dyDescent="0.2">
      <c r="B165" s="124" t="s">
        <v>310</v>
      </c>
      <c r="C165" s="90" t="s">
        <v>311</v>
      </c>
      <c r="D165" s="91">
        <f t="shared" si="56"/>
        <v>0</v>
      </c>
      <c r="E165" s="123"/>
      <c r="F165" s="114">
        <v>0</v>
      </c>
      <c r="G165" s="92">
        <v>0</v>
      </c>
      <c r="H165" s="92">
        <v>0</v>
      </c>
      <c r="I165" s="92">
        <v>0</v>
      </c>
      <c r="J165" s="92">
        <v>0</v>
      </c>
      <c r="K165" s="92">
        <v>0</v>
      </c>
      <c r="L165" s="92">
        <v>0</v>
      </c>
      <c r="M165" s="92">
        <v>0</v>
      </c>
      <c r="N165" s="92">
        <v>0</v>
      </c>
      <c r="O165" s="92">
        <v>0</v>
      </c>
      <c r="P165" s="92">
        <v>0</v>
      </c>
      <c r="Q165" s="92">
        <v>0</v>
      </c>
      <c r="R165" s="92">
        <v>0</v>
      </c>
      <c r="S165" s="92">
        <v>0</v>
      </c>
      <c r="T165" s="92">
        <v>0</v>
      </c>
      <c r="U165" s="92">
        <v>0</v>
      </c>
      <c r="V165" s="92">
        <v>0</v>
      </c>
      <c r="W165" s="92">
        <v>0</v>
      </c>
      <c r="X165" s="92">
        <v>0</v>
      </c>
      <c r="Y165" s="92">
        <v>0</v>
      </c>
      <c r="Z165" s="92">
        <v>0</v>
      </c>
      <c r="AA165" s="92">
        <v>0</v>
      </c>
      <c r="AB165" s="92">
        <v>0</v>
      </c>
      <c r="AC165" s="92">
        <v>0</v>
      </c>
      <c r="AD165" s="92">
        <v>0</v>
      </c>
      <c r="AE165" s="92">
        <v>0</v>
      </c>
      <c r="AF165" s="92">
        <v>0</v>
      </c>
      <c r="AG165" s="92">
        <v>0</v>
      </c>
      <c r="AH165" s="92">
        <v>0</v>
      </c>
      <c r="AI165" s="92">
        <v>0</v>
      </c>
      <c r="AJ165" s="92">
        <v>0</v>
      </c>
      <c r="AK165" s="92">
        <v>0</v>
      </c>
      <c r="AL165" s="92">
        <v>0</v>
      </c>
      <c r="AM165" s="92">
        <v>0</v>
      </c>
      <c r="AN165" s="92">
        <v>0</v>
      </c>
      <c r="AO165" s="92">
        <v>0</v>
      </c>
    </row>
    <row r="166" spans="2:41" ht="15.95" hidden="1" customHeight="1" x14ac:dyDescent="0.2">
      <c r="B166" s="124" t="s">
        <v>312</v>
      </c>
      <c r="C166" s="90" t="s">
        <v>313</v>
      </c>
      <c r="D166" s="91">
        <f t="shared" si="56"/>
        <v>0</v>
      </c>
      <c r="E166" s="123"/>
      <c r="F166" s="114">
        <v>0</v>
      </c>
      <c r="G166" s="92">
        <v>0</v>
      </c>
      <c r="H166" s="92">
        <v>0</v>
      </c>
      <c r="I166" s="92">
        <v>0</v>
      </c>
      <c r="J166" s="92">
        <v>0</v>
      </c>
      <c r="K166" s="92">
        <v>0</v>
      </c>
      <c r="L166" s="92">
        <v>0</v>
      </c>
      <c r="M166" s="92">
        <v>0</v>
      </c>
      <c r="N166" s="92">
        <v>0</v>
      </c>
      <c r="O166" s="92">
        <v>0</v>
      </c>
      <c r="P166" s="92">
        <v>0</v>
      </c>
      <c r="Q166" s="92">
        <v>0</v>
      </c>
      <c r="R166" s="92">
        <v>0</v>
      </c>
      <c r="S166" s="92">
        <v>0</v>
      </c>
      <c r="T166" s="92">
        <v>0</v>
      </c>
      <c r="U166" s="92">
        <v>0</v>
      </c>
      <c r="V166" s="92">
        <v>0</v>
      </c>
      <c r="W166" s="92">
        <v>0</v>
      </c>
      <c r="X166" s="92">
        <v>0</v>
      </c>
      <c r="Y166" s="92">
        <v>0</v>
      </c>
      <c r="Z166" s="92">
        <v>0</v>
      </c>
      <c r="AA166" s="92">
        <v>0</v>
      </c>
      <c r="AB166" s="92">
        <v>0</v>
      </c>
      <c r="AC166" s="92">
        <v>0</v>
      </c>
      <c r="AD166" s="92">
        <v>0</v>
      </c>
      <c r="AE166" s="92">
        <v>0</v>
      </c>
      <c r="AF166" s="92">
        <v>0</v>
      </c>
      <c r="AG166" s="92">
        <v>0</v>
      </c>
      <c r="AH166" s="92">
        <v>0</v>
      </c>
      <c r="AI166" s="92">
        <v>0</v>
      </c>
      <c r="AJ166" s="92">
        <v>0</v>
      </c>
      <c r="AK166" s="92">
        <v>0</v>
      </c>
      <c r="AL166" s="92">
        <v>0</v>
      </c>
      <c r="AM166" s="92">
        <v>0</v>
      </c>
      <c r="AN166" s="92">
        <v>0</v>
      </c>
      <c r="AO166" s="92">
        <v>0</v>
      </c>
    </row>
    <row r="167" spans="2:41" ht="15.95" hidden="1" customHeight="1" x14ac:dyDescent="0.2">
      <c r="B167" s="124" t="s">
        <v>314</v>
      </c>
      <c r="C167" s="90" t="s">
        <v>315</v>
      </c>
      <c r="D167" s="91">
        <f t="shared" si="56"/>
        <v>0</v>
      </c>
      <c r="E167" s="123"/>
      <c r="F167" s="114">
        <v>0</v>
      </c>
      <c r="G167" s="92">
        <v>0</v>
      </c>
      <c r="H167" s="92">
        <v>0</v>
      </c>
      <c r="I167" s="92">
        <v>0</v>
      </c>
      <c r="J167" s="92">
        <v>0</v>
      </c>
      <c r="K167" s="92">
        <v>0</v>
      </c>
      <c r="L167" s="92">
        <v>0</v>
      </c>
      <c r="M167" s="92">
        <v>0</v>
      </c>
      <c r="N167" s="92">
        <v>0</v>
      </c>
      <c r="O167" s="92">
        <v>0</v>
      </c>
      <c r="P167" s="92">
        <v>0</v>
      </c>
      <c r="Q167" s="92">
        <v>0</v>
      </c>
      <c r="R167" s="92">
        <v>0</v>
      </c>
      <c r="S167" s="92">
        <v>0</v>
      </c>
      <c r="T167" s="92">
        <v>0</v>
      </c>
      <c r="U167" s="92">
        <v>0</v>
      </c>
      <c r="V167" s="92">
        <v>0</v>
      </c>
      <c r="W167" s="92">
        <v>0</v>
      </c>
      <c r="X167" s="92">
        <v>0</v>
      </c>
      <c r="Y167" s="92">
        <v>0</v>
      </c>
      <c r="Z167" s="92">
        <v>0</v>
      </c>
      <c r="AA167" s="92">
        <v>0</v>
      </c>
      <c r="AB167" s="92">
        <v>0</v>
      </c>
      <c r="AC167" s="92">
        <v>0</v>
      </c>
      <c r="AD167" s="92">
        <v>0</v>
      </c>
      <c r="AE167" s="92">
        <v>0</v>
      </c>
      <c r="AF167" s="92">
        <v>0</v>
      </c>
      <c r="AG167" s="92">
        <v>0</v>
      </c>
      <c r="AH167" s="92">
        <v>0</v>
      </c>
      <c r="AI167" s="92">
        <v>0</v>
      </c>
      <c r="AJ167" s="92">
        <v>0</v>
      </c>
      <c r="AK167" s="92">
        <v>0</v>
      </c>
      <c r="AL167" s="92">
        <v>0</v>
      </c>
      <c r="AM167" s="92">
        <v>0</v>
      </c>
      <c r="AN167" s="92">
        <v>0</v>
      </c>
      <c r="AO167" s="92">
        <v>0</v>
      </c>
    </row>
    <row r="168" spans="2:41" ht="15.95" customHeight="1" x14ac:dyDescent="0.2">
      <c r="B168" s="124" t="s">
        <v>316</v>
      </c>
      <c r="C168" s="90" t="s">
        <v>317</v>
      </c>
      <c r="D168" s="91">
        <f t="shared" si="56"/>
        <v>6180700</v>
      </c>
      <c r="E168" s="123"/>
      <c r="F168" s="114">
        <v>6180700</v>
      </c>
      <c r="G168" s="92">
        <v>0</v>
      </c>
      <c r="H168" s="92">
        <v>0</v>
      </c>
      <c r="I168" s="92">
        <v>0</v>
      </c>
      <c r="J168" s="92">
        <v>0</v>
      </c>
      <c r="K168" s="92">
        <v>0</v>
      </c>
      <c r="L168" s="92">
        <v>0</v>
      </c>
      <c r="M168" s="92">
        <v>0</v>
      </c>
      <c r="N168" s="92">
        <v>0</v>
      </c>
      <c r="O168" s="92">
        <v>0</v>
      </c>
      <c r="P168" s="92">
        <v>0</v>
      </c>
      <c r="Q168" s="92">
        <v>0</v>
      </c>
      <c r="R168" s="92">
        <v>0</v>
      </c>
      <c r="S168" s="92">
        <v>0</v>
      </c>
      <c r="T168" s="92">
        <v>0</v>
      </c>
      <c r="U168" s="92">
        <v>0</v>
      </c>
      <c r="V168" s="92">
        <v>0</v>
      </c>
      <c r="W168" s="92">
        <v>0</v>
      </c>
      <c r="X168" s="92">
        <v>0</v>
      </c>
      <c r="Y168" s="92">
        <v>0</v>
      </c>
      <c r="Z168" s="92">
        <v>0</v>
      </c>
      <c r="AA168" s="92">
        <v>0</v>
      </c>
      <c r="AB168" s="92">
        <v>0</v>
      </c>
      <c r="AC168" s="92">
        <v>0</v>
      </c>
      <c r="AD168" s="92">
        <v>0</v>
      </c>
      <c r="AE168" s="92">
        <v>0</v>
      </c>
      <c r="AF168" s="92">
        <v>0</v>
      </c>
      <c r="AG168" s="92">
        <v>0</v>
      </c>
      <c r="AH168" s="92">
        <v>0</v>
      </c>
      <c r="AI168" s="92">
        <v>0</v>
      </c>
      <c r="AJ168" s="92">
        <v>0</v>
      </c>
      <c r="AK168" s="92">
        <v>0</v>
      </c>
      <c r="AL168" s="92">
        <v>0</v>
      </c>
      <c r="AM168" s="92">
        <v>0</v>
      </c>
      <c r="AN168" s="92">
        <v>0</v>
      </c>
      <c r="AO168" s="92">
        <v>0</v>
      </c>
    </row>
    <row r="169" spans="2:41" ht="15.95" customHeight="1" x14ac:dyDescent="0.2">
      <c r="B169" s="124" t="s">
        <v>318</v>
      </c>
      <c r="C169" s="90" t="s">
        <v>319</v>
      </c>
      <c r="D169" s="91">
        <f t="shared" si="56"/>
        <v>1761480</v>
      </c>
      <c r="E169" s="123"/>
      <c r="F169" s="114">
        <v>1598380</v>
      </c>
      <c r="G169" s="92">
        <v>0</v>
      </c>
      <c r="H169" s="92">
        <v>0</v>
      </c>
      <c r="I169" s="92">
        <v>0</v>
      </c>
      <c r="J169" s="92">
        <v>163100</v>
      </c>
      <c r="K169" s="92">
        <v>0</v>
      </c>
      <c r="L169" s="92">
        <v>0</v>
      </c>
      <c r="M169" s="92">
        <v>0</v>
      </c>
      <c r="N169" s="92">
        <v>0</v>
      </c>
      <c r="O169" s="92">
        <v>0</v>
      </c>
      <c r="P169" s="92">
        <v>0</v>
      </c>
      <c r="Q169" s="92">
        <v>0</v>
      </c>
      <c r="R169" s="92">
        <v>0</v>
      </c>
      <c r="S169" s="92">
        <v>0</v>
      </c>
      <c r="T169" s="92">
        <v>0</v>
      </c>
      <c r="U169" s="92">
        <v>0</v>
      </c>
      <c r="V169" s="92">
        <v>0</v>
      </c>
      <c r="W169" s="92">
        <v>0</v>
      </c>
      <c r="X169" s="92">
        <v>0</v>
      </c>
      <c r="Y169" s="92">
        <v>0</v>
      </c>
      <c r="Z169" s="92">
        <v>0</v>
      </c>
      <c r="AA169" s="92">
        <v>0</v>
      </c>
      <c r="AB169" s="92">
        <v>0</v>
      </c>
      <c r="AC169" s="92">
        <v>0</v>
      </c>
      <c r="AD169" s="92">
        <v>0</v>
      </c>
      <c r="AE169" s="92">
        <v>0</v>
      </c>
      <c r="AF169" s="92">
        <v>0</v>
      </c>
      <c r="AG169" s="92">
        <v>0</v>
      </c>
      <c r="AH169" s="92">
        <v>0</v>
      </c>
      <c r="AI169" s="92">
        <v>0</v>
      </c>
      <c r="AJ169" s="92">
        <v>0</v>
      </c>
      <c r="AK169" s="92">
        <v>0</v>
      </c>
      <c r="AL169" s="92">
        <v>0</v>
      </c>
      <c r="AM169" s="92">
        <v>0</v>
      </c>
      <c r="AN169" s="92">
        <v>0</v>
      </c>
      <c r="AO169" s="92">
        <v>0</v>
      </c>
    </row>
    <row r="170" spans="2:41" ht="15.95" hidden="1" customHeight="1" x14ac:dyDescent="0.2">
      <c r="B170" s="124" t="s">
        <v>320</v>
      </c>
      <c r="C170" s="90" t="s">
        <v>321</v>
      </c>
      <c r="D170" s="91">
        <f t="shared" si="56"/>
        <v>0</v>
      </c>
      <c r="E170" s="123"/>
      <c r="F170" s="114">
        <v>0</v>
      </c>
      <c r="G170" s="92">
        <v>0</v>
      </c>
      <c r="H170" s="92">
        <v>0</v>
      </c>
      <c r="I170" s="92">
        <v>0</v>
      </c>
      <c r="J170" s="92">
        <v>0</v>
      </c>
      <c r="K170" s="92">
        <v>0</v>
      </c>
      <c r="L170" s="92">
        <v>0</v>
      </c>
      <c r="M170" s="92">
        <v>0</v>
      </c>
      <c r="N170" s="92">
        <v>0</v>
      </c>
      <c r="O170" s="92">
        <v>0</v>
      </c>
      <c r="P170" s="92">
        <v>0</v>
      </c>
      <c r="Q170" s="92">
        <v>0</v>
      </c>
      <c r="R170" s="92">
        <v>0</v>
      </c>
      <c r="S170" s="92">
        <v>0</v>
      </c>
      <c r="T170" s="92">
        <v>0</v>
      </c>
      <c r="U170" s="92">
        <v>0</v>
      </c>
      <c r="V170" s="92">
        <v>0</v>
      </c>
      <c r="W170" s="92">
        <v>0</v>
      </c>
      <c r="X170" s="92">
        <v>0</v>
      </c>
      <c r="Y170" s="92">
        <v>0</v>
      </c>
      <c r="Z170" s="92">
        <v>0</v>
      </c>
      <c r="AA170" s="92">
        <v>0</v>
      </c>
      <c r="AB170" s="92">
        <v>0</v>
      </c>
      <c r="AC170" s="92">
        <v>0</v>
      </c>
      <c r="AD170" s="92">
        <v>0</v>
      </c>
      <c r="AE170" s="92">
        <v>0</v>
      </c>
      <c r="AF170" s="92">
        <v>0</v>
      </c>
      <c r="AG170" s="92">
        <v>0</v>
      </c>
      <c r="AH170" s="92">
        <v>0</v>
      </c>
      <c r="AI170" s="92">
        <v>0</v>
      </c>
      <c r="AJ170" s="92">
        <v>0</v>
      </c>
      <c r="AK170" s="92">
        <v>0</v>
      </c>
      <c r="AL170" s="92">
        <v>0</v>
      </c>
      <c r="AM170" s="92">
        <v>0</v>
      </c>
      <c r="AN170" s="92">
        <v>0</v>
      </c>
      <c r="AO170" s="92">
        <v>0</v>
      </c>
    </row>
    <row r="171" spans="2:41" ht="15.95" customHeight="1" x14ac:dyDescent="0.2">
      <c r="B171" s="124" t="s">
        <v>322</v>
      </c>
      <c r="C171" s="90" t="s">
        <v>323</v>
      </c>
      <c r="D171" s="91">
        <f t="shared" si="56"/>
        <v>24465</v>
      </c>
      <c r="E171" s="123"/>
      <c r="F171" s="114">
        <v>24465</v>
      </c>
      <c r="G171" s="92">
        <v>0</v>
      </c>
      <c r="H171" s="92">
        <v>0</v>
      </c>
      <c r="I171" s="92">
        <v>0</v>
      </c>
      <c r="J171" s="92">
        <v>0</v>
      </c>
      <c r="K171" s="92">
        <v>0</v>
      </c>
      <c r="L171" s="92">
        <v>0</v>
      </c>
      <c r="M171" s="92">
        <v>0</v>
      </c>
      <c r="N171" s="92">
        <v>0</v>
      </c>
      <c r="O171" s="92">
        <v>0</v>
      </c>
      <c r="P171" s="92">
        <v>0</v>
      </c>
      <c r="Q171" s="92">
        <v>0</v>
      </c>
      <c r="R171" s="92">
        <v>0</v>
      </c>
      <c r="S171" s="92">
        <v>0</v>
      </c>
      <c r="T171" s="92">
        <v>0</v>
      </c>
      <c r="U171" s="92">
        <v>0</v>
      </c>
      <c r="V171" s="92">
        <v>0</v>
      </c>
      <c r="W171" s="92">
        <v>0</v>
      </c>
      <c r="X171" s="92">
        <v>0</v>
      </c>
      <c r="Y171" s="92">
        <v>0</v>
      </c>
      <c r="Z171" s="92">
        <v>0</v>
      </c>
      <c r="AA171" s="92">
        <v>0</v>
      </c>
      <c r="AB171" s="92">
        <v>0</v>
      </c>
      <c r="AC171" s="92">
        <v>0</v>
      </c>
      <c r="AD171" s="92">
        <v>0</v>
      </c>
      <c r="AE171" s="92">
        <v>0</v>
      </c>
      <c r="AF171" s="92">
        <v>0</v>
      </c>
      <c r="AG171" s="92">
        <v>0</v>
      </c>
      <c r="AH171" s="92">
        <v>0</v>
      </c>
      <c r="AI171" s="92">
        <v>0</v>
      </c>
      <c r="AJ171" s="92">
        <v>0</v>
      </c>
      <c r="AK171" s="92">
        <v>0</v>
      </c>
      <c r="AL171" s="92">
        <v>0</v>
      </c>
      <c r="AM171" s="92">
        <v>0</v>
      </c>
      <c r="AN171" s="92">
        <v>0</v>
      </c>
      <c r="AO171" s="92">
        <v>0</v>
      </c>
    </row>
    <row r="172" spans="2:41" ht="15.95" hidden="1" customHeight="1" x14ac:dyDescent="0.2">
      <c r="B172" s="124" t="s">
        <v>324</v>
      </c>
      <c r="C172" s="90" t="s">
        <v>325</v>
      </c>
      <c r="D172" s="91">
        <f t="shared" si="56"/>
        <v>0</v>
      </c>
      <c r="E172" s="123"/>
      <c r="F172" s="114">
        <v>0</v>
      </c>
      <c r="G172" s="92">
        <v>0</v>
      </c>
      <c r="H172" s="92">
        <v>0</v>
      </c>
      <c r="I172" s="92">
        <v>0</v>
      </c>
      <c r="J172" s="92">
        <v>0</v>
      </c>
      <c r="K172" s="92">
        <v>0</v>
      </c>
      <c r="L172" s="92">
        <v>0</v>
      </c>
      <c r="M172" s="92">
        <v>0</v>
      </c>
      <c r="N172" s="92">
        <v>0</v>
      </c>
      <c r="O172" s="92">
        <v>0</v>
      </c>
      <c r="P172" s="92">
        <v>0</v>
      </c>
      <c r="Q172" s="92">
        <v>0</v>
      </c>
      <c r="R172" s="92">
        <v>0</v>
      </c>
      <c r="S172" s="92">
        <v>0</v>
      </c>
      <c r="T172" s="92">
        <v>0</v>
      </c>
      <c r="U172" s="92">
        <v>0</v>
      </c>
      <c r="V172" s="92">
        <v>0</v>
      </c>
      <c r="W172" s="92">
        <v>0</v>
      </c>
      <c r="X172" s="92">
        <v>0</v>
      </c>
      <c r="Y172" s="92">
        <v>0</v>
      </c>
      <c r="Z172" s="92">
        <v>0</v>
      </c>
      <c r="AA172" s="92">
        <v>0</v>
      </c>
      <c r="AB172" s="92">
        <v>0</v>
      </c>
      <c r="AC172" s="92">
        <v>0</v>
      </c>
      <c r="AD172" s="92">
        <v>0</v>
      </c>
      <c r="AE172" s="92">
        <v>0</v>
      </c>
      <c r="AF172" s="92">
        <v>0</v>
      </c>
      <c r="AG172" s="92">
        <v>0</v>
      </c>
      <c r="AH172" s="92">
        <v>0</v>
      </c>
      <c r="AI172" s="92">
        <v>0</v>
      </c>
      <c r="AJ172" s="92">
        <v>0</v>
      </c>
      <c r="AK172" s="92">
        <v>0</v>
      </c>
      <c r="AL172" s="92">
        <v>0</v>
      </c>
      <c r="AM172" s="92">
        <v>0</v>
      </c>
      <c r="AN172" s="92">
        <v>0</v>
      </c>
      <c r="AO172" s="92">
        <v>0</v>
      </c>
    </row>
    <row r="173" spans="2:41" ht="15.95" hidden="1" customHeight="1" x14ac:dyDescent="0.2">
      <c r="B173" s="124" t="s">
        <v>326</v>
      </c>
      <c r="C173" s="90" t="s">
        <v>327</v>
      </c>
      <c r="D173" s="91">
        <f t="shared" si="56"/>
        <v>0</v>
      </c>
      <c r="E173" s="123"/>
      <c r="F173" s="114">
        <v>0</v>
      </c>
      <c r="G173" s="92">
        <v>0</v>
      </c>
      <c r="H173" s="92">
        <v>0</v>
      </c>
      <c r="I173" s="92">
        <v>0</v>
      </c>
      <c r="J173" s="92">
        <v>0</v>
      </c>
      <c r="K173" s="92">
        <v>0</v>
      </c>
      <c r="L173" s="92">
        <v>0</v>
      </c>
      <c r="M173" s="92">
        <v>0</v>
      </c>
      <c r="N173" s="92">
        <v>0</v>
      </c>
      <c r="O173" s="92">
        <v>0</v>
      </c>
      <c r="P173" s="92">
        <v>0</v>
      </c>
      <c r="Q173" s="92">
        <v>0</v>
      </c>
      <c r="R173" s="92">
        <v>0</v>
      </c>
      <c r="S173" s="92">
        <v>0</v>
      </c>
      <c r="T173" s="92">
        <v>0</v>
      </c>
      <c r="U173" s="92">
        <v>0</v>
      </c>
      <c r="V173" s="92">
        <v>0</v>
      </c>
      <c r="W173" s="92">
        <v>0</v>
      </c>
      <c r="X173" s="92">
        <v>0</v>
      </c>
      <c r="Y173" s="92">
        <v>0</v>
      </c>
      <c r="Z173" s="92">
        <v>0</v>
      </c>
      <c r="AA173" s="92">
        <v>0</v>
      </c>
      <c r="AB173" s="92">
        <v>0</v>
      </c>
      <c r="AC173" s="92">
        <v>0</v>
      </c>
      <c r="AD173" s="92">
        <v>0</v>
      </c>
      <c r="AE173" s="92">
        <v>0</v>
      </c>
      <c r="AF173" s="92">
        <v>0</v>
      </c>
      <c r="AG173" s="92">
        <v>0</v>
      </c>
      <c r="AH173" s="92">
        <v>0</v>
      </c>
      <c r="AI173" s="92">
        <v>0</v>
      </c>
      <c r="AJ173" s="92">
        <v>0</v>
      </c>
      <c r="AK173" s="92">
        <v>0</v>
      </c>
      <c r="AL173" s="92">
        <v>0</v>
      </c>
      <c r="AM173" s="92">
        <v>0</v>
      </c>
      <c r="AN173" s="92">
        <v>0</v>
      </c>
      <c r="AO173" s="92">
        <v>0</v>
      </c>
    </row>
    <row r="174" spans="2:41" ht="15.95" customHeight="1" x14ac:dyDescent="0.2">
      <c r="B174" s="125" t="s">
        <v>328</v>
      </c>
      <c r="C174" s="93" t="s">
        <v>329</v>
      </c>
      <c r="D174" s="94">
        <f>SUM(D175:D185)</f>
        <v>0</v>
      </c>
      <c r="E174" s="123"/>
      <c r="F174" s="115">
        <f>SUM(F175:F185)</f>
        <v>0</v>
      </c>
      <c r="G174" s="95">
        <f t="shared" ref="G174:AD174" si="61">SUM(G175:G185)</f>
        <v>0</v>
      </c>
      <c r="H174" s="95">
        <f t="shared" si="61"/>
        <v>0</v>
      </c>
      <c r="I174" s="95">
        <f t="shared" si="61"/>
        <v>0</v>
      </c>
      <c r="J174" s="95">
        <f t="shared" si="61"/>
        <v>0</v>
      </c>
      <c r="K174" s="95">
        <f t="shared" si="61"/>
        <v>0</v>
      </c>
      <c r="L174" s="95">
        <f t="shared" si="61"/>
        <v>0</v>
      </c>
      <c r="M174" s="95">
        <f t="shared" si="61"/>
        <v>0</v>
      </c>
      <c r="N174" s="95">
        <f t="shared" si="61"/>
        <v>0</v>
      </c>
      <c r="O174" s="95">
        <f t="shared" si="61"/>
        <v>0</v>
      </c>
      <c r="P174" s="95">
        <f t="shared" si="61"/>
        <v>0</v>
      </c>
      <c r="Q174" s="95">
        <f t="shared" si="61"/>
        <v>0</v>
      </c>
      <c r="R174" s="95">
        <f t="shared" si="61"/>
        <v>0</v>
      </c>
      <c r="S174" s="95">
        <f t="shared" si="61"/>
        <v>0</v>
      </c>
      <c r="T174" s="95">
        <f t="shared" si="61"/>
        <v>0</v>
      </c>
      <c r="U174" s="95">
        <f t="shared" si="61"/>
        <v>0</v>
      </c>
      <c r="V174" s="95">
        <f t="shared" si="61"/>
        <v>0</v>
      </c>
      <c r="W174" s="95">
        <f t="shared" si="61"/>
        <v>0</v>
      </c>
      <c r="X174" s="95">
        <f t="shared" si="61"/>
        <v>0</v>
      </c>
      <c r="Y174" s="95">
        <f t="shared" si="61"/>
        <v>0</v>
      </c>
      <c r="Z174" s="95">
        <f t="shared" si="61"/>
        <v>0</v>
      </c>
      <c r="AA174" s="95">
        <f t="shared" si="61"/>
        <v>0</v>
      </c>
      <c r="AB174" s="95">
        <f t="shared" si="61"/>
        <v>0</v>
      </c>
      <c r="AC174" s="95">
        <f t="shared" si="61"/>
        <v>0</v>
      </c>
      <c r="AD174" s="95">
        <f t="shared" si="61"/>
        <v>0</v>
      </c>
      <c r="AE174" s="95">
        <f t="shared" ref="AE174:AO174" si="62">SUM(AE175:AE185)</f>
        <v>0</v>
      </c>
      <c r="AF174" s="95">
        <f t="shared" si="62"/>
        <v>0</v>
      </c>
      <c r="AG174" s="95">
        <f t="shared" si="62"/>
        <v>0</v>
      </c>
      <c r="AH174" s="95">
        <f t="shared" si="62"/>
        <v>0</v>
      </c>
      <c r="AI174" s="95">
        <f t="shared" si="62"/>
        <v>0</v>
      </c>
      <c r="AJ174" s="95">
        <f t="shared" si="62"/>
        <v>0</v>
      </c>
      <c r="AK174" s="95">
        <f t="shared" si="62"/>
        <v>0</v>
      </c>
      <c r="AL174" s="95">
        <f t="shared" si="62"/>
        <v>0</v>
      </c>
      <c r="AM174" s="95">
        <f t="shared" si="62"/>
        <v>0</v>
      </c>
      <c r="AN174" s="95">
        <f t="shared" si="62"/>
        <v>0</v>
      </c>
      <c r="AO174" s="95">
        <f t="shared" si="62"/>
        <v>0</v>
      </c>
    </row>
    <row r="175" spans="2:41" ht="15.95" hidden="1" customHeight="1" x14ac:dyDescent="0.2">
      <c r="B175" s="124" t="s">
        <v>330</v>
      </c>
      <c r="C175" s="90" t="s">
        <v>331</v>
      </c>
      <c r="D175" s="91">
        <f t="shared" si="56"/>
        <v>0</v>
      </c>
      <c r="E175" s="123"/>
      <c r="F175" s="114">
        <v>0</v>
      </c>
      <c r="G175" s="92">
        <v>0</v>
      </c>
      <c r="H175" s="92">
        <v>0</v>
      </c>
      <c r="I175" s="92">
        <v>0</v>
      </c>
      <c r="J175" s="92">
        <v>0</v>
      </c>
      <c r="K175" s="92">
        <v>0</v>
      </c>
      <c r="L175" s="92">
        <v>0</v>
      </c>
      <c r="M175" s="92">
        <v>0</v>
      </c>
      <c r="N175" s="92">
        <v>0</v>
      </c>
      <c r="O175" s="92">
        <v>0</v>
      </c>
      <c r="P175" s="92">
        <v>0</v>
      </c>
      <c r="Q175" s="92">
        <v>0</v>
      </c>
      <c r="R175" s="92">
        <v>0</v>
      </c>
      <c r="S175" s="92">
        <v>0</v>
      </c>
      <c r="T175" s="92">
        <v>0</v>
      </c>
      <c r="U175" s="92">
        <v>0</v>
      </c>
      <c r="V175" s="92">
        <v>0</v>
      </c>
      <c r="W175" s="92">
        <v>0</v>
      </c>
      <c r="X175" s="92">
        <v>0</v>
      </c>
      <c r="Y175" s="92">
        <v>0</v>
      </c>
      <c r="Z175" s="92">
        <v>0</v>
      </c>
      <c r="AA175" s="92">
        <v>0</v>
      </c>
      <c r="AB175" s="92">
        <v>0</v>
      </c>
      <c r="AC175" s="92">
        <v>0</v>
      </c>
      <c r="AD175" s="92">
        <v>0</v>
      </c>
      <c r="AE175" s="92">
        <v>0</v>
      </c>
      <c r="AF175" s="92">
        <v>0</v>
      </c>
      <c r="AG175" s="92">
        <v>0</v>
      </c>
      <c r="AH175" s="92">
        <v>0</v>
      </c>
      <c r="AI175" s="92">
        <v>0</v>
      </c>
      <c r="AJ175" s="92">
        <v>0</v>
      </c>
      <c r="AK175" s="92">
        <v>0</v>
      </c>
      <c r="AL175" s="92">
        <v>0</v>
      </c>
      <c r="AM175" s="92">
        <v>0</v>
      </c>
      <c r="AN175" s="92">
        <v>0</v>
      </c>
      <c r="AO175" s="92">
        <v>0</v>
      </c>
    </row>
    <row r="176" spans="2:41" ht="15.95" hidden="1" customHeight="1" x14ac:dyDescent="0.2">
      <c r="B176" s="124" t="s">
        <v>332</v>
      </c>
      <c r="C176" s="90" t="s">
        <v>333</v>
      </c>
      <c r="D176" s="91">
        <f t="shared" si="56"/>
        <v>0</v>
      </c>
      <c r="E176" s="123"/>
      <c r="F176" s="114">
        <v>0</v>
      </c>
      <c r="G176" s="92">
        <v>0</v>
      </c>
      <c r="H176" s="92">
        <v>0</v>
      </c>
      <c r="I176" s="92">
        <v>0</v>
      </c>
      <c r="J176" s="92">
        <v>0</v>
      </c>
      <c r="K176" s="92">
        <v>0</v>
      </c>
      <c r="L176" s="92">
        <v>0</v>
      </c>
      <c r="M176" s="92">
        <v>0</v>
      </c>
      <c r="N176" s="92">
        <v>0</v>
      </c>
      <c r="O176" s="92">
        <v>0</v>
      </c>
      <c r="P176" s="92">
        <v>0</v>
      </c>
      <c r="Q176" s="92">
        <v>0</v>
      </c>
      <c r="R176" s="92">
        <v>0</v>
      </c>
      <c r="S176" s="92">
        <v>0</v>
      </c>
      <c r="T176" s="92">
        <v>0</v>
      </c>
      <c r="U176" s="92">
        <v>0</v>
      </c>
      <c r="V176" s="92">
        <v>0</v>
      </c>
      <c r="W176" s="92">
        <v>0</v>
      </c>
      <c r="X176" s="92">
        <v>0</v>
      </c>
      <c r="Y176" s="92">
        <v>0</v>
      </c>
      <c r="Z176" s="92">
        <v>0</v>
      </c>
      <c r="AA176" s="92">
        <v>0</v>
      </c>
      <c r="AB176" s="92">
        <v>0</v>
      </c>
      <c r="AC176" s="92">
        <v>0</v>
      </c>
      <c r="AD176" s="92">
        <v>0</v>
      </c>
      <c r="AE176" s="92">
        <v>0</v>
      </c>
      <c r="AF176" s="92">
        <v>0</v>
      </c>
      <c r="AG176" s="92">
        <v>0</v>
      </c>
      <c r="AH176" s="92">
        <v>0</v>
      </c>
      <c r="AI176" s="92">
        <v>0</v>
      </c>
      <c r="AJ176" s="92">
        <v>0</v>
      </c>
      <c r="AK176" s="92">
        <v>0</v>
      </c>
      <c r="AL176" s="92">
        <v>0</v>
      </c>
      <c r="AM176" s="92">
        <v>0</v>
      </c>
      <c r="AN176" s="92">
        <v>0</v>
      </c>
      <c r="AO176" s="92">
        <v>0</v>
      </c>
    </row>
    <row r="177" spans="2:41" ht="15.95" hidden="1" customHeight="1" x14ac:dyDescent="0.2">
      <c r="B177" s="124" t="s">
        <v>334</v>
      </c>
      <c r="C177" s="90" t="s">
        <v>335</v>
      </c>
      <c r="D177" s="91">
        <f t="shared" si="56"/>
        <v>0</v>
      </c>
      <c r="E177" s="123"/>
      <c r="F177" s="114">
        <v>0</v>
      </c>
      <c r="G177" s="92">
        <v>0</v>
      </c>
      <c r="H177" s="92">
        <v>0</v>
      </c>
      <c r="I177" s="92">
        <v>0</v>
      </c>
      <c r="J177" s="92">
        <v>0</v>
      </c>
      <c r="K177" s="92">
        <v>0</v>
      </c>
      <c r="L177" s="92">
        <v>0</v>
      </c>
      <c r="M177" s="92">
        <v>0</v>
      </c>
      <c r="N177" s="92">
        <v>0</v>
      </c>
      <c r="O177" s="92">
        <v>0</v>
      </c>
      <c r="P177" s="92">
        <v>0</v>
      </c>
      <c r="Q177" s="92">
        <v>0</v>
      </c>
      <c r="R177" s="92">
        <v>0</v>
      </c>
      <c r="S177" s="92">
        <v>0</v>
      </c>
      <c r="T177" s="92">
        <v>0</v>
      </c>
      <c r="U177" s="92">
        <v>0</v>
      </c>
      <c r="V177" s="92">
        <v>0</v>
      </c>
      <c r="W177" s="92">
        <v>0</v>
      </c>
      <c r="X177" s="92">
        <v>0</v>
      </c>
      <c r="Y177" s="92">
        <v>0</v>
      </c>
      <c r="Z177" s="92">
        <v>0</v>
      </c>
      <c r="AA177" s="92">
        <v>0</v>
      </c>
      <c r="AB177" s="92">
        <v>0</v>
      </c>
      <c r="AC177" s="92">
        <v>0</v>
      </c>
      <c r="AD177" s="92">
        <v>0</v>
      </c>
      <c r="AE177" s="92">
        <v>0</v>
      </c>
      <c r="AF177" s="92">
        <v>0</v>
      </c>
      <c r="AG177" s="92">
        <v>0</v>
      </c>
      <c r="AH177" s="92">
        <v>0</v>
      </c>
      <c r="AI177" s="92">
        <v>0</v>
      </c>
      <c r="AJ177" s="92">
        <v>0</v>
      </c>
      <c r="AK177" s="92">
        <v>0</v>
      </c>
      <c r="AL177" s="92">
        <v>0</v>
      </c>
      <c r="AM177" s="92">
        <v>0</v>
      </c>
      <c r="AN177" s="92">
        <v>0</v>
      </c>
      <c r="AO177" s="92">
        <v>0</v>
      </c>
    </row>
    <row r="178" spans="2:41" ht="15.95" hidden="1" customHeight="1" x14ac:dyDescent="0.2">
      <c r="B178" s="124" t="s">
        <v>336</v>
      </c>
      <c r="C178" s="90" t="s">
        <v>337</v>
      </c>
      <c r="D178" s="91">
        <f t="shared" si="56"/>
        <v>0</v>
      </c>
      <c r="E178" s="123"/>
      <c r="F178" s="114">
        <v>0</v>
      </c>
      <c r="G178" s="92">
        <v>0</v>
      </c>
      <c r="H178" s="92">
        <v>0</v>
      </c>
      <c r="I178" s="92">
        <v>0</v>
      </c>
      <c r="J178" s="92">
        <v>0</v>
      </c>
      <c r="K178" s="92">
        <v>0</v>
      </c>
      <c r="L178" s="92">
        <v>0</v>
      </c>
      <c r="M178" s="92">
        <v>0</v>
      </c>
      <c r="N178" s="92">
        <v>0</v>
      </c>
      <c r="O178" s="92">
        <v>0</v>
      </c>
      <c r="P178" s="92">
        <v>0</v>
      </c>
      <c r="Q178" s="92">
        <v>0</v>
      </c>
      <c r="R178" s="92">
        <v>0</v>
      </c>
      <c r="S178" s="92">
        <v>0</v>
      </c>
      <c r="T178" s="92">
        <v>0</v>
      </c>
      <c r="U178" s="92">
        <v>0</v>
      </c>
      <c r="V178" s="92">
        <v>0</v>
      </c>
      <c r="W178" s="92">
        <v>0</v>
      </c>
      <c r="X178" s="92">
        <v>0</v>
      </c>
      <c r="Y178" s="92">
        <v>0</v>
      </c>
      <c r="Z178" s="92">
        <v>0</v>
      </c>
      <c r="AA178" s="92">
        <v>0</v>
      </c>
      <c r="AB178" s="92">
        <v>0</v>
      </c>
      <c r="AC178" s="92">
        <v>0</v>
      </c>
      <c r="AD178" s="92">
        <v>0</v>
      </c>
      <c r="AE178" s="92">
        <v>0</v>
      </c>
      <c r="AF178" s="92">
        <v>0</v>
      </c>
      <c r="AG178" s="92">
        <v>0</v>
      </c>
      <c r="AH178" s="92">
        <v>0</v>
      </c>
      <c r="AI178" s="92">
        <v>0</v>
      </c>
      <c r="AJ178" s="92">
        <v>0</v>
      </c>
      <c r="AK178" s="92">
        <v>0</v>
      </c>
      <c r="AL178" s="92">
        <v>0</v>
      </c>
      <c r="AM178" s="92">
        <v>0</v>
      </c>
      <c r="AN178" s="92">
        <v>0</v>
      </c>
      <c r="AO178" s="92">
        <v>0</v>
      </c>
    </row>
    <row r="179" spans="2:41" ht="15.95" hidden="1" customHeight="1" x14ac:dyDescent="0.2">
      <c r="B179" s="124" t="s">
        <v>338</v>
      </c>
      <c r="C179" s="90" t="s">
        <v>339</v>
      </c>
      <c r="D179" s="91">
        <f t="shared" si="56"/>
        <v>0</v>
      </c>
      <c r="E179" s="123"/>
      <c r="F179" s="114">
        <v>0</v>
      </c>
      <c r="G179" s="92">
        <v>0</v>
      </c>
      <c r="H179" s="92">
        <v>0</v>
      </c>
      <c r="I179" s="92">
        <v>0</v>
      </c>
      <c r="J179" s="92">
        <v>0</v>
      </c>
      <c r="K179" s="92">
        <v>0</v>
      </c>
      <c r="L179" s="92">
        <v>0</v>
      </c>
      <c r="M179" s="92">
        <v>0</v>
      </c>
      <c r="N179" s="92">
        <v>0</v>
      </c>
      <c r="O179" s="92">
        <v>0</v>
      </c>
      <c r="P179" s="92">
        <v>0</v>
      </c>
      <c r="Q179" s="92">
        <v>0</v>
      </c>
      <c r="R179" s="92">
        <v>0</v>
      </c>
      <c r="S179" s="92">
        <v>0</v>
      </c>
      <c r="T179" s="92">
        <v>0</v>
      </c>
      <c r="U179" s="92">
        <v>0</v>
      </c>
      <c r="V179" s="92">
        <v>0</v>
      </c>
      <c r="W179" s="92">
        <v>0</v>
      </c>
      <c r="X179" s="92">
        <v>0</v>
      </c>
      <c r="Y179" s="92">
        <v>0</v>
      </c>
      <c r="Z179" s="92">
        <v>0</v>
      </c>
      <c r="AA179" s="92">
        <v>0</v>
      </c>
      <c r="AB179" s="92">
        <v>0</v>
      </c>
      <c r="AC179" s="92">
        <v>0</v>
      </c>
      <c r="AD179" s="92">
        <v>0</v>
      </c>
      <c r="AE179" s="92">
        <v>0</v>
      </c>
      <c r="AF179" s="92">
        <v>0</v>
      </c>
      <c r="AG179" s="92">
        <v>0</v>
      </c>
      <c r="AH179" s="92">
        <v>0</v>
      </c>
      <c r="AI179" s="92">
        <v>0</v>
      </c>
      <c r="AJ179" s="92">
        <v>0</v>
      </c>
      <c r="AK179" s="92">
        <v>0</v>
      </c>
      <c r="AL179" s="92">
        <v>0</v>
      </c>
      <c r="AM179" s="92">
        <v>0</v>
      </c>
      <c r="AN179" s="92">
        <v>0</v>
      </c>
      <c r="AO179" s="92">
        <v>0</v>
      </c>
    </row>
    <row r="180" spans="2:41" ht="15.95" hidden="1" customHeight="1" x14ac:dyDescent="0.2">
      <c r="B180" s="124" t="s">
        <v>340</v>
      </c>
      <c r="C180" s="90" t="s">
        <v>341</v>
      </c>
      <c r="D180" s="91">
        <f t="shared" si="56"/>
        <v>0</v>
      </c>
      <c r="E180" s="123"/>
      <c r="F180" s="114">
        <v>0</v>
      </c>
      <c r="G180" s="92">
        <v>0</v>
      </c>
      <c r="H180" s="92">
        <v>0</v>
      </c>
      <c r="I180" s="92">
        <v>0</v>
      </c>
      <c r="J180" s="92">
        <v>0</v>
      </c>
      <c r="K180" s="92">
        <v>0</v>
      </c>
      <c r="L180" s="92">
        <v>0</v>
      </c>
      <c r="M180" s="92">
        <v>0</v>
      </c>
      <c r="N180" s="92">
        <v>0</v>
      </c>
      <c r="O180" s="92">
        <v>0</v>
      </c>
      <c r="P180" s="92">
        <v>0</v>
      </c>
      <c r="Q180" s="92">
        <v>0</v>
      </c>
      <c r="R180" s="92">
        <v>0</v>
      </c>
      <c r="S180" s="92">
        <v>0</v>
      </c>
      <c r="T180" s="92">
        <v>0</v>
      </c>
      <c r="U180" s="92">
        <v>0</v>
      </c>
      <c r="V180" s="92">
        <v>0</v>
      </c>
      <c r="W180" s="92">
        <v>0</v>
      </c>
      <c r="X180" s="92">
        <v>0</v>
      </c>
      <c r="Y180" s="92">
        <v>0</v>
      </c>
      <c r="Z180" s="92">
        <v>0</v>
      </c>
      <c r="AA180" s="92">
        <v>0</v>
      </c>
      <c r="AB180" s="92">
        <v>0</v>
      </c>
      <c r="AC180" s="92">
        <v>0</v>
      </c>
      <c r="AD180" s="92">
        <v>0</v>
      </c>
      <c r="AE180" s="92">
        <v>0</v>
      </c>
      <c r="AF180" s="92">
        <v>0</v>
      </c>
      <c r="AG180" s="92">
        <v>0</v>
      </c>
      <c r="AH180" s="92">
        <v>0</v>
      </c>
      <c r="AI180" s="92">
        <v>0</v>
      </c>
      <c r="AJ180" s="92">
        <v>0</v>
      </c>
      <c r="AK180" s="92">
        <v>0</v>
      </c>
      <c r="AL180" s="92">
        <v>0</v>
      </c>
      <c r="AM180" s="92">
        <v>0</v>
      </c>
      <c r="AN180" s="92">
        <v>0</v>
      </c>
      <c r="AO180" s="92">
        <v>0</v>
      </c>
    </row>
    <row r="181" spans="2:41" ht="15.95" hidden="1" customHeight="1" x14ac:dyDescent="0.2">
      <c r="B181" s="124" t="s">
        <v>342</v>
      </c>
      <c r="C181" s="90" t="s">
        <v>343</v>
      </c>
      <c r="D181" s="91">
        <f t="shared" si="56"/>
        <v>0</v>
      </c>
      <c r="E181" s="123"/>
      <c r="F181" s="114">
        <v>0</v>
      </c>
      <c r="G181" s="92">
        <v>0</v>
      </c>
      <c r="H181" s="92">
        <v>0</v>
      </c>
      <c r="I181" s="92">
        <v>0</v>
      </c>
      <c r="J181" s="92">
        <v>0</v>
      </c>
      <c r="K181" s="92">
        <v>0</v>
      </c>
      <c r="L181" s="92">
        <v>0</v>
      </c>
      <c r="M181" s="92">
        <v>0</v>
      </c>
      <c r="N181" s="92">
        <v>0</v>
      </c>
      <c r="O181" s="92">
        <v>0</v>
      </c>
      <c r="P181" s="92">
        <v>0</v>
      </c>
      <c r="Q181" s="92">
        <v>0</v>
      </c>
      <c r="R181" s="92">
        <v>0</v>
      </c>
      <c r="S181" s="92">
        <v>0</v>
      </c>
      <c r="T181" s="92">
        <v>0</v>
      </c>
      <c r="U181" s="92">
        <v>0</v>
      </c>
      <c r="V181" s="92">
        <v>0</v>
      </c>
      <c r="W181" s="92">
        <v>0</v>
      </c>
      <c r="X181" s="92">
        <v>0</v>
      </c>
      <c r="Y181" s="92">
        <v>0</v>
      </c>
      <c r="Z181" s="92">
        <v>0</v>
      </c>
      <c r="AA181" s="92">
        <v>0</v>
      </c>
      <c r="AB181" s="92">
        <v>0</v>
      </c>
      <c r="AC181" s="92">
        <v>0</v>
      </c>
      <c r="AD181" s="92">
        <v>0</v>
      </c>
      <c r="AE181" s="92">
        <v>0</v>
      </c>
      <c r="AF181" s="92">
        <v>0</v>
      </c>
      <c r="AG181" s="92">
        <v>0</v>
      </c>
      <c r="AH181" s="92">
        <v>0</v>
      </c>
      <c r="AI181" s="92">
        <v>0</v>
      </c>
      <c r="AJ181" s="92">
        <v>0</v>
      </c>
      <c r="AK181" s="92">
        <v>0</v>
      </c>
      <c r="AL181" s="92">
        <v>0</v>
      </c>
      <c r="AM181" s="92">
        <v>0</v>
      </c>
      <c r="AN181" s="92">
        <v>0</v>
      </c>
      <c r="AO181" s="92">
        <v>0</v>
      </c>
    </row>
    <row r="182" spans="2:41" ht="15.95" hidden="1" customHeight="1" x14ac:dyDescent="0.2">
      <c r="B182" s="124" t="s">
        <v>344</v>
      </c>
      <c r="C182" s="90" t="s">
        <v>345</v>
      </c>
      <c r="D182" s="91">
        <f t="shared" si="56"/>
        <v>0</v>
      </c>
      <c r="E182" s="123"/>
      <c r="F182" s="114">
        <v>0</v>
      </c>
      <c r="G182" s="92">
        <v>0</v>
      </c>
      <c r="H182" s="92">
        <v>0</v>
      </c>
      <c r="I182" s="92">
        <v>0</v>
      </c>
      <c r="J182" s="92">
        <v>0</v>
      </c>
      <c r="K182" s="92">
        <v>0</v>
      </c>
      <c r="L182" s="92">
        <v>0</v>
      </c>
      <c r="M182" s="92">
        <v>0</v>
      </c>
      <c r="N182" s="92">
        <v>0</v>
      </c>
      <c r="O182" s="92">
        <v>0</v>
      </c>
      <c r="P182" s="92">
        <v>0</v>
      </c>
      <c r="Q182" s="92">
        <v>0</v>
      </c>
      <c r="R182" s="92">
        <v>0</v>
      </c>
      <c r="S182" s="92">
        <v>0</v>
      </c>
      <c r="T182" s="92">
        <v>0</v>
      </c>
      <c r="U182" s="92">
        <v>0</v>
      </c>
      <c r="V182" s="92">
        <v>0</v>
      </c>
      <c r="W182" s="92">
        <v>0</v>
      </c>
      <c r="X182" s="92">
        <v>0</v>
      </c>
      <c r="Y182" s="92">
        <v>0</v>
      </c>
      <c r="Z182" s="92">
        <v>0</v>
      </c>
      <c r="AA182" s="92">
        <v>0</v>
      </c>
      <c r="AB182" s="92">
        <v>0</v>
      </c>
      <c r="AC182" s="92">
        <v>0</v>
      </c>
      <c r="AD182" s="92">
        <v>0</v>
      </c>
      <c r="AE182" s="92">
        <v>0</v>
      </c>
      <c r="AF182" s="92">
        <v>0</v>
      </c>
      <c r="AG182" s="92">
        <v>0</v>
      </c>
      <c r="AH182" s="92">
        <v>0</v>
      </c>
      <c r="AI182" s="92">
        <v>0</v>
      </c>
      <c r="AJ182" s="92">
        <v>0</v>
      </c>
      <c r="AK182" s="92">
        <v>0</v>
      </c>
      <c r="AL182" s="92">
        <v>0</v>
      </c>
      <c r="AM182" s="92">
        <v>0</v>
      </c>
      <c r="AN182" s="92">
        <v>0</v>
      </c>
      <c r="AO182" s="92">
        <v>0</v>
      </c>
    </row>
    <row r="183" spans="2:41" ht="15.95" hidden="1" customHeight="1" x14ac:dyDescent="0.2">
      <c r="B183" s="124" t="s">
        <v>346</v>
      </c>
      <c r="C183" s="90" t="s">
        <v>347</v>
      </c>
      <c r="D183" s="91">
        <f t="shared" si="56"/>
        <v>0</v>
      </c>
      <c r="E183" s="123"/>
      <c r="F183" s="114">
        <v>0</v>
      </c>
      <c r="G183" s="92">
        <v>0</v>
      </c>
      <c r="H183" s="92">
        <v>0</v>
      </c>
      <c r="I183" s="92">
        <v>0</v>
      </c>
      <c r="J183" s="92">
        <v>0</v>
      </c>
      <c r="K183" s="92">
        <v>0</v>
      </c>
      <c r="L183" s="92">
        <v>0</v>
      </c>
      <c r="M183" s="92">
        <v>0</v>
      </c>
      <c r="N183" s="92">
        <v>0</v>
      </c>
      <c r="O183" s="92">
        <v>0</v>
      </c>
      <c r="P183" s="92">
        <v>0</v>
      </c>
      <c r="Q183" s="92">
        <v>0</v>
      </c>
      <c r="R183" s="92">
        <v>0</v>
      </c>
      <c r="S183" s="92">
        <v>0</v>
      </c>
      <c r="T183" s="92">
        <v>0</v>
      </c>
      <c r="U183" s="92">
        <v>0</v>
      </c>
      <c r="V183" s="92">
        <v>0</v>
      </c>
      <c r="W183" s="92">
        <v>0</v>
      </c>
      <c r="X183" s="92">
        <v>0</v>
      </c>
      <c r="Y183" s="92">
        <v>0</v>
      </c>
      <c r="Z183" s="92">
        <v>0</v>
      </c>
      <c r="AA183" s="92">
        <v>0</v>
      </c>
      <c r="AB183" s="92">
        <v>0</v>
      </c>
      <c r="AC183" s="92">
        <v>0</v>
      </c>
      <c r="AD183" s="92">
        <v>0</v>
      </c>
      <c r="AE183" s="92">
        <v>0</v>
      </c>
      <c r="AF183" s="92">
        <v>0</v>
      </c>
      <c r="AG183" s="92">
        <v>0</v>
      </c>
      <c r="AH183" s="92">
        <v>0</v>
      </c>
      <c r="AI183" s="92">
        <v>0</v>
      </c>
      <c r="AJ183" s="92">
        <v>0</v>
      </c>
      <c r="AK183" s="92">
        <v>0</v>
      </c>
      <c r="AL183" s="92">
        <v>0</v>
      </c>
      <c r="AM183" s="92">
        <v>0</v>
      </c>
      <c r="AN183" s="92">
        <v>0</v>
      </c>
      <c r="AO183" s="92">
        <v>0</v>
      </c>
    </row>
    <row r="184" spans="2:41" ht="15.95" hidden="1" customHeight="1" x14ac:dyDescent="0.2">
      <c r="B184" s="124" t="s">
        <v>348</v>
      </c>
      <c r="C184" s="90" t="s">
        <v>349</v>
      </c>
      <c r="D184" s="91">
        <f t="shared" si="56"/>
        <v>0</v>
      </c>
      <c r="E184" s="123"/>
      <c r="F184" s="114">
        <v>0</v>
      </c>
      <c r="G184" s="92">
        <v>0</v>
      </c>
      <c r="H184" s="92">
        <v>0</v>
      </c>
      <c r="I184" s="92">
        <v>0</v>
      </c>
      <c r="J184" s="92">
        <v>0</v>
      </c>
      <c r="K184" s="92">
        <v>0</v>
      </c>
      <c r="L184" s="92">
        <v>0</v>
      </c>
      <c r="M184" s="92">
        <v>0</v>
      </c>
      <c r="N184" s="92">
        <v>0</v>
      </c>
      <c r="O184" s="92">
        <v>0</v>
      </c>
      <c r="P184" s="92">
        <v>0</v>
      </c>
      <c r="Q184" s="92">
        <v>0</v>
      </c>
      <c r="R184" s="92">
        <v>0</v>
      </c>
      <c r="S184" s="92">
        <v>0</v>
      </c>
      <c r="T184" s="92">
        <v>0</v>
      </c>
      <c r="U184" s="92">
        <v>0</v>
      </c>
      <c r="V184" s="92">
        <v>0</v>
      </c>
      <c r="W184" s="92">
        <v>0</v>
      </c>
      <c r="X184" s="92">
        <v>0</v>
      </c>
      <c r="Y184" s="92">
        <v>0</v>
      </c>
      <c r="Z184" s="92">
        <v>0</v>
      </c>
      <c r="AA184" s="92">
        <v>0</v>
      </c>
      <c r="AB184" s="92">
        <v>0</v>
      </c>
      <c r="AC184" s="92">
        <v>0</v>
      </c>
      <c r="AD184" s="92">
        <v>0</v>
      </c>
      <c r="AE184" s="92">
        <v>0</v>
      </c>
      <c r="AF184" s="92">
        <v>0</v>
      </c>
      <c r="AG184" s="92">
        <v>0</v>
      </c>
      <c r="AH184" s="92">
        <v>0</v>
      </c>
      <c r="AI184" s="92">
        <v>0</v>
      </c>
      <c r="AJ184" s="92">
        <v>0</v>
      </c>
      <c r="AK184" s="92">
        <v>0</v>
      </c>
      <c r="AL184" s="92">
        <v>0</v>
      </c>
      <c r="AM184" s="92">
        <v>0</v>
      </c>
      <c r="AN184" s="92">
        <v>0</v>
      </c>
      <c r="AO184" s="92">
        <v>0</v>
      </c>
    </row>
    <row r="185" spans="2:41" ht="15.95" hidden="1" customHeight="1" x14ac:dyDescent="0.2">
      <c r="B185" s="124" t="s">
        <v>350</v>
      </c>
      <c r="C185" s="90" t="s">
        <v>351</v>
      </c>
      <c r="D185" s="91">
        <f t="shared" si="56"/>
        <v>0</v>
      </c>
      <c r="E185" s="123"/>
      <c r="F185" s="114">
        <v>0</v>
      </c>
      <c r="G185" s="92">
        <v>0</v>
      </c>
      <c r="H185" s="92">
        <v>0</v>
      </c>
      <c r="I185" s="92">
        <v>0</v>
      </c>
      <c r="J185" s="92">
        <v>0</v>
      </c>
      <c r="K185" s="92">
        <v>0</v>
      </c>
      <c r="L185" s="92">
        <v>0</v>
      </c>
      <c r="M185" s="92">
        <v>0</v>
      </c>
      <c r="N185" s="92">
        <v>0</v>
      </c>
      <c r="O185" s="92">
        <v>0</v>
      </c>
      <c r="P185" s="92">
        <v>0</v>
      </c>
      <c r="Q185" s="92">
        <v>0</v>
      </c>
      <c r="R185" s="92">
        <v>0</v>
      </c>
      <c r="S185" s="92">
        <v>0</v>
      </c>
      <c r="T185" s="92">
        <v>0</v>
      </c>
      <c r="U185" s="92">
        <v>0</v>
      </c>
      <c r="V185" s="92">
        <v>0</v>
      </c>
      <c r="W185" s="92">
        <v>0</v>
      </c>
      <c r="X185" s="92">
        <v>0</v>
      </c>
      <c r="Y185" s="92">
        <v>0</v>
      </c>
      <c r="Z185" s="92">
        <v>0</v>
      </c>
      <c r="AA185" s="92">
        <v>0</v>
      </c>
      <c r="AB185" s="92">
        <v>0</v>
      </c>
      <c r="AC185" s="92">
        <v>0</v>
      </c>
      <c r="AD185" s="92">
        <v>0</v>
      </c>
      <c r="AE185" s="92">
        <v>0</v>
      </c>
      <c r="AF185" s="92">
        <v>0</v>
      </c>
      <c r="AG185" s="92">
        <v>0</v>
      </c>
      <c r="AH185" s="92">
        <v>0</v>
      </c>
      <c r="AI185" s="92">
        <v>0</v>
      </c>
      <c r="AJ185" s="92">
        <v>0</v>
      </c>
      <c r="AK185" s="92">
        <v>0</v>
      </c>
      <c r="AL185" s="92">
        <v>0</v>
      </c>
      <c r="AM185" s="92">
        <v>0</v>
      </c>
      <c r="AN185" s="92">
        <v>0</v>
      </c>
      <c r="AO185" s="92">
        <v>0</v>
      </c>
    </row>
    <row r="186" spans="2:41" ht="15.95" hidden="1" customHeight="1" x14ac:dyDescent="0.2">
      <c r="B186" s="124" t="s">
        <v>352</v>
      </c>
      <c r="C186" s="90" t="s">
        <v>353</v>
      </c>
      <c r="D186" s="91">
        <f t="shared" si="56"/>
        <v>0</v>
      </c>
      <c r="E186" s="123"/>
      <c r="F186" s="114">
        <v>0</v>
      </c>
      <c r="G186" s="92">
        <v>0</v>
      </c>
      <c r="H186" s="92">
        <v>0</v>
      </c>
      <c r="I186" s="92">
        <v>0</v>
      </c>
      <c r="J186" s="92">
        <v>0</v>
      </c>
      <c r="K186" s="92">
        <v>0</v>
      </c>
      <c r="L186" s="92">
        <v>0</v>
      </c>
      <c r="M186" s="92">
        <v>0</v>
      </c>
      <c r="N186" s="92">
        <v>0</v>
      </c>
      <c r="O186" s="92">
        <v>0</v>
      </c>
      <c r="P186" s="92">
        <v>0</v>
      </c>
      <c r="Q186" s="92">
        <v>0</v>
      </c>
      <c r="R186" s="92">
        <v>0</v>
      </c>
      <c r="S186" s="92">
        <v>0</v>
      </c>
      <c r="T186" s="92">
        <v>0</v>
      </c>
      <c r="U186" s="92">
        <v>0</v>
      </c>
      <c r="V186" s="92">
        <v>0</v>
      </c>
      <c r="W186" s="92">
        <v>0</v>
      </c>
      <c r="X186" s="92">
        <v>0</v>
      </c>
      <c r="Y186" s="92">
        <v>0</v>
      </c>
      <c r="Z186" s="92">
        <v>0</v>
      </c>
      <c r="AA186" s="92">
        <v>0</v>
      </c>
      <c r="AB186" s="92">
        <v>0</v>
      </c>
      <c r="AC186" s="92">
        <v>0</v>
      </c>
      <c r="AD186" s="92">
        <v>0</v>
      </c>
      <c r="AE186" s="92">
        <v>0</v>
      </c>
      <c r="AF186" s="92">
        <v>0</v>
      </c>
      <c r="AG186" s="92">
        <v>0</v>
      </c>
      <c r="AH186" s="92">
        <v>0</v>
      </c>
      <c r="AI186" s="92">
        <v>0</v>
      </c>
      <c r="AJ186" s="92">
        <v>0</v>
      </c>
      <c r="AK186" s="92">
        <v>0</v>
      </c>
      <c r="AL186" s="92">
        <v>0</v>
      </c>
      <c r="AM186" s="92">
        <v>0</v>
      </c>
      <c r="AN186" s="92">
        <v>0</v>
      </c>
      <c r="AO186" s="92">
        <v>0</v>
      </c>
    </row>
    <row r="187" spans="2:41" ht="15.95" hidden="1" customHeight="1" x14ac:dyDescent="0.2">
      <c r="B187" s="124" t="s">
        <v>354</v>
      </c>
      <c r="C187" s="90" t="s">
        <v>355</v>
      </c>
      <c r="D187" s="91">
        <f t="shared" si="56"/>
        <v>0</v>
      </c>
      <c r="E187" s="123"/>
      <c r="F187" s="114">
        <v>0</v>
      </c>
      <c r="G187" s="92">
        <v>0</v>
      </c>
      <c r="H187" s="92">
        <v>0</v>
      </c>
      <c r="I187" s="92">
        <v>0</v>
      </c>
      <c r="J187" s="92">
        <v>0</v>
      </c>
      <c r="K187" s="92">
        <v>0</v>
      </c>
      <c r="L187" s="92">
        <v>0</v>
      </c>
      <c r="M187" s="92">
        <v>0</v>
      </c>
      <c r="N187" s="92">
        <v>0</v>
      </c>
      <c r="O187" s="92">
        <v>0</v>
      </c>
      <c r="P187" s="92">
        <v>0</v>
      </c>
      <c r="Q187" s="92">
        <v>0</v>
      </c>
      <c r="R187" s="92">
        <v>0</v>
      </c>
      <c r="S187" s="92">
        <v>0</v>
      </c>
      <c r="T187" s="92">
        <v>0</v>
      </c>
      <c r="U187" s="92">
        <v>0</v>
      </c>
      <c r="V187" s="92">
        <v>0</v>
      </c>
      <c r="W187" s="92">
        <v>0</v>
      </c>
      <c r="X187" s="92">
        <v>0</v>
      </c>
      <c r="Y187" s="92">
        <v>0</v>
      </c>
      <c r="Z187" s="92">
        <v>0</v>
      </c>
      <c r="AA187" s="92">
        <v>0</v>
      </c>
      <c r="AB187" s="92">
        <v>0</v>
      </c>
      <c r="AC187" s="92">
        <v>0</v>
      </c>
      <c r="AD187" s="92">
        <v>0</v>
      </c>
      <c r="AE187" s="92">
        <v>0</v>
      </c>
      <c r="AF187" s="92">
        <v>0</v>
      </c>
      <c r="AG187" s="92">
        <v>0</v>
      </c>
      <c r="AH187" s="92">
        <v>0</v>
      </c>
      <c r="AI187" s="92">
        <v>0</v>
      </c>
      <c r="AJ187" s="92">
        <v>0</v>
      </c>
      <c r="AK187" s="92">
        <v>0</v>
      </c>
      <c r="AL187" s="92">
        <v>0</v>
      </c>
      <c r="AM187" s="92">
        <v>0</v>
      </c>
      <c r="AN187" s="92">
        <v>0</v>
      </c>
      <c r="AO187" s="92">
        <v>0</v>
      </c>
    </row>
    <row r="188" spans="2:41" ht="15.95" hidden="1" customHeight="1" x14ac:dyDescent="0.2">
      <c r="B188" s="124" t="s">
        <v>356</v>
      </c>
      <c r="C188" s="90" t="s">
        <v>357</v>
      </c>
      <c r="D188" s="91">
        <f t="shared" si="56"/>
        <v>0</v>
      </c>
      <c r="E188" s="123"/>
      <c r="F188" s="114">
        <v>0</v>
      </c>
      <c r="G188" s="92">
        <v>0</v>
      </c>
      <c r="H188" s="92">
        <v>0</v>
      </c>
      <c r="I188" s="92">
        <v>0</v>
      </c>
      <c r="J188" s="92">
        <v>0</v>
      </c>
      <c r="K188" s="92">
        <v>0</v>
      </c>
      <c r="L188" s="92">
        <v>0</v>
      </c>
      <c r="M188" s="92">
        <v>0</v>
      </c>
      <c r="N188" s="92">
        <v>0</v>
      </c>
      <c r="O188" s="92">
        <v>0</v>
      </c>
      <c r="P188" s="92">
        <v>0</v>
      </c>
      <c r="Q188" s="92">
        <v>0</v>
      </c>
      <c r="R188" s="92">
        <v>0</v>
      </c>
      <c r="S188" s="92">
        <v>0</v>
      </c>
      <c r="T188" s="92">
        <v>0</v>
      </c>
      <c r="U188" s="92">
        <v>0</v>
      </c>
      <c r="V188" s="92">
        <v>0</v>
      </c>
      <c r="W188" s="92">
        <v>0</v>
      </c>
      <c r="X188" s="92">
        <v>0</v>
      </c>
      <c r="Y188" s="92">
        <v>0</v>
      </c>
      <c r="Z188" s="92">
        <v>0</v>
      </c>
      <c r="AA188" s="92">
        <v>0</v>
      </c>
      <c r="AB188" s="92">
        <v>0</v>
      </c>
      <c r="AC188" s="92">
        <v>0</v>
      </c>
      <c r="AD188" s="92">
        <v>0</v>
      </c>
      <c r="AE188" s="92">
        <v>0</v>
      </c>
      <c r="AF188" s="92">
        <v>0</v>
      </c>
      <c r="AG188" s="92">
        <v>0</v>
      </c>
      <c r="AH188" s="92">
        <v>0</v>
      </c>
      <c r="AI188" s="92">
        <v>0</v>
      </c>
      <c r="AJ188" s="92">
        <v>0</v>
      </c>
      <c r="AK188" s="92">
        <v>0</v>
      </c>
      <c r="AL188" s="92">
        <v>0</v>
      </c>
      <c r="AM188" s="92">
        <v>0</v>
      </c>
      <c r="AN188" s="92">
        <v>0</v>
      </c>
      <c r="AO188" s="92">
        <v>0</v>
      </c>
    </row>
    <row r="189" spans="2:41" ht="15.95" customHeight="1" x14ac:dyDescent="0.2">
      <c r="B189" s="125" t="s">
        <v>358</v>
      </c>
      <c r="C189" s="93" t="s">
        <v>359</v>
      </c>
      <c r="D189" s="94">
        <f>SUM(D190:D199)</f>
        <v>60973000</v>
      </c>
      <c r="E189" s="123"/>
      <c r="F189" s="115">
        <f>SUM(F190:F199)</f>
        <v>0</v>
      </c>
      <c r="G189" s="95">
        <f t="shared" ref="G189:AD189" si="63">SUM(G190:G199)</f>
        <v>760000</v>
      </c>
      <c r="H189" s="95">
        <f t="shared" si="63"/>
        <v>0</v>
      </c>
      <c r="I189" s="95">
        <f t="shared" si="63"/>
        <v>0</v>
      </c>
      <c r="J189" s="95">
        <f t="shared" si="63"/>
        <v>0</v>
      </c>
      <c r="K189" s="95">
        <f t="shared" si="63"/>
        <v>0</v>
      </c>
      <c r="L189" s="95">
        <f t="shared" si="63"/>
        <v>0</v>
      </c>
      <c r="M189" s="95">
        <f t="shared" si="63"/>
        <v>0</v>
      </c>
      <c r="N189" s="95">
        <f t="shared" si="63"/>
        <v>250000</v>
      </c>
      <c r="O189" s="95">
        <f t="shared" si="63"/>
        <v>0</v>
      </c>
      <c r="P189" s="95">
        <f t="shared" si="63"/>
        <v>0</v>
      </c>
      <c r="Q189" s="95">
        <f t="shared" si="63"/>
        <v>14555000</v>
      </c>
      <c r="R189" s="95">
        <f t="shared" si="63"/>
        <v>9000000</v>
      </c>
      <c r="S189" s="95">
        <f t="shared" si="63"/>
        <v>0</v>
      </c>
      <c r="T189" s="95">
        <f t="shared" si="63"/>
        <v>4500000</v>
      </c>
      <c r="U189" s="95">
        <f t="shared" si="63"/>
        <v>0</v>
      </c>
      <c r="V189" s="95">
        <f t="shared" si="63"/>
        <v>0</v>
      </c>
      <c r="W189" s="95">
        <f t="shared" si="63"/>
        <v>2500000</v>
      </c>
      <c r="X189" s="95">
        <f t="shared" si="63"/>
        <v>0</v>
      </c>
      <c r="Y189" s="95">
        <f t="shared" si="63"/>
        <v>0</v>
      </c>
      <c r="Z189" s="95">
        <f t="shared" si="63"/>
        <v>0</v>
      </c>
      <c r="AA189" s="95">
        <f t="shared" si="63"/>
        <v>2500000</v>
      </c>
      <c r="AB189" s="95">
        <f t="shared" si="63"/>
        <v>24360000</v>
      </c>
      <c r="AC189" s="95">
        <f t="shared" si="63"/>
        <v>0</v>
      </c>
      <c r="AD189" s="95">
        <f t="shared" si="63"/>
        <v>0</v>
      </c>
      <c r="AE189" s="95">
        <f t="shared" ref="AE189:AO189" si="64">SUM(AE190:AE199)</f>
        <v>2548000</v>
      </c>
      <c r="AF189" s="95">
        <f t="shared" si="64"/>
        <v>0</v>
      </c>
      <c r="AG189" s="95">
        <f t="shared" si="64"/>
        <v>0</v>
      </c>
      <c r="AH189" s="95">
        <f t="shared" si="64"/>
        <v>0</v>
      </c>
      <c r="AI189" s="95">
        <f t="shared" si="64"/>
        <v>0</v>
      </c>
      <c r="AJ189" s="95">
        <f t="shared" si="64"/>
        <v>0</v>
      </c>
      <c r="AK189" s="95">
        <f t="shared" si="64"/>
        <v>0</v>
      </c>
      <c r="AL189" s="95">
        <f t="shared" si="64"/>
        <v>0</v>
      </c>
      <c r="AM189" s="95">
        <f t="shared" si="64"/>
        <v>0</v>
      </c>
      <c r="AN189" s="95">
        <f t="shared" si="64"/>
        <v>0</v>
      </c>
      <c r="AO189" s="95">
        <f t="shared" si="64"/>
        <v>0</v>
      </c>
    </row>
    <row r="190" spans="2:41" ht="15.95" customHeight="1" x14ac:dyDescent="0.2">
      <c r="B190" s="124" t="s">
        <v>360</v>
      </c>
      <c r="C190" s="90" t="s">
        <v>361</v>
      </c>
      <c r="D190" s="91">
        <f t="shared" si="56"/>
        <v>9000000</v>
      </c>
      <c r="E190" s="123"/>
      <c r="F190" s="114">
        <v>0</v>
      </c>
      <c r="G190" s="92">
        <v>0</v>
      </c>
      <c r="H190" s="92">
        <v>0</v>
      </c>
      <c r="I190" s="92">
        <v>0</v>
      </c>
      <c r="J190" s="92">
        <v>0</v>
      </c>
      <c r="K190" s="92">
        <v>0</v>
      </c>
      <c r="L190" s="92">
        <v>0</v>
      </c>
      <c r="M190" s="92">
        <v>0</v>
      </c>
      <c r="N190" s="92">
        <v>0</v>
      </c>
      <c r="O190" s="92">
        <v>0</v>
      </c>
      <c r="P190" s="92">
        <v>0</v>
      </c>
      <c r="Q190" s="92">
        <v>0</v>
      </c>
      <c r="R190" s="92">
        <v>9000000</v>
      </c>
      <c r="S190" s="92">
        <v>0</v>
      </c>
      <c r="T190" s="92">
        <v>0</v>
      </c>
      <c r="U190" s="92">
        <v>0</v>
      </c>
      <c r="V190" s="92">
        <v>0</v>
      </c>
      <c r="W190" s="92">
        <v>0</v>
      </c>
      <c r="X190" s="92">
        <v>0</v>
      </c>
      <c r="Y190" s="92">
        <v>0</v>
      </c>
      <c r="Z190" s="92">
        <v>0</v>
      </c>
      <c r="AA190" s="92">
        <v>0</v>
      </c>
      <c r="AB190" s="92">
        <v>0</v>
      </c>
      <c r="AC190" s="92">
        <v>0</v>
      </c>
      <c r="AD190" s="92">
        <v>0</v>
      </c>
      <c r="AE190" s="92">
        <v>0</v>
      </c>
      <c r="AF190" s="92">
        <v>0</v>
      </c>
      <c r="AG190" s="92">
        <v>0</v>
      </c>
      <c r="AH190" s="92">
        <v>0</v>
      </c>
      <c r="AI190" s="92">
        <v>0</v>
      </c>
      <c r="AJ190" s="92">
        <v>0</v>
      </c>
      <c r="AK190" s="92">
        <v>0</v>
      </c>
      <c r="AL190" s="92">
        <v>0</v>
      </c>
      <c r="AM190" s="92">
        <v>0</v>
      </c>
      <c r="AN190" s="92">
        <v>0</v>
      </c>
      <c r="AO190" s="92">
        <v>0</v>
      </c>
    </row>
    <row r="191" spans="2:41" ht="15.95" customHeight="1" x14ac:dyDescent="0.2">
      <c r="B191" s="124" t="s">
        <v>362</v>
      </c>
      <c r="C191" s="90" t="s">
        <v>363</v>
      </c>
      <c r="D191" s="91">
        <f t="shared" si="56"/>
        <v>2750000</v>
      </c>
      <c r="E191" s="123"/>
      <c r="F191" s="114">
        <v>0</v>
      </c>
      <c r="G191" s="92">
        <v>0</v>
      </c>
      <c r="H191" s="92">
        <v>0</v>
      </c>
      <c r="I191" s="92">
        <v>0</v>
      </c>
      <c r="J191" s="92">
        <v>0</v>
      </c>
      <c r="K191" s="92">
        <v>0</v>
      </c>
      <c r="L191" s="92">
        <v>0</v>
      </c>
      <c r="M191" s="92">
        <v>0</v>
      </c>
      <c r="N191" s="92">
        <v>250000</v>
      </c>
      <c r="O191" s="92">
        <v>0</v>
      </c>
      <c r="P191" s="92">
        <v>0</v>
      </c>
      <c r="Q191" s="92">
        <v>0</v>
      </c>
      <c r="R191" s="92">
        <v>0</v>
      </c>
      <c r="S191" s="92">
        <v>0</v>
      </c>
      <c r="T191" s="92">
        <v>0</v>
      </c>
      <c r="U191" s="92">
        <v>0</v>
      </c>
      <c r="V191" s="92">
        <v>0</v>
      </c>
      <c r="W191" s="92">
        <v>2500000</v>
      </c>
      <c r="X191" s="92">
        <v>0</v>
      </c>
      <c r="Y191" s="92">
        <v>0</v>
      </c>
      <c r="Z191" s="92">
        <v>0</v>
      </c>
      <c r="AA191" s="92">
        <v>0</v>
      </c>
      <c r="AB191" s="92">
        <v>0</v>
      </c>
      <c r="AC191" s="92">
        <v>0</v>
      </c>
      <c r="AD191" s="92">
        <v>0</v>
      </c>
      <c r="AE191" s="92">
        <v>0</v>
      </c>
      <c r="AF191" s="92">
        <v>0</v>
      </c>
      <c r="AG191" s="92">
        <v>0</v>
      </c>
      <c r="AH191" s="92">
        <v>0</v>
      </c>
      <c r="AI191" s="92">
        <v>0</v>
      </c>
      <c r="AJ191" s="92">
        <v>0</v>
      </c>
      <c r="AK191" s="92">
        <v>0</v>
      </c>
      <c r="AL191" s="92">
        <v>0</v>
      </c>
      <c r="AM191" s="92">
        <v>0</v>
      </c>
      <c r="AN191" s="92">
        <v>0</v>
      </c>
      <c r="AO191" s="92">
        <v>0</v>
      </c>
    </row>
    <row r="192" spans="2:41" ht="15.95" customHeight="1" x14ac:dyDescent="0.2">
      <c r="B192" s="124" t="s">
        <v>364</v>
      </c>
      <c r="C192" s="90" t="s">
        <v>365</v>
      </c>
      <c r="D192" s="91">
        <f t="shared" si="56"/>
        <v>2500000</v>
      </c>
      <c r="E192" s="123"/>
      <c r="F192" s="114">
        <v>0</v>
      </c>
      <c r="G192" s="92">
        <v>0</v>
      </c>
      <c r="H192" s="92">
        <v>0</v>
      </c>
      <c r="I192" s="92">
        <v>0</v>
      </c>
      <c r="J192" s="92">
        <v>0</v>
      </c>
      <c r="K192" s="92">
        <v>0</v>
      </c>
      <c r="L192" s="92">
        <v>0</v>
      </c>
      <c r="M192" s="92">
        <v>0</v>
      </c>
      <c r="N192" s="92">
        <v>0</v>
      </c>
      <c r="O192" s="92">
        <v>0</v>
      </c>
      <c r="P192" s="92">
        <v>0</v>
      </c>
      <c r="Q192" s="92">
        <v>0</v>
      </c>
      <c r="R192" s="92">
        <v>0</v>
      </c>
      <c r="S192" s="92">
        <v>0</v>
      </c>
      <c r="T192" s="92">
        <v>0</v>
      </c>
      <c r="U192" s="92">
        <v>0</v>
      </c>
      <c r="V192" s="92">
        <v>0</v>
      </c>
      <c r="W192" s="92">
        <v>0</v>
      </c>
      <c r="X192" s="92">
        <v>0</v>
      </c>
      <c r="Y192" s="92">
        <v>0</v>
      </c>
      <c r="Z192" s="92">
        <v>0</v>
      </c>
      <c r="AA192" s="92">
        <v>2500000</v>
      </c>
      <c r="AB192" s="92">
        <v>0</v>
      </c>
      <c r="AC192" s="92">
        <v>0</v>
      </c>
      <c r="AD192" s="92">
        <v>0</v>
      </c>
      <c r="AE192" s="92">
        <v>0</v>
      </c>
      <c r="AF192" s="92">
        <v>0</v>
      </c>
      <c r="AG192" s="92">
        <v>0</v>
      </c>
      <c r="AH192" s="92">
        <v>0</v>
      </c>
      <c r="AI192" s="92">
        <v>0</v>
      </c>
      <c r="AJ192" s="92">
        <v>0</v>
      </c>
      <c r="AK192" s="92">
        <v>0</v>
      </c>
      <c r="AL192" s="92">
        <v>0</v>
      </c>
      <c r="AM192" s="92">
        <v>0</v>
      </c>
      <c r="AN192" s="92">
        <v>0</v>
      </c>
      <c r="AO192" s="92">
        <v>0</v>
      </c>
    </row>
    <row r="193" spans="2:41" ht="15.95" hidden="1" customHeight="1" x14ac:dyDescent="0.2">
      <c r="B193" s="124" t="s">
        <v>366</v>
      </c>
      <c r="C193" s="90" t="s">
        <v>367</v>
      </c>
      <c r="D193" s="91">
        <f t="shared" si="56"/>
        <v>0</v>
      </c>
      <c r="E193" s="123"/>
      <c r="F193" s="114">
        <v>0</v>
      </c>
      <c r="G193" s="92">
        <v>0</v>
      </c>
      <c r="H193" s="92">
        <v>0</v>
      </c>
      <c r="I193" s="92">
        <v>0</v>
      </c>
      <c r="J193" s="92">
        <v>0</v>
      </c>
      <c r="K193" s="92">
        <v>0</v>
      </c>
      <c r="L193" s="92">
        <v>0</v>
      </c>
      <c r="M193" s="92">
        <v>0</v>
      </c>
      <c r="N193" s="92">
        <v>0</v>
      </c>
      <c r="O193" s="92">
        <v>0</v>
      </c>
      <c r="P193" s="92">
        <v>0</v>
      </c>
      <c r="Q193" s="92">
        <v>0</v>
      </c>
      <c r="R193" s="92">
        <v>0</v>
      </c>
      <c r="S193" s="92">
        <v>0</v>
      </c>
      <c r="T193" s="92">
        <v>0</v>
      </c>
      <c r="U193" s="92">
        <v>0</v>
      </c>
      <c r="V193" s="92">
        <v>0</v>
      </c>
      <c r="W193" s="92">
        <v>0</v>
      </c>
      <c r="X193" s="92">
        <v>0</v>
      </c>
      <c r="Y193" s="92">
        <v>0</v>
      </c>
      <c r="Z193" s="92">
        <v>0</v>
      </c>
      <c r="AA193" s="92">
        <v>0</v>
      </c>
      <c r="AB193" s="92">
        <v>0</v>
      </c>
      <c r="AC193" s="92">
        <v>0</v>
      </c>
      <c r="AD193" s="92">
        <v>0</v>
      </c>
      <c r="AE193" s="92">
        <v>0</v>
      </c>
      <c r="AF193" s="92">
        <v>0</v>
      </c>
      <c r="AG193" s="92">
        <v>0</v>
      </c>
      <c r="AH193" s="92">
        <v>0</v>
      </c>
      <c r="AI193" s="92">
        <v>0</v>
      </c>
      <c r="AJ193" s="92">
        <v>0</v>
      </c>
      <c r="AK193" s="92">
        <v>0</v>
      </c>
      <c r="AL193" s="92">
        <v>0</v>
      </c>
      <c r="AM193" s="92">
        <v>0</v>
      </c>
      <c r="AN193" s="92">
        <v>0</v>
      </c>
      <c r="AO193" s="92">
        <v>0</v>
      </c>
    </row>
    <row r="194" spans="2:41" ht="15.95" hidden="1" customHeight="1" x14ac:dyDescent="0.2">
      <c r="B194" s="124" t="s">
        <v>368</v>
      </c>
      <c r="C194" s="90" t="s">
        <v>369</v>
      </c>
      <c r="D194" s="91">
        <f t="shared" si="56"/>
        <v>0</v>
      </c>
      <c r="E194" s="123"/>
      <c r="F194" s="114">
        <v>0</v>
      </c>
      <c r="G194" s="92">
        <v>0</v>
      </c>
      <c r="H194" s="92">
        <v>0</v>
      </c>
      <c r="I194" s="92">
        <v>0</v>
      </c>
      <c r="J194" s="92">
        <v>0</v>
      </c>
      <c r="K194" s="92">
        <v>0</v>
      </c>
      <c r="L194" s="92">
        <v>0</v>
      </c>
      <c r="M194" s="92">
        <v>0</v>
      </c>
      <c r="N194" s="92">
        <v>0</v>
      </c>
      <c r="O194" s="92">
        <v>0</v>
      </c>
      <c r="P194" s="92">
        <v>0</v>
      </c>
      <c r="Q194" s="92">
        <v>0</v>
      </c>
      <c r="R194" s="92">
        <v>0</v>
      </c>
      <c r="S194" s="92">
        <v>0</v>
      </c>
      <c r="T194" s="92">
        <v>0</v>
      </c>
      <c r="U194" s="92">
        <v>0</v>
      </c>
      <c r="V194" s="92">
        <v>0</v>
      </c>
      <c r="W194" s="92">
        <v>0</v>
      </c>
      <c r="X194" s="92">
        <v>0</v>
      </c>
      <c r="Y194" s="92">
        <v>0</v>
      </c>
      <c r="Z194" s="92">
        <v>0</v>
      </c>
      <c r="AA194" s="92">
        <v>0</v>
      </c>
      <c r="AB194" s="92">
        <v>0</v>
      </c>
      <c r="AC194" s="92">
        <v>0</v>
      </c>
      <c r="AD194" s="92">
        <v>0</v>
      </c>
      <c r="AE194" s="92">
        <v>0</v>
      </c>
      <c r="AF194" s="92">
        <v>0</v>
      </c>
      <c r="AG194" s="92">
        <v>0</v>
      </c>
      <c r="AH194" s="92">
        <v>0</v>
      </c>
      <c r="AI194" s="92">
        <v>0</v>
      </c>
      <c r="AJ194" s="92">
        <v>0</v>
      </c>
      <c r="AK194" s="92">
        <v>0</v>
      </c>
      <c r="AL194" s="92">
        <v>0</v>
      </c>
      <c r="AM194" s="92">
        <v>0</v>
      </c>
      <c r="AN194" s="92">
        <v>0</v>
      </c>
      <c r="AO194" s="92">
        <v>0</v>
      </c>
    </row>
    <row r="195" spans="2:41" ht="15.95" hidden="1" customHeight="1" x14ac:dyDescent="0.2">
      <c r="B195" s="124" t="s">
        <v>370</v>
      </c>
      <c r="C195" s="90" t="s">
        <v>371</v>
      </c>
      <c r="D195" s="91">
        <f t="shared" si="56"/>
        <v>0</v>
      </c>
      <c r="E195" s="123"/>
      <c r="F195" s="114">
        <v>0</v>
      </c>
      <c r="G195" s="92">
        <v>0</v>
      </c>
      <c r="H195" s="92">
        <v>0</v>
      </c>
      <c r="I195" s="92">
        <v>0</v>
      </c>
      <c r="J195" s="92">
        <v>0</v>
      </c>
      <c r="K195" s="92">
        <v>0</v>
      </c>
      <c r="L195" s="92">
        <v>0</v>
      </c>
      <c r="M195" s="92">
        <v>0</v>
      </c>
      <c r="N195" s="92">
        <v>0</v>
      </c>
      <c r="O195" s="92">
        <v>0</v>
      </c>
      <c r="P195" s="92">
        <v>0</v>
      </c>
      <c r="Q195" s="92">
        <v>0</v>
      </c>
      <c r="R195" s="92">
        <v>0</v>
      </c>
      <c r="S195" s="92">
        <v>0</v>
      </c>
      <c r="T195" s="92">
        <v>0</v>
      </c>
      <c r="U195" s="92">
        <v>0</v>
      </c>
      <c r="V195" s="92">
        <v>0</v>
      </c>
      <c r="W195" s="92">
        <v>0</v>
      </c>
      <c r="X195" s="92">
        <v>0</v>
      </c>
      <c r="Y195" s="92">
        <v>0</v>
      </c>
      <c r="Z195" s="92">
        <v>0</v>
      </c>
      <c r="AA195" s="92">
        <v>0</v>
      </c>
      <c r="AB195" s="92">
        <v>0</v>
      </c>
      <c r="AC195" s="92">
        <v>0</v>
      </c>
      <c r="AD195" s="92">
        <v>0</v>
      </c>
      <c r="AE195" s="92">
        <v>0</v>
      </c>
      <c r="AF195" s="92">
        <v>0</v>
      </c>
      <c r="AG195" s="92">
        <v>0</v>
      </c>
      <c r="AH195" s="92">
        <v>0</v>
      </c>
      <c r="AI195" s="92">
        <v>0</v>
      </c>
      <c r="AJ195" s="92">
        <v>0</v>
      </c>
      <c r="AK195" s="92">
        <v>0</v>
      </c>
      <c r="AL195" s="92">
        <v>0</v>
      </c>
      <c r="AM195" s="92">
        <v>0</v>
      </c>
      <c r="AN195" s="92">
        <v>0</v>
      </c>
      <c r="AO195" s="92">
        <v>0</v>
      </c>
    </row>
    <row r="196" spans="2:41" ht="15.95" customHeight="1" x14ac:dyDescent="0.2">
      <c r="B196" s="124" t="s">
        <v>372</v>
      </c>
      <c r="C196" s="90" t="s">
        <v>373</v>
      </c>
      <c r="D196" s="91">
        <f t="shared" si="56"/>
        <v>42223000</v>
      </c>
      <c r="E196" s="123"/>
      <c r="F196" s="114">
        <v>0</v>
      </c>
      <c r="G196" s="92">
        <v>760000</v>
      </c>
      <c r="H196" s="92">
        <v>0</v>
      </c>
      <c r="I196" s="92">
        <v>0</v>
      </c>
      <c r="J196" s="92">
        <v>0</v>
      </c>
      <c r="K196" s="92">
        <v>0</v>
      </c>
      <c r="L196" s="92">
        <v>0</v>
      </c>
      <c r="M196" s="92">
        <v>0</v>
      </c>
      <c r="N196" s="92">
        <v>0</v>
      </c>
      <c r="O196" s="92">
        <v>0</v>
      </c>
      <c r="P196" s="92">
        <v>0</v>
      </c>
      <c r="Q196" s="92">
        <v>14555000</v>
      </c>
      <c r="R196" s="92">
        <v>0</v>
      </c>
      <c r="S196" s="92">
        <v>0</v>
      </c>
      <c r="T196" s="92">
        <v>0</v>
      </c>
      <c r="U196" s="92">
        <v>0</v>
      </c>
      <c r="V196" s="92">
        <v>0</v>
      </c>
      <c r="W196" s="92">
        <v>0</v>
      </c>
      <c r="X196" s="92">
        <v>0</v>
      </c>
      <c r="Y196" s="92">
        <v>0</v>
      </c>
      <c r="Z196" s="92">
        <v>0</v>
      </c>
      <c r="AA196" s="92">
        <v>0</v>
      </c>
      <c r="AB196" s="92">
        <v>24360000</v>
      </c>
      <c r="AC196" s="92">
        <v>0</v>
      </c>
      <c r="AD196" s="92">
        <v>0</v>
      </c>
      <c r="AE196" s="92">
        <v>2548000</v>
      </c>
      <c r="AF196" s="92">
        <v>0</v>
      </c>
      <c r="AG196" s="92">
        <v>0</v>
      </c>
      <c r="AH196" s="92">
        <v>0</v>
      </c>
      <c r="AI196" s="92">
        <v>0</v>
      </c>
      <c r="AJ196" s="92">
        <v>0</v>
      </c>
      <c r="AK196" s="92">
        <v>0</v>
      </c>
      <c r="AL196" s="92">
        <v>0</v>
      </c>
      <c r="AM196" s="92">
        <v>0</v>
      </c>
      <c r="AN196" s="92">
        <v>0</v>
      </c>
      <c r="AO196" s="92">
        <v>0</v>
      </c>
    </row>
    <row r="197" spans="2:41" ht="15.95" customHeight="1" x14ac:dyDescent="0.2">
      <c r="B197" s="124" t="s">
        <v>374</v>
      </c>
      <c r="C197" s="90" t="s">
        <v>375</v>
      </c>
      <c r="D197" s="91">
        <f t="shared" si="56"/>
        <v>4500000</v>
      </c>
      <c r="E197" s="123"/>
      <c r="F197" s="114">
        <v>0</v>
      </c>
      <c r="G197" s="92">
        <v>0</v>
      </c>
      <c r="H197" s="92">
        <v>0</v>
      </c>
      <c r="I197" s="92">
        <v>0</v>
      </c>
      <c r="J197" s="92">
        <v>0</v>
      </c>
      <c r="K197" s="92">
        <v>0</v>
      </c>
      <c r="L197" s="92">
        <v>0</v>
      </c>
      <c r="M197" s="92">
        <v>0</v>
      </c>
      <c r="N197" s="92">
        <v>0</v>
      </c>
      <c r="O197" s="92">
        <v>0</v>
      </c>
      <c r="P197" s="92">
        <v>0</v>
      </c>
      <c r="Q197" s="92">
        <v>0</v>
      </c>
      <c r="R197" s="92">
        <v>0</v>
      </c>
      <c r="S197" s="92">
        <v>0</v>
      </c>
      <c r="T197" s="92">
        <v>4500000</v>
      </c>
      <c r="U197" s="92">
        <v>0</v>
      </c>
      <c r="V197" s="92">
        <v>0</v>
      </c>
      <c r="W197" s="92">
        <v>0</v>
      </c>
      <c r="X197" s="92">
        <v>0</v>
      </c>
      <c r="Y197" s="92">
        <v>0</v>
      </c>
      <c r="Z197" s="92">
        <v>0</v>
      </c>
      <c r="AA197" s="92">
        <v>0</v>
      </c>
      <c r="AB197" s="92">
        <v>0</v>
      </c>
      <c r="AC197" s="92">
        <v>0</v>
      </c>
      <c r="AD197" s="92">
        <v>0</v>
      </c>
      <c r="AE197" s="92">
        <v>0</v>
      </c>
      <c r="AF197" s="92">
        <v>0</v>
      </c>
      <c r="AG197" s="92">
        <v>0</v>
      </c>
      <c r="AH197" s="92">
        <v>0</v>
      </c>
      <c r="AI197" s="92">
        <v>0</v>
      </c>
      <c r="AJ197" s="92">
        <v>0</v>
      </c>
      <c r="AK197" s="92">
        <v>0</v>
      </c>
      <c r="AL197" s="92">
        <v>0</v>
      </c>
      <c r="AM197" s="92">
        <v>0</v>
      </c>
      <c r="AN197" s="92">
        <v>0</v>
      </c>
      <c r="AO197" s="92">
        <v>0</v>
      </c>
    </row>
    <row r="198" spans="2:41" ht="15.95" hidden="1" customHeight="1" x14ac:dyDescent="0.2">
      <c r="B198" s="124" t="s">
        <v>376</v>
      </c>
      <c r="C198" s="90" t="s">
        <v>377</v>
      </c>
      <c r="D198" s="91">
        <f t="shared" si="56"/>
        <v>0</v>
      </c>
      <c r="E198" s="123"/>
      <c r="F198" s="114">
        <v>0</v>
      </c>
      <c r="G198" s="92">
        <v>0</v>
      </c>
      <c r="H198" s="92">
        <v>0</v>
      </c>
      <c r="I198" s="92">
        <v>0</v>
      </c>
      <c r="J198" s="92">
        <v>0</v>
      </c>
      <c r="K198" s="92">
        <v>0</v>
      </c>
      <c r="L198" s="92">
        <v>0</v>
      </c>
      <c r="M198" s="92">
        <v>0</v>
      </c>
      <c r="N198" s="92">
        <v>0</v>
      </c>
      <c r="O198" s="92">
        <v>0</v>
      </c>
      <c r="P198" s="92">
        <v>0</v>
      </c>
      <c r="Q198" s="92">
        <v>0</v>
      </c>
      <c r="R198" s="92">
        <v>0</v>
      </c>
      <c r="S198" s="92">
        <v>0</v>
      </c>
      <c r="T198" s="92">
        <v>0</v>
      </c>
      <c r="U198" s="92">
        <v>0</v>
      </c>
      <c r="V198" s="92">
        <v>0</v>
      </c>
      <c r="W198" s="92">
        <v>0</v>
      </c>
      <c r="X198" s="92">
        <v>0</v>
      </c>
      <c r="Y198" s="92">
        <v>0</v>
      </c>
      <c r="Z198" s="92">
        <v>0</v>
      </c>
      <c r="AA198" s="92">
        <v>0</v>
      </c>
      <c r="AB198" s="92">
        <v>0</v>
      </c>
      <c r="AC198" s="92">
        <v>0</v>
      </c>
      <c r="AD198" s="92">
        <v>0</v>
      </c>
      <c r="AE198" s="92">
        <v>0</v>
      </c>
      <c r="AF198" s="92">
        <v>0</v>
      </c>
      <c r="AG198" s="92">
        <v>0</v>
      </c>
      <c r="AH198" s="92">
        <v>0</v>
      </c>
      <c r="AI198" s="92">
        <v>0</v>
      </c>
      <c r="AJ198" s="92">
        <v>0</v>
      </c>
      <c r="AK198" s="92">
        <v>0</v>
      </c>
      <c r="AL198" s="92">
        <v>0</v>
      </c>
      <c r="AM198" s="92">
        <v>0</v>
      </c>
      <c r="AN198" s="92">
        <v>0</v>
      </c>
      <c r="AO198" s="92">
        <v>0</v>
      </c>
    </row>
    <row r="199" spans="2:41" ht="15.95" hidden="1" customHeight="1" x14ac:dyDescent="0.2">
      <c r="B199" s="124" t="s">
        <v>378</v>
      </c>
      <c r="C199" s="90" t="s">
        <v>379</v>
      </c>
      <c r="D199" s="91">
        <f t="shared" si="56"/>
        <v>0</v>
      </c>
      <c r="E199" s="123"/>
      <c r="F199" s="114">
        <v>0</v>
      </c>
      <c r="G199" s="92">
        <v>0</v>
      </c>
      <c r="H199" s="92">
        <v>0</v>
      </c>
      <c r="I199" s="92">
        <v>0</v>
      </c>
      <c r="J199" s="92">
        <v>0</v>
      </c>
      <c r="K199" s="92">
        <v>0</v>
      </c>
      <c r="L199" s="92">
        <v>0</v>
      </c>
      <c r="M199" s="92">
        <v>0</v>
      </c>
      <c r="N199" s="92">
        <v>0</v>
      </c>
      <c r="O199" s="92">
        <v>0</v>
      </c>
      <c r="P199" s="92">
        <v>0</v>
      </c>
      <c r="Q199" s="92">
        <v>0</v>
      </c>
      <c r="R199" s="92">
        <v>0</v>
      </c>
      <c r="S199" s="92">
        <v>0</v>
      </c>
      <c r="T199" s="92">
        <v>0</v>
      </c>
      <c r="U199" s="92">
        <v>0</v>
      </c>
      <c r="V199" s="92">
        <v>0</v>
      </c>
      <c r="W199" s="92">
        <v>0</v>
      </c>
      <c r="X199" s="92">
        <v>0</v>
      </c>
      <c r="Y199" s="92">
        <v>0</v>
      </c>
      <c r="Z199" s="92">
        <v>0</v>
      </c>
      <c r="AA199" s="92">
        <v>0</v>
      </c>
      <c r="AB199" s="92">
        <v>0</v>
      </c>
      <c r="AC199" s="92">
        <v>0</v>
      </c>
      <c r="AD199" s="92">
        <v>0</v>
      </c>
      <c r="AE199" s="92">
        <v>0</v>
      </c>
      <c r="AF199" s="92">
        <v>0</v>
      </c>
      <c r="AG199" s="92">
        <v>0</v>
      </c>
      <c r="AH199" s="92">
        <v>0</v>
      </c>
      <c r="AI199" s="92">
        <v>0</v>
      </c>
      <c r="AJ199" s="92">
        <v>0</v>
      </c>
      <c r="AK199" s="92">
        <v>0</v>
      </c>
      <c r="AL199" s="92">
        <v>0</v>
      </c>
      <c r="AM199" s="92">
        <v>0</v>
      </c>
      <c r="AN199" s="92">
        <v>0</v>
      </c>
      <c r="AO199" s="92">
        <v>0</v>
      </c>
    </row>
    <row r="200" spans="2:41" ht="15.95" hidden="1" customHeight="1" x14ac:dyDescent="0.2">
      <c r="B200" s="124" t="s">
        <v>380</v>
      </c>
      <c r="C200" s="90" t="s">
        <v>381</v>
      </c>
      <c r="D200" s="91">
        <f t="shared" si="56"/>
        <v>0</v>
      </c>
      <c r="E200" s="123"/>
      <c r="F200" s="114">
        <v>0</v>
      </c>
      <c r="G200" s="92">
        <v>0</v>
      </c>
      <c r="H200" s="92">
        <v>0</v>
      </c>
      <c r="I200" s="92">
        <v>0</v>
      </c>
      <c r="J200" s="92">
        <v>0</v>
      </c>
      <c r="K200" s="92">
        <v>0</v>
      </c>
      <c r="L200" s="92">
        <v>0</v>
      </c>
      <c r="M200" s="92">
        <v>0</v>
      </c>
      <c r="N200" s="92">
        <v>0</v>
      </c>
      <c r="O200" s="92">
        <v>0</v>
      </c>
      <c r="P200" s="92">
        <v>0</v>
      </c>
      <c r="Q200" s="92">
        <v>0</v>
      </c>
      <c r="R200" s="92">
        <v>0</v>
      </c>
      <c r="S200" s="92">
        <v>0</v>
      </c>
      <c r="T200" s="92">
        <v>0</v>
      </c>
      <c r="U200" s="92">
        <v>0</v>
      </c>
      <c r="V200" s="92">
        <v>0</v>
      </c>
      <c r="W200" s="92">
        <v>0</v>
      </c>
      <c r="X200" s="92">
        <v>0</v>
      </c>
      <c r="Y200" s="92">
        <v>0</v>
      </c>
      <c r="Z200" s="92">
        <v>0</v>
      </c>
      <c r="AA200" s="92">
        <v>0</v>
      </c>
      <c r="AB200" s="92">
        <v>0</v>
      </c>
      <c r="AC200" s="92">
        <v>0</v>
      </c>
      <c r="AD200" s="92">
        <v>0</v>
      </c>
      <c r="AE200" s="92">
        <v>0</v>
      </c>
      <c r="AF200" s="92">
        <v>0</v>
      </c>
      <c r="AG200" s="92">
        <v>0</v>
      </c>
      <c r="AH200" s="92">
        <v>0</v>
      </c>
      <c r="AI200" s="92">
        <v>0</v>
      </c>
      <c r="AJ200" s="92">
        <v>0</v>
      </c>
      <c r="AK200" s="92">
        <v>0</v>
      </c>
      <c r="AL200" s="92">
        <v>0</v>
      </c>
      <c r="AM200" s="92">
        <v>0</v>
      </c>
      <c r="AN200" s="92">
        <v>0</v>
      </c>
      <c r="AO200" s="92">
        <v>0</v>
      </c>
    </row>
    <row r="201" spans="2:41" ht="15.95" customHeight="1" x14ac:dyDescent="0.2">
      <c r="B201" s="125" t="s">
        <v>382</v>
      </c>
      <c r="C201" s="93" t="s">
        <v>383</v>
      </c>
      <c r="D201" s="94">
        <f>D132+D137+D138+D139+D150+D161+D172+D174+D186+D187+D188+D189+D200</f>
        <v>69439645</v>
      </c>
      <c r="E201" s="123"/>
      <c r="F201" s="115">
        <f>F132+F137+F138+F139+F150+F161+F172+F174+F186+F187+F188+F189+F200</f>
        <v>7803545</v>
      </c>
      <c r="G201" s="95">
        <f t="shared" ref="G201:AD201" si="65">G132+G137+G138+G139+G150+G161+G172+G174+G186+G187+G188+G189+G200</f>
        <v>760000</v>
      </c>
      <c r="H201" s="95">
        <f t="shared" si="65"/>
        <v>0</v>
      </c>
      <c r="I201" s="95">
        <f t="shared" si="65"/>
        <v>0</v>
      </c>
      <c r="J201" s="95">
        <f t="shared" si="65"/>
        <v>163100</v>
      </c>
      <c r="K201" s="95">
        <f t="shared" si="65"/>
        <v>0</v>
      </c>
      <c r="L201" s="95">
        <f t="shared" si="65"/>
        <v>0</v>
      </c>
      <c r="M201" s="95">
        <f t="shared" si="65"/>
        <v>0</v>
      </c>
      <c r="N201" s="95">
        <f t="shared" si="65"/>
        <v>250000</v>
      </c>
      <c r="O201" s="95">
        <f t="shared" si="65"/>
        <v>0</v>
      </c>
      <c r="P201" s="95">
        <f t="shared" si="65"/>
        <v>0</v>
      </c>
      <c r="Q201" s="95">
        <f t="shared" si="65"/>
        <v>14555000</v>
      </c>
      <c r="R201" s="95">
        <f t="shared" si="65"/>
        <v>9000000</v>
      </c>
      <c r="S201" s="95">
        <f t="shared" si="65"/>
        <v>0</v>
      </c>
      <c r="T201" s="95">
        <f t="shared" si="65"/>
        <v>4500000</v>
      </c>
      <c r="U201" s="95">
        <f t="shared" si="65"/>
        <v>0</v>
      </c>
      <c r="V201" s="95">
        <f t="shared" si="65"/>
        <v>0</v>
      </c>
      <c r="W201" s="95">
        <f t="shared" si="65"/>
        <v>2500000</v>
      </c>
      <c r="X201" s="95">
        <f t="shared" si="65"/>
        <v>0</v>
      </c>
      <c r="Y201" s="95">
        <f t="shared" si="65"/>
        <v>0</v>
      </c>
      <c r="Z201" s="95">
        <f t="shared" si="65"/>
        <v>0</v>
      </c>
      <c r="AA201" s="95">
        <f t="shared" si="65"/>
        <v>2500000</v>
      </c>
      <c r="AB201" s="95">
        <f t="shared" si="65"/>
        <v>24360000</v>
      </c>
      <c r="AC201" s="95">
        <f t="shared" si="65"/>
        <v>0</v>
      </c>
      <c r="AD201" s="95">
        <f t="shared" si="65"/>
        <v>0</v>
      </c>
      <c r="AE201" s="95">
        <f t="shared" ref="AE201:AO201" si="66">AE132+AE137+AE138+AE139+AE150+AE161+AE172+AE174+AE186+AE187+AE188+AE189+AE200</f>
        <v>2548000</v>
      </c>
      <c r="AF201" s="95">
        <f t="shared" si="66"/>
        <v>0</v>
      </c>
      <c r="AG201" s="95">
        <f t="shared" si="66"/>
        <v>0</v>
      </c>
      <c r="AH201" s="95">
        <f t="shared" si="66"/>
        <v>500000</v>
      </c>
      <c r="AI201" s="95">
        <f t="shared" si="66"/>
        <v>0</v>
      </c>
      <c r="AJ201" s="95">
        <f t="shared" si="66"/>
        <v>0</v>
      </c>
      <c r="AK201" s="95">
        <f t="shared" si="66"/>
        <v>0</v>
      </c>
      <c r="AL201" s="95">
        <f t="shared" si="66"/>
        <v>0</v>
      </c>
      <c r="AM201" s="95">
        <f t="shared" si="66"/>
        <v>0</v>
      </c>
      <c r="AN201" s="95">
        <f t="shared" si="66"/>
        <v>0</v>
      </c>
      <c r="AO201" s="95">
        <f t="shared" si="66"/>
        <v>0</v>
      </c>
    </row>
    <row r="202" spans="2:41" ht="15.95" customHeight="1" x14ac:dyDescent="0.2">
      <c r="B202" s="124" t="s">
        <v>384</v>
      </c>
      <c r="C202" s="90" t="s">
        <v>385</v>
      </c>
      <c r="D202" s="91">
        <f t="shared" si="56"/>
        <v>0</v>
      </c>
      <c r="E202" s="123"/>
      <c r="F202" s="114">
        <v>0</v>
      </c>
      <c r="G202" s="92">
        <v>0</v>
      </c>
      <c r="H202" s="92">
        <v>0</v>
      </c>
      <c r="I202" s="92">
        <v>0</v>
      </c>
      <c r="J202" s="92">
        <v>0</v>
      </c>
      <c r="K202" s="92">
        <v>0</v>
      </c>
      <c r="L202" s="92">
        <v>0</v>
      </c>
      <c r="M202" s="92">
        <v>0</v>
      </c>
      <c r="N202" s="92">
        <v>0</v>
      </c>
      <c r="O202" s="92">
        <v>0</v>
      </c>
      <c r="P202" s="92">
        <v>0</v>
      </c>
      <c r="Q202" s="92">
        <v>0</v>
      </c>
      <c r="R202" s="92">
        <v>0</v>
      </c>
      <c r="S202" s="92">
        <v>0</v>
      </c>
      <c r="T202" s="92">
        <v>0</v>
      </c>
      <c r="U202" s="92">
        <v>0</v>
      </c>
      <c r="V202" s="92">
        <v>0</v>
      </c>
      <c r="W202" s="92">
        <v>0</v>
      </c>
      <c r="X202" s="92">
        <v>0</v>
      </c>
      <c r="Y202" s="92">
        <v>0</v>
      </c>
      <c r="Z202" s="92">
        <v>0</v>
      </c>
      <c r="AA202" s="92">
        <v>0</v>
      </c>
      <c r="AB202" s="92">
        <v>0</v>
      </c>
      <c r="AC202" s="92">
        <v>0</v>
      </c>
      <c r="AD202" s="92">
        <v>0</v>
      </c>
      <c r="AE202" s="92">
        <v>0</v>
      </c>
      <c r="AF202" s="92">
        <v>0</v>
      </c>
      <c r="AG202" s="92">
        <v>0</v>
      </c>
      <c r="AH202" s="92">
        <v>0</v>
      </c>
      <c r="AI202" s="92">
        <v>0</v>
      </c>
      <c r="AJ202" s="92">
        <v>0</v>
      </c>
      <c r="AK202" s="92">
        <v>0</v>
      </c>
      <c r="AL202" s="92">
        <v>0</v>
      </c>
      <c r="AM202" s="92">
        <v>0</v>
      </c>
      <c r="AN202" s="92">
        <v>0</v>
      </c>
      <c r="AO202" s="92">
        <v>0</v>
      </c>
    </row>
    <row r="203" spans="2:41" ht="15.95" customHeight="1" x14ac:dyDescent="0.2">
      <c r="B203" s="124" t="s">
        <v>386</v>
      </c>
      <c r="C203" s="90" t="s">
        <v>387</v>
      </c>
      <c r="D203" s="91">
        <f t="shared" si="56"/>
        <v>18771654</v>
      </c>
      <c r="E203" s="123"/>
      <c r="F203" s="114">
        <v>0</v>
      </c>
      <c r="G203" s="92">
        <v>0</v>
      </c>
      <c r="H203" s="92">
        <v>0</v>
      </c>
      <c r="I203" s="92">
        <v>0</v>
      </c>
      <c r="J203" s="92">
        <v>0</v>
      </c>
      <c r="K203" s="92">
        <v>0</v>
      </c>
      <c r="L203" s="92">
        <v>0</v>
      </c>
      <c r="M203" s="92">
        <v>0</v>
      </c>
      <c r="N203" s="92">
        <v>0</v>
      </c>
      <c r="O203" s="92">
        <v>0</v>
      </c>
      <c r="P203" s="92">
        <v>0</v>
      </c>
      <c r="Q203" s="92">
        <v>0</v>
      </c>
      <c r="R203" s="92">
        <v>0</v>
      </c>
      <c r="S203" s="92">
        <v>0</v>
      </c>
      <c r="T203" s="92">
        <v>0</v>
      </c>
      <c r="U203" s="92">
        <v>0</v>
      </c>
      <c r="V203" s="92">
        <v>0</v>
      </c>
      <c r="W203" s="92">
        <v>0</v>
      </c>
      <c r="X203" s="92">
        <v>0</v>
      </c>
      <c r="Y203" s="92">
        <v>0</v>
      </c>
      <c r="Z203" s="92">
        <v>0</v>
      </c>
      <c r="AA203" s="92">
        <v>0</v>
      </c>
      <c r="AB203" s="92">
        <v>0</v>
      </c>
      <c r="AC203" s="92">
        <v>0</v>
      </c>
      <c r="AD203" s="92">
        <v>0</v>
      </c>
      <c r="AE203" s="92">
        <v>0</v>
      </c>
      <c r="AF203" s="92">
        <v>0</v>
      </c>
      <c r="AG203" s="92">
        <v>0</v>
      </c>
      <c r="AH203" s="92">
        <v>0</v>
      </c>
      <c r="AI203" s="92">
        <v>0</v>
      </c>
      <c r="AJ203" s="92">
        <v>18771654</v>
      </c>
      <c r="AK203" s="92">
        <v>0</v>
      </c>
      <c r="AL203" s="92">
        <v>0</v>
      </c>
      <c r="AM203" s="92">
        <v>0</v>
      </c>
      <c r="AN203" s="92">
        <v>0</v>
      </c>
      <c r="AO203" s="92">
        <v>0</v>
      </c>
    </row>
    <row r="204" spans="2:41" ht="15.95" customHeight="1" x14ac:dyDescent="0.2">
      <c r="B204" s="124" t="s">
        <v>388</v>
      </c>
      <c r="C204" s="90" t="s">
        <v>389</v>
      </c>
      <c r="D204" s="91">
        <f t="shared" si="56"/>
        <v>0</v>
      </c>
      <c r="E204" s="123"/>
      <c r="F204" s="114">
        <v>0</v>
      </c>
      <c r="G204" s="92">
        <v>0</v>
      </c>
      <c r="H204" s="92">
        <v>0</v>
      </c>
      <c r="I204" s="92">
        <v>0</v>
      </c>
      <c r="J204" s="92">
        <v>0</v>
      </c>
      <c r="K204" s="92">
        <v>0</v>
      </c>
      <c r="L204" s="92">
        <v>0</v>
      </c>
      <c r="M204" s="92">
        <v>0</v>
      </c>
      <c r="N204" s="92">
        <v>0</v>
      </c>
      <c r="O204" s="92">
        <v>0</v>
      </c>
      <c r="P204" s="92">
        <v>0</v>
      </c>
      <c r="Q204" s="92">
        <v>0</v>
      </c>
      <c r="R204" s="92">
        <v>0</v>
      </c>
      <c r="S204" s="92">
        <v>0</v>
      </c>
      <c r="T204" s="92">
        <v>0</v>
      </c>
      <c r="U204" s="92">
        <v>0</v>
      </c>
      <c r="V204" s="92">
        <v>0</v>
      </c>
      <c r="W204" s="92">
        <v>0</v>
      </c>
      <c r="X204" s="92">
        <v>0</v>
      </c>
      <c r="Y204" s="92">
        <v>0</v>
      </c>
      <c r="Z204" s="92">
        <v>0</v>
      </c>
      <c r="AA204" s="92">
        <v>0</v>
      </c>
      <c r="AB204" s="92">
        <v>0</v>
      </c>
      <c r="AC204" s="92">
        <v>0</v>
      </c>
      <c r="AD204" s="92">
        <v>0</v>
      </c>
      <c r="AE204" s="92">
        <v>0</v>
      </c>
      <c r="AF204" s="92">
        <v>0</v>
      </c>
      <c r="AG204" s="92">
        <v>0</v>
      </c>
      <c r="AH204" s="92">
        <v>0</v>
      </c>
      <c r="AI204" s="92">
        <v>0</v>
      </c>
      <c r="AJ204" s="92">
        <v>0</v>
      </c>
      <c r="AK204" s="92">
        <v>0</v>
      </c>
      <c r="AL204" s="92">
        <v>0</v>
      </c>
      <c r="AM204" s="92">
        <v>0</v>
      </c>
      <c r="AN204" s="92">
        <v>0</v>
      </c>
      <c r="AO204" s="92">
        <v>0</v>
      </c>
    </row>
    <row r="205" spans="2:41" ht="15.95" customHeight="1" x14ac:dyDescent="0.2">
      <c r="B205" s="124" t="s">
        <v>390</v>
      </c>
      <c r="C205" s="90" t="s">
        <v>391</v>
      </c>
      <c r="D205" s="91">
        <f t="shared" ref="D205:D251" si="67">SUM(F205:AO205)</f>
        <v>600000</v>
      </c>
      <c r="E205" s="123"/>
      <c r="F205" s="114">
        <v>500000</v>
      </c>
      <c r="G205" s="92">
        <v>0</v>
      </c>
      <c r="H205" s="92">
        <v>0</v>
      </c>
      <c r="I205" s="92">
        <v>0</v>
      </c>
      <c r="J205" s="92">
        <v>0</v>
      </c>
      <c r="K205" s="92">
        <v>0</v>
      </c>
      <c r="L205" s="92">
        <v>0</v>
      </c>
      <c r="M205" s="92">
        <v>0</v>
      </c>
      <c r="N205" s="92">
        <v>0</v>
      </c>
      <c r="O205" s="92">
        <v>0</v>
      </c>
      <c r="P205" s="92">
        <v>0</v>
      </c>
      <c r="Q205" s="92">
        <v>0</v>
      </c>
      <c r="R205" s="92">
        <v>0</v>
      </c>
      <c r="S205" s="92">
        <v>0</v>
      </c>
      <c r="T205" s="92">
        <v>0</v>
      </c>
      <c r="U205" s="92">
        <v>0</v>
      </c>
      <c r="V205" s="92">
        <v>0</v>
      </c>
      <c r="W205" s="92">
        <v>0</v>
      </c>
      <c r="X205" s="92">
        <v>0</v>
      </c>
      <c r="Y205" s="92">
        <v>0</v>
      </c>
      <c r="Z205" s="92">
        <v>0</v>
      </c>
      <c r="AA205" s="92">
        <v>0</v>
      </c>
      <c r="AB205" s="92">
        <v>0</v>
      </c>
      <c r="AC205" s="92">
        <v>0</v>
      </c>
      <c r="AD205" s="92">
        <v>0</v>
      </c>
      <c r="AE205" s="92">
        <v>0</v>
      </c>
      <c r="AF205" s="92">
        <v>0</v>
      </c>
      <c r="AG205" s="92">
        <v>100000</v>
      </c>
      <c r="AH205" s="92">
        <v>0</v>
      </c>
      <c r="AI205" s="92">
        <v>0</v>
      </c>
      <c r="AJ205" s="92">
        <v>0</v>
      </c>
      <c r="AK205" s="92">
        <v>0</v>
      </c>
      <c r="AL205" s="92">
        <v>0</v>
      </c>
      <c r="AM205" s="92">
        <v>0</v>
      </c>
      <c r="AN205" s="92">
        <v>0</v>
      </c>
      <c r="AO205" s="92">
        <v>0</v>
      </c>
    </row>
    <row r="206" spans="2:41" ht="15.95" customHeight="1" x14ac:dyDescent="0.2">
      <c r="B206" s="124" t="s">
        <v>392</v>
      </c>
      <c r="C206" s="90" t="s">
        <v>393</v>
      </c>
      <c r="D206" s="91">
        <f t="shared" si="67"/>
        <v>0</v>
      </c>
      <c r="E206" s="123"/>
      <c r="F206" s="114">
        <v>0</v>
      </c>
      <c r="G206" s="92">
        <v>0</v>
      </c>
      <c r="H206" s="92">
        <v>0</v>
      </c>
      <c r="I206" s="92">
        <v>0</v>
      </c>
      <c r="J206" s="92">
        <v>0</v>
      </c>
      <c r="K206" s="92">
        <v>0</v>
      </c>
      <c r="L206" s="92">
        <v>0</v>
      </c>
      <c r="M206" s="92">
        <v>0</v>
      </c>
      <c r="N206" s="92">
        <v>0</v>
      </c>
      <c r="O206" s="92">
        <v>0</v>
      </c>
      <c r="P206" s="92">
        <v>0</v>
      </c>
      <c r="Q206" s="92">
        <v>0</v>
      </c>
      <c r="R206" s="92">
        <v>0</v>
      </c>
      <c r="S206" s="92">
        <v>0</v>
      </c>
      <c r="T206" s="92">
        <v>0</v>
      </c>
      <c r="U206" s="92">
        <v>0</v>
      </c>
      <c r="V206" s="92">
        <v>0</v>
      </c>
      <c r="W206" s="92">
        <v>0</v>
      </c>
      <c r="X206" s="92">
        <v>0</v>
      </c>
      <c r="Y206" s="92">
        <v>0</v>
      </c>
      <c r="Z206" s="92">
        <v>0</v>
      </c>
      <c r="AA206" s="92">
        <v>0</v>
      </c>
      <c r="AB206" s="92">
        <v>0</v>
      </c>
      <c r="AC206" s="92">
        <v>0</v>
      </c>
      <c r="AD206" s="92">
        <v>0</v>
      </c>
      <c r="AE206" s="92">
        <v>0</v>
      </c>
      <c r="AF206" s="92">
        <v>0</v>
      </c>
      <c r="AG206" s="92">
        <v>0</v>
      </c>
      <c r="AH206" s="92">
        <v>0</v>
      </c>
      <c r="AI206" s="92">
        <v>0</v>
      </c>
      <c r="AJ206" s="92">
        <v>0</v>
      </c>
      <c r="AK206" s="92">
        <v>0</v>
      </c>
      <c r="AL206" s="92">
        <v>0</v>
      </c>
      <c r="AM206" s="92">
        <v>0</v>
      </c>
      <c r="AN206" s="92">
        <v>0</v>
      </c>
      <c r="AO206" s="92">
        <v>0</v>
      </c>
    </row>
    <row r="207" spans="2:41" ht="15.95" customHeight="1" x14ac:dyDescent="0.2">
      <c r="B207" s="124" t="s">
        <v>394</v>
      </c>
      <c r="C207" s="90" t="s">
        <v>395</v>
      </c>
      <c r="D207" s="91">
        <f t="shared" si="67"/>
        <v>0</v>
      </c>
      <c r="E207" s="123"/>
      <c r="F207" s="114">
        <v>0</v>
      </c>
      <c r="G207" s="92">
        <v>0</v>
      </c>
      <c r="H207" s="92">
        <v>0</v>
      </c>
      <c r="I207" s="92">
        <v>0</v>
      </c>
      <c r="J207" s="92">
        <v>0</v>
      </c>
      <c r="K207" s="92">
        <v>0</v>
      </c>
      <c r="L207" s="92">
        <v>0</v>
      </c>
      <c r="M207" s="92">
        <v>0</v>
      </c>
      <c r="N207" s="92">
        <v>0</v>
      </c>
      <c r="O207" s="92">
        <v>0</v>
      </c>
      <c r="P207" s="92">
        <v>0</v>
      </c>
      <c r="Q207" s="92">
        <v>0</v>
      </c>
      <c r="R207" s="92">
        <v>0</v>
      </c>
      <c r="S207" s="92">
        <v>0</v>
      </c>
      <c r="T207" s="92">
        <v>0</v>
      </c>
      <c r="U207" s="92">
        <v>0</v>
      </c>
      <c r="V207" s="92">
        <v>0</v>
      </c>
      <c r="W207" s="92">
        <v>0</v>
      </c>
      <c r="X207" s="92">
        <v>0</v>
      </c>
      <c r="Y207" s="92">
        <v>0</v>
      </c>
      <c r="Z207" s="92">
        <v>0</v>
      </c>
      <c r="AA207" s="92">
        <v>0</v>
      </c>
      <c r="AB207" s="92">
        <v>0</v>
      </c>
      <c r="AC207" s="92">
        <v>0</v>
      </c>
      <c r="AD207" s="92">
        <v>0</v>
      </c>
      <c r="AE207" s="92">
        <v>0</v>
      </c>
      <c r="AF207" s="92">
        <v>0</v>
      </c>
      <c r="AG207" s="92">
        <v>0</v>
      </c>
      <c r="AH207" s="92">
        <v>0</v>
      </c>
      <c r="AI207" s="92">
        <v>0</v>
      </c>
      <c r="AJ207" s="92">
        <v>0</v>
      </c>
      <c r="AK207" s="92">
        <v>0</v>
      </c>
      <c r="AL207" s="92">
        <v>0</v>
      </c>
      <c r="AM207" s="92">
        <v>0</v>
      </c>
      <c r="AN207" s="92">
        <v>0</v>
      </c>
      <c r="AO207" s="92">
        <v>0</v>
      </c>
    </row>
    <row r="208" spans="2:41" ht="15.95" customHeight="1" x14ac:dyDescent="0.2">
      <c r="B208" s="124" t="s">
        <v>396</v>
      </c>
      <c r="C208" s="90" t="s">
        <v>397</v>
      </c>
      <c r="D208" s="91">
        <f t="shared" si="67"/>
        <v>0</v>
      </c>
      <c r="E208" s="123"/>
      <c r="F208" s="114">
        <v>0</v>
      </c>
      <c r="G208" s="92">
        <v>0</v>
      </c>
      <c r="H208" s="92">
        <v>0</v>
      </c>
      <c r="I208" s="92">
        <v>0</v>
      </c>
      <c r="J208" s="92">
        <v>0</v>
      </c>
      <c r="K208" s="92">
        <v>0</v>
      </c>
      <c r="L208" s="92">
        <v>0</v>
      </c>
      <c r="M208" s="92">
        <v>0</v>
      </c>
      <c r="N208" s="92">
        <v>0</v>
      </c>
      <c r="O208" s="92">
        <v>0</v>
      </c>
      <c r="P208" s="92">
        <v>0</v>
      </c>
      <c r="Q208" s="92">
        <v>0</v>
      </c>
      <c r="R208" s="92">
        <v>0</v>
      </c>
      <c r="S208" s="92">
        <v>0</v>
      </c>
      <c r="T208" s="92">
        <v>0</v>
      </c>
      <c r="U208" s="92">
        <v>0</v>
      </c>
      <c r="V208" s="92">
        <v>0</v>
      </c>
      <c r="W208" s="92">
        <v>0</v>
      </c>
      <c r="X208" s="92">
        <v>0</v>
      </c>
      <c r="Y208" s="92">
        <v>0</v>
      </c>
      <c r="Z208" s="92">
        <v>0</v>
      </c>
      <c r="AA208" s="92">
        <v>0</v>
      </c>
      <c r="AB208" s="92">
        <v>0</v>
      </c>
      <c r="AC208" s="92">
        <v>0</v>
      </c>
      <c r="AD208" s="92">
        <v>0</v>
      </c>
      <c r="AE208" s="92">
        <v>0</v>
      </c>
      <c r="AF208" s="92">
        <v>0</v>
      </c>
      <c r="AG208" s="92">
        <v>0</v>
      </c>
      <c r="AH208" s="92">
        <v>0</v>
      </c>
      <c r="AI208" s="92">
        <v>0</v>
      </c>
      <c r="AJ208" s="92">
        <v>0</v>
      </c>
      <c r="AK208" s="92">
        <v>0</v>
      </c>
      <c r="AL208" s="92">
        <v>0</v>
      </c>
      <c r="AM208" s="92">
        <v>0</v>
      </c>
      <c r="AN208" s="92">
        <v>0</v>
      </c>
      <c r="AO208" s="92">
        <v>0</v>
      </c>
    </row>
    <row r="209" spans="2:41" ht="15.95" customHeight="1" x14ac:dyDescent="0.2">
      <c r="B209" s="124" t="s">
        <v>398</v>
      </c>
      <c r="C209" s="90" t="s">
        <v>399</v>
      </c>
      <c r="D209" s="91">
        <f t="shared" si="67"/>
        <v>5230346</v>
      </c>
      <c r="E209" s="123"/>
      <c r="F209" s="114">
        <v>135000</v>
      </c>
      <c r="G209" s="92">
        <v>0</v>
      </c>
      <c r="H209" s="92">
        <v>0</v>
      </c>
      <c r="I209" s="92">
        <v>0</v>
      </c>
      <c r="J209" s="92">
        <v>0</v>
      </c>
      <c r="K209" s="92">
        <v>0</v>
      </c>
      <c r="L209" s="92">
        <v>0</v>
      </c>
      <c r="M209" s="92">
        <v>0</v>
      </c>
      <c r="N209" s="92">
        <v>0</v>
      </c>
      <c r="O209" s="92">
        <v>0</v>
      </c>
      <c r="P209" s="92">
        <v>0</v>
      </c>
      <c r="Q209" s="92">
        <v>0</v>
      </c>
      <c r="R209" s="92">
        <v>0</v>
      </c>
      <c r="S209" s="92">
        <v>0</v>
      </c>
      <c r="T209" s="92">
        <v>0</v>
      </c>
      <c r="U209" s="92">
        <v>0</v>
      </c>
      <c r="V209" s="92">
        <v>0</v>
      </c>
      <c r="W209" s="92">
        <v>0</v>
      </c>
      <c r="X209" s="92">
        <v>0</v>
      </c>
      <c r="Y209" s="92">
        <v>0</v>
      </c>
      <c r="Z209" s="92">
        <v>0</v>
      </c>
      <c r="AA209" s="92">
        <v>0</v>
      </c>
      <c r="AB209" s="92">
        <v>0</v>
      </c>
      <c r="AC209" s="92">
        <v>0</v>
      </c>
      <c r="AD209" s="92">
        <v>0</v>
      </c>
      <c r="AE209" s="92">
        <v>0</v>
      </c>
      <c r="AF209" s="92">
        <v>0</v>
      </c>
      <c r="AG209" s="92">
        <v>27000</v>
      </c>
      <c r="AH209" s="92">
        <v>0</v>
      </c>
      <c r="AI209" s="92">
        <v>0</v>
      </c>
      <c r="AJ209" s="92">
        <v>5068346</v>
      </c>
      <c r="AK209" s="92">
        <v>0</v>
      </c>
      <c r="AL209" s="92">
        <v>0</v>
      </c>
      <c r="AM209" s="92">
        <v>0</v>
      </c>
      <c r="AN209" s="92">
        <v>0</v>
      </c>
      <c r="AO209" s="92">
        <v>0</v>
      </c>
    </row>
    <row r="210" spans="2:41" ht="15.95" customHeight="1" x14ac:dyDescent="0.2">
      <c r="B210" s="126" t="s">
        <v>400</v>
      </c>
      <c r="C210" s="96" t="s">
        <v>401</v>
      </c>
      <c r="D210" s="97">
        <f>D202+D203+D205+D206+D207+D208+D209</f>
        <v>24602000</v>
      </c>
      <c r="E210" s="123"/>
      <c r="F210" s="116">
        <f>F202+F203+F205+F206+F207+F208+F209</f>
        <v>635000</v>
      </c>
      <c r="G210" s="98">
        <f t="shared" ref="G210:AD210" si="68">G202+G203+G205+G206+G207+G208+G209</f>
        <v>0</v>
      </c>
      <c r="H210" s="98">
        <f t="shared" si="68"/>
        <v>0</v>
      </c>
      <c r="I210" s="98">
        <f t="shared" si="68"/>
        <v>0</v>
      </c>
      <c r="J210" s="98">
        <f t="shared" si="68"/>
        <v>0</v>
      </c>
      <c r="K210" s="98">
        <f t="shared" si="68"/>
        <v>0</v>
      </c>
      <c r="L210" s="98">
        <f t="shared" si="68"/>
        <v>0</v>
      </c>
      <c r="M210" s="98">
        <f t="shared" si="68"/>
        <v>0</v>
      </c>
      <c r="N210" s="98">
        <f t="shared" si="68"/>
        <v>0</v>
      </c>
      <c r="O210" s="98">
        <f t="shared" si="68"/>
        <v>0</v>
      </c>
      <c r="P210" s="98">
        <f t="shared" si="68"/>
        <v>0</v>
      </c>
      <c r="Q210" s="98">
        <f t="shared" si="68"/>
        <v>0</v>
      </c>
      <c r="R210" s="98">
        <f t="shared" si="68"/>
        <v>0</v>
      </c>
      <c r="S210" s="98">
        <f t="shared" si="68"/>
        <v>0</v>
      </c>
      <c r="T210" s="98">
        <f t="shared" si="68"/>
        <v>0</v>
      </c>
      <c r="U210" s="98">
        <f t="shared" si="68"/>
        <v>0</v>
      </c>
      <c r="V210" s="98">
        <f t="shared" si="68"/>
        <v>0</v>
      </c>
      <c r="W210" s="98">
        <f t="shared" si="68"/>
        <v>0</v>
      </c>
      <c r="X210" s="98">
        <f t="shared" si="68"/>
        <v>0</v>
      </c>
      <c r="Y210" s="98">
        <f t="shared" si="68"/>
        <v>0</v>
      </c>
      <c r="Z210" s="98">
        <f t="shared" si="68"/>
        <v>0</v>
      </c>
      <c r="AA210" s="98">
        <f t="shared" si="68"/>
        <v>0</v>
      </c>
      <c r="AB210" s="98">
        <f t="shared" si="68"/>
        <v>0</v>
      </c>
      <c r="AC210" s="98">
        <f t="shared" si="68"/>
        <v>0</v>
      </c>
      <c r="AD210" s="98">
        <f t="shared" si="68"/>
        <v>0</v>
      </c>
      <c r="AE210" s="98">
        <f t="shared" ref="AE210:AO210" si="69">AE202+AE203+AE205+AE206+AE207+AE208+AE209</f>
        <v>0</v>
      </c>
      <c r="AF210" s="98">
        <f t="shared" si="69"/>
        <v>0</v>
      </c>
      <c r="AG210" s="98">
        <f t="shared" si="69"/>
        <v>127000</v>
      </c>
      <c r="AH210" s="98">
        <f t="shared" si="69"/>
        <v>0</v>
      </c>
      <c r="AI210" s="98">
        <f t="shared" si="69"/>
        <v>0</v>
      </c>
      <c r="AJ210" s="98">
        <f t="shared" si="69"/>
        <v>23840000</v>
      </c>
      <c r="AK210" s="98">
        <f t="shared" si="69"/>
        <v>0</v>
      </c>
      <c r="AL210" s="98">
        <f t="shared" si="69"/>
        <v>0</v>
      </c>
      <c r="AM210" s="98">
        <f t="shared" si="69"/>
        <v>0</v>
      </c>
      <c r="AN210" s="98">
        <f t="shared" si="69"/>
        <v>0</v>
      </c>
      <c r="AO210" s="98">
        <f t="shared" si="69"/>
        <v>0</v>
      </c>
    </row>
    <row r="211" spans="2:41" ht="15.95" customHeight="1" x14ac:dyDescent="0.2">
      <c r="B211" s="124" t="s">
        <v>402</v>
      </c>
      <c r="C211" s="90" t="s">
        <v>403</v>
      </c>
      <c r="D211" s="91">
        <f t="shared" si="67"/>
        <v>190390474</v>
      </c>
      <c r="E211" s="123"/>
      <c r="F211" s="114">
        <v>0</v>
      </c>
      <c r="G211" s="92">
        <v>1258524</v>
      </c>
      <c r="H211" s="92">
        <v>0</v>
      </c>
      <c r="I211" s="92">
        <v>0</v>
      </c>
      <c r="J211" s="92">
        <v>0</v>
      </c>
      <c r="K211" s="92">
        <v>0</v>
      </c>
      <c r="L211" s="92">
        <v>15966109</v>
      </c>
      <c r="M211" s="92">
        <v>0</v>
      </c>
      <c r="N211" s="92">
        <v>0</v>
      </c>
      <c r="O211" s="92">
        <v>0</v>
      </c>
      <c r="P211" s="92">
        <v>0</v>
      </c>
      <c r="Q211" s="92">
        <v>0</v>
      </c>
      <c r="R211" s="92">
        <v>0</v>
      </c>
      <c r="S211" s="92">
        <v>0</v>
      </c>
      <c r="T211" s="92">
        <v>0</v>
      </c>
      <c r="U211" s="92">
        <v>0</v>
      </c>
      <c r="V211" s="92">
        <v>0</v>
      </c>
      <c r="W211" s="92">
        <v>0</v>
      </c>
      <c r="X211" s="92">
        <v>0</v>
      </c>
      <c r="Y211" s="92">
        <v>0</v>
      </c>
      <c r="Z211" s="92">
        <v>0</v>
      </c>
      <c r="AA211" s="92">
        <v>0</v>
      </c>
      <c r="AB211" s="92">
        <v>0</v>
      </c>
      <c r="AC211" s="92">
        <v>0</v>
      </c>
      <c r="AD211" s="92">
        <v>0</v>
      </c>
      <c r="AE211" s="92">
        <v>0</v>
      </c>
      <c r="AF211" s="92">
        <v>0</v>
      </c>
      <c r="AG211" s="92">
        <v>0</v>
      </c>
      <c r="AH211" s="92">
        <v>0</v>
      </c>
      <c r="AI211" s="92">
        <v>165674550</v>
      </c>
      <c r="AJ211" s="92">
        <v>0</v>
      </c>
      <c r="AK211" s="92">
        <v>7491291</v>
      </c>
      <c r="AL211" s="92">
        <v>0</v>
      </c>
      <c r="AM211" s="92">
        <v>0</v>
      </c>
      <c r="AN211" s="92">
        <v>0</v>
      </c>
      <c r="AO211" s="92">
        <v>0</v>
      </c>
    </row>
    <row r="212" spans="2:41" ht="15.95" customHeight="1" x14ac:dyDescent="0.2">
      <c r="B212" s="124" t="s">
        <v>404</v>
      </c>
      <c r="C212" s="90" t="s">
        <v>405</v>
      </c>
      <c r="D212" s="91">
        <f t="shared" si="67"/>
        <v>0</v>
      </c>
      <c r="E212" s="123"/>
      <c r="F212" s="114">
        <v>0</v>
      </c>
      <c r="G212" s="92">
        <v>0</v>
      </c>
      <c r="H212" s="92">
        <v>0</v>
      </c>
      <c r="I212" s="92">
        <v>0</v>
      </c>
      <c r="J212" s="92">
        <v>0</v>
      </c>
      <c r="K212" s="92">
        <v>0</v>
      </c>
      <c r="L212" s="92">
        <v>0</v>
      </c>
      <c r="M212" s="92">
        <v>0</v>
      </c>
      <c r="N212" s="92">
        <v>0</v>
      </c>
      <c r="O212" s="92">
        <v>0</v>
      </c>
      <c r="P212" s="92">
        <v>0</v>
      </c>
      <c r="Q212" s="92">
        <v>0</v>
      </c>
      <c r="R212" s="92">
        <v>0</v>
      </c>
      <c r="S212" s="92">
        <v>0</v>
      </c>
      <c r="T212" s="92">
        <v>0</v>
      </c>
      <c r="U212" s="92">
        <v>0</v>
      </c>
      <c r="V212" s="92">
        <v>0</v>
      </c>
      <c r="W212" s="92">
        <v>0</v>
      </c>
      <c r="X212" s="92">
        <v>0</v>
      </c>
      <c r="Y212" s="92">
        <v>0</v>
      </c>
      <c r="Z212" s="92">
        <v>0</v>
      </c>
      <c r="AA212" s="92">
        <v>0</v>
      </c>
      <c r="AB212" s="92">
        <v>0</v>
      </c>
      <c r="AC212" s="92">
        <v>0</v>
      </c>
      <c r="AD212" s="92">
        <v>0</v>
      </c>
      <c r="AE212" s="92">
        <v>0</v>
      </c>
      <c r="AF212" s="92">
        <v>0</v>
      </c>
      <c r="AG212" s="92">
        <v>0</v>
      </c>
      <c r="AH212" s="92">
        <v>0</v>
      </c>
      <c r="AI212" s="92">
        <v>0</v>
      </c>
      <c r="AJ212" s="92">
        <v>0</v>
      </c>
      <c r="AK212" s="92">
        <v>0</v>
      </c>
      <c r="AL212" s="92">
        <v>0</v>
      </c>
      <c r="AM212" s="92">
        <v>0</v>
      </c>
      <c r="AN212" s="92">
        <v>0</v>
      </c>
      <c r="AO212" s="92">
        <v>0</v>
      </c>
    </row>
    <row r="213" spans="2:41" ht="15.95" customHeight="1" x14ac:dyDescent="0.2">
      <c r="B213" s="124" t="s">
        <v>406</v>
      </c>
      <c r="C213" s="90" t="s">
        <v>407</v>
      </c>
      <c r="D213" s="91">
        <f t="shared" si="67"/>
        <v>0</v>
      </c>
      <c r="E213" s="123"/>
      <c r="F213" s="114">
        <v>0</v>
      </c>
      <c r="G213" s="92">
        <v>0</v>
      </c>
      <c r="H213" s="92">
        <v>0</v>
      </c>
      <c r="I213" s="92">
        <v>0</v>
      </c>
      <c r="J213" s="92">
        <v>0</v>
      </c>
      <c r="K213" s="92">
        <v>0</v>
      </c>
      <c r="L213" s="92">
        <v>0</v>
      </c>
      <c r="M213" s="92">
        <v>0</v>
      </c>
      <c r="N213" s="92">
        <v>0</v>
      </c>
      <c r="O213" s="92">
        <v>0</v>
      </c>
      <c r="P213" s="92">
        <v>0</v>
      </c>
      <c r="Q213" s="92">
        <v>0</v>
      </c>
      <c r="R213" s="92">
        <v>0</v>
      </c>
      <c r="S213" s="92">
        <v>0</v>
      </c>
      <c r="T213" s="92">
        <v>0</v>
      </c>
      <c r="U213" s="92">
        <v>0</v>
      </c>
      <c r="V213" s="92">
        <v>0</v>
      </c>
      <c r="W213" s="92">
        <v>0</v>
      </c>
      <c r="X213" s="92">
        <v>0</v>
      </c>
      <c r="Y213" s="92">
        <v>0</v>
      </c>
      <c r="Z213" s="92">
        <v>0</v>
      </c>
      <c r="AA213" s="92">
        <v>0</v>
      </c>
      <c r="AB213" s="92">
        <v>0</v>
      </c>
      <c r="AC213" s="92">
        <v>0</v>
      </c>
      <c r="AD213" s="92">
        <v>0</v>
      </c>
      <c r="AE213" s="92">
        <v>0</v>
      </c>
      <c r="AF213" s="92">
        <v>0</v>
      </c>
      <c r="AG213" s="92">
        <v>0</v>
      </c>
      <c r="AH213" s="92">
        <v>0</v>
      </c>
      <c r="AI213" s="92">
        <v>0</v>
      </c>
      <c r="AJ213" s="92">
        <v>0</v>
      </c>
      <c r="AK213" s="92">
        <v>0</v>
      </c>
      <c r="AL213" s="92">
        <v>0</v>
      </c>
      <c r="AM213" s="92">
        <v>0</v>
      </c>
      <c r="AN213" s="92">
        <v>0</v>
      </c>
      <c r="AO213" s="92">
        <v>0</v>
      </c>
    </row>
    <row r="214" spans="2:41" ht="15.95" customHeight="1" x14ac:dyDescent="0.2">
      <c r="B214" s="124" t="s">
        <v>408</v>
      </c>
      <c r="C214" s="90" t="s">
        <v>409</v>
      </c>
      <c r="D214" s="91">
        <f t="shared" si="67"/>
        <v>51405428</v>
      </c>
      <c r="E214" s="123"/>
      <c r="F214" s="114">
        <v>0</v>
      </c>
      <c r="G214" s="92">
        <v>339801</v>
      </c>
      <c r="H214" s="92">
        <v>0</v>
      </c>
      <c r="I214" s="92">
        <v>0</v>
      </c>
      <c r="J214" s="92">
        <v>0</v>
      </c>
      <c r="K214" s="92">
        <v>0</v>
      </c>
      <c r="L214" s="92">
        <v>4310849</v>
      </c>
      <c r="M214" s="92">
        <v>0</v>
      </c>
      <c r="N214" s="92">
        <v>0</v>
      </c>
      <c r="O214" s="92">
        <v>0</v>
      </c>
      <c r="P214" s="92">
        <v>0</v>
      </c>
      <c r="Q214" s="92">
        <v>0</v>
      </c>
      <c r="R214" s="92">
        <v>0</v>
      </c>
      <c r="S214" s="92">
        <v>0</v>
      </c>
      <c r="T214" s="92">
        <v>0</v>
      </c>
      <c r="U214" s="92">
        <v>0</v>
      </c>
      <c r="V214" s="92">
        <v>0</v>
      </c>
      <c r="W214" s="92">
        <v>0</v>
      </c>
      <c r="X214" s="92">
        <v>0</v>
      </c>
      <c r="Y214" s="92">
        <v>0</v>
      </c>
      <c r="Z214" s="92">
        <v>0</v>
      </c>
      <c r="AA214" s="92">
        <v>0</v>
      </c>
      <c r="AB214" s="92">
        <v>0</v>
      </c>
      <c r="AC214" s="92">
        <v>0</v>
      </c>
      <c r="AD214" s="92">
        <v>0</v>
      </c>
      <c r="AE214" s="92">
        <v>0</v>
      </c>
      <c r="AF214" s="92">
        <v>0</v>
      </c>
      <c r="AG214" s="92">
        <v>0</v>
      </c>
      <c r="AH214" s="92">
        <v>0</v>
      </c>
      <c r="AI214" s="92">
        <v>44732129</v>
      </c>
      <c r="AJ214" s="92">
        <v>0</v>
      </c>
      <c r="AK214" s="92">
        <v>2022649</v>
      </c>
      <c r="AL214" s="92">
        <v>0</v>
      </c>
      <c r="AM214" s="92">
        <v>0</v>
      </c>
      <c r="AN214" s="92">
        <v>0</v>
      </c>
      <c r="AO214" s="92">
        <v>0</v>
      </c>
    </row>
    <row r="215" spans="2:41" ht="15.95" customHeight="1" x14ac:dyDescent="0.2">
      <c r="B215" s="126" t="s">
        <v>410</v>
      </c>
      <c r="C215" s="96" t="s">
        <v>411</v>
      </c>
      <c r="D215" s="97">
        <f>SUM(D211:D214)</f>
        <v>241795902</v>
      </c>
      <c r="E215" s="123"/>
      <c r="F215" s="116">
        <f>SUM(F211:F214)</f>
        <v>0</v>
      </c>
      <c r="G215" s="98">
        <f t="shared" ref="G215:AD215" si="70">SUM(G211:G214)</f>
        <v>1598325</v>
      </c>
      <c r="H215" s="98">
        <f t="shared" si="70"/>
        <v>0</v>
      </c>
      <c r="I215" s="98">
        <f t="shared" si="70"/>
        <v>0</v>
      </c>
      <c r="J215" s="98">
        <f t="shared" si="70"/>
        <v>0</v>
      </c>
      <c r="K215" s="98">
        <f t="shared" si="70"/>
        <v>0</v>
      </c>
      <c r="L215" s="98">
        <f t="shared" si="70"/>
        <v>20276958</v>
      </c>
      <c r="M215" s="98">
        <f t="shared" si="70"/>
        <v>0</v>
      </c>
      <c r="N215" s="98">
        <f t="shared" si="70"/>
        <v>0</v>
      </c>
      <c r="O215" s="98">
        <f t="shared" si="70"/>
        <v>0</v>
      </c>
      <c r="P215" s="98">
        <f t="shared" si="70"/>
        <v>0</v>
      </c>
      <c r="Q215" s="98">
        <f t="shared" si="70"/>
        <v>0</v>
      </c>
      <c r="R215" s="98">
        <f t="shared" si="70"/>
        <v>0</v>
      </c>
      <c r="S215" s="98">
        <f t="shared" si="70"/>
        <v>0</v>
      </c>
      <c r="T215" s="98">
        <f t="shared" si="70"/>
        <v>0</v>
      </c>
      <c r="U215" s="98">
        <f t="shared" si="70"/>
        <v>0</v>
      </c>
      <c r="V215" s="98">
        <f t="shared" si="70"/>
        <v>0</v>
      </c>
      <c r="W215" s="98">
        <f t="shared" si="70"/>
        <v>0</v>
      </c>
      <c r="X215" s="98">
        <f t="shared" si="70"/>
        <v>0</v>
      </c>
      <c r="Y215" s="98">
        <f t="shared" si="70"/>
        <v>0</v>
      </c>
      <c r="Z215" s="98">
        <f t="shared" si="70"/>
        <v>0</v>
      </c>
      <c r="AA215" s="98">
        <f t="shared" si="70"/>
        <v>0</v>
      </c>
      <c r="AB215" s="98">
        <f t="shared" si="70"/>
        <v>0</v>
      </c>
      <c r="AC215" s="98">
        <f t="shared" si="70"/>
        <v>0</v>
      </c>
      <c r="AD215" s="98">
        <f t="shared" si="70"/>
        <v>0</v>
      </c>
      <c r="AE215" s="98">
        <f t="shared" ref="AE215:AO215" si="71">SUM(AE211:AE214)</f>
        <v>0</v>
      </c>
      <c r="AF215" s="98">
        <f t="shared" si="71"/>
        <v>0</v>
      </c>
      <c r="AG215" s="98">
        <f t="shared" si="71"/>
        <v>0</v>
      </c>
      <c r="AH215" s="98">
        <f t="shared" si="71"/>
        <v>0</v>
      </c>
      <c r="AI215" s="98">
        <f t="shared" si="71"/>
        <v>210406679</v>
      </c>
      <c r="AJ215" s="98">
        <f t="shared" si="71"/>
        <v>0</v>
      </c>
      <c r="AK215" s="98">
        <f t="shared" si="71"/>
        <v>9513940</v>
      </c>
      <c r="AL215" s="98">
        <f t="shared" si="71"/>
        <v>0</v>
      </c>
      <c r="AM215" s="98">
        <f t="shared" si="71"/>
        <v>0</v>
      </c>
      <c r="AN215" s="98">
        <f t="shared" si="71"/>
        <v>0</v>
      </c>
      <c r="AO215" s="98">
        <f t="shared" si="71"/>
        <v>0</v>
      </c>
    </row>
    <row r="216" spans="2:41" ht="15.95" customHeight="1" x14ac:dyDescent="0.2">
      <c r="B216" s="124" t="s">
        <v>412</v>
      </c>
      <c r="C216" s="90" t="s">
        <v>413</v>
      </c>
      <c r="D216" s="91">
        <f t="shared" si="67"/>
        <v>0</v>
      </c>
      <c r="E216" s="123"/>
      <c r="F216" s="114">
        <v>0</v>
      </c>
      <c r="G216" s="92">
        <v>0</v>
      </c>
      <c r="H216" s="92">
        <v>0</v>
      </c>
      <c r="I216" s="92">
        <v>0</v>
      </c>
      <c r="J216" s="92">
        <v>0</v>
      </c>
      <c r="K216" s="92">
        <v>0</v>
      </c>
      <c r="L216" s="92">
        <v>0</v>
      </c>
      <c r="M216" s="92">
        <v>0</v>
      </c>
      <c r="N216" s="92">
        <v>0</v>
      </c>
      <c r="O216" s="92">
        <v>0</v>
      </c>
      <c r="P216" s="92">
        <v>0</v>
      </c>
      <c r="Q216" s="92">
        <v>0</v>
      </c>
      <c r="R216" s="92">
        <v>0</v>
      </c>
      <c r="S216" s="92">
        <v>0</v>
      </c>
      <c r="T216" s="92">
        <v>0</v>
      </c>
      <c r="U216" s="92">
        <v>0</v>
      </c>
      <c r="V216" s="92">
        <v>0</v>
      </c>
      <c r="W216" s="92">
        <v>0</v>
      </c>
      <c r="X216" s="92">
        <v>0</v>
      </c>
      <c r="Y216" s="92">
        <v>0</v>
      </c>
      <c r="Z216" s="92">
        <v>0</v>
      </c>
      <c r="AA216" s="92">
        <v>0</v>
      </c>
      <c r="AB216" s="92">
        <v>0</v>
      </c>
      <c r="AC216" s="92">
        <v>0</v>
      </c>
      <c r="AD216" s="92">
        <v>0</v>
      </c>
      <c r="AE216" s="92">
        <v>0</v>
      </c>
      <c r="AF216" s="92">
        <v>0</v>
      </c>
      <c r="AG216" s="92">
        <v>0</v>
      </c>
      <c r="AH216" s="92">
        <v>0</v>
      </c>
      <c r="AI216" s="92">
        <v>0</v>
      </c>
      <c r="AJ216" s="92">
        <v>0</v>
      </c>
      <c r="AK216" s="92">
        <v>0</v>
      </c>
      <c r="AL216" s="92">
        <v>0</v>
      </c>
      <c r="AM216" s="92">
        <v>0</v>
      </c>
      <c r="AN216" s="92">
        <v>0</v>
      </c>
      <c r="AO216" s="92">
        <v>0</v>
      </c>
    </row>
    <row r="217" spans="2:41" ht="15.95" customHeight="1" x14ac:dyDescent="0.2">
      <c r="B217" s="125" t="s">
        <v>414</v>
      </c>
      <c r="C217" s="93" t="s">
        <v>415</v>
      </c>
      <c r="D217" s="94">
        <f>SUM(D218:D227)</f>
        <v>0</v>
      </c>
      <c r="E217" s="123"/>
      <c r="F217" s="115">
        <f>SUM(F218:F227)</f>
        <v>0</v>
      </c>
      <c r="G217" s="95">
        <f t="shared" ref="G217:AD217" si="72">SUM(G218:G227)</f>
        <v>0</v>
      </c>
      <c r="H217" s="95">
        <f t="shared" si="72"/>
        <v>0</v>
      </c>
      <c r="I217" s="95">
        <f t="shared" si="72"/>
        <v>0</v>
      </c>
      <c r="J217" s="95">
        <f t="shared" si="72"/>
        <v>0</v>
      </c>
      <c r="K217" s="95">
        <f t="shared" si="72"/>
        <v>0</v>
      </c>
      <c r="L217" s="95">
        <f t="shared" si="72"/>
        <v>0</v>
      </c>
      <c r="M217" s="95">
        <f t="shared" si="72"/>
        <v>0</v>
      </c>
      <c r="N217" s="95">
        <f t="shared" si="72"/>
        <v>0</v>
      </c>
      <c r="O217" s="95">
        <f t="shared" si="72"/>
        <v>0</v>
      </c>
      <c r="P217" s="95">
        <f t="shared" si="72"/>
        <v>0</v>
      </c>
      <c r="Q217" s="95">
        <f t="shared" si="72"/>
        <v>0</v>
      </c>
      <c r="R217" s="95">
        <f t="shared" si="72"/>
        <v>0</v>
      </c>
      <c r="S217" s="95">
        <f t="shared" si="72"/>
        <v>0</v>
      </c>
      <c r="T217" s="95">
        <f t="shared" si="72"/>
        <v>0</v>
      </c>
      <c r="U217" s="95">
        <f t="shared" si="72"/>
        <v>0</v>
      </c>
      <c r="V217" s="95">
        <f t="shared" si="72"/>
        <v>0</v>
      </c>
      <c r="W217" s="95">
        <f t="shared" si="72"/>
        <v>0</v>
      </c>
      <c r="X217" s="95">
        <f t="shared" si="72"/>
        <v>0</v>
      </c>
      <c r="Y217" s="95">
        <f t="shared" si="72"/>
        <v>0</v>
      </c>
      <c r="Z217" s="95">
        <f t="shared" si="72"/>
        <v>0</v>
      </c>
      <c r="AA217" s="95">
        <f t="shared" si="72"/>
        <v>0</v>
      </c>
      <c r="AB217" s="95">
        <f t="shared" si="72"/>
        <v>0</v>
      </c>
      <c r="AC217" s="95">
        <f t="shared" si="72"/>
        <v>0</v>
      </c>
      <c r="AD217" s="95">
        <f t="shared" si="72"/>
        <v>0</v>
      </c>
      <c r="AE217" s="95">
        <f t="shared" ref="AE217:AO217" si="73">SUM(AE218:AE227)</f>
        <v>0</v>
      </c>
      <c r="AF217" s="95">
        <f t="shared" si="73"/>
        <v>0</v>
      </c>
      <c r="AG217" s="95">
        <f t="shared" si="73"/>
        <v>0</v>
      </c>
      <c r="AH217" s="95">
        <f t="shared" si="73"/>
        <v>0</v>
      </c>
      <c r="AI217" s="95">
        <f t="shared" si="73"/>
        <v>0</v>
      </c>
      <c r="AJ217" s="95">
        <f t="shared" si="73"/>
        <v>0</v>
      </c>
      <c r="AK217" s="95">
        <f t="shared" si="73"/>
        <v>0</v>
      </c>
      <c r="AL217" s="95">
        <f t="shared" si="73"/>
        <v>0</v>
      </c>
      <c r="AM217" s="95">
        <f t="shared" si="73"/>
        <v>0</v>
      </c>
      <c r="AN217" s="95">
        <f t="shared" si="73"/>
        <v>0</v>
      </c>
      <c r="AO217" s="95">
        <f t="shared" si="73"/>
        <v>0</v>
      </c>
    </row>
    <row r="218" spans="2:41" ht="15.95" hidden="1" customHeight="1" x14ac:dyDescent="0.2">
      <c r="B218" s="124" t="s">
        <v>416</v>
      </c>
      <c r="C218" s="90" t="s">
        <v>417</v>
      </c>
      <c r="D218" s="91">
        <f t="shared" si="67"/>
        <v>0</v>
      </c>
      <c r="E218" s="123"/>
      <c r="F218" s="114">
        <v>0</v>
      </c>
      <c r="G218" s="92">
        <v>0</v>
      </c>
      <c r="H218" s="92">
        <v>0</v>
      </c>
      <c r="I218" s="92">
        <v>0</v>
      </c>
      <c r="J218" s="92">
        <v>0</v>
      </c>
      <c r="K218" s="92">
        <v>0</v>
      </c>
      <c r="L218" s="92">
        <v>0</v>
      </c>
      <c r="M218" s="92">
        <v>0</v>
      </c>
      <c r="N218" s="92">
        <v>0</v>
      </c>
      <c r="O218" s="92">
        <v>0</v>
      </c>
      <c r="P218" s="92">
        <v>0</v>
      </c>
      <c r="Q218" s="92">
        <v>0</v>
      </c>
      <c r="R218" s="92">
        <v>0</v>
      </c>
      <c r="S218" s="92">
        <v>0</v>
      </c>
      <c r="T218" s="92">
        <v>0</v>
      </c>
      <c r="U218" s="92">
        <v>0</v>
      </c>
      <c r="V218" s="92">
        <v>0</v>
      </c>
      <c r="W218" s="92">
        <v>0</v>
      </c>
      <c r="X218" s="92">
        <v>0</v>
      </c>
      <c r="Y218" s="92">
        <v>0</v>
      </c>
      <c r="Z218" s="92">
        <v>0</v>
      </c>
      <c r="AA218" s="92">
        <v>0</v>
      </c>
      <c r="AB218" s="92">
        <v>0</v>
      </c>
      <c r="AC218" s="92">
        <v>0</v>
      </c>
      <c r="AD218" s="92">
        <v>0</v>
      </c>
      <c r="AE218" s="92">
        <v>0</v>
      </c>
      <c r="AF218" s="92">
        <v>0</v>
      </c>
      <c r="AG218" s="92">
        <v>0</v>
      </c>
      <c r="AH218" s="92">
        <v>0</v>
      </c>
      <c r="AI218" s="92">
        <v>0</v>
      </c>
      <c r="AJ218" s="92">
        <v>0</v>
      </c>
      <c r="AK218" s="92">
        <v>0</v>
      </c>
      <c r="AL218" s="92">
        <v>0</v>
      </c>
      <c r="AM218" s="92">
        <v>0</v>
      </c>
      <c r="AN218" s="92">
        <v>0</v>
      </c>
      <c r="AO218" s="92">
        <v>0</v>
      </c>
    </row>
    <row r="219" spans="2:41" ht="15.95" hidden="1" customHeight="1" x14ac:dyDescent="0.2">
      <c r="B219" s="124" t="s">
        <v>418</v>
      </c>
      <c r="C219" s="90" t="s">
        <v>419</v>
      </c>
      <c r="D219" s="91">
        <f t="shared" si="67"/>
        <v>0</v>
      </c>
      <c r="E219" s="123"/>
      <c r="F219" s="114">
        <v>0</v>
      </c>
      <c r="G219" s="92">
        <v>0</v>
      </c>
      <c r="H219" s="92">
        <v>0</v>
      </c>
      <c r="I219" s="92">
        <v>0</v>
      </c>
      <c r="J219" s="92">
        <v>0</v>
      </c>
      <c r="K219" s="92">
        <v>0</v>
      </c>
      <c r="L219" s="92">
        <v>0</v>
      </c>
      <c r="M219" s="92">
        <v>0</v>
      </c>
      <c r="N219" s="92">
        <v>0</v>
      </c>
      <c r="O219" s="92">
        <v>0</v>
      </c>
      <c r="P219" s="92">
        <v>0</v>
      </c>
      <c r="Q219" s="92">
        <v>0</v>
      </c>
      <c r="R219" s="92">
        <v>0</v>
      </c>
      <c r="S219" s="92">
        <v>0</v>
      </c>
      <c r="T219" s="92">
        <v>0</v>
      </c>
      <c r="U219" s="92">
        <v>0</v>
      </c>
      <c r="V219" s="92">
        <v>0</v>
      </c>
      <c r="W219" s="92">
        <v>0</v>
      </c>
      <c r="X219" s="92">
        <v>0</v>
      </c>
      <c r="Y219" s="92">
        <v>0</v>
      </c>
      <c r="Z219" s="92">
        <v>0</v>
      </c>
      <c r="AA219" s="92">
        <v>0</v>
      </c>
      <c r="AB219" s="92">
        <v>0</v>
      </c>
      <c r="AC219" s="92">
        <v>0</v>
      </c>
      <c r="AD219" s="92">
        <v>0</v>
      </c>
      <c r="AE219" s="92">
        <v>0</v>
      </c>
      <c r="AF219" s="92">
        <v>0</v>
      </c>
      <c r="AG219" s="92">
        <v>0</v>
      </c>
      <c r="AH219" s="92">
        <v>0</v>
      </c>
      <c r="AI219" s="92">
        <v>0</v>
      </c>
      <c r="AJ219" s="92">
        <v>0</v>
      </c>
      <c r="AK219" s="92">
        <v>0</v>
      </c>
      <c r="AL219" s="92">
        <v>0</v>
      </c>
      <c r="AM219" s="92">
        <v>0</v>
      </c>
      <c r="AN219" s="92">
        <v>0</v>
      </c>
      <c r="AO219" s="92">
        <v>0</v>
      </c>
    </row>
    <row r="220" spans="2:41" ht="15.95" hidden="1" customHeight="1" x14ac:dyDescent="0.2">
      <c r="B220" s="124" t="s">
        <v>420</v>
      </c>
      <c r="C220" s="90" t="s">
        <v>421</v>
      </c>
      <c r="D220" s="91">
        <f t="shared" si="67"/>
        <v>0</v>
      </c>
      <c r="E220" s="123"/>
      <c r="F220" s="114">
        <v>0</v>
      </c>
      <c r="G220" s="92">
        <v>0</v>
      </c>
      <c r="H220" s="92">
        <v>0</v>
      </c>
      <c r="I220" s="92">
        <v>0</v>
      </c>
      <c r="J220" s="92">
        <v>0</v>
      </c>
      <c r="K220" s="92">
        <v>0</v>
      </c>
      <c r="L220" s="92">
        <v>0</v>
      </c>
      <c r="M220" s="92">
        <v>0</v>
      </c>
      <c r="N220" s="92">
        <v>0</v>
      </c>
      <c r="O220" s="92">
        <v>0</v>
      </c>
      <c r="P220" s="92">
        <v>0</v>
      </c>
      <c r="Q220" s="92">
        <v>0</v>
      </c>
      <c r="R220" s="92">
        <v>0</v>
      </c>
      <c r="S220" s="92">
        <v>0</v>
      </c>
      <c r="T220" s="92">
        <v>0</v>
      </c>
      <c r="U220" s="92">
        <v>0</v>
      </c>
      <c r="V220" s="92">
        <v>0</v>
      </c>
      <c r="W220" s="92">
        <v>0</v>
      </c>
      <c r="X220" s="92">
        <v>0</v>
      </c>
      <c r="Y220" s="92">
        <v>0</v>
      </c>
      <c r="Z220" s="92">
        <v>0</v>
      </c>
      <c r="AA220" s="92">
        <v>0</v>
      </c>
      <c r="AB220" s="92">
        <v>0</v>
      </c>
      <c r="AC220" s="92">
        <v>0</v>
      </c>
      <c r="AD220" s="92">
        <v>0</v>
      </c>
      <c r="AE220" s="92">
        <v>0</v>
      </c>
      <c r="AF220" s="92">
        <v>0</v>
      </c>
      <c r="AG220" s="92">
        <v>0</v>
      </c>
      <c r="AH220" s="92">
        <v>0</v>
      </c>
      <c r="AI220" s="92">
        <v>0</v>
      </c>
      <c r="AJ220" s="92">
        <v>0</v>
      </c>
      <c r="AK220" s="92">
        <v>0</v>
      </c>
      <c r="AL220" s="92">
        <v>0</v>
      </c>
      <c r="AM220" s="92">
        <v>0</v>
      </c>
      <c r="AN220" s="92">
        <v>0</v>
      </c>
      <c r="AO220" s="92">
        <v>0</v>
      </c>
    </row>
    <row r="221" spans="2:41" ht="15.95" hidden="1" customHeight="1" x14ac:dyDescent="0.2">
      <c r="B221" s="124" t="s">
        <v>422</v>
      </c>
      <c r="C221" s="90" t="s">
        <v>423</v>
      </c>
      <c r="D221" s="91">
        <f t="shared" si="67"/>
        <v>0</v>
      </c>
      <c r="E221" s="123"/>
      <c r="F221" s="114">
        <v>0</v>
      </c>
      <c r="G221" s="92">
        <v>0</v>
      </c>
      <c r="H221" s="92">
        <v>0</v>
      </c>
      <c r="I221" s="92">
        <v>0</v>
      </c>
      <c r="J221" s="92">
        <v>0</v>
      </c>
      <c r="K221" s="92">
        <v>0</v>
      </c>
      <c r="L221" s="92">
        <v>0</v>
      </c>
      <c r="M221" s="92">
        <v>0</v>
      </c>
      <c r="N221" s="92">
        <v>0</v>
      </c>
      <c r="O221" s="92">
        <v>0</v>
      </c>
      <c r="P221" s="92">
        <v>0</v>
      </c>
      <c r="Q221" s="92">
        <v>0</v>
      </c>
      <c r="R221" s="92">
        <v>0</v>
      </c>
      <c r="S221" s="92">
        <v>0</v>
      </c>
      <c r="T221" s="92">
        <v>0</v>
      </c>
      <c r="U221" s="92">
        <v>0</v>
      </c>
      <c r="V221" s="92">
        <v>0</v>
      </c>
      <c r="W221" s="92">
        <v>0</v>
      </c>
      <c r="X221" s="92">
        <v>0</v>
      </c>
      <c r="Y221" s="92">
        <v>0</v>
      </c>
      <c r="Z221" s="92">
        <v>0</v>
      </c>
      <c r="AA221" s="92">
        <v>0</v>
      </c>
      <c r="AB221" s="92">
        <v>0</v>
      </c>
      <c r="AC221" s="92">
        <v>0</v>
      </c>
      <c r="AD221" s="92">
        <v>0</v>
      </c>
      <c r="AE221" s="92">
        <v>0</v>
      </c>
      <c r="AF221" s="92">
        <v>0</v>
      </c>
      <c r="AG221" s="92">
        <v>0</v>
      </c>
      <c r="AH221" s="92">
        <v>0</v>
      </c>
      <c r="AI221" s="92">
        <v>0</v>
      </c>
      <c r="AJ221" s="92">
        <v>0</v>
      </c>
      <c r="AK221" s="92">
        <v>0</v>
      </c>
      <c r="AL221" s="92">
        <v>0</v>
      </c>
      <c r="AM221" s="92">
        <v>0</v>
      </c>
      <c r="AN221" s="92">
        <v>0</v>
      </c>
      <c r="AO221" s="92">
        <v>0</v>
      </c>
    </row>
    <row r="222" spans="2:41" ht="15.95" hidden="1" customHeight="1" x14ac:dyDescent="0.2">
      <c r="B222" s="124" t="s">
        <v>424</v>
      </c>
      <c r="C222" s="90" t="s">
        <v>425</v>
      </c>
      <c r="D222" s="91">
        <f t="shared" si="67"/>
        <v>0</v>
      </c>
      <c r="E222" s="123"/>
      <c r="F222" s="114">
        <v>0</v>
      </c>
      <c r="G222" s="92">
        <v>0</v>
      </c>
      <c r="H222" s="92">
        <v>0</v>
      </c>
      <c r="I222" s="92">
        <v>0</v>
      </c>
      <c r="J222" s="92">
        <v>0</v>
      </c>
      <c r="K222" s="92">
        <v>0</v>
      </c>
      <c r="L222" s="92">
        <v>0</v>
      </c>
      <c r="M222" s="92">
        <v>0</v>
      </c>
      <c r="N222" s="92">
        <v>0</v>
      </c>
      <c r="O222" s="92">
        <v>0</v>
      </c>
      <c r="P222" s="92">
        <v>0</v>
      </c>
      <c r="Q222" s="92">
        <v>0</v>
      </c>
      <c r="R222" s="92">
        <v>0</v>
      </c>
      <c r="S222" s="92">
        <v>0</v>
      </c>
      <c r="T222" s="92">
        <v>0</v>
      </c>
      <c r="U222" s="92">
        <v>0</v>
      </c>
      <c r="V222" s="92">
        <v>0</v>
      </c>
      <c r="W222" s="92">
        <v>0</v>
      </c>
      <c r="X222" s="92">
        <v>0</v>
      </c>
      <c r="Y222" s="92">
        <v>0</v>
      </c>
      <c r="Z222" s="92">
        <v>0</v>
      </c>
      <c r="AA222" s="92">
        <v>0</v>
      </c>
      <c r="AB222" s="92">
        <v>0</v>
      </c>
      <c r="AC222" s="92">
        <v>0</v>
      </c>
      <c r="AD222" s="92">
        <v>0</v>
      </c>
      <c r="AE222" s="92">
        <v>0</v>
      </c>
      <c r="AF222" s="92">
        <v>0</v>
      </c>
      <c r="AG222" s="92">
        <v>0</v>
      </c>
      <c r="AH222" s="92">
        <v>0</v>
      </c>
      <c r="AI222" s="92">
        <v>0</v>
      </c>
      <c r="AJ222" s="92">
        <v>0</v>
      </c>
      <c r="AK222" s="92">
        <v>0</v>
      </c>
      <c r="AL222" s="92">
        <v>0</v>
      </c>
      <c r="AM222" s="92">
        <v>0</v>
      </c>
      <c r="AN222" s="92">
        <v>0</v>
      </c>
      <c r="AO222" s="92">
        <v>0</v>
      </c>
    </row>
    <row r="223" spans="2:41" ht="15.95" hidden="1" customHeight="1" x14ac:dyDescent="0.2">
      <c r="B223" s="124" t="s">
        <v>426</v>
      </c>
      <c r="C223" s="90" t="s">
        <v>427</v>
      </c>
      <c r="D223" s="91">
        <f t="shared" si="67"/>
        <v>0</v>
      </c>
      <c r="E223" s="123"/>
      <c r="F223" s="114">
        <v>0</v>
      </c>
      <c r="G223" s="92">
        <v>0</v>
      </c>
      <c r="H223" s="92">
        <v>0</v>
      </c>
      <c r="I223" s="92">
        <v>0</v>
      </c>
      <c r="J223" s="92">
        <v>0</v>
      </c>
      <c r="K223" s="92">
        <v>0</v>
      </c>
      <c r="L223" s="92">
        <v>0</v>
      </c>
      <c r="M223" s="92">
        <v>0</v>
      </c>
      <c r="N223" s="92">
        <v>0</v>
      </c>
      <c r="O223" s="92">
        <v>0</v>
      </c>
      <c r="P223" s="92">
        <v>0</v>
      </c>
      <c r="Q223" s="92">
        <v>0</v>
      </c>
      <c r="R223" s="92">
        <v>0</v>
      </c>
      <c r="S223" s="92">
        <v>0</v>
      </c>
      <c r="T223" s="92">
        <v>0</v>
      </c>
      <c r="U223" s="92">
        <v>0</v>
      </c>
      <c r="V223" s="92">
        <v>0</v>
      </c>
      <c r="W223" s="92">
        <v>0</v>
      </c>
      <c r="X223" s="92">
        <v>0</v>
      </c>
      <c r="Y223" s="92">
        <v>0</v>
      </c>
      <c r="Z223" s="92">
        <v>0</v>
      </c>
      <c r="AA223" s="92">
        <v>0</v>
      </c>
      <c r="AB223" s="92">
        <v>0</v>
      </c>
      <c r="AC223" s="92">
        <v>0</v>
      </c>
      <c r="AD223" s="92">
        <v>0</v>
      </c>
      <c r="AE223" s="92">
        <v>0</v>
      </c>
      <c r="AF223" s="92">
        <v>0</v>
      </c>
      <c r="AG223" s="92">
        <v>0</v>
      </c>
      <c r="AH223" s="92">
        <v>0</v>
      </c>
      <c r="AI223" s="92">
        <v>0</v>
      </c>
      <c r="AJ223" s="92">
        <v>0</v>
      </c>
      <c r="AK223" s="92">
        <v>0</v>
      </c>
      <c r="AL223" s="92">
        <v>0</v>
      </c>
      <c r="AM223" s="92">
        <v>0</v>
      </c>
      <c r="AN223" s="92">
        <v>0</v>
      </c>
      <c r="AO223" s="92">
        <v>0</v>
      </c>
    </row>
    <row r="224" spans="2:41" ht="15.95" hidden="1" customHeight="1" x14ac:dyDescent="0.2">
      <c r="B224" s="124" t="s">
        <v>428</v>
      </c>
      <c r="C224" s="90" t="s">
        <v>429</v>
      </c>
      <c r="D224" s="91">
        <f t="shared" si="67"/>
        <v>0</v>
      </c>
      <c r="E224" s="123"/>
      <c r="F224" s="114">
        <v>0</v>
      </c>
      <c r="G224" s="92">
        <v>0</v>
      </c>
      <c r="H224" s="92">
        <v>0</v>
      </c>
      <c r="I224" s="92">
        <v>0</v>
      </c>
      <c r="J224" s="92">
        <v>0</v>
      </c>
      <c r="K224" s="92">
        <v>0</v>
      </c>
      <c r="L224" s="92">
        <v>0</v>
      </c>
      <c r="M224" s="92">
        <v>0</v>
      </c>
      <c r="N224" s="92">
        <v>0</v>
      </c>
      <c r="O224" s="92">
        <v>0</v>
      </c>
      <c r="P224" s="92">
        <v>0</v>
      </c>
      <c r="Q224" s="92">
        <v>0</v>
      </c>
      <c r="R224" s="92">
        <v>0</v>
      </c>
      <c r="S224" s="92">
        <v>0</v>
      </c>
      <c r="T224" s="92">
        <v>0</v>
      </c>
      <c r="U224" s="92">
        <v>0</v>
      </c>
      <c r="V224" s="92">
        <v>0</v>
      </c>
      <c r="W224" s="92">
        <v>0</v>
      </c>
      <c r="X224" s="92">
        <v>0</v>
      </c>
      <c r="Y224" s="92">
        <v>0</v>
      </c>
      <c r="Z224" s="92">
        <v>0</v>
      </c>
      <c r="AA224" s="92">
        <v>0</v>
      </c>
      <c r="AB224" s="92">
        <v>0</v>
      </c>
      <c r="AC224" s="92">
        <v>0</v>
      </c>
      <c r="AD224" s="92">
        <v>0</v>
      </c>
      <c r="AE224" s="92">
        <v>0</v>
      </c>
      <c r="AF224" s="92">
        <v>0</v>
      </c>
      <c r="AG224" s="92">
        <v>0</v>
      </c>
      <c r="AH224" s="92">
        <v>0</v>
      </c>
      <c r="AI224" s="92">
        <v>0</v>
      </c>
      <c r="AJ224" s="92">
        <v>0</v>
      </c>
      <c r="AK224" s="92">
        <v>0</v>
      </c>
      <c r="AL224" s="92">
        <v>0</v>
      </c>
      <c r="AM224" s="92">
        <v>0</v>
      </c>
      <c r="AN224" s="92">
        <v>0</v>
      </c>
      <c r="AO224" s="92">
        <v>0</v>
      </c>
    </row>
    <row r="225" spans="2:41" ht="15.95" hidden="1" customHeight="1" x14ac:dyDescent="0.2">
      <c r="B225" s="124" t="s">
        <v>430</v>
      </c>
      <c r="C225" s="90" t="s">
        <v>431</v>
      </c>
      <c r="D225" s="91">
        <f t="shared" si="67"/>
        <v>0</v>
      </c>
      <c r="E225" s="123"/>
      <c r="F225" s="114">
        <v>0</v>
      </c>
      <c r="G225" s="92">
        <v>0</v>
      </c>
      <c r="H225" s="92">
        <v>0</v>
      </c>
      <c r="I225" s="92">
        <v>0</v>
      </c>
      <c r="J225" s="92">
        <v>0</v>
      </c>
      <c r="K225" s="92">
        <v>0</v>
      </c>
      <c r="L225" s="92">
        <v>0</v>
      </c>
      <c r="M225" s="92">
        <v>0</v>
      </c>
      <c r="N225" s="92">
        <v>0</v>
      </c>
      <c r="O225" s="92">
        <v>0</v>
      </c>
      <c r="P225" s="92">
        <v>0</v>
      </c>
      <c r="Q225" s="92">
        <v>0</v>
      </c>
      <c r="R225" s="92">
        <v>0</v>
      </c>
      <c r="S225" s="92">
        <v>0</v>
      </c>
      <c r="T225" s="92">
        <v>0</v>
      </c>
      <c r="U225" s="92">
        <v>0</v>
      </c>
      <c r="V225" s="92">
        <v>0</v>
      </c>
      <c r="W225" s="92">
        <v>0</v>
      </c>
      <c r="X225" s="92">
        <v>0</v>
      </c>
      <c r="Y225" s="92">
        <v>0</v>
      </c>
      <c r="Z225" s="92">
        <v>0</v>
      </c>
      <c r="AA225" s="92">
        <v>0</v>
      </c>
      <c r="AB225" s="92">
        <v>0</v>
      </c>
      <c r="AC225" s="92">
        <v>0</v>
      </c>
      <c r="AD225" s="92">
        <v>0</v>
      </c>
      <c r="AE225" s="92">
        <v>0</v>
      </c>
      <c r="AF225" s="92">
        <v>0</v>
      </c>
      <c r="AG225" s="92">
        <v>0</v>
      </c>
      <c r="AH225" s="92">
        <v>0</v>
      </c>
      <c r="AI225" s="92">
        <v>0</v>
      </c>
      <c r="AJ225" s="92">
        <v>0</v>
      </c>
      <c r="AK225" s="92">
        <v>0</v>
      </c>
      <c r="AL225" s="92">
        <v>0</v>
      </c>
      <c r="AM225" s="92">
        <v>0</v>
      </c>
      <c r="AN225" s="92">
        <v>0</v>
      </c>
      <c r="AO225" s="92">
        <v>0</v>
      </c>
    </row>
    <row r="226" spans="2:41" ht="15.95" hidden="1" customHeight="1" x14ac:dyDescent="0.2">
      <c r="B226" s="124" t="s">
        <v>432</v>
      </c>
      <c r="C226" s="90" t="s">
        <v>433</v>
      </c>
      <c r="D226" s="91">
        <f t="shared" si="67"/>
        <v>0</v>
      </c>
      <c r="E226" s="123"/>
      <c r="F226" s="114">
        <v>0</v>
      </c>
      <c r="G226" s="92">
        <v>0</v>
      </c>
      <c r="H226" s="92">
        <v>0</v>
      </c>
      <c r="I226" s="92">
        <v>0</v>
      </c>
      <c r="J226" s="92">
        <v>0</v>
      </c>
      <c r="K226" s="92">
        <v>0</v>
      </c>
      <c r="L226" s="92">
        <v>0</v>
      </c>
      <c r="M226" s="92">
        <v>0</v>
      </c>
      <c r="N226" s="92">
        <v>0</v>
      </c>
      <c r="O226" s="92">
        <v>0</v>
      </c>
      <c r="P226" s="92">
        <v>0</v>
      </c>
      <c r="Q226" s="92">
        <v>0</v>
      </c>
      <c r="R226" s="92">
        <v>0</v>
      </c>
      <c r="S226" s="92">
        <v>0</v>
      </c>
      <c r="T226" s="92">
        <v>0</v>
      </c>
      <c r="U226" s="92">
        <v>0</v>
      </c>
      <c r="V226" s="92">
        <v>0</v>
      </c>
      <c r="W226" s="92">
        <v>0</v>
      </c>
      <c r="X226" s="92">
        <v>0</v>
      </c>
      <c r="Y226" s="92">
        <v>0</v>
      </c>
      <c r="Z226" s="92">
        <v>0</v>
      </c>
      <c r="AA226" s="92">
        <v>0</v>
      </c>
      <c r="AB226" s="92">
        <v>0</v>
      </c>
      <c r="AC226" s="92">
        <v>0</v>
      </c>
      <c r="AD226" s="92">
        <v>0</v>
      </c>
      <c r="AE226" s="92">
        <v>0</v>
      </c>
      <c r="AF226" s="92">
        <v>0</v>
      </c>
      <c r="AG226" s="92">
        <v>0</v>
      </c>
      <c r="AH226" s="92">
        <v>0</v>
      </c>
      <c r="AI226" s="92">
        <v>0</v>
      </c>
      <c r="AJ226" s="92">
        <v>0</v>
      </c>
      <c r="AK226" s="92">
        <v>0</v>
      </c>
      <c r="AL226" s="92">
        <v>0</v>
      </c>
      <c r="AM226" s="92">
        <v>0</v>
      </c>
      <c r="AN226" s="92">
        <v>0</v>
      </c>
      <c r="AO226" s="92">
        <v>0</v>
      </c>
    </row>
    <row r="227" spans="2:41" ht="15.95" hidden="1" customHeight="1" x14ac:dyDescent="0.2">
      <c r="B227" s="124" t="s">
        <v>434</v>
      </c>
      <c r="C227" s="90" t="s">
        <v>435</v>
      </c>
      <c r="D227" s="91">
        <f t="shared" si="67"/>
        <v>0</v>
      </c>
      <c r="E227" s="123"/>
      <c r="F227" s="114">
        <v>0</v>
      </c>
      <c r="G227" s="92">
        <v>0</v>
      </c>
      <c r="H227" s="92">
        <v>0</v>
      </c>
      <c r="I227" s="92">
        <v>0</v>
      </c>
      <c r="J227" s="92">
        <v>0</v>
      </c>
      <c r="K227" s="92">
        <v>0</v>
      </c>
      <c r="L227" s="92">
        <v>0</v>
      </c>
      <c r="M227" s="92">
        <v>0</v>
      </c>
      <c r="N227" s="92">
        <v>0</v>
      </c>
      <c r="O227" s="92">
        <v>0</v>
      </c>
      <c r="P227" s="92">
        <v>0</v>
      </c>
      <c r="Q227" s="92">
        <v>0</v>
      </c>
      <c r="R227" s="92">
        <v>0</v>
      </c>
      <c r="S227" s="92">
        <v>0</v>
      </c>
      <c r="T227" s="92">
        <v>0</v>
      </c>
      <c r="U227" s="92">
        <v>0</v>
      </c>
      <c r="V227" s="92">
        <v>0</v>
      </c>
      <c r="W227" s="92">
        <v>0</v>
      </c>
      <c r="X227" s="92">
        <v>0</v>
      </c>
      <c r="Y227" s="92">
        <v>0</v>
      </c>
      <c r="Z227" s="92">
        <v>0</v>
      </c>
      <c r="AA227" s="92">
        <v>0</v>
      </c>
      <c r="AB227" s="92">
        <v>0</v>
      </c>
      <c r="AC227" s="92">
        <v>0</v>
      </c>
      <c r="AD227" s="92">
        <v>0</v>
      </c>
      <c r="AE227" s="92">
        <v>0</v>
      </c>
      <c r="AF227" s="92">
        <v>0</v>
      </c>
      <c r="AG227" s="92">
        <v>0</v>
      </c>
      <c r="AH227" s="92">
        <v>0</v>
      </c>
      <c r="AI227" s="92">
        <v>0</v>
      </c>
      <c r="AJ227" s="92">
        <v>0</v>
      </c>
      <c r="AK227" s="92">
        <v>0</v>
      </c>
      <c r="AL227" s="92">
        <v>0</v>
      </c>
      <c r="AM227" s="92">
        <v>0</v>
      </c>
      <c r="AN227" s="92">
        <v>0</v>
      </c>
      <c r="AO227" s="92">
        <v>0</v>
      </c>
    </row>
    <row r="228" spans="2:41" ht="15.95" customHeight="1" x14ac:dyDescent="0.2">
      <c r="B228" s="125" t="s">
        <v>436</v>
      </c>
      <c r="C228" s="93" t="s">
        <v>437</v>
      </c>
      <c r="D228" s="94">
        <f>SUM(D229:D238)</f>
        <v>0</v>
      </c>
      <c r="E228" s="123"/>
      <c r="F228" s="115">
        <f>SUM(F229:F238)</f>
        <v>0</v>
      </c>
      <c r="G228" s="95">
        <f t="shared" ref="G228:AD228" si="74">SUM(G229:G238)</f>
        <v>0</v>
      </c>
      <c r="H228" s="95">
        <f t="shared" si="74"/>
        <v>0</v>
      </c>
      <c r="I228" s="95">
        <f t="shared" si="74"/>
        <v>0</v>
      </c>
      <c r="J228" s="95">
        <f t="shared" si="74"/>
        <v>0</v>
      </c>
      <c r="K228" s="95">
        <f t="shared" si="74"/>
        <v>0</v>
      </c>
      <c r="L228" s="95">
        <f t="shared" si="74"/>
        <v>0</v>
      </c>
      <c r="M228" s="95">
        <f t="shared" si="74"/>
        <v>0</v>
      </c>
      <c r="N228" s="95">
        <f t="shared" si="74"/>
        <v>0</v>
      </c>
      <c r="O228" s="95">
        <f t="shared" si="74"/>
        <v>0</v>
      </c>
      <c r="P228" s="95">
        <f t="shared" si="74"/>
        <v>0</v>
      </c>
      <c r="Q228" s="95">
        <f t="shared" si="74"/>
        <v>0</v>
      </c>
      <c r="R228" s="95">
        <f t="shared" si="74"/>
        <v>0</v>
      </c>
      <c r="S228" s="95">
        <f t="shared" si="74"/>
        <v>0</v>
      </c>
      <c r="T228" s="95">
        <f t="shared" si="74"/>
        <v>0</v>
      </c>
      <c r="U228" s="95">
        <f t="shared" si="74"/>
        <v>0</v>
      </c>
      <c r="V228" s="95">
        <f t="shared" si="74"/>
        <v>0</v>
      </c>
      <c r="W228" s="95">
        <f t="shared" si="74"/>
        <v>0</v>
      </c>
      <c r="X228" s="95">
        <f t="shared" si="74"/>
        <v>0</v>
      </c>
      <c r="Y228" s="95">
        <f t="shared" si="74"/>
        <v>0</v>
      </c>
      <c r="Z228" s="95">
        <f t="shared" si="74"/>
        <v>0</v>
      </c>
      <c r="AA228" s="95">
        <f t="shared" si="74"/>
        <v>0</v>
      </c>
      <c r="AB228" s="95">
        <f t="shared" si="74"/>
        <v>0</v>
      </c>
      <c r="AC228" s="95">
        <f t="shared" si="74"/>
        <v>0</v>
      </c>
      <c r="AD228" s="95">
        <f t="shared" si="74"/>
        <v>0</v>
      </c>
      <c r="AE228" s="95">
        <f t="shared" ref="AE228:AO228" si="75">SUM(AE229:AE238)</f>
        <v>0</v>
      </c>
      <c r="AF228" s="95">
        <f t="shared" si="75"/>
        <v>0</v>
      </c>
      <c r="AG228" s="95">
        <f t="shared" si="75"/>
        <v>0</v>
      </c>
      <c r="AH228" s="95">
        <f t="shared" si="75"/>
        <v>0</v>
      </c>
      <c r="AI228" s="95">
        <f t="shared" si="75"/>
        <v>0</v>
      </c>
      <c r="AJ228" s="95">
        <f t="shared" si="75"/>
        <v>0</v>
      </c>
      <c r="AK228" s="95">
        <f t="shared" si="75"/>
        <v>0</v>
      </c>
      <c r="AL228" s="95">
        <f t="shared" si="75"/>
        <v>0</v>
      </c>
      <c r="AM228" s="95">
        <f t="shared" si="75"/>
        <v>0</v>
      </c>
      <c r="AN228" s="95">
        <f t="shared" si="75"/>
        <v>0</v>
      </c>
      <c r="AO228" s="95">
        <f t="shared" si="75"/>
        <v>0</v>
      </c>
    </row>
    <row r="229" spans="2:41" ht="15.95" hidden="1" customHeight="1" x14ac:dyDescent="0.2">
      <c r="B229" s="124" t="s">
        <v>438</v>
      </c>
      <c r="C229" s="90" t="s">
        <v>439</v>
      </c>
      <c r="D229" s="91">
        <f t="shared" si="67"/>
        <v>0</v>
      </c>
      <c r="E229" s="123"/>
      <c r="F229" s="114">
        <v>0</v>
      </c>
      <c r="G229" s="92">
        <v>0</v>
      </c>
      <c r="H229" s="92">
        <v>0</v>
      </c>
      <c r="I229" s="92">
        <v>0</v>
      </c>
      <c r="J229" s="92">
        <v>0</v>
      </c>
      <c r="K229" s="92">
        <v>0</v>
      </c>
      <c r="L229" s="92">
        <v>0</v>
      </c>
      <c r="M229" s="92">
        <v>0</v>
      </c>
      <c r="N229" s="92">
        <v>0</v>
      </c>
      <c r="O229" s="92">
        <v>0</v>
      </c>
      <c r="P229" s="92">
        <v>0</v>
      </c>
      <c r="Q229" s="92">
        <v>0</v>
      </c>
      <c r="R229" s="92">
        <v>0</v>
      </c>
      <c r="S229" s="92">
        <v>0</v>
      </c>
      <c r="T229" s="92">
        <v>0</v>
      </c>
      <c r="U229" s="92">
        <v>0</v>
      </c>
      <c r="V229" s="92">
        <v>0</v>
      </c>
      <c r="W229" s="92">
        <v>0</v>
      </c>
      <c r="X229" s="92">
        <v>0</v>
      </c>
      <c r="Y229" s="92">
        <v>0</v>
      </c>
      <c r="Z229" s="92">
        <v>0</v>
      </c>
      <c r="AA229" s="92">
        <v>0</v>
      </c>
      <c r="AB229" s="92">
        <v>0</v>
      </c>
      <c r="AC229" s="92">
        <v>0</v>
      </c>
      <c r="AD229" s="92">
        <v>0</v>
      </c>
      <c r="AE229" s="92">
        <v>0</v>
      </c>
      <c r="AF229" s="92">
        <v>0</v>
      </c>
      <c r="AG229" s="92">
        <v>0</v>
      </c>
      <c r="AH229" s="92">
        <v>0</v>
      </c>
      <c r="AI229" s="92">
        <v>0</v>
      </c>
      <c r="AJ229" s="92">
        <v>0</v>
      </c>
      <c r="AK229" s="92">
        <v>0</v>
      </c>
      <c r="AL229" s="92">
        <v>0</v>
      </c>
      <c r="AM229" s="92">
        <v>0</v>
      </c>
      <c r="AN229" s="92">
        <v>0</v>
      </c>
      <c r="AO229" s="92">
        <v>0</v>
      </c>
    </row>
    <row r="230" spans="2:41" ht="15.95" hidden="1" customHeight="1" x14ac:dyDescent="0.2">
      <c r="B230" s="124" t="s">
        <v>440</v>
      </c>
      <c r="C230" s="90" t="s">
        <v>441</v>
      </c>
      <c r="D230" s="91">
        <f t="shared" si="67"/>
        <v>0</v>
      </c>
      <c r="E230" s="123"/>
      <c r="F230" s="114">
        <v>0</v>
      </c>
      <c r="G230" s="92">
        <v>0</v>
      </c>
      <c r="H230" s="92">
        <v>0</v>
      </c>
      <c r="I230" s="92">
        <v>0</v>
      </c>
      <c r="J230" s="92">
        <v>0</v>
      </c>
      <c r="K230" s="92">
        <v>0</v>
      </c>
      <c r="L230" s="92">
        <v>0</v>
      </c>
      <c r="M230" s="92">
        <v>0</v>
      </c>
      <c r="N230" s="92">
        <v>0</v>
      </c>
      <c r="O230" s="92">
        <v>0</v>
      </c>
      <c r="P230" s="92">
        <v>0</v>
      </c>
      <c r="Q230" s="92">
        <v>0</v>
      </c>
      <c r="R230" s="92">
        <v>0</v>
      </c>
      <c r="S230" s="92">
        <v>0</v>
      </c>
      <c r="T230" s="92">
        <v>0</v>
      </c>
      <c r="U230" s="92">
        <v>0</v>
      </c>
      <c r="V230" s="92">
        <v>0</v>
      </c>
      <c r="W230" s="92">
        <v>0</v>
      </c>
      <c r="X230" s="92">
        <v>0</v>
      </c>
      <c r="Y230" s="92">
        <v>0</v>
      </c>
      <c r="Z230" s="92">
        <v>0</v>
      </c>
      <c r="AA230" s="92">
        <v>0</v>
      </c>
      <c r="AB230" s="92">
        <v>0</v>
      </c>
      <c r="AC230" s="92">
        <v>0</v>
      </c>
      <c r="AD230" s="92">
        <v>0</v>
      </c>
      <c r="AE230" s="92">
        <v>0</v>
      </c>
      <c r="AF230" s="92">
        <v>0</v>
      </c>
      <c r="AG230" s="92">
        <v>0</v>
      </c>
      <c r="AH230" s="92">
        <v>0</v>
      </c>
      <c r="AI230" s="92">
        <v>0</v>
      </c>
      <c r="AJ230" s="92">
        <v>0</v>
      </c>
      <c r="AK230" s="92">
        <v>0</v>
      </c>
      <c r="AL230" s="92">
        <v>0</v>
      </c>
      <c r="AM230" s="92">
        <v>0</v>
      </c>
      <c r="AN230" s="92">
        <v>0</v>
      </c>
      <c r="AO230" s="92">
        <v>0</v>
      </c>
    </row>
    <row r="231" spans="2:41" ht="15.95" hidden="1" customHeight="1" x14ac:dyDescent="0.2">
      <c r="B231" s="124" t="s">
        <v>442</v>
      </c>
      <c r="C231" s="90" t="s">
        <v>443</v>
      </c>
      <c r="D231" s="91">
        <f t="shared" si="67"/>
        <v>0</v>
      </c>
      <c r="E231" s="123"/>
      <c r="F231" s="114">
        <v>0</v>
      </c>
      <c r="G231" s="92">
        <v>0</v>
      </c>
      <c r="H231" s="92">
        <v>0</v>
      </c>
      <c r="I231" s="92">
        <v>0</v>
      </c>
      <c r="J231" s="92">
        <v>0</v>
      </c>
      <c r="K231" s="92">
        <v>0</v>
      </c>
      <c r="L231" s="92">
        <v>0</v>
      </c>
      <c r="M231" s="92">
        <v>0</v>
      </c>
      <c r="N231" s="92">
        <v>0</v>
      </c>
      <c r="O231" s="92">
        <v>0</v>
      </c>
      <c r="P231" s="92">
        <v>0</v>
      </c>
      <c r="Q231" s="92">
        <v>0</v>
      </c>
      <c r="R231" s="92">
        <v>0</v>
      </c>
      <c r="S231" s="92">
        <v>0</v>
      </c>
      <c r="T231" s="92">
        <v>0</v>
      </c>
      <c r="U231" s="92">
        <v>0</v>
      </c>
      <c r="V231" s="92">
        <v>0</v>
      </c>
      <c r="W231" s="92">
        <v>0</v>
      </c>
      <c r="X231" s="92">
        <v>0</v>
      </c>
      <c r="Y231" s="92">
        <v>0</v>
      </c>
      <c r="Z231" s="92">
        <v>0</v>
      </c>
      <c r="AA231" s="92">
        <v>0</v>
      </c>
      <c r="AB231" s="92">
        <v>0</v>
      </c>
      <c r="AC231" s="92">
        <v>0</v>
      </c>
      <c r="AD231" s="92">
        <v>0</v>
      </c>
      <c r="AE231" s="92">
        <v>0</v>
      </c>
      <c r="AF231" s="92">
        <v>0</v>
      </c>
      <c r="AG231" s="92">
        <v>0</v>
      </c>
      <c r="AH231" s="92">
        <v>0</v>
      </c>
      <c r="AI231" s="92">
        <v>0</v>
      </c>
      <c r="AJ231" s="92">
        <v>0</v>
      </c>
      <c r="AK231" s="92">
        <v>0</v>
      </c>
      <c r="AL231" s="92">
        <v>0</v>
      </c>
      <c r="AM231" s="92">
        <v>0</v>
      </c>
      <c r="AN231" s="92">
        <v>0</v>
      </c>
      <c r="AO231" s="92">
        <v>0</v>
      </c>
    </row>
    <row r="232" spans="2:41" ht="15.95" hidden="1" customHeight="1" x14ac:dyDescent="0.2">
      <c r="B232" s="124" t="s">
        <v>444</v>
      </c>
      <c r="C232" s="90" t="s">
        <v>445</v>
      </c>
      <c r="D232" s="91">
        <f t="shared" si="67"/>
        <v>0</v>
      </c>
      <c r="E232" s="123"/>
      <c r="F232" s="114">
        <v>0</v>
      </c>
      <c r="G232" s="92">
        <v>0</v>
      </c>
      <c r="H232" s="92">
        <v>0</v>
      </c>
      <c r="I232" s="92">
        <v>0</v>
      </c>
      <c r="J232" s="92">
        <v>0</v>
      </c>
      <c r="K232" s="92">
        <v>0</v>
      </c>
      <c r="L232" s="92">
        <v>0</v>
      </c>
      <c r="M232" s="92">
        <v>0</v>
      </c>
      <c r="N232" s="92">
        <v>0</v>
      </c>
      <c r="O232" s="92">
        <v>0</v>
      </c>
      <c r="P232" s="92">
        <v>0</v>
      </c>
      <c r="Q232" s="92">
        <v>0</v>
      </c>
      <c r="R232" s="92">
        <v>0</v>
      </c>
      <c r="S232" s="92">
        <v>0</v>
      </c>
      <c r="T232" s="92">
        <v>0</v>
      </c>
      <c r="U232" s="92">
        <v>0</v>
      </c>
      <c r="V232" s="92">
        <v>0</v>
      </c>
      <c r="W232" s="92">
        <v>0</v>
      </c>
      <c r="X232" s="92">
        <v>0</v>
      </c>
      <c r="Y232" s="92">
        <v>0</v>
      </c>
      <c r="Z232" s="92">
        <v>0</v>
      </c>
      <c r="AA232" s="92">
        <v>0</v>
      </c>
      <c r="AB232" s="92">
        <v>0</v>
      </c>
      <c r="AC232" s="92">
        <v>0</v>
      </c>
      <c r="AD232" s="92">
        <v>0</v>
      </c>
      <c r="AE232" s="92">
        <v>0</v>
      </c>
      <c r="AF232" s="92">
        <v>0</v>
      </c>
      <c r="AG232" s="92">
        <v>0</v>
      </c>
      <c r="AH232" s="92">
        <v>0</v>
      </c>
      <c r="AI232" s="92">
        <v>0</v>
      </c>
      <c r="AJ232" s="92">
        <v>0</v>
      </c>
      <c r="AK232" s="92">
        <v>0</v>
      </c>
      <c r="AL232" s="92">
        <v>0</v>
      </c>
      <c r="AM232" s="92">
        <v>0</v>
      </c>
      <c r="AN232" s="92">
        <v>0</v>
      </c>
      <c r="AO232" s="92">
        <v>0</v>
      </c>
    </row>
    <row r="233" spans="2:41" ht="15.95" hidden="1" customHeight="1" x14ac:dyDescent="0.2">
      <c r="B233" s="124" t="s">
        <v>446</v>
      </c>
      <c r="C233" s="90" t="s">
        <v>447</v>
      </c>
      <c r="D233" s="91">
        <f t="shared" si="67"/>
        <v>0</v>
      </c>
      <c r="E233" s="123"/>
      <c r="F233" s="114">
        <v>0</v>
      </c>
      <c r="G233" s="92">
        <v>0</v>
      </c>
      <c r="H233" s="92">
        <v>0</v>
      </c>
      <c r="I233" s="92">
        <v>0</v>
      </c>
      <c r="J233" s="92">
        <v>0</v>
      </c>
      <c r="K233" s="92">
        <v>0</v>
      </c>
      <c r="L233" s="92">
        <v>0</v>
      </c>
      <c r="M233" s="92">
        <v>0</v>
      </c>
      <c r="N233" s="92">
        <v>0</v>
      </c>
      <c r="O233" s="92">
        <v>0</v>
      </c>
      <c r="P233" s="92">
        <v>0</v>
      </c>
      <c r="Q233" s="92">
        <v>0</v>
      </c>
      <c r="R233" s="92">
        <v>0</v>
      </c>
      <c r="S233" s="92">
        <v>0</v>
      </c>
      <c r="T233" s="92">
        <v>0</v>
      </c>
      <c r="U233" s="92">
        <v>0</v>
      </c>
      <c r="V233" s="92">
        <v>0</v>
      </c>
      <c r="W233" s="92">
        <v>0</v>
      </c>
      <c r="X233" s="92">
        <v>0</v>
      </c>
      <c r="Y233" s="92">
        <v>0</v>
      </c>
      <c r="Z233" s="92">
        <v>0</v>
      </c>
      <c r="AA233" s="92">
        <v>0</v>
      </c>
      <c r="AB233" s="92">
        <v>0</v>
      </c>
      <c r="AC233" s="92">
        <v>0</v>
      </c>
      <c r="AD233" s="92">
        <v>0</v>
      </c>
      <c r="AE233" s="92">
        <v>0</v>
      </c>
      <c r="AF233" s="92">
        <v>0</v>
      </c>
      <c r="AG233" s="92">
        <v>0</v>
      </c>
      <c r="AH233" s="92">
        <v>0</v>
      </c>
      <c r="AI233" s="92">
        <v>0</v>
      </c>
      <c r="AJ233" s="92">
        <v>0</v>
      </c>
      <c r="AK233" s="92">
        <v>0</v>
      </c>
      <c r="AL233" s="92">
        <v>0</v>
      </c>
      <c r="AM233" s="92">
        <v>0</v>
      </c>
      <c r="AN233" s="92">
        <v>0</v>
      </c>
      <c r="AO233" s="92">
        <v>0</v>
      </c>
    </row>
    <row r="234" spans="2:41" ht="15.95" hidden="1" customHeight="1" x14ac:dyDescent="0.2">
      <c r="B234" s="124" t="s">
        <v>448</v>
      </c>
      <c r="C234" s="90" t="s">
        <v>449</v>
      </c>
      <c r="D234" s="91">
        <f t="shared" si="67"/>
        <v>0</v>
      </c>
      <c r="E234" s="123"/>
      <c r="F234" s="114">
        <v>0</v>
      </c>
      <c r="G234" s="92">
        <v>0</v>
      </c>
      <c r="H234" s="92">
        <v>0</v>
      </c>
      <c r="I234" s="92">
        <v>0</v>
      </c>
      <c r="J234" s="92">
        <v>0</v>
      </c>
      <c r="K234" s="92">
        <v>0</v>
      </c>
      <c r="L234" s="92">
        <v>0</v>
      </c>
      <c r="M234" s="92">
        <v>0</v>
      </c>
      <c r="N234" s="92">
        <v>0</v>
      </c>
      <c r="O234" s="92">
        <v>0</v>
      </c>
      <c r="P234" s="92">
        <v>0</v>
      </c>
      <c r="Q234" s="92">
        <v>0</v>
      </c>
      <c r="R234" s="92">
        <v>0</v>
      </c>
      <c r="S234" s="92">
        <v>0</v>
      </c>
      <c r="T234" s="92">
        <v>0</v>
      </c>
      <c r="U234" s="92">
        <v>0</v>
      </c>
      <c r="V234" s="92">
        <v>0</v>
      </c>
      <c r="W234" s="92">
        <v>0</v>
      </c>
      <c r="X234" s="92">
        <v>0</v>
      </c>
      <c r="Y234" s="92">
        <v>0</v>
      </c>
      <c r="Z234" s="92">
        <v>0</v>
      </c>
      <c r="AA234" s="92">
        <v>0</v>
      </c>
      <c r="AB234" s="92">
        <v>0</v>
      </c>
      <c r="AC234" s="92">
        <v>0</v>
      </c>
      <c r="AD234" s="92">
        <v>0</v>
      </c>
      <c r="AE234" s="92">
        <v>0</v>
      </c>
      <c r="AF234" s="92">
        <v>0</v>
      </c>
      <c r="AG234" s="92">
        <v>0</v>
      </c>
      <c r="AH234" s="92">
        <v>0</v>
      </c>
      <c r="AI234" s="92">
        <v>0</v>
      </c>
      <c r="AJ234" s="92">
        <v>0</v>
      </c>
      <c r="AK234" s="92">
        <v>0</v>
      </c>
      <c r="AL234" s="92">
        <v>0</v>
      </c>
      <c r="AM234" s="92">
        <v>0</v>
      </c>
      <c r="AN234" s="92">
        <v>0</v>
      </c>
      <c r="AO234" s="92">
        <v>0</v>
      </c>
    </row>
    <row r="235" spans="2:41" ht="15.95" hidden="1" customHeight="1" x14ac:dyDescent="0.2">
      <c r="B235" s="124" t="s">
        <v>450</v>
      </c>
      <c r="C235" s="90" t="s">
        <v>451</v>
      </c>
      <c r="D235" s="91">
        <f t="shared" si="67"/>
        <v>0</v>
      </c>
      <c r="E235" s="123"/>
      <c r="F235" s="114">
        <v>0</v>
      </c>
      <c r="G235" s="92">
        <v>0</v>
      </c>
      <c r="H235" s="92">
        <v>0</v>
      </c>
      <c r="I235" s="92">
        <v>0</v>
      </c>
      <c r="J235" s="92">
        <v>0</v>
      </c>
      <c r="K235" s="92">
        <v>0</v>
      </c>
      <c r="L235" s="92">
        <v>0</v>
      </c>
      <c r="M235" s="92">
        <v>0</v>
      </c>
      <c r="N235" s="92">
        <v>0</v>
      </c>
      <c r="O235" s="92">
        <v>0</v>
      </c>
      <c r="P235" s="92">
        <v>0</v>
      </c>
      <c r="Q235" s="92">
        <v>0</v>
      </c>
      <c r="R235" s="92">
        <v>0</v>
      </c>
      <c r="S235" s="92">
        <v>0</v>
      </c>
      <c r="T235" s="92">
        <v>0</v>
      </c>
      <c r="U235" s="92">
        <v>0</v>
      </c>
      <c r="V235" s="92">
        <v>0</v>
      </c>
      <c r="W235" s="92">
        <v>0</v>
      </c>
      <c r="X235" s="92">
        <v>0</v>
      </c>
      <c r="Y235" s="92">
        <v>0</v>
      </c>
      <c r="Z235" s="92">
        <v>0</v>
      </c>
      <c r="AA235" s="92">
        <v>0</v>
      </c>
      <c r="AB235" s="92">
        <v>0</v>
      </c>
      <c r="AC235" s="92">
        <v>0</v>
      </c>
      <c r="AD235" s="92">
        <v>0</v>
      </c>
      <c r="AE235" s="92">
        <v>0</v>
      </c>
      <c r="AF235" s="92">
        <v>0</v>
      </c>
      <c r="AG235" s="92">
        <v>0</v>
      </c>
      <c r="AH235" s="92">
        <v>0</v>
      </c>
      <c r="AI235" s="92">
        <v>0</v>
      </c>
      <c r="AJ235" s="92">
        <v>0</v>
      </c>
      <c r="AK235" s="92">
        <v>0</v>
      </c>
      <c r="AL235" s="92">
        <v>0</v>
      </c>
      <c r="AM235" s="92">
        <v>0</v>
      </c>
      <c r="AN235" s="92">
        <v>0</v>
      </c>
      <c r="AO235" s="92">
        <v>0</v>
      </c>
    </row>
    <row r="236" spans="2:41" ht="15.95" hidden="1" customHeight="1" x14ac:dyDescent="0.2">
      <c r="B236" s="124" t="s">
        <v>452</v>
      </c>
      <c r="C236" s="90" t="s">
        <v>453</v>
      </c>
      <c r="D236" s="91">
        <f t="shared" si="67"/>
        <v>0</v>
      </c>
      <c r="E236" s="123"/>
      <c r="F236" s="114">
        <v>0</v>
      </c>
      <c r="G236" s="92">
        <v>0</v>
      </c>
      <c r="H236" s="92">
        <v>0</v>
      </c>
      <c r="I236" s="92">
        <v>0</v>
      </c>
      <c r="J236" s="92">
        <v>0</v>
      </c>
      <c r="K236" s="92">
        <v>0</v>
      </c>
      <c r="L236" s="92">
        <v>0</v>
      </c>
      <c r="M236" s="92">
        <v>0</v>
      </c>
      <c r="N236" s="92">
        <v>0</v>
      </c>
      <c r="O236" s="92">
        <v>0</v>
      </c>
      <c r="P236" s="92">
        <v>0</v>
      </c>
      <c r="Q236" s="92">
        <v>0</v>
      </c>
      <c r="R236" s="92">
        <v>0</v>
      </c>
      <c r="S236" s="92">
        <v>0</v>
      </c>
      <c r="T236" s="92">
        <v>0</v>
      </c>
      <c r="U236" s="92">
        <v>0</v>
      </c>
      <c r="V236" s="92">
        <v>0</v>
      </c>
      <c r="W236" s="92">
        <v>0</v>
      </c>
      <c r="X236" s="92">
        <v>0</v>
      </c>
      <c r="Y236" s="92">
        <v>0</v>
      </c>
      <c r="Z236" s="92">
        <v>0</v>
      </c>
      <c r="AA236" s="92">
        <v>0</v>
      </c>
      <c r="AB236" s="92">
        <v>0</v>
      </c>
      <c r="AC236" s="92">
        <v>0</v>
      </c>
      <c r="AD236" s="92">
        <v>0</v>
      </c>
      <c r="AE236" s="92">
        <v>0</v>
      </c>
      <c r="AF236" s="92">
        <v>0</v>
      </c>
      <c r="AG236" s="92">
        <v>0</v>
      </c>
      <c r="AH236" s="92">
        <v>0</v>
      </c>
      <c r="AI236" s="92">
        <v>0</v>
      </c>
      <c r="AJ236" s="92">
        <v>0</v>
      </c>
      <c r="AK236" s="92">
        <v>0</v>
      </c>
      <c r="AL236" s="92">
        <v>0</v>
      </c>
      <c r="AM236" s="92">
        <v>0</v>
      </c>
      <c r="AN236" s="92">
        <v>0</v>
      </c>
      <c r="AO236" s="92">
        <v>0</v>
      </c>
    </row>
    <row r="237" spans="2:41" ht="15.95" hidden="1" customHeight="1" x14ac:dyDescent="0.2">
      <c r="B237" s="124" t="s">
        <v>454</v>
      </c>
      <c r="C237" s="90" t="s">
        <v>455</v>
      </c>
      <c r="D237" s="91">
        <f t="shared" si="67"/>
        <v>0</v>
      </c>
      <c r="E237" s="123"/>
      <c r="F237" s="114">
        <v>0</v>
      </c>
      <c r="G237" s="92">
        <v>0</v>
      </c>
      <c r="H237" s="92">
        <v>0</v>
      </c>
      <c r="I237" s="92">
        <v>0</v>
      </c>
      <c r="J237" s="92">
        <v>0</v>
      </c>
      <c r="K237" s="92">
        <v>0</v>
      </c>
      <c r="L237" s="92">
        <v>0</v>
      </c>
      <c r="M237" s="92">
        <v>0</v>
      </c>
      <c r="N237" s="92">
        <v>0</v>
      </c>
      <c r="O237" s="92">
        <v>0</v>
      </c>
      <c r="P237" s="92">
        <v>0</v>
      </c>
      <c r="Q237" s="92">
        <v>0</v>
      </c>
      <c r="R237" s="92">
        <v>0</v>
      </c>
      <c r="S237" s="92">
        <v>0</v>
      </c>
      <c r="T237" s="92">
        <v>0</v>
      </c>
      <c r="U237" s="92">
        <v>0</v>
      </c>
      <c r="V237" s="92">
        <v>0</v>
      </c>
      <c r="W237" s="92">
        <v>0</v>
      </c>
      <c r="X237" s="92">
        <v>0</v>
      </c>
      <c r="Y237" s="92">
        <v>0</v>
      </c>
      <c r="Z237" s="92">
        <v>0</v>
      </c>
      <c r="AA237" s="92">
        <v>0</v>
      </c>
      <c r="AB237" s="92">
        <v>0</v>
      </c>
      <c r="AC237" s="92">
        <v>0</v>
      </c>
      <c r="AD237" s="92">
        <v>0</v>
      </c>
      <c r="AE237" s="92">
        <v>0</v>
      </c>
      <c r="AF237" s="92">
        <v>0</v>
      </c>
      <c r="AG237" s="92">
        <v>0</v>
      </c>
      <c r="AH237" s="92">
        <v>0</v>
      </c>
      <c r="AI237" s="92">
        <v>0</v>
      </c>
      <c r="AJ237" s="92">
        <v>0</v>
      </c>
      <c r="AK237" s="92">
        <v>0</v>
      </c>
      <c r="AL237" s="92">
        <v>0</v>
      </c>
      <c r="AM237" s="92">
        <v>0</v>
      </c>
      <c r="AN237" s="92">
        <v>0</v>
      </c>
      <c r="AO237" s="92">
        <v>0</v>
      </c>
    </row>
    <row r="238" spans="2:41" ht="15.95" hidden="1" customHeight="1" x14ac:dyDescent="0.2">
      <c r="B238" s="124" t="s">
        <v>456</v>
      </c>
      <c r="C238" s="90" t="s">
        <v>457</v>
      </c>
      <c r="D238" s="91">
        <f t="shared" si="67"/>
        <v>0</v>
      </c>
      <c r="E238" s="123"/>
      <c r="F238" s="114">
        <v>0</v>
      </c>
      <c r="G238" s="92">
        <v>0</v>
      </c>
      <c r="H238" s="92">
        <v>0</v>
      </c>
      <c r="I238" s="92">
        <v>0</v>
      </c>
      <c r="J238" s="92">
        <v>0</v>
      </c>
      <c r="K238" s="92">
        <v>0</v>
      </c>
      <c r="L238" s="92">
        <v>0</v>
      </c>
      <c r="M238" s="92">
        <v>0</v>
      </c>
      <c r="N238" s="92">
        <v>0</v>
      </c>
      <c r="O238" s="92">
        <v>0</v>
      </c>
      <c r="P238" s="92">
        <v>0</v>
      </c>
      <c r="Q238" s="92">
        <v>0</v>
      </c>
      <c r="R238" s="92">
        <v>0</v>
      </c>
      <c r="S238" s="92">
        <v>0</v>
      </c>
      <c r="T238" s="92">
        <v>0</v>
      </c>
      <c r="U238" s="92">
        <v>0</v>
      </c>
      <c r="V238" s="92">
        <v>0</v>
      </c>
      <c r="W238" s="92">
        <v>0</v>
      </c>
      <c r="X238" s="92">
        <v>0</v>
      </c>
      <c r="Y238" s="92">
        <v>0</v>
      </c>
      <c r="Z238" s="92">
        <v>0</v>
      </c>
      <c r="AA238" s="92">
        <v>0</v>
      </c>
      <c r="AB238" s="92">
        <v>0</v>
      </c>
      <c r="AC238" s="92">
        <v>0</v>
      </c>
      <c r="AD238" s="92">
        <v>0</v>
      </c>
      <c r="AE238" s="92">
        <v>0</v>
      </c>
      <c r="AF238" s="92">
        <v>0</v>
      </c>
      <c r="AG238" s="92">
        <v>0</v>
      </c>
      <c r="AH238" s="92">
        <v>0</v>
      </c>
      <c r="AI238" s="92">
        <v>0</v>
      </c>
      <c r="AJ238" s="92">
        <v>0</v>
      </c>
      <c r="AK238" s="92">
        <v>0</v>
      </c>
      <c r="AL238" s="92">
        <v>0</v>
      </c>
      <c r="AM238" s="92">
        <v>0</v>
      </c>
      <c r="AN238" s="92">
        <v>0</v>
      </c>
      <c r="AO238" s="92">
        <v>0</v>
      </c>
    </row>
    <row r="239" spans="2:41" ht="15.95" customHeight="1" x14ac:dyDescent="0.2">
      <c r="B239" s="125" t="s">
        <v>458</v>
      </c>
      <c r="C239" s="93" t="s">
        <v>459</v>
      </c>
      <c r="D239" s="94">
        <f>SUM(D240:D249)</f>
        <v>0</v>
      </c>
      <c r="E239" s="123"/>
      <c r="F239" s="115">
        <f>SUM(F240:F249)</f>
        <v>0</v>
      </c>
      <c r="G239" s="95">
        <f t="shared" ref="G239:AD239" si="76">SUM(G240:G249)</f>
        <v>0</v>
      </c>
      <c r="H239" s="95">
        <f t="shared" si="76"/>
        <v>0</v>
      </c>
      <c r="I239" s="95">
        <f t="shared" si="76"/>
        <v>0</v>
      </c>
      <c r="J239" s="95">
        <f t="shared" si="76"/>
        <v>0</v>
      </c>
      <c r="K239" s="95">
        <f t="shared" si="76"/>
        <v>0</v>
      </c>
      <c r="L239" s="95">
        <f t="shared" si="76"/>
        <v>0</v>
      </c>
      <c r="M239" s="95">
        <f t="shared" si="76"/>
        <v>0</v>
      </c>
      <c r="N239" s="95">
        <f t="shared" si="76"/>
        <v>0</v>
      </c>
      <c r="O239" s="95">
        <f t="shared" si="76"/>
        <v>0</v>
      </c>
      <c r="P239" s="95">
        <f t="shared" si="76"/>
        <v>0</v>
      </c>
      <c r="Q239" s="95">
        <f t="shared" si="76"/>
        <v>0</v>
      </c>
      <c r="R239" s="95">
        <f t="shared" si="76"/>
        <v>0</v>
      </c>
      <c r="S239" s="95">
        <f t="shared" si="76"/>
        <v>0</v>
      </c>
      <c r="T239" s="95">
        <f t="shared" si="76"/>
        <v>0</v>
      </c>
      <c r="U239" s="95">
        <f t="shared" si="76"/>
        <v>0</v>
      </c>
      <c r="V239" s="95">
        <f t="shared" si="76"/>
        <v>0</v>
      </c>
      <c r="W239" s="95">
        <f t="shared" si="76"/>
        <v>0</v>
      </c>
      <c r="X239" s="95">
        <f t="shared" si="76"/>
        <v>0</v>
      </c>
      <c r="Y239" s="95">
        <f t="shared" si="76"/>
        <v>0</v>
      </c>
      <c r="Z239" s="95">
        <f t="shared" si="76"/>
        <v>0</v>
      </c>
      <c r="AA239" s="95">
        <f t="shared" si="76"/>
        <v>0</v>
      </c>
      <c r="AB239" s="95">
        <f t="shared" si="76"/>
        <v>0</v>
      </c>
      <c r="AC239" s="95">
        <f t="shared" si="76"/>
        <v>0</v>
      </c>
      <c r="AD239" s="95">
        <f t="shared" si="76"/>
        <v>0</v>
      </c>
      <c r="AE239" s="95">
        <f t="shared" ref="AE239:AO239" si="77">SUM(AE240:AE249)</f>
        <v>0</v>
      </c>
      <c r="AF239" s="95">
        <f t="shared" si="77"/>
        <v>0</v>
      </c>
      <c r="AG239" s="95">
        <f t="shared" si="77"/>
        <v>0</v>
      </c>
      <c r="AH239" s="95">
        <f t="shared" si="77"/>
        <v>0</v>
      </c>
      <c r="AI239" s="95">
        <f t="shared" si="77"/>
        <v>0</v>
      </c>
      <c r="AJ239" s="95">
        <f t="shared" si="77"/>
        <v>0</v>
      </c>
      <c r="AK239" s="95">
        <f t="shared" si="77"/>
        <v>0</v>
      </c>
      <c r="AL239" s="95">
        <f t="shared" si="77"/>
        <v>0</v>
      </c>
      <c r="AM239" s="95">
        <f t="shared" si="77"/>
        <v>0</v>
      </c>
      <c r="AN239" s="95">
        <f t="shared" si="77"/>
        <v>0</v>
      </c>
      <c r="AO239" s="95">
        <f t="shared" si="77"/>
        <v>0</v>
      </c>
    </row>
    <row r="240" spans="2:41" ht="15.95" hidden="1" customHeight="1" x14ac:dyDescent="0.2">
      <c r="B240" s="124" t="s">
        <v>460</v>
      </c>
      <c r="C240" s="90" t="s">
        <v>461</v>
      </c>
      <c r="D240" s="91">
        <f t="shared" si="67"/>
        <v>0</v>
      </c>
      <c r="E240" s="123"/>
      <c r="F240" s="114">
        <v>0</v>
      </c>
      <c r="G240" s="92">
        <v>0</v>
      </c>
      <c r="H240" s="92">
        <v>0</v>
      </c>
      <c r="I240" s="92">
        <v>0</v>
      </c>
      <c r="J240" s="92">
        <v>0</v>
      </c>
      <c r="K240" s="92">
        <v>0</v>
      </c>
      <c r="L240" s="92">
        <v>0</v>
      </c>
      <c r="M240" s="92">
        <v>0</v>
      </c>
      <c r="N240" s="92">
        <v>0</v>
      </c>
      <c r="O240" s="92">
        <v>0</v>
      </c>
      <c r="P240" s="92">
        <v>0</v>
      </c>
      <c r="Q240" s="92">
        <v>0</v>
      </c>
      <c r="R240" s="92">
        <v>0</v>
      </c>
      <c r="S240" s="92">
        <v>0</v>
      </c>
      <c r="T240" s="92">
        <v>0</v>
      </c>
      <c r="U240" s="92">
        <v>0</v>
      </c>
      <c r="V240" s="92">
        <v>0</v>
      </c>
      <c r="W240" s="92">
        <v>0</v>
      </c>
      <c r="X240" s="92">
        <v>0</v>
      </c>
      <c r="Y240" s="92">
        <v>0</v>
      </c>
      <c r="Z240" s="92">
        <v>0</v>
      </c>
      <c r="AA240" s="92">
        <v>0</v>
      </c>
      <c r="AB240" s="92">
        <v>0</v>
      </c>
      <c r="AC240" s="92">
        <v>0</v>
      </c>
      <c r="AD240" s="92">
        <v>0</v>
      </c>
      <c r="AE240" s="92">
        <v>0</v>
      </c>
      <c r="AF240" s="92">
        <v>0</v>
      </c>
      <c r="AG240" s="92">
        <v>0</v>
      </c>
      <c r="AH240" s="92">
        <v>0</v>
      </c>
      <c r="AI240" s="92">
        <v>0</v>
      </c>
      <c r="AJ240" s="92">
        <v>0</v>
      </c>
      <c r="AK240" s="92">
        <v>0</v>
      </c>
      <c r="AL240" s="92">
        <v>0</v>
      </c>
      <c r="AM240" s="92">
        <v>0</v>
      </c>
      <c r="AN240" s="92">
        <v>0</v>
      </c>
      <c r="AO240" s="92">
        <v>0</v>
      </c>
    </row>
    <row r="241" spans="2:41" ht="15.95" hidden="1" customHeight="1" x14ac:dyDescent="0.2">
      <c r="B241" s="124" t="s">
        <v>462</v>
      </c>
      <c r="C241" s="90" t="s">
        <v>463</v>
      </c>
      <c r="D241" s="91">
        <f t="shared" si="67"/>
        <v>0</v>
      </c>
      <c r="E241" s="123"/>
      <c r="F241" s="114">
        <v>0</v>
      </c>
      <c r="G241" s="92">
        <v>0</v>
      </c>
      <c r="H241" s="92">
        <v>0</v>
      </c>
      <c r="I241" s="92">
        <v>0</v>
      </c>
      <c r="J241" s="92">
        <v>0</v>
      </c>
      <c r="K241" s="92">
        <v>0</v>
      </c>
      <c r="L241" s="92">
        <v>0</v>
      </c>
      <c r="M241" s="92">
        <v>0</v>
      </c>
      <c r="N241" s="92">
        <v>0</v>
      </c>
      <c r="O241" s="92">
        <v>0</v>
      </c>
      <c r="P241" s="92">
        <v>0</v>
      </c>
      <c r="Q241" s="92">
        <v>0</v>
      </c>
      <c r="R241" s="92">
        <v>0</v>
      </c>
      <c r="S241" s="92">
        <v>0</v>
      </c>
      <c r="T241" s="92">
        <v>0</v>
      </c>
      <c r="U241" s="92">
        <v>0</v>
      </c>
      <c r="V241" s="92">
        <v>0</v>
      </c>
      <c r="W241" s="92">
        <v>0</v>
      </c>
      <c r="X241" s="92">
        <v>0</v>
      </c>
      <c r="Y241" s="92">
        <v>0</v>
      </c>
      <c r="Z241" s="92">
        <v>0</v>
      </c>
      <c r="AA241" s="92">
        <v>0</v>
      </c>
      <c r="AB241" s="92">
        <v>0</v>
      </c>
      <c r="AC241" s="92">
        <v>0</v>
      </c>
      <c r="AD241" s="92">
        <v>0</v>
      </c>
      <c r="AE241" s="92">
        <v>0</v>
      </c>
      <c r="AF241" s="92">
        <v>0</v>
      </c>
      <c r="AG241" s="92">
        <v>0</v>
      </c>
      <c r="AH241" s="92">
        <v>0</v>
      </c>
      <c r="AI241" s="92">
        <v>0</v>
      </c>
      <c r="AJ241" s="92">
        <v>0</v>
      </c>
      <c r="AK241" s="92">
        <v>0</v>
      </c>
      <c r="AL241" s="92">
        <v>0</v>
      </c>
      <c r="AM241" s="92">
        <v>0</v>
      </c>
      <c r="AN241" s="92">
        <v>0</v>
      </c>
      <c r="AO241" s="92">
        <v>0</v>
      </c>
    </row>
    <row r="242" spans="2:41" ht="15.95" hidden="1" customHeight="1" x14ac:dyDescent="0.2">
      <c r="B242" s="124" t="s">
        <v>464</v>
      </c>
      <c r="C242" s="90" t="s">
        <v>465</v>
      </c>
      <c r="D242" s="91">
        <f t="shared" si="67"/>
        <v>0</v>
      </c>
      <c r="E242" s="123"/>
      <c r="F242" s="114">
        <v>0</v>
      </c>
      <c r="G242" s="92">
        <v>0</v>
      </c>
      <c r="H242" s="92">
        <v>0</v>
      </c>
      <c r="I242" s="92">
        <v>0</v>
      </c>
      <c r="J242" s="92">
        <v>0</v>
      </c>
      <c r="K242" s="92">
        <v>0</v>
      </c>
      <c r="L242" s="92">
        <v>0</v>
      </c>
      <c r="M242" s="92">
        <v>0</v>
      </c>
      <c r="N242" s="92">
        <v>0</v>
      </c>
      <c r="O242" s="92">
        <v>0</v>
      </c>
      <c r="P242" s="92">
        <v>0</v>
      </c>
      <c r="Q242" s="92">
        <v>0</v>
      </c>
      <c r="R242" s="92">
        <v>0</v>
      </c>
      <c r="S242" s="92">
        <v>0</v>
      </c>
      <c r="T242" s="92">
        <v>0</v>
      </c>
      <c r="U242" s="92">
        <v>0</v>
      </c>
      <c r="V242" s="92">
        <v>0</v>
      </c>
      <c r="W242" s="92">
        <v>0</v>
      </c>
      <c r="X242" s="92">
        <v>0</v>
      </c>
      <c r="Y242" s="92">
        <v>0</v>
      </c>
      <c r="Z242" s="92">
        <v>0</v>
      </c>
      <c r="AA242" s="92">
        <v>0</v>
      </c>
      <c r="AB242" s="92">
        <v>0</v>
      </c>
      <c r="AC242" s="92">
        <v>0</v>
      </c>
      <c r="AD242" s="92">
        <v>0</v>
      </c>
      <c r="AE242" s="92">
        <v>0</v>
      </c>
      <c r="AF242" s="92">
        <v>0</v>
      </c>
      <c r="AG242" s="92">
        <v>0</v>
      </c>
      <c r="AH242" s="92">
        <v>0</v>
      </c>
      <c r="AI242" s="92">
        <v>0</v>
      </c>
      <c r="AJ242" s="92">
        <v>0</v>
      </c>
      <c r="AK242" s="92">
        <v>0</v>
      </c>
      <c r="AL242" s="92">
        <v>0</v>
      </c>
      <c r="AM242" s="92">
        <v>0</v>
      </c>
      <c r="AN242" s="92">
        <v>0</v>
      </c>
      <c r="AO242" s="92">
        <v>0</v>
      </c>
    </row>
    <row r="243" spans="2:41" ht="15.95" hidden="1" customHeight="1" x14ac:dyDescent="0.2">
      <c r="B243" s="124" t="s">
        <v>466</v>
      </c>
      <c r="C243" s="90" t="s">
        <v>467</v>
      </c>
      <c r="D243" s="91">
        <f t="shared" si="67"/>
        <v>0</v>
      </c>
      <c r="E243" s="123"/>
      <c r="F243" s="114">
        <v>0</v>
      </c>
      <c r="G243" s="92">
        <v>0</v>
      </c>
      <c r="H243" s="92">
        <v>0</v>
      </c>
      <c r="I243" s="92">
        <v>0</v>
      </c>
      <c r="J243" s="92">
        <v>0</v>
      </c>
      <c r="K243" s="92">
        <v>0</v>
      </c>
      <c r="L243" s="92">
        <v>0</v>
      </c>
      <c r="M243" s="92">
        <v>0</v>
      </c>
      <c r="N243" s="92">
        <v>0</v>
      </c>
      <c r="O243" s="92">
        <v>0</v>
      </c>
      <c r="P243" s="92">
        <v>0</v>
      </c>
      <c r="Q243" s="92">
        <v>0</v>
      </c>
      <c r="R243" s="92">
        <v>0</v>
      </c>
      <c r="S243" s="92">
        <v>0</v>
      </c>
      <c r="T243" s="92">
        <v>0</v>
      </c>
      <c r="U243" s="92">
        <v>0</v>
      </c>
      <c r="V243" s="92">
        <v>0</v>
      </c>
      <c r="W243" s="92">
        <v>0</v>
      </c>
      <c r="X243" s="92">
        <v>0</v>
      </c>
      <c r="Y243" s="92">
        <v>0</v>
      </c>
      <c r="Z243" s="92">
        <v>0</v>
      </c>
      <c r="AA243" s="92">
        <v>0</v>
      </c>
      <c r="AB243" s="92">
        <v>0</v>
      </c>
      <c r="AC243" s="92">
        <v>0</v>
      </c>
      <c r="AD243" s="92">
        <v>0</v>
      </c>
      <c r="AE243" s="92">
        <v>0</v>
      </c>
      <c r="AF243" s="92">
        <v>0</v>
      </c>
      <c r="AG243" s="92">
        <v>0</v>
      </c>
      <c r="AH243" s="92">
        <v>0</v>
      </c>
      <c r="AI243" s="92">
        <v>0</v>
      </c>
      <c r="AJ243" s="92">
        <v>0</v>
      </c>
      <c r="AK243" s="92">
        <v>0</v>
      </c>
      <c r="AL243" s="92">
        <v>0</v>
      </c>
      <c r="AM243" s="92">
        <v>0</v>
      </c>
      <c r="AN243" s="92">
        <v>0</v>
      </c>
      <c r="AO243" s="92">
        <v>0</v>
      </c>
    </row>
    <row r="244" spans="2:41" ht="15.95" hidden="1" customHeight="1" x14ac:dyDescent="0.2">
      <c r="B244" s="124" t="s">
        <v>468</v>
      </c>
      <c r="C244" s="90" t="s">
        <v>469</v>
      </c>
      <c r="D244" s="91">
        <f t="shared" si="67"/>
        <v>0</v>
      </c>
      <c r="E244" s="123"/>
      <c r="F244" s="114">
        <v>0</v>
      </c>
      <c r="G244" s="92">
        <v>0</v>
      </c>
      <c r="H244" s="92">
        <v>0</v>
      </c>
      <c r="I244" s="92">
        <v>0</v>
      </c>
      <c r="J244" s="92">
        <v>0</v>
      </c>
      <c r="K244" s="92">
        <v>0</v>
      </c>
      <c r="L244" s="92">
        <v>0</v>
      </c>
      <c r="M244" s="92">
        <v>0</v>
      </c>
      <c r="N244" s="92">
        <v>0</v>
      </c>
      <c r="O244" s="92">
        <v>0</v>
      </c>
      <c r="P244" s="92">
        <v>0</v>
      </c>
      <c r="Q244" s="92">
        <v>0</v>
      </c>
      <c r="R244" s="92">
        <v>0</v>
      </c>
      <c r="S244" s="92">
        <v>0</v>
      </c>
      <c r="T244" s="92">
        <v>0</v>
      </c>
      <c r="U244" s="92">
        <v>0</v>
      </c>
      <c r="V244" s="92">
        <v>0</v>
      </c>
      <c r="W244" s="92">
        <v>0</v>
      </c>
      <c r="X244" s="92">
        <v>0</v>
      </c>
      <c r="Y244" s="92">
        <v>0</v>
      </c>
      <c r="Z244" s="92">
        <v>0</v>
      </c>
      <c r="AA244" s="92">
        <v>0</v>
      </c>
      <c r="AB244" s="92">
        <v>0</v>
      </c>
      <c r="AC244" s="92">
        <v>0</v>
      </c>
      <c r="AD244" s="92">
        <v>0</v>
      </c>
      <c r="AE244" s="92">
        <v>0</v>
      </c>
      <c r="AF244" s="92">
        <v>0</v>
      </c>
      <c r="AG244" s="92">
        <v>0</v>
      </c>
      <c r="AH244" s="92">
        <v>0</v>
      </c>
      <c r="AI244" s="92">
        <v>0</v>
      </c>
      <c r="AJ244" s="92">
        <v>0</v>
      </c>
      <c r="AK244" s="92">
        <v>0</v>
      </c>
      <c r="AL244" s="92">
        <v>0</v>
      </c>
      <c r="AM244" s="92">
        <v>0</v>
      </c>
      <c r="AN244" s="92">
        <v>0</v>
      </c>
      <c r="AO244" s="92">
        <v>0</v>
      </c>
    </row>
    <row r="245" spans="2:41" ht="15.95" hidden="1" customHeight="1" x14ac:dyDescent="0.2">
      <c r="B245" s="124" t="s">
        <v>470</v>
      </c>
      <c r="C245" s="90" t="s">
        <v>471</v>
      </c>
      <c r="D245" s="91">
        <f t="shared" si="67"/>
        <v>0</v>
      </c>
      <c r="E245" s="123"/>
      <c r="F245" s="114">
        <v>0</v>
      </c>
      <c r="G245" s="92">
        <v>0</v>
      </c>
      <c r="H245" s="92">
        <v>0</v>
      </c>
      <c r="I245" s="92">
        <v>0</v>
      </c>
      <c r="J245" s="92">
        <v>0</v>
      </c>
      <c r="K245" s="92">
        <v>0</v>
      </c>
      <c r="L245" s="92">
        <v>0</v>
      </c>
      <c r="M245" s="92">
        <v>0</v>
      </c>
      <c r="N245" s="92">
        <v>0</v>
      </c>
      <c r="O245" s="92">
        <v>0</v>
      </c>
      <c r="P245" s="92">
        <v>0</v>
      </c>
      <c r="Q245" s="92">
        <v>0</v>
      </c>
      <c r="R245" s="92">
        <v>0</v>
      </c>
      <c r="S245" s="92">
        <v>0</v>
      </c>
      <c r="T245" s="92">
        <v>0</v>
      </c>
      <c r="U245" s="92">
        <v>0</v>
      </c>
      <c r="V245" s="92">
        <v>0</v>
      </c>
      <c r="W245" s="92">
        <v>0</v>
      </c>
      <c r="X245" s="92">
        <v>0</v>
      </c>
      <c r="Y245" s="92">
        <v>0</v>
      </c>
      <c r="Z245" s="92">
        <v>0</v>
      </c>
      <c r="AA245" s="92">
        <v>0</v>
      </c>
      <c r="AB245" s="92">
        <v>0</v>
      </c>
      <c r="AC245" s="92">
        <v>0</v>
      </c>
      <c r="AD245" s="92">
        <v>0</v>
      </c>
      <c r="AE245" s="92">
        <v>0</v>
      </c>
      <c r="AF245" s="92">
        <v>0</v>
      </c>
      <c r="AG245" s="92">
        <v>0</v>
      </c>
      <c r="AH245" s="92">
        <v>0</v>
      </c>
      <c r="AI245" s="92">
        <v>0</v>
      </c>
      <c r="AJ245" s="92">
        <v>0</v>
      </c>
      <c r="AK245" s="92">
        <v>0</v>
      </c>
      <c r="AL245" s="92">
        <v>0</v>
      </c>
      <c r="AM245" s="92">
        <v>0</v>
      </c>
      <c r="AN245" s="92">
        <v>0</v>
      </c>
      <c r="AO245" s="92">
        <v>0</v>
      </c>
    </row>
    <row r="246" spans="2:41" ht="15.95" hidden="1" customHeight="1" x14ac:dyDescent="0.2">
      <c r="B246" s="124" t="s">
        <v>472</v>
      </c>
      <c r="C246" s="90" t="s">
        <v>473</v>
      </c>
      <c r="D246" s="91">
        <f t="shared" si="67"/>
        <v>0</v>
      </c>
      <c r="E246" s="123"/>
      <c r="F246" s="114">
        <v>0</v>
      </c>
      <c r="G246" s="92">
        <v>0</v>
      </c>
      <c r="H246" s="92">
        <v>0</v>
      </c>
      <c r="I246" s="92">
        <v>0</v>
      </c>
      <c r="J246" s="92">
        <v>0</v>
      </c>
      <c r="K246" s="92">
        <v>0</v>
      </c>
      <c r="L246" s="92">
        <v>0</v>
      </c>
      <c r="M246" s="92">
        <v>0</v>
      </c>
      <c r="N246" s="92">
        <v>0</v>
      </c>
      <c r="O246" s="92">
        <v>0</v>
      </c>
      <c r="P246" s="92">
        <v>0</v>
      </c>
      <c r="Q246" s="92">
        <v>0</v>
      </c>
      <c r="R246" s="92">
        <v>0</v>
      </c>
      <c r="S246" s="92">
        <v>0</v>
      </c>
      <c r="T246" s="92">
        <v>0</v>
      </c>
      <c r="U246" s="92">
        <v>0</v>
      </c>
      <c r="V246" s="92">
        <v>0</v>
      </c>
      <c r="W246" s="92">
        <v>0</v>
      </c>
      <c r="X246" s="92">
        <v>0</v>
      </c>
      <c r="Y246" s="92">
        <v>0</v>
      </c>
      <c r="Z246" s="92">
        <v>0</v>
      </c>
      <c r="AA246" s="92">
        <v>0</v>
      </c>
      <c r="AB246" s="92">
        <v>0</v>
      </c>
      <c r="AC246" s="92">
        <v>0</v>
      </c>
      <c r="AD246" s="92">
        <v>0</v>
      </c>
      <c r="AE246" s="92">
        <v>0</v>
      </c>
      <c r="AF246" s="92">
        <v>0</v>
      </c>
      <c r="AG246" s="92">
        <v>0</v>
      </c>
      <c r="AH246" s="92">
        <v>0</v>
      </c>
      <c r="AI246" s="92">
        <v>0</v>
      </c>
      <c r="AJ246" s="92">
        <v>0</v>
      </c>
      <c r="AK246" s="92">
        <v>0</v>
      </c>
      <c r="AL246" s="92">
        <v>0</v>
      </c>
      <c r="AM246" s="92">
        <v>0</v>
      </c>
      <c r="AN246" s="92">
        <v>0</v>
      </c>
      <c r="AO246" s="92">
        <v>0</v>
      </c>
    </row>
    <row r="247" spans="2:41" ht="15.95" hidden="1" customHeight="1" x14ac:dyDescent="0.2">
      <c r="B247" s="124" t="s">
        <v>474</v>
      </c>
      <c r="C247" s="90" t="s">
        <v>475</v>
      </c>
      <c r="D247" s="91">
        <f t="shared" si="67"/>
        <v>0</v>
      </c>
      <c r="E247" s="123"/>
      <c r="F247" s="114">
        <v>0</v>
      </c>
      <c r="G247" s="92">
        <v>0</v>
      </c>
      <c r="H247" s="92">
        <v>0</v>
      </c>
      <c r="I247" s="92">
        <v>0</v>
      </c>
      <c r="J247" s="92">
        <v>0</v>
      </c>
      <c r="K247" s="92">
        <v>0</v>
      </c>
      <c r="L247" s="92">
        <v>0</v>
      </c>
      <c r="M247" s="92">
        <v>0</v>
      </c>
      <c r="N247" s="92">
        <v>0</v>
      </c>
      <c r="O247" s="92">
        <v>0</v>
      </c>
      <c r="P247" s="92">
        <v>0</v>
      </c>
      <c r="Q247" s="92">
        <v>0</v>
      </c>
      <c r="R247" s="92">
        <v>0</v>
      </c>
      <c r="S247" s="92">
        <v>0</v>
      </c>
      <c r="T247" s="92">
        <v>0</v>
      </c>
      <c r="U247" s="92">
        <v>0</v>
      </c>
      <c r="V247" s="92">
        <v>0</v>
      </c>
      <c r="W247" s="92">
        <v>0</v>
      </c>
      <c r="X247" s="92">
        <v>0</v>
      </c>
      <c r="Y247" s="92">
        <v>0</v>
      </c>
      <c r="Z247" s="92">
        <v>0</v>
      </c>
      <c r="AA247" s="92">
        <v>0</v>
      </c>
      <c r="AB247" s="92">
        <v>0</v>
      </c>
      <c r="AC247" s="92">
        <v>0</v>
      </c>
      <c r="AD247" s="92">
        <v>0</v>
      </c>
      <c r="AE247" s="92">
        <v>0</v>
      </c>
      <c r="AF247" s="92">
        <v>0</v>
      </c>
      <c r="AG247" s="92">
        <v>0</v>
      </c>
      <c r="AH247" s="92">
        <v>0</v>
      </c>
      <c r="AI247" s="92">
        <v>0</v>
      </c>
      <c r="AJ247" s="92">
        <v>0</v>
      </c>
      <c r="AK247" s="92">
        <v>0</v>
      </c>
      <c r="AL247" s="92">
        <v>0</v>
      </c>
      <c r="AM247" s="92">
        <v>0</v>
      </c>
      <c r="AN247" s="92">
        <v>0</v>
      </c>
      <c r="AO247" s="92">
        <v>0</v>
      </c>
    </row>
    <row r="248" spans="2:41" ht="15.95" hidden="1" customHeight="1" x14ac:dyDescent="0.2">
      <c r="B248" s="124" t="s">
        <v>476</v>
      </c>
      <c r="C248" s="90" t="s">
        <v>477</v>
      </c>
      <c r="D248" s="91">
        <f t="shared" si="67"/>
        <v>0</v>
      </c>
      <c r="E248" s="123"/>
      <c r="F248" s="114">
        <v>0</v>
      </c>
      <c r="G248" s="92">
        <v>0</v>
      </c>
      <c r="H248" s="92">
        <v>0</v>
      </c>
      <c r="I248" s="92">
        <v>0</v>
      </c>
      <c r="J248" s="92">
        <v>0</v>
      </c>
      <c r="K248" s="92">
        <v>0</v>
      </c>
      <c r="L248" s="92">
        <v>0</v>
      </c>
      <c r="M248" s="92">
        <v>0</v>
      </c>
      <c r="N248" s="92">
        <v>0</v>
      </c>
      <c r="O248" s="92">
        <v>0</v>
      </c>
      <c r="P248" s="92">
        <v>0</v>
      </c>
      <c r="Q248" s="92">
        <v>0</v>
      </c>
      <c r="R248" s="92">
        <v>0</v>
      </c>
      <c r="S248" s="92">
        <v>0</v>
      </c>
      <c r="T248" s="92">
        <v>0</v>
      </c>
      <c r="U248" s="92">
        <v>0</v>
      </c>
      <c r="V248" s="92">
        <v>0</v>
      </c>
      <c r="W248" s="92">
        <v>0</v>
      </c>
      <c r="X248" s="92">
        <v>0</v>
      </c>
      <c r="Y248" s="92">
        <v>0</v>
      </c>
      <c r="Z248" s="92">
        <v>0</v>
      </c>
      <c r="AA248" s="92">
        <v>0</v>
      </c>
      <c r="AB248" s="92">
        <v>0</v>
      </c>
      <c r="AC248" s="92">
        <v>0</v>
      </c>
      <c r="AD248" s="92">
        <v>0</v>
      </c>
      <c r="AE248" s="92">
        <v>0</v>
      </c>
      <c r="AF248" s="92">
        <v>0</v>
      </c>
      <c r="AG248" s="92">
        <v>0</v>
      </c>
      <c r="AH248" s="92">
        <v>0</v>
      </c>
      <c r="AI248" s="92">
        <v>0</v>
      </c>
      <c r="AJ248" s="92">
        <v>0</v>
      </c>
      <c r="AK248" s="92">
        <v>0</v>
      </c>
      <c r="AL248" s="92">
        <v>0</v>
      </c>
      <c r="AM248" s="92">
        <v>0</v>
      </c>
      <c r="AN248" s="92">
        <v>0</v>
      </c>
      <c r="AO248" s="92">
        <v>0</v>
      </c>
    </row>
    <row r="249" spans="2:41" ht="15.95" hidden="1" customHeight="1" x14ac:dyDescent="0.2">
      <c r="B249" s="124" t="s">
        <v>478</v>
      </c>
      <c r="C249" s="90" t="s">
        <v>479</v>
      </c>
      <c r="D249" s="91">
        <f t="shared" si="67"/>
        <v>0</v>
      </c>
      <c r="E249" s="123"/>
      <c r="F249" s="114">
        <v>0</v>
      </c>
      <c r="G249" s="92">
        <v>0</v>
      </c>
      <c r="H249" s="92">
        <v>0</v>
      </c>
      <c r="I249" s="92">
        <v>0</v>
      </c>
      <c r="J249" s="92">
        <v>0</v>
      </c>
      <c r="K249" s="92">
        <v>0</v>
      </c>
      <c r="L249" s="92">
        <v>0</v>
      </c>
      <c r="M249" s="92">
        <v>0</v>
      </c>
      <c r="N249" s="92">
        <v>0</v>
      </c>
      <c r="O249" s="92">
        <v>0</v>
      </c>
      <c r="P249" s="92">
        <v>0</v>
      </c>
      <c r="Q249" s="92">
        <v>0</v>
      </c>
      <c r="R249" s="92">
        <v>0</v>
      </c>
      <c r="S249" s="92">
        <v>0</v>
      </c>
      <c r="T249" s="92">
        <v>0</v>
      </c>
      <c r="U249" s="92">
        <v>0</v>
      </c>
      <c r="V249" s="92">
        <v>0</v>
      </c>
      <c r="W249" s="92">
        <v>0</v>
      </c>
      <c r="X249" s="92">
        <v>0</v>
      </c>
      <c r="Y249" s="92">
        <v>0</v>
      </c>
      <c r="Z249" s="92">
        <v>0</v>
      </c>
      <c r="AA249" s="92">
        <v>0</v>
      </c>
      <c r="AB249" s="92">
        <v>0</v>
      </c>
      <c r="AC249" s="92">
        <v>0</v>
      </c>
      <c r="AD249" s="92">
        <v>0</v>
      </c>
      <c r="AE249" s="92">
        <v>0</v>
      </c>
      <c r="AF249" s="92">
        <v>0</v>
      </c>
      <c r="AG249" s="92">
        <v>0</v>
      </c>
      <c r="AH249" s="92">
        <v>0</v>
      </c>
      <c r="AI249" s="92">
        <v>0</v>
      </c>
      <c r="AJ249" s="92">
        <v>0</v>
      </c>
      <c r="AK249" s="92">
        <v>0</v>
      </c>
      <c r="AL249" s="92">
        <v>0</v>
      </c>
      <c r="AM249" s="92">
        <v>0</v>
      </c>
      <c r="AN249" s="92">
        <v>0</v>
      </c>
      <c r="AO249" s="92">
        <v>0</v>
      </c>
    </row>
    <row r="250" spans="2:41" ht="15.95" hidden="1" customHeight="1" x14ac:dyDescent="0.2">
      <c r="B250" s="124" t="s">
        <v>480</v>
      </c>
      <c r="C250" s="90" t="s">
        <v>481</v>
      </c>
      <c r="D250" s="91">
        <f t="shared" si="67"/>
        <v>0</v>
      </c>
      <c r="E250" s="123"/>
      <c r="F250" s="114">
        <v>0</v>
      </c>
      <c r="G250" s="92">
        <v>0</v>
      </c>
      <c r="H250" s="92">
        <v>0</v>
      </c>
      <c r="I250" s="92">
        <v>0</v>
      </c>
      <c r="J250" s="92">
        <v>0</v>
      </c>
      <c r="K250" s="92">
        <v>0</v>
      </c>
      <c r="L250" s="92">
        <v>0</v>
      </c>
      <c r="M250" s="92">
        <v>0</v>
      </c>
      <c r="N250" s="92">
        <v>0</v>
      </c>
      <c r="O250" s="92">
        <v>0</v>
      </c>
      <c r="P250" s="92">
        <v>0</v>
      </c>
      <c r="Q250" s="92">
        <v>0</v>
      </c>
      <c r="R250" s="92">
        <v>0</v>
      </c>
      <c r="S250" s="92">
        <v>0</v>
      </c>
      <c r="T250" s="92">
        <v>0</v>
      </c>
      <c r="U250" s="92">
        <v>0</v>
      </c>
      <c r="V250" s="92">
        <v>0</v>
      </c>
      <c r="W250" s="92">
        <v>0</v>
      </c>
      <c r="X250" s="92">
        <v>0</v>
      </c>
      <c r="Y250" s="92">
        <v>0</v>
      </c>
      <c r="Z250" s="92">
        <v>0</v>
      </c>
      <c r="AA250" s="92">
        <v>0</v>
      </c>
      <c r="AB250" s="92">
        <v>0</v>
      </c>
      <c r="AC250" s="92">
        <v>0</v>
      </c>
      <c r="AD250" s="92">
        <v>0</v>
      </c>
      <c r="AE250" s="92">
        <v>0</v>
      </c>
      <c r="AF250" s="92">
        <v>0</v>
      </c>
      <c r="AG250" s="92">
        <v>0</v>
      </c>
      <c r="AH250" s="92">
        <v>0</v>
      </c>
      <c r="AI250" s="92">
        <v>0</v>
      </c>
      <c r="AJ250" s="92">
        <v>0</v>
      </c>
      <c r="AK250" s="92">
        <v>0</v>
      </c>
      <c r="AL250" s="92">
        <v>0</v>
      </c>
      <c r="AM250" s="92">
        <v>0</v>
      </c>
      <c r="AN250" s="92">
        <v>0</v>
      </c>
      <c r="AO250" s="92">
        <v>0</v>
      </c>
    </row>
    <row r="251" spans="2:41" ht="15.95" hidden="1" customHeight="1" x14ac:dyDescent="0.2">
      <c r="B251" s="124" t="s">
        <v>482</v>
      </c>
      <c r="C251" s="90" t="s">
        <v>483</v>
      </c>
      <c r="D251" s="91">
        <f t="shared" si="67"/>
        <v>0</v>
      </c>
      <c r="E251" s="123"/>
      <c r="F251" s="114">
        <v>0</v>
      </c>
      <c r="G251" s="92">
        <v>0</v>
      </c>
      <c r="H251" s="92">
        <v>0</v>
      </c>
      <c r="I251" s="92">
        <v>0</v>
      </c>
      <c r="J251" s="92">
        <v>0</v>
      </c>
      <c r="K251" s="92">
        <v>0</v>
      </c>
      <c r="L251" s="92">
        <v>0</v>
      </c>
      <c r="M251" s="92">
        <v>0</v>
      </c>
      <c r="N251" s="92">
        <v>0</v>
      </c>
      <c r="O251" s="92">
        <v>0</v>
      </c>
      <c r="P251" s="92">
        <v>0</v>
      </c>
      <c r="Q251" s="92">
        <v>0</v>
      </c>
      <c r="R251" s="92">
        <v>0</v>
      </c>
      <c r="S251" s="92">
        <v>0</v>
      </c>
      <c r="T251" s="92">
        <v>0</v>
      </c>
      <c r="U251" s="92">
        <v>0</v>
      </c>
      <c r="V251" s="92">
        <v>0</v>
      </c>
      <c r="W251" s="92">
        <v>0</v>
      </c>
      <c r="X251" s="92">
        <v>0</v>
      </c>
      <c r="Y251" s="92">
        <v>0</v>
      </c>
      <c r="Z251" s="92">
        <v>0</v>
      </c>
      <c r="AA251" s="92">
        <v>0</v>
      </c>
      <c r="AB251" s="92">
        <v>0</v>
      </c>
      <c r="AC251" s="92">
        <v>0</v>
      </c>
      <c r="AD251" s="92">
        <v>0</v>
      </c>
      <c r="AE251" s="92">
        <v>0</v>
      </c>
      <c r="AF251" s="92">
        <v>0</v>
      </c>
      <c r="AG251" s="92">
        <v>0</v>
      </c>
      <c r="AH251" s="92">
        <v>0</v>
      </c>
      <c r="AI251" s="92">
        <v>0</v>
      </c>
      <c r="AJ251" s="92">
        <v>0</v>
      </c>
      <c r="AK251" s="92">
        <v>0</v>
      </c>
      <c r="AL251" s="92">
        <v>0</v>
      </c>
      <c r="AM251" s="92">
        <v>0</v>
      </c>
      <c r="AN251" s="92">
        <v>0</v>
      </c>
      <c r="AO251" s="92">
        <v>0</v>
      </c>
    </row>
    <row r="252" spans="2:41" ht="15.95" customHeight="1" x14ac:dyDescent="0.2">
      <c r="B252" s="125" t="s">
        <v>484</v>
      </c>
      <c r="C252" s="93" t="s">
        <v>485</v>
      </c>
      <c r="D252" s="94">
        <f>SUM(D253:D263)</f>
        <v>0</v>
      </c>
      <c r="E252" s="123"/>
      <c r="F252" s="115">
        <f>SUM(F253:F263)</f>
        <v>0</v>
      </c>
      <c r="G252" s="95">
        <f t="shared" ref="G252:AD252" si="78">SUM(G253:G263)</f>
        <v>0</v>
      </c>
      <c r="H252" s="95">
        <f t="shared" si="78"/>
        <v>0</v>
      </c>
      <c r="I252" s="95">
        <f t="shared" si="78"/>
        <v>0</v>
      </c>
      <c r="J252" s="95">
        <f t="shared" si="78"/>
        <v>0</v>
      </c>
      <c r="K252" s="95">
        <f t="shared" si="78"/>
        <v>0</v>
      </c>
      <c r="L252" s="95">
        <f t="shared" si="78"/>
        <v>0</v>
      </c>
      <c r="M252" s="95">
        <f t="shared" si="78"/>
        <v>0</v>
      </c>
      <c r="N252" s="95">
        <f t="shared" si="78"/>
        <v>0</v>
      </c>
      <c r="O252" s="95">
        <f t="shared" si="78"/>
        <v>0</v>
      </c>
      <c r="P252" s="95">
        <f t="shared" si="78"/>
        <v>0</v>
      </c>
      <c r="Q252" s="95">
        <f t="shared" si="78"/>
        <v>0</v>
      </c>
      <c r="R252" s="95">
        <f t="shared" si="78"/>
        <v>0</v>
      </c>
      <c r="S252" s="95">
        <f t="shared" si="78"/>
        <v>0</v>
      </c>
      <c r="T252" s="95">
        <f t="shared" si="78"/>
        <v>0</v>
      </c>
      <c r="U252" s="95">
        <f t="shared" si="78"/>
        <v>0</v>
      </c>
      <c r="V252" s="95">
        <f t="shared" si="78"/>
        <v>0</v>
      </c>
      <c r="W252" s="95">
        <f t="shared" si="78"/>
        <v>0</v>
      </c>
      <c r="X252" s="95">
        <f t="shared" si="78"/>
        <v>0</v>
      </c>
      <c r="Y252" s="95">
        <f t="shared" si="78"/>
        <v>0</v>
      </c>
      <c r="Z252" s="95">
        <f t="shared" si="78"/>
        <v>0</v>
      </c>
      <c r="AA252" s="95">
        <f t="shared" si="78"/>
        <v>0</v>
      </c>
      <c r="AB252" s="95">
        <f t="shared" si="78"/>
        <v>0</v>
      </c>
      <c r="AC252" s="95">
        <f t="shared" si="78"/>
        <v>0</v>
      </c>
      <c r="AD252" s="95">
        <f t="shared" si="78"/>
        <v>0</v>
      </c>
      <c r="AE252" s="95">
        <f t="shared" ref="AE252:AO252" si="79">SUM(AE253:AE263)</f>
        <v>0</v>
      </c>
      <c r="AF252" s="95">
        <f t="shared" si="79"/>
        <v>0</v>
      </c>
      <c r="AG252" s="95">
        <f t="shared" si="79"/>
        <v>0</v>
      </c>
      <c r="AH252" s="95">
        <f t="shared" si="79"/>
        <v>0</v>
      </c>
      <c r="AI252" s="95">
        <f t="shared" si="79"/>
        <v>0</v>
      </c>
      <c r="AJ252" s="95">
        <f t="shared" si="79"/>
        <v>0</v>
      </c>
      <c r="AK252" s="95">
        <f t="shared" si="79"/>
        <v>0</v>
      </c>
      <c r="AL252" s="95">
        <f t="shared" si="79"/>
        <v>0</v>
      </c>
      <c r="AM252" s="95">
        <f t="shared" si="79"/>
        <v>0</v>
      </c>
      <c r="AN252" s="95">
        <f t="shared" si="79"/>
        <v>0</v>
      </c>
      <c r="AO252" s="95">
        <f t="shared" si="79"/>
        <v>0</v>
      </c>
    </row>
    <row r="253" spans="2:41" ht="15.95" hidden="1" customHeight="1" x14ac:dyDescent="0.2">
      <c r="B253" s="124" t="s">
        <v>486</v>
      </c>
      <c r="C253" s="90" t="s">
        <v>487</v>
      </c>
      <c r="D253" s="91">
        <f t="shared" ref="D253:D265" si="80">SUM(F253:AO253)</f>
        <v>0</v>
      </c>
      <c r="E253" s="123"/>
      <c r="F253" s="114">
        <v>0</v>
      </c>
      <c r="G253" s="92">
        <v>0</v>
      </c>
      <c r="H253" s="92">
        <v>0</v>
      </c>
      <c r="I253" s="92">
        <v>0</v>
      </c>
      <c r="J253" s="92">
        <v>0</v>
      </c>
      <c r="K253" s="92">
        <v>0</v>
      </c>
      <c r="L253" s="92">
        <v>0</v>
      </c>
      <c r="M253" s="92">
        <v>0</v>
      </c>
      <c r="N253" s="92">
        <v>0</v>
      </c>
      <c r="O253" s="92">
        <v>0</v>
      </c>
      <c r="P253" s="92">
        <v>0</v>
      </c>
      <c r="Q253" s="92">
        <v>0</v>
      </c>
      <c r="R253" s="92">
        <v>0</v>
      </c>
      <c r="S253" s="92">
        <v>0</v>
      </c>
      <c r="T253" s="92">
        <v>0</v>
      </c>
      <c r="U253" s="92">
        <v>0</v>
      </c>
      <c r="V253" s="92">
        <v>0</v>
      </c>
      <c r="W253" s="92">
        <v>0</v>
      </c>
      <c r="X253" s="92">
        <v>0</v>
      </c>
      <c r="Y253" s="92">
        <v>0</v>
      </c>
      <c r="Z253" s="92">
        <v>0</v>
      </c>
      <c r="AA253" s="92">
        <v>0</v>
      </c>
      <c r="AB253" s="92">
        <v>0</v>
      </c>
      <c r="AC253" s="92">
        <v>0</v>
      </c>
      <c r="AD253" s="92">
        <v>0</v>
      </c>
      <c r="AE253" s="92">
        <v>0</v>
      </c>
      <c r="AF253" s="92">
        <v>0</v>
      </c>
      <c r="AG253" s="92">
        <v>0</v>
      </c>
      <c r="AH253" s="92">
        <v>0</v>
      </c>
      <c r="AI253" s="92">
        <v>0</v>
      </c>
      <c r="AJ253" s="92">
        <v>0</v>
      </c>
      <c r="AK253" s="92">
        <v>0</v>
      </c>
      <c r="AL253" s="92">
        <v>0</v>
      </c>
      <c r="AM253" s="92">
        <v>0</v>
      </c>
      <c r="AN253" s="92">
        <v>0</v>
      </c>
      <c r="AO253" s="92">
        <v>0</v>
      </c>
    </row>
    <row r="254" spans="2:41" ht="15.95" hidden="1" customHeight="1" x14ac:dyDescent="0.2">
      <c r="B254" s="124" t="s">
        <v>488</v>
      </c>
      <c r="C254" s="90" t="s">
        <v>489</v>
      </c>
      <c r="D254" s="91">
        <f t="shared" si="80"/>
        <v>0</v>
      </c>
      <c r="E254" s="123"/>
      <c r="F254" s="114">
        <v>0</v>
      </c>
      <c r="G254" s="92">
        <v>0</v>
      </c>
      <c r="H254" s="92">
        <v>0</v>
      </c>
      <c r="I254" s="92">
        <v>0</v>
      </c>
      <c r="J254" s="92">
        <v>0</v>
      </c>
      <c r="K254" s="92">
        <v>0</v>
      </c>
      <c r="L254" s="92">
        <v>0</v>
      </c>
      <c r="M254" s="92">
        <v>0</v>
      </c>
      <c r="N254" s="92">
        <v>0</v>
      </c>
      <c r="O254" s="92">
        <v>0</v>
      </c>
      <c r="P254" s="92">
        <v>0</v>
      </c>
      <c r="Q254" s="92">
        <v>0</v>
      </c>
      <c r="R254" s="92">
        <v>0</v>
      </c>
      <c r="S254" s="92">
        <v>0</v>
      </c>
      <c r="T254" s="92">
        <v>0</v>
      </c>
      <c r="U254" s="92">
        <v>0</v>
      </c>
      <c r="V254" s="92">
        <v>0</v>
      </c>
      <c r="W254" s="92">
        <v>0</v>
      </c>
      <c r="X254" s="92">
        <v>0</v>
      </c>
      <c r="Y254" s="92">
        <v>0</v>
      </c>
      <c r="Z254" s="92">
        <v>0</v>
      </c>
      <c r="AA254" s="92">
        <v>0</v>
      </c>
      <c r="AB254" s="92">
        <v>0</v>
      </c>
      <c r="AC254" s="92">
        <v>0</v>
      </c>
      <c r="AD254" s="92">
        <v>0</v>
      </c>
      <c r="AE254" s="92">
        <v>0</v>
      </c>
      <c r="AF254" s="92">
        <v>0</v>
      </c>
      <c r="AG254" s="92">
        <v>0</v>
      </c>
      <c r="AH254" s="92">
        <v>0</v>
      </c>
      <c r="AI254" s="92">
        <v>0</v>
      </c>
      <c r="AJ254" s="92">
        <v>0</v>
      </c>
      <c r="AK254" s="92">
        <v>0</v>
      </c>
      <c r="AL254" s="92">
        <v>0</v>
      </c>
      <c r="AM254" s="92">
        <v>0</v>
      </c>
      <c r="AN254" s="92">
        <v>0</v>
      </c>
      <c r="AO254" s="92">
        <v>0</v>
      </c>
    </row>
    <row r="255" spans="2:41" ht="15.95" hidden="1" customHeight="1" x14ac:dyDescent="0.2">
      <c r="B255" s="124" t="s">
        <v>490</v>
      </c>
      <c r="C255" s="90" t="s">
        <v>491</v>
      </c>
      <c r="D255" s="91">
        <f t="shared" si="80"/>
        <v>0</v>
      </c>
      <c r="E255" s="123"/>
      <c r="F255" s="114">
        <v>0</v>
      </c>
      <c r="G255" s="92">
        <v>0</v>
      </c>
      <c r="H255" s="92">
        <v>0</v>
      </c>
      <c r="I255" s="92">
        <v>0</v>
      </c>
      <c r="J255" s="92">
        <v>0</v>
      </c>
      <c r="K255" s="92">
        <v>0</v>
      </c>
      <c r="L255" s="92">
        <v>0</v>
      </c>
      <c r="M255" s="92">
        <v>0</v>
      </c>
      <c r="N255" s="92">
        <v>0</v>
      </c>
      <c r="O255" s="92">
        <v>0</v>
      </c>
      <c r="P255" s="92">
        <v>0</v>
      </c>
      <c r="Q255" s="92">
        <v>0</v>
      </c>
      <c r="R255" s="92">
        <v>0</v>
      </c>
      <c r="S255" s="92">
        <v>0</v>
      </c>
      <c r="T255" s="92">
        <v>0</v>
      </c>
      <c r="U255" s="92">
        <v>0</v>
      </c>
      <c r="V255" s="92">
        <v>0</v>
      </c>
      <c r="W255" s="92">
        <v>0</v>
      </c>
      <c r="X255" s="92">
        <v>0</v>
      </c>
      <c r="Y255" s="92">
        <v>0</v>
      </c>
      <c r="Z255" s="92">
        <v>0</v>
      </c>
      <c r="AA255" s="92">
        <v>0</v>
      </c>
      <c r="AB255" s="92">
        <v>0</v>
      </c>
      <c r="AC255" s="92">
        <v>0</v>
      </c>
      <c r="AD255" s="92">
        <v>0</v>
      </c>
      <c r="AE255" s="92">
        <v>0</v>
      </c>
      <c r="AF255" s="92">
        <v>0</v>
      </c>
      <c r="AG255" s="92">
        <v>0</v>
      </c>
      <c r="AH255" s="92">
        <v>0</v>
      </c>
      <c r="AI255" s="92">
        <v>0</v>
      </c>
      <c r="AJ255" s="92">
        <v>0</v>
      </c>
      <c r="AK255" s="92">
        <v>0</v>
      </c>
      <c r="AL255" s="92">
        <v>0</v>
      </c>
      <c r="AM255" s="92">
        <v>0</v>
      </c>
      <c r="AN255" s="92">
        <v>0</v>
      </c>
      <c r="AO255" s="92">
        <v>0</v>
      </c>
    </row>
    <row r="256" spans="2:41" ht="15.95" hidden="1" customHeight="1" x14ac:dyDescent="0.2">
      <c r="B256" s="124" t="s">
        <v>492</v>
      </c>
      <c r="C256" s="90" t="s">
        <v>493</v>
      </c>
      <c r="D256" s="91">
        <f t="shared" si="80"/>
        <v>0</v>
      </c>
      <c r="E256" s="123"/>
      <c r="F256" s="114">
        <v>0</v>
      </c>
      <c r="G256" s="92">
        <v>0</v>
      </c>
      <c r="H256" s="92">
        <v>0</v>
      </c>
      <c r="I256" s="92">
        <v>0</v>
      </c>
      <c r="J256" s="92">
        <v>0</v>
      </c>
      <c r="K256" s="92">
        <v>0</v>
      </c>
      <c r="L256" s="92">
        <v>0</v>
      </c>
      <c r="M256" s="92">
        <v>0</v>
      </c>
      <c r="N256" s="92">
        <v>0</v>
      </c>
      <c r="O256" s="92">
        <v>0</v>
      </c>
      <c r="P256" s="92">
        <v>0</v>
      </c>
      <c r="Q256" s="92">
        <v>0</v>
      </c>
      <c r="R256" s="92">
        <v>0</v>
      </c>
      <c r="S256" s="92">
        <v>0</v>
      </c>
      <c r="T256" s="92">
        <v>0</v>
      </c>
      <c r="U256" s="92">
        <v>0</v>
      </c>
      <c r="V256" s="92">
        <v>0</v>
      </c>
      <c r="W256" s="92">
        <v>0</v>
      </c>
      <c r="X256" s="92">
        <v>0</v>
      </c>
      <c r="Y256" s="92">
        <v>0</v>
      </c>
      <c r="Z256" s="92">
        <v>0</v>
      </c>
      <c r="AA256" s="92">
        <v>0</v>
      </c>
      <c r="AB256" s="92">
        <v>0</v>
      </c>
      <c r="AC256" s="92">
        <v>0</v>
      </c>
      <c r="AD256" s="92">
        <v>0</v>
      </c>
      <c r="AE256" s="92">
        <v>0</v>
      </c>
      <c r="AF256" s="92">
        <v>0</v>
      </c>
      <c r="AG256" s="92">
        <v>0</v>
      </c>
      <c r="AH256" s="92">
        <v>0</v>
      </c>
      <c r="AI256" s="92">
        <v>0</v>
      </c>
      <c r="AJ256" s="92">
        <v>0</v>
      </c>
      <c r="AK256" s="92">
        <v>0</v>
      </c>
      <c r="AL256" s="92">
        <v>0</v>
      </c>
      <c r="AM256" s="92">
        <v>0</v>
      </c>
      <c r="AN256" s="92">
        <v>0</v>
      </c>
      <c r="AO256" s="92">
        <v>0</v>
      </c>
    </row>
    <row r="257" spans="2:41" ht="15.95" hidden="1" customHeight="1" x14ac:dyDescent="0.2">
      <c r="B257" s="124" t="s">
        <v>494</v>
      </c>
      <c r="C257" s="90" t="s">
        <v>495</v>
      </c>
      <c r="D257" s="91">
        <f t="shared" si="80"/>
        <v>0</v>
      </c>
      <c r="E257" s="123"/>
      <c r="F257" s="114">
        <v>0</v>
      </c>
      <c r="G257" s="92">
        <v>0</v>
      </c>
      <c r="H257" s="92">
        <v>0</v>
      </c>
      <c r="I257" s="92">
        <v>0</v>
      </c>
      <c r="J257" s="92">
        <v>0</v>
      </c>
      <c r="K257" s="92">
        <v>0</v>
      </c>
      <c r="L257" s="92">
        <v>0</v>
      </c>
      <c r="M257" s="92">
        <v>0</v>
      </c>
      <c r="N257" s="92">
        <v>0</v>
      </c>
      <c r="O257" s="92">
        <v>0</v>
      </c>
      <c r="P257" s="92">
        <v>0</v>
      </c>
      <c r="Q257" s="92">
        <v>0</v>
      </c>
      <c r="R257" s="92">
        <v>0</v>
      </c>
      <c r="S257" s="92">
        <v>0</v>
      </c>
      <c r="T257" s="92">
        <v>0</v>
      </c>
      <c r="U257" s="92">
        <v>0</v>
      </c>
      <c r="V257" s="92">
        <v>0</v>
      </c>
      <c r="W257" s="92">
        <v>0</v>
      </c>
      <c r="X257" s="92">
        <v>0</v>
      </c>
      <c r="Y257" s="92">
        <v>0</v>
      </c>
      <c r="Z257" s="92">
        <v>0</v>
      </c>
      <c r="AA257" s="92">
        <v>0</v>
      </c>
      <c r="AB257" s="92">
        <v>0</v>
      </c>
      <c r="AC257" s="92">
        <v>0</v>
      </c>
      <c r="AD257" s="92">
        <v>0</v>
      </c>
      <c r="AE257" s="92">
        <v>0</v>
      </c>
      <c r="AF257" s="92">
        <v>0</v>
      </c>
      <c r="AG257" s="92">
        <v>0</v>
      </c>
      <c r="AH257" s="92">
        <v>0</v>
      </c>
      <c r="AI257" s="92">
        <v>0</v>
      </c>
      <c r="AJ257" s="92">
        <v>0</v>
      </c>
      <c r="AK257" s="92">
        <v>0</v>
      </c>
      <c r="AL257" s="92">
        <v>0</v>
      </c>
      <c r="AM257" s="92">
        <v>0</v>
      </c>
      <c r="AN257" s="92">
        <v>0</v>
      </c>
      <c r="AO257" s="92">
        <v>0</v>
      </c>
    </row>
    <row r="258" spans="2:41" ht="15.95" hidden="1" customHeight="1" x14ac:dyDescent="0.2">
      <c r="B258" s="124" t="s">
        <v>496</v>
      </c>
      <c r="C258" s="90" t="s">
        <v>497</v>
      </c>
      <c r="D258" s="91">
        <f t="shared" si="80"/>
        <v>0</v>
      </c>
      <c r="E258" s="123"/>
      <c r="F258" s="114">
        <v>0</v>
      </c>
      <c r="G258" s="92">
        <v>0</v>
      </c>
      <c r="H258" s="92">
        <v>0</v>
      </c>
      <c r="I258" s="92">
        <v>0</v>
      </c>
      <c r="J258" s="92">
        <v>0</v>
      </c>
      <c r="K258" s="92">
        <v>0</v>
      </c>
      <c r="L258" s="92">
        <v>0</v>
      </c>
      <c r="M258" s="92">
        <v>0</v>
      </c>
      <c r="N258" s="92">
        <v>0</v>
      </c>
      <c r="O258" s="92">
        <v>0</v>
      </c>
      <c r="P258" s="92">
        <v>0</v>
      </c>
      <c r="Q258" s="92">
        <v>0</v>
      </c>
      <c r="R258" s="92">
        <v>0</v>
      </c>
      <c r="S258" s="92">
        <v>0</v>
      </c>
      <c r="T258" s="92">
        <v>0</v>
      </c>
      <c r="U258" s="92">
        <v>0</v>
      </c>
      <c r="V258" s="92">
        <v>0</v>
      </c>
      <c r="W258" s="92">
        <v>0</v>
      </c>
      <c r="X258" s="92">
        <v>0</v>
      </c>
      <c r="Y258" s="92">
        <v>0</v>
      </c>
      <c r="Z258" s="92">
        <v>0</v>
      </c>
      <c r="AA258" s="92">
        <v>0</v>
      </c>
      <c r="AB258" s="92">
        <v>0</v>
      </c>
      <c r="AC258" s="92">
        <v>0</v>
      </c>
      <c r="AD258" s="92">
        <v>0</v>
      </c>
      <c r="AE258" s="92">
        <v>0</v>
      </c>
      <c r="AF258" s="92">
        <v>0</v>
      </c>
      <c r="AG258" s="92">
        <v>0</v>
      </c>
      <c r="AH258" s="92">
        <v>0</v>
      </c>
      <c r="AI258" s="92">
        <v>0</v>
      </c>
      <c r="AJ258" s="92">
        <v>0</v>
      </c>
      <c r="AK258" s="92">
        <v>0</v>
      </c>
      <c r="AL258" s="92">
        <v>0</v>
      </c>
      <c r="AM258" s="92">
        <v>0</v>
      </c>
      <c r="AN258" s="92">
        <v>0</v>
      </c>
      <c r="AO258" s="92">
        <v>0</v>
      </c>
    </row>
    <row r="259" spans="2:41" ht="15.95" hidden="1" customHeight="1" x14ac:dyDescent="0.2">
      <c r="B259" s="124" t="s">
        <v>498</v>
      </c>
      <c r="C259" s="90" t="s">
        <v>499</v>
      </c>
      <c r="D259" s="91">
        <f t="shared" si="80"/>
        <v>0</v>
      </c>
      <c r="E259" s="123"/>
      <c r="F259" s="114">
        <v>0</v>
      </c>
      <c r="G259" s="92">
        <v>0</v>
      </c>
      <c r="H259" s="92">
        <v>0</v>
      </c>
      <c r="I259" s="92">
        <v>0</v>
      </c>
      <c r="J259" s="92">
        <v>0</v>
      </c>
      <c r="K259" s="92">
        <v>0</v>
      </c>
      <c r="L259" s="92">
        <v>0</v>
      </c>
      <c r="M259" s="92">
        <v>0</v>
      </c>
      <c r="N259" s="92">
        <v>0</v>
      </c>
      <c r="O259" s="92">
        <v>0</v>
      </c>
      <c r="P259" s="92">
        <v>0</v>
      </c>
      <c r="Q259" s="92">
        <v>0</v>
      </c>
      <c r="R259" s="92">
        <v>0</v>
      </c>
      <c r="S259" s="92">
        <v>0</v>
      </c>
      <c r="T259" s="92">
        <v>0</v>
      </c>
      <c r="U259" s="92">
        <v>0</v>
      </c>
      <c r="V259" s="92">
        <v>0</v>
      </c>
      <c r="W259" s="92">
        <v>0</v>
      </c>
      <c r="X259" s="92">
        <v>0</v>
      </c>
      <c r="Y259" s="92">
        <v>0</v>
      </c>
      <c r="Z259" s="92">
        <v>0</v>
      </c>
      <c r="AA259" s="92">
        <v>0</v>
      </c>
      <c r="AB259" s="92">
        <v>0</v>
      </c>
      <c r="AC259" s="92">
        <v>0</v>
      </c>
      <c r="AD259" s="92">
        <v>0</v>
      </c>
      <c r="AE259" s="92">
        <v>0</v>
      </c>
      <c r="AF259" s="92">
        <v>0</v>
      </c>
      <c r="AG259" s="92">
        <v>0</v>
      </c>
      <c r="AH259" s="92">
        <v>0</v>
      </c>
      <c r="AI259" s="92">
        <v>0</v>
      </c>
      <c r="AJ259" s="92">
        <v>0</v>
      </c>
      <c r="AK259" s="92">
        <v>0</v>
      </c>
      <c r="AL259" s="92">
        <v>0</v>
      </c>
      <c r="AM259" s="92">
        <v>0</v>
      </c>
      <c r="AN259" s="92">
        <v>0</v>
      </c>
      <c r="AO259" s="92">
        <v>0</v>
      </c>
    </row>
    <row r="260" spans="2:41" ht="15.95" hidden="1" customHeight="1" x14ac:dyDescent="0.2">
      <c r="B260" s="124" t="s">
        <v>500</v>
      </c>
      <c r="C260" s="90" t="s">
        <v>501</v>
      </c>
      <c r="D260" s="91">
        <f t="shared" si="80"/>
        <v>0</v>
      </c>
      <c r="E260" s="123"/>
      <c r="F260" s="114">
        <v>0</v>
      </c>
      <c r="G260" s="92">
        <v>0</v>
      </c>
      <c r="H260" s="92">
        <v>0</v>
      </c>
      <c r="I260" s="92">
        <v>0</v>
      </c>
      <c r="J260" s="92">
        <v>0</v>
      </c>
      <c r="K260" s="92">
        <v>0</v>
      </c>
      <c r="L260" s="92">
        <v>0</v>
      </c>
      <c r="M260" s="92">
        <v>0</v>
      </c>
      <c r="N260" s="92">
        <v>0</v>
      </c>
      <c r="O260" s="92">
        <v>0</v>
      </c>
      <c r="P260" s="92">
        <v>0</v>
      </c>
      <c r="Q260" s="92">
        <v>0</v>
      </c>
      <c r="R260" s="92">
        <v>0</v>
      </c>
      <c r="S260" s="92">
        <v>0</v>
      </c>
      <c r="T260" s="92">
        <v>0</v>
      </c>
      <c r="U260" s="92">
        <v>0</v>
      </c>
      <c r="V260" s="92">
        <v>0</v>
      </c>
      <c r="W260" s="92">
        <v>0</v>
      </c>
      <c r="X260" s="92">
        <v>0</v>
      </c>
      <c r="Y260" s="92">
        <v>0</v>
      </c>
      <c r="Z260" s="92">
        <v>0</v>
      </c>
      <c r="AA260" s="92">
        <v>0</v>
      </c>
      <c r="AB260" s="92">
        <v>0</v>
      </c>
      <c r="AC260" s="92">
        <v>0</v>
      </c>
      <c r="AD260" s="92">
        <v>0</v>
      </c>
      <c r="AE260" s="92">
        <v>0</v>
      </c>
      <c r="AF260" s="92">
        <v>0</v>
      </c>
      <c r="AG260" s="92">
        <v>0</v>
      </c>
      <c r="AH260" s="92">
        <v>0</v>
      </c>
      <c r="AI260" s="92">
        <v>0</v>
      </c>
      <c r="AJ260" s="92">
        <v>0</v>
      </c>
      <c r="AK260" s="92">
        <v>0</v>
      </c>
      <c r="AL260" s="92">
        <v>0</v>
      </c>
      <c r="AM260" s="92">
        <v>0</v>
      </c>
      <c r="AN260" s="92">
        <v>0</v>
      </c>
      <c r="AO260" s="92">
        <v>0</v>
      </c>
    </row>
    <row r="261" spans="2:41" ht="15.95" hidden="1" customHeight="1" x14ac:dyDescent="0.2">
      <c r="B261" s="124" t="s">
        <v>502</v>
      </c>
      <c r="C261" s="90" t="s">
        <v>503</v>
      </c>
      <c r="D261" s="91">
        <f t="shared" si="80"/>
        <v>0</v>
      </c>
      <c r="E261" s="123"/>
      <c r="F261" s="114">
        <v>0</v>
      </c>
      <c r="G261" s="92">
        <v>0</v>
      </c>
      <c r="H261" s="92">
        <v>0</v>
      </c>
      <c r="I261" s="92">
        <v>0</v>
      </c>
      <c r="J261" s="92">
        <v>0</v>
      </c>
      <c r="K261" s="92">
        <v>0</v>
      </c>
      <c r="L261" s="92">
        <v>0</v>
      </c>
      <c r="M261" s="92">
        <v>0</v>
      </c>
      <c r="N261" s="92">
        <v>0</v>
      </c>
      <c r="O261" s="92">
        <v>0</v>
      </c>
      <c r="P261" s="92">
        <v>0</v>
      </c>
      <c r="Q261" s="92">
        <v>0</v>
      </c>
      <c r="R261" s="92">
        <v>0</v>
      </c>
      <c r="S261" s="92">
        <v>0</v>
      </c>
      <c r="T261" s="92">
        <v>0</v>
      </c>
      <c r="U261" s="92">
        <v>0</v>
      </c>
      <c r="V261" s="92">
        <v>0</v>
      </c>
      <c r="W261" s="92">
        <v>0</v>
      </c>
      <c r="X261" s="92">
        <v>0</v>
      </c>
      <c r="Y261" s="92">
        <v>0</v>
      </c>
      <c r="Z261" s="92">
        <v>0</v>
      </c>
      <c r="AA261" s="92">
        <v>0</v>
      </c>
      <c r="AB261" s="92">
        <v>0</v>
      </c>
      <c r="AC261" s="92">
        <v>0</v>
      </c>
      <c r="AD261" s="92">
        <v>0</v>
      </c>
      <c r="AE261" s="92">
        <v>0</v>
      </c>
      <c r="AF261" s="92">
        <v>0</v>
      </c>
      <c r="AG261" s="92">
        <v>0</v>
      </c>
      <c r="AH261" s="92">
        <v>0</v>
      </c>
      <c r="AI261" s="92">
        <v>0</v>
      </c>
      <c r="AJ261" s="92">
        <v>0</v>
      </c>
      <c r="AK261" s="92">
        <v>0</v>
      </c>
      <c r="AL261" s="92">
        <v>0</v>
      </c>
      <c r="AM261" s="92">
        <v>0</v>
      </c>
      <c r="AN261" s="92">
        <v>0</v>
      </c>
      <c r="AO261" s="92">
        <v>0</v>
      </c>
    </row>
    <row r="262" spans="2:41" ht="15.95" hidden="1" customHeight="1" x14ac:dyDescent="0.2">
      <c r="B262" s="124" t="s">
        <v>504</v>
      </c>
      <c r="C262" s="90" t="s">
        <v>505</v>
      </c>
      <c r="D262" s="91">
        <f t="shared" si="80"/>
        <v>0</v>
      </c>
      <c r="E262" s="123"/>
      <c r="F262" s="114">
        <v>0</v>
      </c>
      <c r="G262" s="92">
        <v>0</v>
      </c>
      <c r="H262" s="92">
        <v>0</v>
      </c>
      <c r="I262" s="92">
        <v>0</v>
      </c>
      <c r="J262" s="92">
        <v>0</v>
      </c>
      <c r="K262" s="92">
        <v>0</v>
      </c>
      <c r="L262" s="92">
        <v>0</v>
      </c>
      <c r="M262" s="92">
        <v>0</v>
      </c>
      <c r="N262" s="92">
        <v>0</v>
      </c>
      <c r="O262" s="92">
        <v>0</v>
      </c>
      <c r="P262" s="92">
        <v>0</v>
      </c>
      <c r="Q262" s="92">
        <v>0</v>
      </c>
      <c r="R262" s="92">
        <v>0</v>
      </c>
      <c r="S262" s="92">
        <v>0</v>
      </c>
      <c r="T262" s="92">
        <v>0</v>
      </c>
      <c r="U262" s="92">
        <v>0</v>
      </c>
      <c r="V262" s="92">
        <v>0</v>
      </c>
      <c r="W262" s="92">
        <v>0</v>
      </c>
      <c r="X262" s="92">
        <v>0</v>
      </c>
      <c r="Y262" s="92">
        <v>0</v>
      </c>
      <c r="Z262" s="92">
        <v>0</v>
      </c>
      <c r="AA262" s="92">
        <v>0</v>
      </c>
      <c r="AB262" s="92">
        <v>0</v>
      </c>
      <c r="AC262" s="92">
        <v>0</v>
      </c>
      <c r="AD262" s="92">
        <v>0</v>
      </c>
      <c r="AE262" s="92">
        <v>0</v>
      </c>
      <c r="AF262" s="92">
        <v>0</v>
      </c>
      <c r="AG262" s="92">
        <v>0</v>
      </c>
      <c r="AH262" s="92">
        <v>0</v>
      </c>
      <c r="AI262" s="92">
        <v>0</v>
      </c>
      <c r="AJ262" s="92">
        <v>0</v>
      </c>
      <c r="AK262" s="92">
        <v>0</v>
      </c>
      <c r="AL262" s="92">
        <v>0</v>
      </c>
      <c r="AM262" s="92">
        <v>0</v>
      </c>
      <c r="AN262" s="92">
        <v>0</v>
      </c>
      <c r="AO262" s="92">
        <v>0</v>
      </c>
    </row>
    <row r="263" spans="2:41" ht="15.95" hidden="1" customHeight="1" x14ac:dyDescent="0.2">
      <c r="B263" s="124" t="s">
        <v>506</v>
      </c>
      <c r="C263" s="90" t="s">
        <v>507</v>
      </c>
      <c r="D263" s="91">
        <f t="shared" si="80"/>
        <v>0</v>
      </c>
      <c r="E263" s="123"/>
      <c r="F263" s="114">
        <v>0</v>
      </c>
      <c r="G263" s="92">
        <v>0</v>
      </c>
      <c r="H263" s="92">
        <v>0</v>
      </c>
      <c r="I263" s="92">
        <v>0</v>
      </c>
      <c r="J263" s="92">
        <v>0</v>
      </c>
      <c r="K263" s="92">
        <v>0</v>
      </c>
      <c r="L263" s="92">
        <v>0</v>
      </c>
      <c r="M263" s="92">
        <v>0</v>
      </c>
      <c r="N263" s="92">
        <v>0</v>
      </c>
      <c r="O263" s="92">
        <v>0</v>
      </c>
      <c r="P263" s="92">
        <v>0</v>
      </c>
      <c r="Q263" s="92">
        <v>0</v>
      </c>
      <c r="R263" s="92">
        <v>0</v>
      </c>
      <c r="S263" s="92">
        <v>0</v>
      </c>
      <c r="T263" s="92">
        <v>0</v>
      </c>
      <c r="U263" s="92">
        <v>0</v>
      </c>
      <c r="V263" s="92">
        <v>0</v>
      </c>
      <c r="W263" s="92">
        <v>0</v>
      </c>
      <c r="X263" s="92">
        <v>0</v>
      </c>
      <c r="Y263" s="92">
        <v>0</v>
      </c>
      <c r="Z263" s="92">
        <v>0</v>
      </c>
      <c r="AA263" s="92">
        <v>0</v>
      </c>
      <c r="AB263" s="92">
        <v>0</v>
      </c>
      <c r="AC263" s="92">
        <v>0</v>
      </c>
      <c r="AD263" s="92">
        <v>0</v>
      </c>
      <c r="AE263" s="92">
        <v>0</v>
      </c>
      <c r="AF263" s="92">
        <v>0</v>
      </c>
      <c r="AG263" s="92">
        <v>0</v>
      </c>
      <c r="AH263" s="92">
        <v>0</v>
      </c>
      <c r="AI263" s="92">
        <v>0</v>
      </c>
      <c r="AJ263" s="92">
        <v>0</v>
      </c>
      <c r="AK263" s="92">
        <v>0</v>
      </c>
      <c r="AL263" s="92">
        <v>0</v>
      </c>
      <c r="AM263" s="92">
        <v>0</v>
      </c>
      <c r="AN263" s="92">
        <v>0</v>
      </c>
      <c r="AO263" s="92">
        <v>0</v>
      </c>
    </row>
    <row r="264" spans="2:41" ht="15.95" hidden="1" customHeight="1" x14ac:dyDescent="0.2">
      <c r="B264" s="124" t="s">
        <v>508</v>
      </c>
      <c r="C264" s="90" t="s">
        <v>509</v>
      </c>
      <c r="D264" s="91">
        <f t="shared" si="80"/>
        <v>0</v>
      </c>
      <c r="E264" s="123"/>
      <c r="F264" s="114">
        <v>0</v>
      </c>
      <c r="G264" s="92">
        <v>0</v>
      </c>
      <c r="H264" s="92">
        <v>0</v>
      </c>
      <c r="I264" s="92">
        <v>0</v>
      </c>
      <c r="J264" s="92">
        <v>0</v>
      </c>
      <c r="K264" s="92">
        <v>0</v>
      </c>
      <c r="L264" s="92">
        <v>0</v>
      </c>
      <c r="M264" s="92">
        <v>0</v>
      </c>
      <c r="N264" s="92">
        <v>0</v>
      </c>
      <c r="O264" s="92">
        <v>0</v>
      </c>
      <c r="P264" s="92">
        <v>0</v>
      </c>
      <c r="Q264" s="92">
        <v>0</v>
      </c>
      <c r="R264" s="92">
        <v>0</v>
      </c>
      <c r="S264" s="92">
        <v>0</v>
      </c>
      <c r="T264" s="92">
        <v>0</v>
      </c>
      <c r="U264" s="92">
        <v>0</v>
      </c>
      <c r="V264" s="92">
        <v>0</v>
      </c>
      <c r="W264" s="92">
        <v>0</v>
      </c>
      <c r="X264" s="92">
        <v>0</v>
      </c>
      <c r="Y264" s="92">
        <v>0</v>
      </c>
      <c r="Z264" s="92">
        <v>0</v>
      </c>
      <c r="AA264" s="92">
        <v>0</v>
      </c>
      <c r="AB264" s="92">
        <v>0</v>
      </c>
      <c r="AC264" s="92">
        <v>0</v>
      </c>
      <c r="AD264" s="92">
        <v>0</v>
      </c>
      <c r="AE264" s="92">
        <v>0</v>
      </c>
      <c r="AF264" s="92">
        <v>0</v>
      </c>
      <c r="AG264" s="92">
        <v>0</v>
      </c>
      <c r="AH264" s="92">
        <v>0</v>
      </c>
      <c r="AI264" s="92">
        <v>0</v>
      </c>
      <c r="AJ264" s="92">
        <v>0</v>
      </c>
      <c r="AK264" s="92">
        <v>0</v>
      </c>
      <c r="AL264" s="92">
        <v>0</v>
      </c>
      <c r="AM264" s="92">
        <v>0</v>
      </c>
      <c r="AN264" s="92">
        <v>0</v>
      </c>
      <c r="AO264" s="92">
        <v>0</v>
      </c>
    </row>
    <row r="265" spans="2:41" ht="15.95" hidden="1" customHeight="1" x14ac:dyDescent="0.2">
      <c r="B265" s="124" t="s">
        <v>510</v>
      </c>
      <c r="C265" s="90" t="s">
        <v>511</v>
      </c>
      <c r="D265" s="91">
        <f t="shared" si="80"/>
        <v>0</v>
      </c>
      <c r="E265" s="123"/>
      <c r="F265" s="114">
        <v>0</v>
      </c>
      <c r="G265" s="92">
        <v>0</v>
      </c>
      <c r="H265" s="92">
        <v>0</v>
      </c>
      <c r="I265" s="92">
        <v>0</v>
      </c>
      <c r="J265" s="92">
        <v>0</v>
      </c>
      <c r="K265" s="92">
        <v>0</v>
      </c>
      <c r="L265" s="92">
        <v>0</v>
      </c>
      <c r="M265" s="92">
        <v>0</v>
      </c>
      <c r="N265" s="92">
        <v>0</v>
      </c>
      <c r="O265" s="92">
        <v>0</v>
      </c>
      <c r="P265" s="92">
        <v>0</v>
      </c>
      <c r="Q265" s="92">
        <v>0</v>
      </c>
      <c r="R265" s="92">
        <v>0</v>
      </c>
      <c r="S265" s="92">
        <v>0</v>
      </c>
      <c r="T265" s="92">
        <v>0</v>
      </c>
      <c r="U265" s="92">
        <v>0</v>
      </c>
      <c r="V265" s="92">
        <v>0</v>
      </c>
      <c r="W265" s="92">
        <v>0</v>
      </c>
      <c r="X265" s="92">
        <v>0</v>
      </c>
      <c r="Y265" s="92">
        <v>0</v>
      </c>
      <c r="Z265" s="92">
        <v>0</v>
      </c>
      <c r="AA265" s="92">
        <v>0</v>
      </c>
      <c r="AB265" s="92">
        <v>0</v>
      </c>
      <c r="AC265" s="92">
        <v>0</v>
      </c>
      <c r="AD265" s="92">
        <v>0</v>
      </c>
      <c r="AE265" s="92">
        <v>0</v>
      </c>
      <c r="AF265" s="92">
        <v>0</v>
      </c>
      <c r="AG265" s="92">
        <v>0</v>
      </c>
      <c r="AH265" s="92">
        <v>0</v>
      </c>
      <c r="AI265" s="92">
        <v>0</v>
      </c>
      <c r="AJ265" s="92">
        <v>0</v>
      </c>
      <c r="AK265" s="92">
        <v>0</v>
      </c>
      <c r="AL265" s="92">
        <v>0</v>
      </c>
      <c r="AM265" s="92">
        <v>0</v>
      </c>
      <c r="AN265" s="92">
        <v>0</v>
      </c>
      <c r="AO265" s="92">
        <v>0</v>
      </c>
    </row>
    <row r="266" spans="2:41" ht="15.95" customHeight="1" x14ac:dyDescent="0.2">
      <c r="B266" s="125" t="s">
        <v>512</v>
      </c>
      <c r="C266" s="93" t="s">
        <v>513</v>
      </c>
      <c r="D266" s="94">
        <f>SUM(D267:D276)</f>
        <v>600000</v>
      </c>
      <c r="E266" s="123"/>
      <c r="F266" s="115">
        <f>SUM(F267:F276)</f>
        <v>0</v>
      </c>
      <c r="G266" s="95">
        <f t="shared" ref="G266:AD266" si="81">SUM(G267:G276)</f>
        <v>0</v>
      </c>
      <c r="H266" s="95">
        <f t="shared" si="81"/>
        <v>0</v>
      </c>
      <c r="I266" s="95">
        <f t="shared" si="81"/>
        <v>0</v>
      </c>
      <c r="J266" s="95">
        <f t="shared" si="81"/>
        <v>0</v>
      </c>
      <c r="K266" s="95">
        <f t="shared" si="81"/>
        <v>0</v>
      </c>
      <c r="L266" s="95">
        <f t="shared" si="81"/>
        <v>0</v>
      </c>
      <c r="M266" s="95">
        <f t="shared" si="81"/>
        <v>0</v>
      </c>
      <c r="N266" s="95">
        <f t="shared" si="81"/>
        <v>0</v>
      </c>
      <c r="O266" s="95">
        <f t="shared" si="81"/>
        <v>600000</v>
      </c>
      <c r="P266" s="95">
        <f t="shared" si="81"/>
        <v>0</v>
      </c>
      <c r="Q266" s="95">
        <f t="shared" si="81"/>
        <v>0</v>
      </c>
      <c r="R266" s="95">
        <f t="shared" si="81"/>
        <v>0</v>
      </c>
      <c r="S266" s="95">
        <f t="shared" si="81"/>
        <v>0</v>
      </c>
      <c r="T266" s="95">
        <f t="shared" si="81"/>
        <v>0</v>
      </c>
      <c r="U266" s="95">
        <f t="shared" si="81"/>
        <v>0</v>
      </c>
      <c r="V266" s="95">
        <f t="shared" si="81"/>
        <v>0</v>
      </c>
      <c r="W266" s="95">
        <f t="shared" si="81"/>
        <v>0</v>
      </c>
      <c r="X266" s="95">
        <f t="shared" si="81"/>
        <v>0</v>
      </c>
      <c r="Y266" s="95">
        <f t="shared" si="81"/>
        <v>0</v>
      </c>
      <c r="Z266" s="95">
        <f t="shared" si="81"/>
        <v>0</v>
      </c>
      <c r="AA266" s="95">
        <f t="shared" si="81"/>
        <v>0</v>
      </c>
      <c r="AB266" s="95">
        <f t="shared" si="81"/>
        <v>0</v>
      </c>
      <c r="AC266" s="95">
        <f t="shared" si="81"/>
        <v>0</v>
      </c>
      <c r="AD266" s="95">
        <f t="shared" si="81"/>
        <v>0</v>
      </c>
      <c r="AE266" s="95">
        <f t="shared" ref="AE266:AO266" si="82">SUM(AE267:AE276)</f>
        <v>0</v>
      </c>
      <c r="AF266" s="95">
        <f t="shared" si="82"/>
        <v>0</v>
      </c>
      <c r="AG266" s="95">
        <f t="shared" si="82"/>
        <v>0</v>
      </c>
      <c r="AH266" s="95">
        <f t="shared" si="82"/>
        <v>0</v>
      </c>
      <c r="AI266" s="95">
        <f t="shared" si="82"/>
        <v>0</v>
      </c>
      <c r="AJ266" s="95">
        <f t="shared" si="82"/>
        <v>0</v>
      </c>
      <c r="AK266" s="95">
        <f t="shared" si="82"/>
        <v>0</v>
      </c>
      <c r="AL266" s="95">
        <f t="shared" si="82"/>
        <v>0</v>
      </c>
      <c r="AM266" s="95">
        <f t="shared" si="82"/>
        <v>0</v>
      </c>
      <c r="AN266" s="95">
        <f t="shared" si="82"/>
        <v>0</v>
      </c>
      <c r="AO266" s="95">
        <f t="shared" si="82"/>
        <v>0</v>
      </c>
    </row>
    <row r="267" spans="2:41" ht="15.95" hidden="1" customHeight="1" x14ac:dyDescent="0.2">
      <c r="B267" s="124" t="s">
        <v>514</v>
      </c>
      <c r="C267" s="90" t="s">
        <v>515</v>
      </c>
      <c r="D267" s="91">
        <f t="shared" ref="D267:D276" si="83">SUM(F267:AO267)</f>
        <v>0</v>
      </c>
      <c r="E267" s="123"/>
      <c r="F267" s="114">
        <v>0</v>
      </c>
      <c r="G267" s="92">
        <v>0</v>
      </c>
      <c r="H267" s="92">
        <v>0</v>
      </c>
      <c r="I267" s="92">
        <v>0</v>
      </c>
      <c r="J267" s="92">
        <v>0</v>
      </c>
      <c r="K267" s="92">
        <v>0</v>
      </c>
      <c r="L267" s="92">
        <v>0</v>
      </c>
      <c r="M267" s="92">
        <v>0</v>
      </c>
      <c r="N267" s="92">
        <v>0</v>
      </c>
      <c r="O267" s="92">
        <v>0</v>
      </c>
      <c r="P267" s="92">
        <v>0</v>
      </c>
      <c r="Q267" s="92">
        <v>0</v>
      </c>
      <c r="R267" s="92">
        <v>0</v>
      </c>
      <c r="S267" s="92">
        <v>0</v>
      </c>
      <c r="T267" s="92">
        <v>0</v>
      </c>
      <c r="U267" s="92">
        <v>0</v>
      </c>
      <c r="V267" s="92">
        <v>0</v>
      </c>
      <c r="W267" s="92">
        <v>0</v>
      </c>
      <c r="X267" s="92">
        <v>0</v>
      </c>
      <c r="Y267" s="92">
        <v>0</v>
      </c>
      <c r="Z267" s="92">
        <v>0</v>
      </c>
      <c r="AA267" s="92">
        <v>0</v>
      </c>
      <c r="AB267" s="92">
        <v>0</v>
      </c>
      <c r="AC267" s="92">
        <v>0</v>
      </c>
      <c r="AD267" s="92">
        <v>0</v>
      </c>
      <c r="AE267" s="92">
        <v>0</v>
      </c>
      <c r="AF267" s="92">
        <v>0</v>
      </c>
      <c r="AG267" s="92">
        <v>0</v>
      </c>
      <c r="AH267" s="92">
        <v>0</v>
      </c>
      <c r="AI267" s="92">
        <v>0</v>
      </c>
      <c r="AJ267" s="92">
        <v>0</v>
      </c>
      <c r="AK267" s="92">
        <v>0</v>
      </c>
      <c r="AL267" s="92">
        <v>0</v>
      </c>
      <c r="AM267" s="92">
        <v>0</v>
      </c>
      <c r="AN267" s="92">
        <v>0</v>
      </c>
      <c r="AO267" s="92">
        <v>0</v>
      </c>
    </row>
    <row r="268" spans="2:41" ht="15.95" hidden="1" customHeight="1" x14ac:dyDescent="0.2">
      <c r="B268" s="124" t="s">
        <v>516</v>
      </c>
      <c r="C268" s="90" t="s">
        <v>517</v>
      </c>
      <c r="D268" s="91">
        <f t="shared" si="83"/>
        <v>0</v>
      </c>
      <c r="E268" s="123"/>
      <c r="F268" s="114">
        <v>0</v>
      </c>
      <c r="G268" s="92">
        <v>0</v>
      </c>
      <c r="H268" s="92">
        <v>0</v>
      </c>
      <c r="I268" s="92">
        <v>0</v>
      </c>
      <c r="J268" s="92">
        <v>0</v>
      </c>
      <c r="K268" s="92">
        <v>0</v>
      </c>
      <c r="L268" s="92">
        <v>0</v>
      </c>
      <c r="M268" s="92">
        <v>0</v>
      </c>
      <c r="N268" s="92">
        <v>0</v>
      </c>
      <c r="O268" s="92">
        <v>0</v>
      </c>
      <c r="P268" s="92">
        <v>0</v>
      </c>
      <c r="Q268" s="92">
        <v>0</v>
      </c>
      <c r="R268" s="92">
        <v>0</v>
      </c>
      <c r="S268" s="92">
        <v>0</v>
      </c>
      <c r="T268" s="92">
        <v>0</v>
      </c>
      <c r="U268" s="92">
        <v>0</v>
      </c>
      <c r="V268" s="92">
        <v>0</v>
      </c>
      <c r="W268" s="92">
        <v>0</v>
      </c>
      <c r="X268" s="92">
        <v>0</v>
      </c>
      <c r="Y268" s="92">
        <v>0</v>
      </c>
      <c r="Z268" s="92">
        <v>0</v>
      </c>
      <c r="AA268" s="92">
        <v>0</v>
      </c>
      <c r="AB268" s="92">
        <v>0</v>
      </c>
      <c r="AC268" s="92">
        <v>0</v>
      </c>
      <c r="AD268" s="92">
        <v>0</v>
      </c>
      <c r="AE268" s="92">
        <v>0</v>
      </c>
      <c r="AF268" s="92">
        <v>0</v>
      </c>
      <c r="AG268" s="92">
        <v>0</v>
      </c>
      <c r="AH268" s="92">
        <v>0</v>
      </c>
      <c r="AI268" s="92">
        <v>0</v>
      </c>
      <c r="AJ268" s="92">
        <v>0</v>
      </c>
      <c r="AK268" s="92">
        <v>0</v>
      </c>
      <c r="AL268" s="92">
        <v>0</v>
      </c>
      <c r="AM268" s="92">
        <v>0</v>
      </c>
      <c r="AN268" s="92">
        <v>0</v>
      </c>
      <c r="AO268" s="92">
        <v>0</v>
      </c>
    </row>
    <row r="269" spans="2:41" ht="15.95" hidden="1" customHeight="1" x14ac:dyDescent="0.2">
      <c r="B269" s="124" t="s">
        <v>518</v>
      </c>
      <c r="C269" s="90" t="s">
        <v>519</v>
      </c>
      <c r="D269" s="91">
        <f t="shared" si="83"/>
        <v>0</v>
      </c>
      <c r="E269" s="123"/>
      <c r="F269" s="114">
        <v>0</v>
      </c>
      <c r="G269" s="92">
        <v>0</v>
      </c>
      <c r="H269" s="92">
        <v>0</v>
      </c>
      <c r="I269" s="92">
        <v>0</v>
      </c>
      <c r="J269" s="92">
        <v>0</v>
      </c>
      <c r="K269" s="92">
        <v>0</v>
      </c>
      <c r="L269" s="92">
        <v>0</v>
      </c>
      <c r="M269" s="92">
        <v>0</v>
      </c>
      <c r="N269" s="92">
        <v>0</v>
      </c>
      <c r="O269" s="92">
        <v>0</v>
      </c>
      <c r="P269" s="92">
        <v>0</v>
      </c>
      <c r="Q269" s="92">
        <v>0</v>
      </c>
      <c r="R269" s="92">
        <v>0</v>
      </c>
      <c r="S269" s="92">
        <v>0</v>
      </c>
      <c r="T269" s="92">
        <v>0</v>
      </c>
      <c r="U269" s="92">
        <v>0</v>
      </c>
      <c r="V269" s="92">
        <v>0</v>
      </c>
      <c r="W269" s="92">
        <v>0</v>
      </c>
      <c r="X269" s="92">
        <v>0</v>
      </c>
      <c r="Y269" s="92">
        <v>0</v>
      </c>
      <c r="Z269" s="92">
        <v>0</v>
      </c>
      <c r="AA269" s="92">
        <v>0</v>
      </c>
      <c r="AB269" s="92">
        <v>0</v>
      </c>
      <c r="AC269" s="92">
        <v>0</v>
      </c>
      <c r="AD269" s="92">
        <v>0</v>
      </c>
      <c r="AE269" s="92">
        <v>0</v>
      </c>
      <c r="AF269" s="92">
        <v>0</v>
      </c>
      <c r="AG269" s="92">
        <v>0</v>
      </c>
      <c r="AH269" s="92">
        <v>0</v>
      </c>
      <c r="AI269" s="92">
        <v>0</v>
      </c>
      <c r="AJ269" s="92">
        <v>0</v>
      </c>
      <c r="AK269" s="92">
        <v>0</v>
      </c>
      <c r="AL269" s="92">
        <v>0</v>
      </c>
      <c r="AM269" s="92">
        <v>0</v>
      </c>
      <c r="AN269" s="92">
        <v>0</v>
      </c>
      <c r="AO269" s="92">
        <v>0</v>
      </c>
    </row>
    <row r="270" spans="2:41" ht="15.95" customHeight="1" x14ac:dyDescent="0.2">
      <c r="B270" s="124" t="s">
        <v>520</v>
      </c>
      <c r="C270" s="90" t="s">
        <v>521</v>
      </c>
      <c r="D270" s="91">
        <f t="shared" si="83"/>
        <v>600000</v>
      </c>
      <c r="E270" s="123"/>
      <c r="F270" s="114">
        <v>0</v>
      </c>
      <c r="G270" s="92">
        <v>0</v>
      </c>
      <c r="H270" s="92">
        <v>0</v>
      </c>
      <c r="I270" s="92">
        <v>0</v>
      </c>
      <c r="J270" s="92">
        <v>0</v>
      </c>
      <c r="K270" s="92">
        <v>0</v>
      </c>
      <c r="L270" s="92">
        <v>0</v>
      </c>
      <c r="M270" s="92">
        <v>0</v>
      </c>
      <c r="N270" s="92">
        <v>0</v>
      </c>
      <c r="O270" s="92">
        <v>600000</v>
      </c>
      <c r="P270" s="92">
        <v>0</v>
      </c>
      <c r="Q270" s="92">
        <v>0</v>
      </c>
      <c r="R270" s="92">
        <v>0</v>
      </c>
      <c r="S270" s="92">
        <v>0</v>
      </c>
      <c r="T270" s="92">
        <v>0</v>
      </c>
      <c r="U270" s="92">
        <v>0</v>
      </c>
      <c r="V270" s="92">
        <v>0</v>
      </c>
      <c r="W270" s="92">
        <v>0</v>
      </c>
      <c r="X270" s="92">
        <v>0</v>
      </c>
      <c r="Y270" s="92">
        <v>0</v>
      </c>
      <c r="Z270" s="92">
        <v>0</v>
      </c>
      <c r="AA270" s="92">
        <v>0</v>
      </c>
      <c r="AB270" s="92">
        <v>0</v>
      </c>
      <c r="AC270" s="92">
        <v>0</v>
      </c>
      <c r="AD270" s="92">
        <v>0</v>
      </c>
      <c r="AE270" s="92">
        <v>0</v>
      </c>
      <c r="AF270" s="92">
        <v>0</v>
      </c>
      <c r="AG270" s="92">
        <v>0</v>
      </c>
      <c r="AH270" s="92">
        <v>0</v>
      </c>
      <c r="AI270" s="92">
        <v>0</v>
      </c>
      <c r="AJ270" s="92">
        <v>0</v>
      </c>
      <c r="AK270" s="92">
        <v>0</v>
      </c>
      <c r="AL270" s="92">
        <v>0</v>
      </c>
      <c r="AM270" s="92">
        <v>0</v>
      </c>
      <c r="AN270" s="92">
        <v>0</v>
      </c>
      <c r="AO270" s="92">
        <v>0</v>
      </c>
    </row>
    <row r="271" spans="2:41" ht="15.95" hidden="1" customHeight="1" x14ac:dyDescent="0.2">
      <c r="B271" s="124" t="s">
        <v>522</v>
      </c>
      <c r="C271" s="90" t="s">
        <v>523</v>
      </c>
      <c r="D271" s="91">
        <f t="shared" si="83"/>
        <v>0</v>
      </c>
      <c r="E271" s="123"/>
      <c r="F271" s="114">
        <v>0</v>
      </c>
      <c r="G271" s="92">
        <v>0</v>
      </c>
      <c r="H271" s="92">
        <v>0</v>
      </c>
      <c r="I271" s="92">
        <v>0</v>
      </c>
      <c r="J271" s="92">
        <v>0</v>
      </c>
      <c r="K271" s="92">
        <v>0</v>
      </c>
      <c r="L271" s="92">
        <v>0</v>
      </c>
      <c r="M271" s="92">
        <v>0</v>
      </c>
      <c r="N271" s="92">
        <v>0</v>
      </c>
      <c r="O271" s="92">
        <v>0</v>
      </c>
      <c r="P271" s="92">
        <v>0</v>
      </c>
      <c r="Q271" s="92">
        <v>0</v>
      </c>
      <c r="R271" s="92">
        <v>0</v>
      </c>
      <c r="S271" s="92">
        <v>0</v>
      </c>
      <c r="T271" s="92">
        <v>0</v>
      </c>
      <c r="U271" s="92">
        <v>0</v>
      </c>
      <c r="V271" s="92">
        <v>0</v>
      </c>
      <c r="W271" s="92">
        <v>0</v>
      </c>
      <c r="X271" s="92">
        <v>0</v>
      </c>
      <c r="Y271" s="92">
        <v>0</v>
      </c>
      <c r="Z271" s="92">
        <v>0</v>
      </c>
      <c r="AA271" s="92">
        <v>0</v>
      </c>
      <c r="AB271" s="92">
        <v>0</v>
      </c>
      <c r="AC271" s="92">
        <v>0</v>
      </c>
      <c r="AD271" s="92">
        <v>0</v>
      </c>
      <c r="AE271" s="92">
        <v>0</v>
      </c>
      <c r="AF271" s="92">
        <v>0</v>
      </c>
      <c r="AG271" s="92">
        <v>0</v>
      </c>
      <c r="AH271" s="92">
        <v>0</v>
      </c>
      <c r="AI271" s="92">
        <v>0</v>
      </c>
      <c r="AJ271" s="92">
        <v>0</v>
      </c>
      <c r="AK271" s="92">
        <v>0</v>
      </c>
      <c r="AL271" s="92">
        <v>0</v>
      </c>
      <c r="AM271" s="92">
        <v>0</v>
      </c>
      <c r="AN271" s="92">
        <v>0</v>
      </c>
      <c r="AO271" s="92">
        <v>0</v>
      </c>
    </row>
    <row r="272" spans="2:41" ht="15.95" hidden="1" customHeight="1" x14ac:dyDescent="0.2">
      <c r="B272" s="124" t="s">
        <v>524</v>
      </c>
      <c r="C272" s="90" t="s">
        <v>525</v>
      </c>
      <c r="D272" s="91">
        <f t="shared" si="83"/>
        <v>0</v>
      </c>
      <c r="E272" s="123"/>
      <c r="F272" s="114">
        <v>0</v>
      </c>
      <c r="G272" s="92">
        <v>0</v>
      </c>
      <c r="H272" s="92">
        <v>0</v>
      </c>
      <c r="I272" s="92">
        <v>0</v>
      </c>
      <c r="J272" s="92">
        <v>0</v>
      </c>
      <c r="K272" s="92">
        <v>0</v>
      </c>
      <c r="L272" s="92">
        <v>0</v>
      </c>
      <c r="M272" s="92">
        <v>0</v>
      </c>
      <c r="N272" s="92">
        <v>0</v>
      </c>
      <c r="O272" s="92">
        <v>0</v>
      </c>
      <c r="P272" s="92">
        <v>0</v>
      </c>
      <c r="Q272" s="92">
        <v>0</v>
      </c>
      <c r="R272" s="92">
        <v>0</v>
      </c>
      <c r="S272" s="92">
        <v>0</v>
      </c>
      <c r="T272" s="92">
        <v>0</v>
      </c>
      <c r="U272" s="92">
        <v>0</v>
      </c>
      <c r="V272" s="92">
        <v>0</v>
      </c>
      <c r="W272" s="92">
        <v>0</v>
      </c>
      <c r="X272" s="92">
        <v>0</v>
      </c>
      <c r="Y272" s="92">
        <v>0</v>
      </c>
      <c r="Z272" s="92">
        <v>0</v>
      </c>
      <c r="AA272" s="92">
        <v>0</v>
      </c>
      <c r="AB272" s="92">
        <v>0</v>
      </c>
      <c r="AC272" s="92">
        <v>0</v>
      </c>
      <c r="AD272" s="92">
        <v>0</v>
      </c>
      <c r="AE272" s="92">
        <v>0</v>
      </c>
      <c r="AF272" s="92">
        <v>0</v>
      </c>
      <c r="AG272" s="92">
        <v>0</v>
      </c>
      <c r="AH272" s="92">
        <v>0</v>
      </c>
      <c r="AI272" s="92">
        <v>0</v>
      </c>
      <c r="AJ272" s="92">
        <v>0</v>
      </c>
      <c r="AK272" s="92">
        <v>0</v>
      </c>
      <c r="AL272" s="92">
        <v>0</v>
      </c>
      <c r="AM272" s="92">
        <v>0</v>
      </c>
      <c r="AN272" s="92">
        <v>0</v>
      </c>
      <c r="AO272" s="92">
        <v>0</v>
      </c>
    </row>
    <row r="273" spans="2:41" ht="15.95" hidden="1" customHeight="1" x14ac:dyDescent="0.2">
      <c r="B273" s="124" t="s">
        <v>526</v>
      </c>
      <c r="C273" s="90" t="s">
        <v>527</v>
      </c>
      <c r="D273" s="91">
        <f t="shared" si="83"/>
        <v>0</v>
      </c>
      <c r="E273" s="123"/>
      <c r="F273" s="114">
        <v>0</v>
      </c>
      <c r="G273" s="92">
        <v>0</v>
      </c>
      <c r="H273" s="92">
        <v>0</v>
      </c>
      <c r="I273" s="92">
        <v>0</v>
      </c>
      <c r="J273" s="92">
        <v>0</v>
      </c>
      <c r="K273" s="92">
        <v>0</v>
      </c>
      <c r="L273" s="92">
        <v>0</v>
      </c>
      <c r="M273" s="92">
        <v>0</v>
      </c>
      <c r="N273" s="92">
        <v>0</v>
      </c>
      <c r="O273" s="92">
        <v>0</v>
      </c>
      <c r="P273" s="92">
        <v>0</v>
      </c>
      <c r="Q273" s="92">
        <v>0</v>
      </c>
      <c r="R273" s="92">
        <v>0</v>
      </c>
      <c r="S273" s="92">
        <v>0</v>
      </c>
      <c r="T273" s="92">
        <v>0</v>
      </c>
      <c r="U273" s="92">
        <v>0</v>
      </c>
      <c r="V273" s="92">
        <v>0</v>
      </c>
      <c r="W273" s="92">
        <v>0</v>
      </c>
      <c r="X273" s="92">
        <v>0</v>
      </c>
      <c r="Y273" s="92">
        <v>0</v>
      </c>
      <c r="Z273" s="92">
        <v>0</v>
      </c>
      <c r="AA273" s="92">
        <v>0</v>
      </c>
      <c r="AB273" s="92">
        <v>0</v>
      </c>
      <c r="AC273" s="92">
        <v>0</v>
      </c>
      <c r="AD273" s="92">
        <v>0</v>
      </c>
      <c r="AE273" s="92">
        <v>0</v>
      </c>
      <c r="AF273" s="92">
        <v>0</v>
      </c>
      <c r="AG273" s="92">
        <v>0</v>
      </c>
      <c r="AH273" s="92">
        <v>0</v>
      </c>
      <c r="AI273" s="92">
        <v>0</v>
      </c>
      <c r="AJ273" s="92">
        <v>0</v>
      </c>
      <c r="AK273" s="92">
        <v>0</v>
      </c>
      <c r="AL273" s="92">
        <v>0</v>
      </c>
      <c r="AM273" s="92">
        <v>0</v>
      </c>
      <c r="AN273" s="92">
        <v>0</v>
      </c>
      <c r="AO273" s="92">
        <v>0</v>
      </c>
    </row>
    <row r="274" spans="2:41" ht="15.95" hidden="1" customHeight="1" x14ac:dyDescent="0.2">
      <c r="B274" s="124" t="s">
        <v>528</v>
      </c>
      <c r="C274" s="90" t="s">
        <v>529</v>
      </c>
      <c r="D274" s="91">
        <f t="shared" si="83"/>
        <v>0</v>
      </c>
      <c r="E274" s="123"/>
      <c r="F274" s="114">
        <v>0</v>
      </c>
      <c r="G274" s="92">
        <v>0</v>
      </c>
      <c r="H274" s="92">
        <v>0</v>
      </c>
      <c r="I274" s="92">
        <v>0</v>
      </c>
      <c r="J274" s="92">
        <v>0</v>
      </c>
      <c r="K274" s="92">
        <v>0</v>
      </c>
      <c r="L274" s="92">
        <v>0</v>
      </c>
      <c r="M274" s="92">
        <v>0</v>
      </c>
      <c r="N274" s="92">
        <v>0</v>
      </c>
      <c r="O274" s="92">
        <v>0</v>
      </c>
      <c r="P274" s="92">
        <v>0</v>
      </c>
      <c r="Q274" s="92">
        <v>0</v>
      </c>
      <c r="R274" s="92">
        <v>0</v>
      </c>
      <c r="S274" s="92">
        <v>0</v>
      </c>
      <c r="T274" s="92">
        <v>0</v>
      </c>
      <c r="U274" s="92">
        <v>0</v>
      </c>
      <c r="V274" s="92">
        <v>0</v>
      </c>
      <c r="W274" s="92">
        <v>0</v>
      </c>
      <c r="X274" s="92">
        <v>0</v>
      </c>
      <c r="Y274" s="92">
        <v>0</v>
      </c>
      <c r="Z274" s="92">
        <v>0</v>
      </c>
      <c r="AA274" s="92">
        <v>0</v>
      </c>
      <c r="AB274" s="92">
        <v>0</v>
      </c>
      <c r="AC274" s="92">
        <v>0</v>
      </c>
      <c r="AD274" s="92">
        <v>0</v>
      </c>
      <c r="AE274" s="92">
        <v>0</v>
      </c>
      <c r="AF274" s="92">
        <v>0</v>
      </c>
      <c r="AG274" s="92">
        <v>0</v>
      </c>
      <c r="AH274" s="92">
        <v>0</v>
      </c>
      <c r="AI274" s="92">
        <v>0</v>
      </c>
      <c r="AJ274" s="92">
        <v>0</v>
      </c>
      <c r="AK274" s="92">
        <v>0</v>
      </c>
      <c r="AL274" s="92">
        <v>0</v>
      </c>
      <c r="AM274" s="92">
        <v>0</v>
      </c>
      <c r="AN274" s="92">
        <v>0</v>
      </c>
      <c r="AO274" s="92">
        <v>0</v>
      </c>
    </row>
    <row r="275" spans="2:41" ht="15.95" hidden="1" customHeight="1" x14ac:dyDescent="0.2">
      <c r="B275" s="124" t="s">
        <v>530</v>
      </c>
      <c r="C275" s="90" t="s">
        <v>531</v>
      </c>
      <c r="D275" s="91">
        <f t="shared" si="83"/>
        <v>0</v>
      </c>
      <c r="E275" s="123"/>
      <c r="F275" s="114">
        <v>0</v>
      </c>
      <c r="G275" s="92">
        <v>0</v>
      </c>
      <c r="H275" s="92">
        <v>0</v>
      </c>
      <c r="I275" s="92">
        <v>0</v>
      </c>
      <c r="J275" s="92">
        <v>0</v>
      </c>
      <c r="K275" s="92">
        <v>0</v>
      </c>
      <c r="L275" s="92">
        <v>0</v>
      </c>
      <c r="M275" s="92">
        <v>0</v>
      </c>
      <c r="N275" s="92">
        <v>0</v>
      </c>
      <c r="O275" s="92">
        <v>0</v>
      </c>
      <c r="P275" s="92">
        <v>0</v>
      </c>
      <c r="Q275" s="92">
        <v>0</v>
      </c>
      <c r="R275" s="92">
        <v>0</v>
      </c>
      <c r="S275" s="92">
        <v>0</v>
      </c>
      <c r="T275" s="92">
        <v>0</v>
      </c>
      <c r="U275" s="92">
        <v>0</v>
      </c>
      <c r="V275" s="92">
        <v>0</v>
      </c>
      <c r="W275" s="92">
        <v>0</v>
      </c>
      <c r="X275" s="92">
        <v>0</v>
      </c>
      <c r="Y275" s="92">
        <v>0</v>
      </c>
      <c r="Z275" s="92">
        <v>0</v>
      </c>
      <c r="AA275" s="92">
        <v>0</v>
      </c>
      <c r="AB275" s="92">
        <v>0</v>
      </c>
      <c r="AC275" s="92">
        <v>0</v>
      </c>
      <c r="AD275" s="92">
        <v>0</v>
      </c>
      <c r="AE275" s="92">
        <v>0</v>
      </c>
      <c r="AF275" s="92">
        <v>0</v>
      </c>
      <c r="AG275" s="92">
        <v>0</v>
      </c>
      <c r="AH275" s="92">
        <v>0</v>
      </c>
      <c r="AI275" s="92">
        <v>0</v>
      </c>
      <c r="AJ275" s="92">
        <v>0</v>
      </c>
      <c r="AK275" s="92">
        <v>0</v>
      </c>
      <c r="AL275" s="92">
        <v>0</v>
      </c>
      <c r="AM275" s="92">
        <v>0</v>
      </c>
      <c r="AN275" s="92">
        <v>0</v>
      </c>
      <c r="AO275" s="92">
        <v>0</v>
      </c>
    </row>
    <row r="276" spans="2:41" ht="15.95" hidden="1" customHeight="1" x14ac:dyDescent="0.2">
      <c r="B276" s="124" t="s">
        <v>532</v>
      </c>
      <c r="C276" s="90" t="s">
        <v>533</v>
      </c>
      <c r="D276" s="91">
        <f t="shared" si="83"/>
        <v>0</v>
      </c>
      <c r="E276" s="123"/>
      <c r="F276" s="114">
        <v>0</v>
      </c>
      <c r="G276" s="92">
        <v>0</v>
      </c>
      <c r="H276" s="92">
        <v>0</v>
      </c>
      <c r="I276" s="92">
        <v>0</v>
      </c>
      <c r="J276" s="92">
        <v>0</v>
      </c>
      <c r="K276" s="92">
        <v>0</v>
      </c>
      <c r="L276" s="92">
        <v>0</v>
      </c>
      <c r="M276" s="92">
        <v>0</v>
      </c>
      <c r="N276" s="92">
        <v>0</v>
      </c>
      <c r="O276" s="92">
        <v>0</v>
      </c>
      <c r="P276" s="92">
        <v>0</v>
      </c>
      <c r="Q276" s="92">
        <v>0</v>
      </c>
      <c r="R276" s="92">
        <v>0</v>
      </c>
      <c r="S276" s="92">
        <v>0</v>
      </c>
      <c r="T276" s="92">
        <v>0</v>
      </c>
      <c r="U276" s="92">
        <v>0</v>
      </c>
      <c r="V276" s="92">
        <v>0</v>
      </c>
      <c r="W276" s="92">
        <v>0</v>
      </c>
      <c r="X276" s="92">
        <v>0</v>
      </c>
      <c r="Y276" s="92">
        <v>0</v>
      </c>
      <c r="Z276" s="92">
        <v>0</v>
      </c>
      <c r="AA276" s="92">
        <v>0</v>
      </c>
      <c r="AB276" s="92">
        <v>0</v>
      </c>
      <c r="AC276" s="92">
        <v>0</v>
      </c>
      <c r="AD276" s="92">
        <v>0</v>
      </c>
      <c r="AE276" s="92">
        <v>0</v>
      </c>
      <c r="AF276" s="92">
        <v>0</v>
      </c>
      <c r="AG276" s="92">
        <v>0</v>
      </c>
      <c r="AH276" s="92">
        <v>0</v>
      </c>
      <c r="AI276" s="92">
        <v>0</v>
      </c>
      <c r="AJ276" s="92">
        <v>0</v>
      </c>
      <c r="AK276" s="92">
        <v>0</v>
      </c>
      <c r="AL276" s="92">
        <v>0</v>
      </c>
      <c r="AM276" s="92">
        <v>0</v>
      </c>
      <c r="AN276" s="92">
        <v>0</v>
      </c>
      <c r="AO276" s="92">
        <v>0</v>
      </c>
    </row>
    <row r="277" spans="2:41" ht="15.95" customHeight="1" x14ac:dyDescent="0.2">
      <c r="B277" s="125" t="s">
        <v>534</v>
      </c>
      <c r="C277" s="93" t="s">
        <v>535</v>
      </c>
      <c r="D277" s="94">
        <f>D216+D228+D239+D250+D252+D264+D265+D266</f>
        <v>600000</v>
      </c>
      <c r="E277" s="123"/>
      <c r="F277" s="115">
        <f>F216+F228+F239+F250+F252+F264+F265+F266</f>
        <v>0</v>
      </c>
      <c r="G277" s="95">
        <f t="shared" ref="G277:AD277" si="84">G216+G228+G239+G250+G252+G264+G265+G266</f>
        <v>0</v>
      </c>
      <c r="H277" s="95">
        <f t="shared" si="84"/>
        <v>0</v>
      </c>
      <c r="I277" s="95">
        <f t="shared" si="84"/>
        <v>0</v>
      </c>
      <c r="J277" s="95">
        <f t="shared" si="84"/>
        <v>0</v>
      </c>
      <c r="K277" s="95">
        <f t="shared" si="84"/>
        <v>0</v>
      </c>
      <c r="L277" s="95">
        <f t="shared" si="84"/>
        <v>0</v>
      </c>
      <c r="M277" s="95">
        <f t="shared" si="84"/>
        <v>0</v>
      </c>
      <c r="N277" s="95">
        <f t="shared" si="84"/>
        <v>0</v>
      </c>
      <c r="O277" s="95">
        <f t="shared" si="84"/>
        <v>600000</v>
      </c>
      <c r="P277" s="95">
        <f t="shared" si="84"/>
        <v>0</v>
      </c>
      <c r="Q277" s="95">
        <f t="shared" si="84"/>
        <v>0</v>
      </c>
      <c r="R277" s="95">
        <f t="shared" si="84"/>
        <v>0</v>
      </c>
      <c r="S277" s="95">
        <f t="shared" si="84"/>
        <v>0</v>
      </c>
      <c r="T277" s="95">
        <f t="shared" si="84"/>
        <v>0</v>
      </c>
      <c r="U277" s="95">
        <f t="shared" si="84"/>
        <v>0</v>
      </c>
      <c r="V277" s="95">
        <f t="shared" si="84"/>
        <v>0</v>
      </c>
      <c r="W277" s="95">
        <f t="shared" si="84"/>
        <v>0</v>
      </c>
      <c r="X277" s="95">
        <f t="shared" si="84"/>
        <v>0</v>
      </c>
      <c r="Y277" s="95">
        <f t="shared" si="84"/>
        <v>0</v>
      </c>
      <c r="Z277" s="95">
        <f t="shared" si="84"/>
        <v>0</v>
      </c>
      <c r="AA277" s="95">
        <f t="shared" si="84"/>
        <v>0</v>
      </c>
      <c r="AB277" s="95">
        <f t="shared" si="84"/>
        <v>0</v>
      </c>
      <c r="AC277" s="95">
        <f t="shared" si="84"/>
        <v>0</v>
      </c>
      <c r="AD277" s="95">
        <f t="shared" si="84"/>
        <v>0</v>
      </c>
      <c r="AE277" s="95">
        <f t="shared" ref="AE277:AO277" si="85">AE216+AE228+AE239+AE250+AE252+AE264+AE265+AE266</f>
        <v>0</v>
      </c>
      <c r="AF277" s="95">
        <f t="shared" si="85"/>
        <v>0</v>
      </c>
      <c r="AG277" s="95">
        <f t="shared" si="85"/>
        <v>0</v>
      </c>
      <c r="AH277" s="95">
        <f t="shared" si="85"/>
        <v>0</v>
      </c>
      <c r="AI277" s="95">
        <f t="shared" si="85"/>
        <v>0</v>
      </c>
      <c r="AJ277" s="95">
        <f t="shared" si="85"/>
        <v>0</v>
      </c>
      <c r="AK277" s="95">
        <f t="shared" si="85"/>
        <v>0</v>
      </c>
      <c r="AL277" s="95">
        <f t="shared" si="85"/>
        <v>0</v>
      </c>
      <c r="AM277" s="95">
        <f t="shared" si="85"/>
        <v>0</v>
      </c>
      <c r="AN277" s="95">
        <f t="shared" si="85"/>
        <v>0</v>
      </c>
      <c r="AO277" s="95">
        <f t="shared" si="85"/>
        <v>0</v>
      </c>
    </row>
    <row r="278" spans="2:41" ht="15.95" customHeight="1" thickBot="1" x14ac:dyDescent="0.25">
      <c r="B278" s="131" t="s">
        <v>536</v>
      </c>
      <c r="C278" s="132" t="s">
        <v>537</v>
      </c>
      <c r="D278" s="133">
        <f>D26+D27+D71+D131+D201+D210+D215+D277</f>
        <v>425644011</v>
      </c>
      <c r="E278" s="134"/>
      <c r="F278" s="115">
        <f>F26+F27+F71+F131+F201+F210+F215+F277</f>
        <v>32405964</v>
      </c>
      <c r="G278" s="95">
        <f t="shared" ref="G278:AD278" si="86">G26+G27+G71+G131+G201+G210+G215+G277</f>
        <v>2447225</v>
      </c>
      <c r="H278" s="95">
        <f t="shared" si="86"/>
        <v>9207680</v>
      </c>
      <c r="I278" s="95">
        <f t="shared" si="86"/>
        <v>0</v>
      </c>
      <c r="J278" s="95">
        <f t="shared" si="86"/>
        <v>163100</v>
      </c>
      <c r="K278" s="95">
        <f t="shared" si="86"/>
        <v>5669596</v>
      </c>
      <c r="L278" s="95">
        <f t="shared" si="86"/>
        <v>20276958</v>
      </c>
      <c r="M278" s="95">
        <f t="shared" si="86"/>
        <v>2540000</v>
      </c>
      <c r="N278" s="95">
        <f t="shared" si="86"/>
        <v>250000</v>
      </c>
      <c r="O278" s="95">
        <f t="shared" si="86"/>
        <v>600000</v>
      </c>
      <c r="P278" s="95">
        <f t="shared" si="86"/>
        <v>3810000</v>
      </c>
      <c r="Q278" s="95">
        <f t="shared" si="86"/>
        <v>14555000</v>
      </c>
      <c r="R278" s="95">
        <f t="shared" si="86"/>
        <v>19867854</v>
      </c>
      <c r="S278" s="95">
        <f t="shared" si="86"/>
        <v>612000</v>
      </c>
      <c r="T278" s="95">
        <f t="shared" si="86"/>
        <v>5891083</v>
      </c>
      <c r="U278" s="95">
        <f t="shared" si="86"/>
        <v>2781500</v>
      </c>
      <c r="V278" s="95">
        <f t="shared" si="86"/>
        <v>86000</v>
      </c>
      <c r="W278" s="95">
        <f t="shared" si="86"/>
        <v>2715900</v>
      </c>
      <c r="X278" s="95">
        <f t="shared" si="86"/>
        <v>583000</v>
      </c>
      <c r="Y278" s="95">
        <f t="shared" si="86"/>
        <v>1812734</v>
      </c>
      <c r="Z278" s="95">
        <f t="shared" si="86"/>
        <v>8763802</v>
      </c>
      <c r="AA278" s="95">
        <f t="shared" si="86"/>
        <v>2500000</v>
      </c>
      <c r="AB278" s="95">
        <f t="shared" si="86"/>
        <v>26900000</v>
      </c>
      <c r="AC278" s="95">
        <f t="shared" si="86"/>
        <v>300000</v>
      </c>
      <c r="AD278" s="95">
        <f t="shared" si="86"/>
        <v>1749500</v>
      </c>
      <c r="AE278" s="95">
        <f t="shared" ref="AE278:AO278" si="87">AE26+AE27+AE71+AE131+AE201+AE210+AE215+AE277</f>
        <v>2548000</v>
      </c>
      <c r="AF278" s="95">
        <f t="shared" si="87"/>
        <v>254000</v>
      </c>
      <c r="AG278" s="95">
        <f t="shared" si="87"/>
        <v>4692496</v>
      </c>
      <c r="AH278" s="95">
        <f t="shared" si="87"/>
        <v>7900000</v>
      </c>
      <c r="AI278" s="95">
        <f t="shared" si="87"/>
        <v>210406679</v>
      </c>
      <c r="AJ278" s="95">
        <f t="shared" si="87"/>
        <v>23840000</v>
      </c>
      <c r="AK278" s="95">
        <f t="shared" si="87"/>
        <v>9513940</v>
      </c>
      <c r="AL278" s="95">
        <f t="shared" si="87"/>
        <v>0</v>
      </c>
      <c r="AM278" s="95">
        <f t="shared" si="87"/>
        <v>0</v>
      </c>
      <c r="AN278" s="95">
        <f t="shared" si="87"/>
        <v>0</v>
      </c>
      <c r="AO278" s="95">
        <f t="shared" si="87"/>
        <v>0</v>
      </c>
    </row>
  </sheetData>
  <mergeCells count="37">
    <mergeCell ref="AM1:AM5"/>
    <mergeCell ref="AN1:AN5"/>
    <mergeCell ref="AO1:AO5"/>
    <mergeCell ref="AH1:AH5"/>
    <mergeCell ref="AI1:AI5"/>
    <mergeCell ref="AJ1:AJ5"/>
    <mergeCell ref="AK1:AK5"/>
    <mergeCell ref="AL1:AL5"/>
    <mergeCell ref="AE1:AE5"/>
    <mergeCell ref="AF1:AF5"/>
    <mergeCell ref="AG1:AG5"/>
    <mergeCell ref="J1:J5"/>
    <mergeCell ref="K1:K5"/>
    <mergeCell ref="L1:L5"/>
    <mergeCell ref="M1:M5"/>
    <mergeCell ref="N1:N5"/>
    <mergeCell ref="AD1:AD5"/>
    <mergeCell ref="Y1:Y5"/>
    <mergeCell ref="T1:T5"/>
    <mergeCell ref="U1:U5"/>
    <mergeCell ref="V1:V5"/>
    <mergeCell ref="W1:W5"/>
    <mergeCell ref="O1:O5"/>
    <mergeCell ref="P1:P5"/>
    <mergeCell ref="B4:D4"/>
    <mergeCell ref="F1:F5"/>
    <mergeCell ref="G1:G5"/>
    <mergeCell ref="H1:H5"/>
    <mergeCell ref="I1:I5"/>
    <mergeCell ref="AA1:AA5"/>
    <mergeCell ref="AB1:AB5"/>
    <mergeCell ref="AC1:AC5"/>
    <mergeCell ref="Q1:Q5"/>
    <mergeCell ref="R1:R5"/>
    <mergeCell ref="S1:S5"/>
    <mergeCell ref="X1:X5"/>
    <mergeCell ref="Z1:Z5"/>
  </mergeCells>
  <printOptions horizontalCentered="1"/>
  <pageMargins left="0.59055118110236227" right="0.59055118110236227" top="0.59055118110236227" bottom="0.59055118110236227" header="0.31496062992125984" footer="0.31496062992125984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9"/>
  <sheetViews>
    <sheetView workbookViewId="0">
      <pane xSplit="4" ySplit="6" topLeftCell="E240" activePane="bottomRight" state="frozen"/>
      <selection activeCell="C5" sqref="C5"/>
      <selection pane="topRight" activeCell="C5" sqref="C5"/>
      <selection pane="bottomLeft" activeCell="C5" sqref="C5"/>
      <selection pane="bottomRight" activeCell="S1" sqref="S1:Y1048576"/>
    </sheetView>
  </sheetViews>
  <sheetFormatPr defaultRowHeight="15.95" customHeight="1" x14ac:dyDescent="0.2"/>
  <cols>
    <col min="1" max="1" width="2.7109375" customWidth="1"/>
    <col min="2" max="2" width="3.7109375" customWidth="1"/>
    <col min="3" max="3" width="110.7109375" customWidth="1"/>
    <col min="4" max="4" width="15.7109375" customWidth="1"/>
    <col min="5" max="5" width="0.140625" customWidth="1"/>
    <col min="6" max="25" width="0" hidden="1" customWidth="1"/>
  </cols>
  <sheetData>
    <row r="1" spans="1:25" ht="15.95" customHeight="1" x14ac:dyDescent="0.25">
      <c r="B1" s="78"/>
      <c r="C1" s="85" t="s">
        <v>1058</v>
      </c>
      <c r="F1" s="229" t="s">
        <v>917</v>
      </c>
      <c r="G1" s="229" t="s">
        <v>1082</v>
      </c>
      <c r="H1" s="229" t="s">
        <v>1216</v>
      </c>
      <c r="I1" s="229" t="s">
        <v>1084</v>
      </c>
      <c r="J1" s="229" t="s">
        <v>1086</v>
      </c>
      <c r="K1" s="229" t="s">
        <v>1089</v>
      </c>
      <c r="L1" s="229" t="s">
        <v>1091</v>
      </c>
      <c r="M1" s="229" t="s">
        <v>1110</v>
      </c>
      <c r="N1" s="229" t="s">
        <v>1113</v>
      </c>
      <c r="O1" s="229" t="s">
        <v>1114</v>
      </c>
      <c r="P1" s="229" t="s">
        <v>1129</v>
      </c>
      <c r="Q1" s="229" t="s">
        <v>1136</v>
      </c>
      <c r="R1" s="229" t="s">
        <v>1138</v>
      </c>
      <c r="S1" s="229" t="s">
        <v>1150</v>
      </c>
      <c r="T1" s="229"/>
      <c r="U1" s="229"/>
      <c r="V1" s="229"/>
      <c r="W1" s="229"/>
      <c r="X1" s="229"/>
      <c r="Y1" s="229"/>
    </row>
    <row r="2" spans="1:25" ht="15.95" customHeight="1" x14ac:dyDescent="0.2">
      <c r="B2" s="83" t="s">
        <v>1056</v>
      </c>
      <c r="C2" s="84" t="s">
        <v>1222</v>
      </c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</row>
    <row r="3" spans="1:25" ht="15.95" customHeight="1" thickBot="1" x14ac:dyDescent="0.25">
      <c r="D3" s="110" t="s">
        <v>920</v>
      </c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</row>
    <row r="4" spans="1:25" ht="15.95" customHeight="1" x14ac:dyDescent="0.2">
      <c r="A4" s="7"/>
      <c r="B4" s="233" t="s">
        <v>1027</v>
      </c>
      <c r="C4" s="234"/>
      <c r="D4" s="235"/>
      <c r="E4" s="6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</row>
    <row r="5" spans="1:25" ht="15.95" customHeight="1" x14ac:dyDescent="0.2">
      <c r="B5" s="136" t="s">
        <v>1</v>
      </c>
      <c r="C5" s="112" t="s">
        <v>2</v>
      </c>
      <c r="D5" s="137" t="s">
        <v>1069</v>
      </c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</row>
    <row r="6" spans="1:25" ht="15.95" customHeight="1" x14ac:dyDescent="0.2">
      <c r="B6" s="136">
        <v>1</v>
      </c>
      <c r="C6" s="112">
        <v>2</v>
      </c>
      <c r="D6" s="137">
        <v>3</v>
      </c>
      <c r="E6" s="135"/>
      <c r="F6" s="89" t="s">
        <v>916</v>
      </c>
      <c r="G6" s="89" t="s">
        <v>1083</v>
      </c>
      <c r="H6" s="89" t="s">
        <v>918</v>
      </c>
      <c r="I6" s="89" t="s">
        <v>1085</v>
      </c>
      <c r="J6" s="89" t="s">
        <v>1087</v>
      </c>
      <c r="K6" s="89" t="s">
        <v>1088</v>
      </c>
      <c r="L6" s="89" t="s">
        <v>1090</v>
      </c>
      <c r="M6" s="89" t="s">
        <v>1109</v>
      </c>
      <c r="N6" s="89" t="s">
        <v>1112</v>
      </c>
      <c r="O6" s="89" t="s">
        <v>1115</v>
      </c>
      <c r="P6" s="89" t="s">
        <v>1128</v>
      </c>
      <c r="Q6" s="89" t="s">
        <v>1135</v>
      </c>
      <c r="R6" s="89" t="s">
        <v>1137</v>
      </c>
      <c r="S6" s="89" t="s">
        <v>1149</v>
      </c>
      <c r="T6" s="89">
        <v>15</v>
      </c>
      <c r="U6" s="89">
        <v>16</v>
      </c>
      <c r="V6" s="89">
        <v>17</v>
      </c>
      <c r="W6" s="89">
        <v>18</v>
      </c>
      <c r="X6" s="89">
        <v>19</v>
      </c>
      <c r="Y6" s="89">
        <v>20</v>
      </c>
    </row>
    <row r="7" spans="1:25" ht="15.95" customHeight="1" x14ac:dyDescent="0.2">
      <c r="B7" s="124" t="s">
        <v>3</v>
      </c>
      <c r="C7" s="90" t="s">
        <v>538</v>
      </c>
      <c r="D7" s="138">
        <f>SUM(F7:Y7)</f>
        <v>30667724</v>
      </c>
      <c r="E7" s="135"/>
      <c r="F7" s="92">
        <v>0</v>
      </c>
      <c r="G7" s="92">
        <v>0</v>
      </c>
      <c r="H7" s="92">
        <v>0</v>
      </c>
      <c r="I7" s="92">
        <v>30667724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92">
        <v>0</v>
      </c>
      <c r="R7" s="92">
        <v>0</v>
      </c>
      <c r="S7" s="92">
        <v>0</v>
      </c>
      <c r="T7" s="92">
        <v>0</v>
      </c>
      <c r="U7" s="92">
        <v>0</v>
      </c>
      <c r="V7" s="92">
        <v>0</v>
      </c>
      <c r="W7" s="92">
        <v>0</v>
      </c>
      <c r="X7" s="92">
        <v>0</v>
      </c>
      <c r="Y7" s="92">
        <v>0</v>
      </c>
    </row>
    <row r="8" spans="1:25" ht="15.95" customHeight="1" x14ac:dyDescent="0.2">
      <c r="B8" s="124" t="s">
        <v>5</v>
      </c>
      <c r="C8" s="90" t="s">
        <v>539</v>
      </c>
      <c r="D8" s="138">
        <f t="shared" ref="D8:D71" si="0">SUM(F8:Y8)</f>
        <v>0</v>
      </c>
      <c r="E8" s="135"/>
      <c r="F8" s="92">
        <v>0</v>
      </c>
      <c r="G8" s="92">
        <v>0</v>
      </c>
      <c r="H8" s="92">
        <v>0</v>
      </c>
      <c r="I8" s="92">
        <v>0</v>
      </c>
      <c r="J8" s="92">
        <v>0</v>
      </c>
      <c r="K8" s="92">
        <v>0</v>
      </c>
      <c r="L8" s="92">
        <v>0</v>
      </c>
      <c r="M8" s="92">
        <v>0</v>
      </c>
      <c r="N8" s="92">
        <v>0</v>
      </c>
      <c r="O8" s="92">
        <v>0</v>
      </c>
      <c r="P8" s="92">
        <v>0</v>
      </c>
      <c r="Q8" s="92">
        <v>0</v>
      </c>
      <c r="R8" s="92">
        <v>0</v>
      </c>
      <c r="S8" s="92">
        <v>0</v>
      </c>
      <c r="T8" s="92">
        <v>0</v>
      </c>
      <c r="U8" s="92">
        <v>0</v>
      </c>
      <c r="V8" s="92">
        <v>0</v>
      </c>
      <c r="W8" s="92">
        <v>0</v>
      </c>
      <c r="X8" s="92">
        <v>0</v>
      </c>
      <c r="Y8" s="92">
        <v>0</v>
      </c>
    </row>
    <row r="9" spans="1:25" ht="15.95" customHeight="1" x14ac:dyDescent="0.2">
      <c r="B9" s="124" t="s">
        <v>7</v>
      </c>
      <c r="C9" s="90" t="s">
        <v>540</v>
      </c>
      <c r="D9" s="138">
        <f t="shared" si="0"/>
        <v>26146007</v>
      </c>
      <c r="E9" s="135"/>
      <c r="F9" s="92">
        <v>0</v>
      </c>
      <c r="G9" s="92">
        <v>0</v>
      </c>
      <c r="H9" s="92">
        <v>0</v>
      </c>
      <c r="I9" s="92">
        <v>26146007</v>
      </c>
      <c r="J9" s="92">
        <v>0</v>
      </c>
      <c r="K9" s="92">
        <v>0</v>
      </c>
      <c r="L9" s="92">
        <v>0</v>
      </c>
      <c r="M9" s="92">
        <v>0</v>
      </c>
      <c r="N9" s="92">
        <v>0</v>
      </c>
      <c r="O9" s="92">
        <v>0</v>
      </c>
      <c r="P9" s="92">
        <v>0</v>
      </c>
      <c r="Q9" s="92">
        <v>0</v>
      </c>
      <c r="R9" s="92">
        <v>0</v>
      </c>
      <c r="S9" s="92">
        <v>0</v>
      </c>
      <c r="T9" s="92">
        <v>0</v>
      </c>
      <c r="U9" s="92">
        <v>0</v>
      </c>
      <c r="V9" s="92">
        <v>0</v>
      </c>
      <c r="W9" s="92">
        <v>0</v>
      </c>
      <c r="X9" s="92">
        <v>0</v>
      </c>
      <c r="Y9" s="92">
        <v>0</v>
      </c>
    </row>
    <row r="10" spans="1:25" ht="15.95" customHeight="1" x14ac:dyDescent="0.2">
      <c r="B10" s="124" t="s">
        <v>9</v>
      </c>
      <c r="C10" s="90" t="s">
        <v>541</v>
      </c>
      <c r="D10" s="138">
        <f t="shared" si="0"/>
        <v>1973510</v>
      </c>
      <c r="E10" s="135"/>
      <c r="F10" s="92">
        <v>0</v>
      </c>
      <c r="G10" s="92">
        <v>0</v>
      </c>
      <c r="H10" s="92">
        <v>0</v>
      </c>
      <c r="I10" s="92">
        <v>1973510</v>
      </c>
      <c r="J10" s="92">
        <v>0</v>
      </c>
      <c r="K10" s="92">
        <v>0</v>
      </c>
      <c r="L10" s="92">
        <v>0</v>
      </c>
      <c r="M10" s="92">
        <v>0</v>
      </c>
      <c r="N10" s="92">
        <v>0</v>
      </c>
      <c r="O10" s="92">
        <v>0</v>
      </c>
      <c r="P10" s="92">
        <v>0</v>
      </c>
      <c r="Q10" s="92">
        <v>0</v>
      </c>
      <c r="R10" s="92">
        <v>0</v>
      </c>
      <c r="S10" s="92">
        <v>0</v>
      </c>
      <c r="T10" s="92">
        <v>0</v>
      </c>
      <c r="U10" s="92">
        <v>0</v>
      </c>
      <c r="V10" s="92">
        <v>0</v>
      </c>
      <c r="W10" s="92">
        <v>0</v>
      </c>
      <c r="X10" s="92">
        <v>0</v>
      </c>
      <c r="Y10" s="92">
        <v>0</v>
      </c>
    </row>
    <row r="11" spans="1:25" ht="15.95" customHeight="1" x14ac:dyDescent="0.2">
      <c r="B11" s="124" t="s">
        <v>11</v>
      </c>
      <c r="C11" s="90" t="s">
        <v>542</v>
      </c>
      <c r="D11" s="138">
        <f t="shared" si="0"/>
        <v>0</v>
      </c>
      <c r="E11" s="135"/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0</v>
      </c>
      <c r="Q11" s="92">
        <v>0</v>
      </c>
      <c r="R11" s="92">
        <v>0</v>
      </c>
      <c r="S11" s="92">
        <v>0</v>
      </c>
      <c r="T11" s="92">
        <v>0</v>
      </c>
      <c r="U11" s="92">
        <v>0</v>
      </c>
      <c r="V11" s="92">
        <v>0</v>
      </c>
      <c r="W11" s="92">
        <v>0</v>
      </c>
      <c r="X11" s="92">
        <v>0</v>
      </c>
      <c r="Y11" s="92">
        <v>0</v>
      </c>
    </row>
    <row r="12" spans="1:25" ht="15.95" customHeight="1" x14ac:dyDescent="0.2">
      <c r="B12" s="124" t="s">
        <v>13</v>
      </c>
      <c r="C12" s="90" t="s">
        <v>543</v>
      </c>
      <c r="D12" s="138">
        <f t="shared" si="0"/>
        <v>0</v>
      </c>
      <c r="E12" s="135"/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2">
        <v>0</v>
      </c>
      <c r="N12" s="92">
        <v>0</v>
      </c>
      <c r="O12" s="92">
        <v>0</v>
      </c>
      <c r="P12" s="92">
        <v>0</v>
      </c>
      <c r="Q12" s="92">
        <v>0</v>
      </c>
      <c r="R12" s="92">
        <v>0</v>
      </c>
      <c r="S12" s="92">
        <v>0</v>
      </c>
      <c r="T12" s="92">
        <v>0</v>
      </c>
      <c r="U12" s="92">
        <v>0</v>
      </c>
      <c r="V12" s="92">
        <v>0</v>
      </c>
      <c r="W12" s="92">
        <v>0</v>
      </c>
      <c r="X12" s="92">
        <v>0</v>
      </c>
      <c r="Y12" s="92">
        <v>0</v>
      </c>
    </row>
    <row r="13" spans="1:25" ht="15.95" customHeight="1" x14ac:dyDescent="0.2">
      <c r="B13" s="125" t="s">
        <v>15</v>
      </c>
      <c r="C13" s="93" t="s">
        <v>544</v>
      </c>
      <c r="D13" s="139">
        <f>SUM(D7:D12)</f>
        <v>58787241</v>
      </c>
      <c r="E13" s="135"/>
      <c r="F13" s="95">
        <f>SUM(F7:F12)</f>
        <v>0</v>
      </c>
      <c r="G13" s="95">
        <f t="shared" ref="G13:Y13" si="1">SUM(G7:G12)</f>
        <v>0</v>
      </c>
      <c r="H13" s="95">
        <f t="shared" si="1"/>
        <v>0</v>
      </c>
      <c r="I13" s="95">
        <f t="shared" si="1"/>
        <v>58787241</v>
      </c>
      <c r="J13" s="95">
        <f t="shared" si="1"/>
        <v>0</v>
      </c>
      <c r="K13" s="95">
        <f t="shared" si="1"/>
        <v>0</v>
      </c>
      <c r="L13" s="95">
        <f t="shared" si="1"/>
        <v>0</v>
      </c>
      <c r="M13" s="95">
        <f t="shared" si="1"/>
        <v>0</v>
      </c>
      <c r="N13" s="95">
        <f t="shared" si="1"/>
        <v>0</v>
      </c>
      <c r="O13" s="95">
        <f t="shared" si="1"/>
        <v>0</v>
      </c>
      <c r="P13" s="95">
        <f t="shared" si="1"/>
        <v>0</v>
      </c>
      <c r="Q13" s="95">
        <f t="shared" si="1"/>
        <v>0</v>
      </c>
      <c r="R13" s="95">
        <f t="shared" si="1"/>
        <v>0</v>
      </c>
      <c r="S13" s="95">
        <f t="shared" si="1"/>
        <v>0</v>
      </c>
      <c r="T13" s="95">
        <f t="shared" si="1"/>
        <v>0</v>
      </c>
      <c r="U13" s="95">
        <f t="shared" si="1"/>
        <v>0</v>
      </c>
      <c r="V13" s="95">
        <f t="shared" si="1"/>
        <v>0</v>
      </c>
      <c r="W13" s="95">
        <f t="shared" si="1"/>
        <v>0</v>
      </c>
      <c r="X13" s="95">
        <f t="shared" si="1"/>
        <v>0</v>
      </c>
      <c r="Y13" s="95">
        <f t="shared" si="1"/>
        <v>0</v>
      </c>
    </row>
    <row r="14" spans="1:25" ht="15.95" customHeight="1" x14ac:dyDescent="0.2">
      <c r="B14" s="124" t="s">
        <v>0</v>
      </c>
      <c r="C14" s="90" t="s">
        <v>545</v>
      </c>
      <c r="D14" s="138">
        <f t="shared" si="0"/>
        <v>0</v>
      </c>
      <c r="E14" s="135"/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92">
        <v>0</v>
      </c>
      <c r="U14" s="92">
        <v>0</v>
      </c>
      <c r="V14" s="92">
        <v>0</v>
      </c>
      <c r="W14" s="92">
        <v>0</v>
      </c>
      <c r="X14" s="92">
        <v>0</v>
      </c>
      <c r="Y14" s="92">
        <v>0</v>
      </c>
    </row>
    <row r="15" spans="1:25" ht="15.95" customHeight="1" x14ac:dyDescent="0.2">
      <c r="B15" s="124" t="s">
        <v>18</v>
      </c>
      <c r="C15" s="90" t="s">
        <v>546</v>
      </c>
      <c r="D15" s="138">
        <f t="shared" si="0"/>
        <v>0</v>
      </c>
      <c r="E15" s="135"/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92">
        <v>0</v>
      </c>
      <c r="N15" s="92">
        <v>0</v>
      </c>
      <c r="O15" s="92">
        <v>0</v>
      </c>
      <c r="P15" s="92">
        <v>0</v>
      </c>
      <c r="Q15" s="92">
        <v>0</v>
      </c>
      <c r="R15" s="92">
        <v>0</v>
      </c>
      <c r="S15" s="92">
        <v>0</v>
      </c>
      <c r="T15" s="92">
        <v>0</v>
      </c>
      <c r="U15" s="92">
        <v>0</v>
      </c>
      <c r="V15" s="92">
        <v>0</v>
      </c>
      <c r="W15" s="92">
        <v>0</v>
      </c>
      <c r="X15" s="92">
        <v>0</v>
      </c>
      <c r="Y15" s="92">
        <v>0</v>
      </c>
    </row>
    <row r="16" spans="1:25" ht="15.95" customHeight="1" x14ac:dyDescent="0.2">
      <c r="B16" s="125" t="s">
        <v>20</v>
      </c>
      <c r="C16" s="93" t="s">
        <v>547</v>
      </c>
      <c r="D16" s="139">
        <f>SUM(D17:D26)</f>
        <v>0</v>
      </c>
      <c r="E16" s="135"/>
      <c r="F16" s="95">
        <f>SUM(F17:F26)</f>
        <v>0</v>
      </c>
      <c r="G16" s="95">
        <f t="shared" ref="G16:Y16" si="2">SUM(G17:G26)</f>
        <v>0</v>
      </c>
      <c r="H16" s="95">
        <f t="shared" si="2"/>
        <v>0</v>
      </c>
      <c r="I16" s="95">
        <f t="shared" si="2"/>
        <v>0</v>
      </c>
      <c r="J16" s="95">
        <f t="shared" si="2"/>
        <v>0</v>
      </c>
      <c r="K16" s="95">
        <f t="shared" si="2"/>
        <v>0</v>
      </c>
      <c r="L16" s="95">
        <f t="shared" si="2"/>
        <v>0</v>
      </c>
      <c r="M16" s="95">
        <f t="shared" si="2"/>
        <v>0</v>
      </c>
      <c r="N16" s="95">
        <f t="shared" si="2"/>
        <v>0</v>
      </c>
      <c r="O16" s="95">
        <f t="shared" si="2"/>
        <v>0</v>
      </c>
      <c r="P16" s="95">
        <f t="shared" si="2"/>
        <v>0</v>
      </c>
      <c r="Q16" s="95">
        <f t="shared" si="2"/>
        <v>0</v>
      </c>
      <c r="R16" s="95">
        <f t="shared" si="2"/>
        <v>0</v>
      </c>
      <c r="S16" s="95">
        <f t="shared" si="2"/>
        <v>0</v>
      </c>
      <c r="T16" s="95">
        <f t="shared" si="2"/>
        <v>0</v>
      </c>
      <c r="U16" s="95">
        <f t="shared" si="2"/>
        <v>0</v>
      </c>
      <c r="V16" s="95">
        <f t="shared" si="2"/>
        <v>0</v>
      </c>
      <c r="W16" s="95">
        <f t="shared" si="2"/>
        <v>0</v>
      </c>
      <c r="X16" s="95">
        <f t="shared" si="2"/>
        <v>0</v>
      </c>
      <c r="Y16" s="95">
        <f t="shared" si="2"/>
        <v>0</v>
      </c>
    </row>
    <row r="17" spans="2:25" ht="15.95" hidden="1" customHeight="1" x14ac:dyDescent="0.2">
      <c r="B17" s="124" t="s">
        <v>22</v>
      </c>
      <c r="C17" s="90" t="s">
        <v>548</v>
      </c>
      <c r="D17" s="138">
        <f t="shared" si="0"/>
        <v>0</v>
      </c>
      <c r="E17" s="135"/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0</v>
      </c>
      <c r="M17" s="92">
        <v>0</v>
      </c>
      <c r="N17" s="92">
        <v>0</v>
      </c>
      <c r="O17" s="92">
        <v>0</v>
      </c>
      <c r="P17" s="92">
        <v>0</v>
      </c>
      <c r="Q17" s="92">
        <v>0</v>
      </c>
      <c r="R17" s="92">
        <v>0</v>
      </c>
      <c r="S17" s="92">
        <v>0</v>
      </c>
      <c r="T17" s="92">
        <v>0</v>
      </c>
      <c r="U17" s="92">
        <v>0</v>
      </c>
      <c r="V17" s="92">
        <v>0</v>
      </c>
      <c r="W17" s="92">
        <v>0</v>
      </c>
      <c r="X17" s="92">
        <v>0</v>
      </c>
      <c r="Y17" s="92">
        <v>0</v>
      </c>
    </row>
    <row r="18" spans="2:25" ht="15.95" hidden="1" customHeight="1" x14ac:dyDescent="0.2">
      <c r="B18" s="124" t="s">
        <v>24</v>
      </c>
      <c r="C18" s="90" t="s">
        <v>549</v>
      </c>
      <c r="D18" s="138">
        <f t="shared" si="0"/>
        <v>0</v>
      </c>
      <c r="E18" s="135"/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2">
        <v>0</v>
      </c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92">
        <v>0</v>
      </c>
      <c r="U18" s="92">
        <v>0</v>
      </c>
      <c r="V18" s="92">
        <v>0</v>
      </c>
      <c r="W18" s="92">
        <v>0</v>
      </c>
      <c r="X18" s="92">
        <v>0</v>
      </c>
      <c r="Y18" s="92">
        <v>0</v>
      </c>
    </row>
    <row r="19" spans="2:25" ht="15.95" hidden="1" customHeight="1" x14ac:dyDescent="0.2">
      <c r="B19" s="124" t="s">
        <v>26</v>
      </c>
      <c r="C19" s="90" t="s">
        <v>550</v>
      </c>
      <c r="D19" s="138">
        <f t="shared" si="0"/>
        <v>0</v>
      </c>
      <c r="E19" s="135"/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0</v>
      </c>
      <c r="M19" s="92">
        <v>0</v>
      </c>
      <c r="N19" s="92">
        <v>0</v>
      </c>
      <c r="O19" s="92">
        <v>0</v>
      </c>
      <c r="P19" s="92">
        <v>0</v>
      </c>
      <c r="Q19" s="92">
        <v>0</v>
      </c>
      <c r="R19" s="92">
        <v>0</v>
      </c>
      <c r="S19" s="92">
        <v>0</v>
      </c>
      <c r="T19" s="92">
        <v>0</v>
      </c>
      <c r="U19" s="92">
        <v>0</v>
      </c>
      <c r="V19" s="92">
        <v>0</v>
      </c>
      <c r="W19" s="92">
        <v>0</v>
      </c>
      <c r="X19" s="92">
        <v>0</v>
      </c>
      <c r="Y19" s="92">
        <v>0</v>
      </c>
    </row>
    <row r="20" spans="2:25" ht="15.95" hidden="1" customHeight="1" x14ac:dyDescent="0.2">
      <c r="B20" s="124" t="s">
        <v>28</v>
      </c>
      <c r="C20" s="90" t="s">
        <v>551</v>
      </c>
      <c r="D20" s="138">
        <f t="shared" si="0"/>
        <v>0</v>
      </c>
      <c r="E20" s="135"/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2">
        <v>0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92">
        <v>0</v>
      </c>
      <c r="U20" s="92">
        <v>0</v>
      </c>
      <c r="V20" s="92">
        <v>0</v>
      </c>
      <c r="W20" s="92">
        <v>0</v>
      </c>
      <c r="X20" s="92">
        <v>0</v>
      </c>
      <c r="Y20" s="92">
        <v>0</v>
      </c>
    </row>
    <row r="21" spans="2:25" ht="15.95" hidden="1" customHeight="1" x14ac:dyDescent="0.2">
      <c r="B21" s="124" t="s">
        <v>30</v>
      </c>
      <c r="C21" s="90" t="s">
        <v>552</v>
      </c>
      <c r="D21" s="138">
        <f t="shared" si="0"/>
        <v>0</v>
      </c>
      <c r="E21" s="135"/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92">
        <v>0</v>
      </c>
      <c r="N21" s="92">
        <v>0</v>
      </c>
      <c r="O21" s="92">
        <v>0</v>
      </c>
      <c r="P21" s="92">
        <v>0</v>
      </c>
      <c r="Q21" s="92">
        <v>0</v>
      </c>
      <c r="R21" s="92">
        <v>0</v>
      </c>
      <c r="S21" s="92">
        <v>0</v>
      </c>
      <c r="T21" s="92">
        <v>0</v>
      </c>
      <c r="U21" s="92">
        <v>0</v>
      </c>
      <c r="V21" s="92">
        <v>0</v>
      </c>
      <c r="W21" s="92">
        <v>0</v>
      </c>
      <c r="X21" s="92">
        <v>0</v>
      </c>
      <c r="Y21" s="92">
        <v>0</v>
      </c>
    </row>
    <row r="22" spans="2:25" ht="15.95" hidden="1" customHeight="1" x14ac:dyDescent="0.2">
      <c r="B22" s="124" t="s">
        <v>32</v>
      </c>
      <c r="C22" s="90" t="s">
        <v>553</v>
      </c>
      <c r="D22" s="138">
        <f t="shared" si="0"/>
        <v>0</v>
      </c>
      <c r="E22" s="135"/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92">
        <v>0</v>
      </c>
      <c r="N22" s="92">
        <v>0</v>
      </c>
      <c r="O22" s="92">
        <v>0</v>
      </c>
      <c r="P22" s="92">
        <v>0</v>
      </c>
      <c r="Q22" s="92">
        <v>0</v>
      </c>
      <c r="R22" s="92">
        <v>0</v>
      </c>
      <c r="S22" s="92">
        <v>0</v>
      </c>
      <c r="T22" s="92">
        <v>0</v>
      </c>
      <c r="U22" s="92">
        <v>0</v>
      </c>
      <c r="V22" s="92">
        <v>0</v>
      </c>
      <c r="W22" s="92">
        <v>0</v>
      </c>
      <c r="X22" s="92">
        <v>0</v>
      </c>
      <c r="Y22" s="92">
        <v>0</v>
      </c>
    </row>
    <row r="23" spans="2:25" ht="15.95" hidden="1" customHeight="1" x14ac:dyDescent="0.2">
      <c r="B23" s="124" t="s">
        <v>34</v>
      </c>
      <c r="C23" s="90" t="s">
        <v>554</v>
      </c>
      <c r="D23" s="138">
        <f t="shared" si="0"/>
        <v>0</v>
      </c>
      <c r="E23" s="135"/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92">
        <v>0</v>
      </c>
      <c r="N23" s="92">
        <v>0</v>
      </c>
      <c r="O23" s="92">
        <v>0</v>
      </c>
      <c r="P23" s="92">
        <v>0</v>
      </c>
      <c r="Q23" s="92">
        <v>0</v>
      </c>
      <c r="R23" s="92">
        <v>0</v>
      </c>
      <c r="S23" s="92">
        <v>0</v>
      </c>
      <c r="T23" s="92">
        <v>0</v>
      </c>
      <c r="U23" s="92">
        <v>0</v>
      </c>
      <c r="V23" s="92">
        <v>0</v>
      </c>
      <c r="W23" s="92">
        <v>0</v>
      </c>
      <c r="X23" s="92">
        <v>0</v>
      </c>
      <c r="Y23" s="92">
        <v>0</v>
      </c>
    </row>
    <row r="24" spans="2:25" ht="15.95" hidden="1" customHeight="1" x14ac:dyDescent="0.2">
      <c r="B24" s="124" t="s">
        <v>36</v>
      </c>
      <c r="C24" s="90" t="s">
        <v>555</v>
      </c>
      <c r="D24" s="138">
        <f t="shared" si="0"/>
        <v>0</v>
      </c>
      <c r="E24" s="135"/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2">
        <v>0</v>
      </c>
      <c r="N24" s="92">
        <v>0</v>
      </c>
      <c r="O24" s="92">
        <v>0</v>
      </c>
      <c r="P24" s="92">
        <v>0</v>
      </c>
      <c r="Q24" s="92">
        <v>0</v>
      </c>
      <c r="R24" s="92">
        <v>0</v>
      </c>
      <c r="S24" s="92">
        <v>0</v>
      </c>
      <c r="T24" s="92">
        <v>0</v>
      </c>
      <c r="U24" s="92">
        <v>0</v>
      </c>
      <c r="V24" s="92">
        <v>0</v>
      </c>
      <c r="W24" s="92">
        <v>0</v>
      </c>
      <c r="X24" s="92">
        <v>0</v>
      </c>
      <c r="Y24" s="92">
        <v>0</v>
      </c>
    </row>
    <row r="25" spans="2:25" ht="15.95" hidden="1" customHeight="1" x14ac:dyDescent="0.2">
      <c r="B25" s="124" t="s">
        <v>38</v>
      </c>
      <c r="C25" s="90" t="s">
        <v>556</v>
      </c>
      <c r="D25" s="138">
        <f t="shared" si="0"/>
        <v>0</v>
      </c>
      <c r="E25" s="135"/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92">
        <v>0</v>
      </c>
      <c r="N25" s="92">
        <v>0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92">
        <v>0</v>
      </c>
      <c r="U25" s="92">
        <v>0</v>
      </c>
      <c r="V25" s="92">
        <v>0</v>
      </c>
      <c r="W25" s="92">
        <v>0</v>
      </c>
      <c r="X25" s="92">
        <v>0</v>
      </c>
      <c r="Y25" s="92">
        <v>0</v>
      </c>
    </row>
    <row r="26" spans="2:25" ht="15.95" hidden="1" customHeight="1" x14ac:dyDescent="0.2">
      <c r="B26" s="124" t="s">
        <v>40</v>
      </c>
      <c r="C26" s="90" t="s">
        <v>557</v>
      </c>
      <c r="D26" s="138">
        <f t="shared" si="0"/>
        <v>0</v>
      </c>
      <c r="E26" s="135"/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2">
        <v>0</v>
      </c>
      <c r="N26" s="92">
        <v>0</v>
      </c>
      <c r="O26" s="92">
        <v>0</v>
      </c>
      <c r="P26" s="92">
        <v>0</v>
      </c>
      <c r="Q26" s="92">
        <v>0</v>
      </c>
      <c r="R26" s="92">
        <v>0</v>
      </c>
      <c r="S26" s="92">
        <v>0</v>
      </c>
      <c r="T26" s="92">
        <v>0</v>
      </c>
      <c r="U26" s="92">
        <v>0</v>
      </c>
      <c r="V26" s="92">
        <v>0</v>
      </c>
      <c r="W26" s="92">
        <v>0</v>
      </c>
      <c r="X26" s="92">
        <v>0</v>
      </c>
      <c r="Y26" s="92">
        <v>0</v>
      </c>
    </row>
    <row r="27" spans="2:25" ht="15.95" customHeight="1" x14ac:dyDescent="0.2">
      <c r="B27" s="125" t="s">
        <v>42</v>
      </c>
      <c r="C27" s="93" t="s">
        <v>558</v>
      </c>
      <c r="D27" s="139">
        <f>SUM(D28:D37)</f>
        <v>0</v>
      </c>
      <c r="E27" s="135"/>
      <c r="F27" s="95">
        <f>SUM(F28:F37)</f>
        <v>0</v>
      </c>
      <c r="G27" s="95">
        <f t="shared" ref="G27:Y27" si="3">SUM(G28:G37)</f>
        <v>0</v>
      </c>
      <c r="H27" s="95">
        <f t="shared" si="3"/>
        <v>0</v>
      </c>
      <c r="I27" s="95">
        <f t="shared" si="3"/>
        <v>0</v>
      </c>
      <c r="J27" s="95">
        <f t="shared" si="3"/>
        <v>0</v>
      </c>
      <c r="K27" s="95">
        <f t="shared" si="3"/>
        <v>0</v>
      </c>
      <c r="L27" s="95">
        <f t="shared" si="3"/>
        <v>0</v>
      </c>
      <c r="M27" s="95">
        <f t="shared" si="3"/>
        <v>0</v>
      </c>
      <c r="N27" s="95">
        <f t="shared" si="3"/>
        <v>0</v>
      </c>
      <c r="O27" s="95">
        <f t="shared" si="3"/>
        <v>0</v>
      </c>
      <c r="P27" s="95">
        <f t="shared" si="3"/>
        <v>0</v>
      </c>
      <c r="Q27" s="95">
        <f t="shared" si="3"/>
        <v>0</v>
      </c>
      <c r="R27" s="95">
        <f t="shared" si="3"/>
        <v>0</v>
      </c>
      <c r="S27" s="95">
        <f t="shared" si="3"/>
        <v>0</v>
      </c>
      <c r="T27" s="95">
        <f t="shared" si="3"/>
        <v>0</v>
      </c>
      <c r="U27" s="95">
        <f t="shared" si="3"/>
        <v>0</v>
      </c>
      <c r="V27" s="95">
        <f t="shared" si="3"/>
        <v>0</v>
      </c>
      <c r="W27" s="95">
        <f t="shared" si="3"/>
        <v>0</v>
      </c>
      <c r="X27" s="95">
        <f t="shared" si="3"/>
        <v>0</v>
      </c>
      <c r="Y27" s="95">
        <f t="shared" si="3"/>
        <v>0</v>
      </c>
    </row>
    <row r="28" spans="2:25" ht="15.95" hidden="1" customHeight="1" x14ac:dyDescent="0.2">
      <c r="B28" s="124" t="s">
        <v>44</v>
      </c>
      <c r="C28" s="90" t="s">
        <v>559</v>
      </c>
      <c r="D28" s="138">
        <f t="shared" si="0"/>
        <v>0</v>
      </c>
      <c r="E28" s="135"/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92">
        <v>0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92">
        <v>0</v>
      </c>
      <c r="U28" s="92">
        <v>0</v>
      </c>
      <c r="V28" s="92">
        <v>0</v>
      </c>
      <c r="W28" s="92">
        <v>0</v>
      </c>
      <c r="X28" s="92">
        <v>0</v>
      </c>
      <c r="Y28" s="92">
        <v>0</v>
      </c>
    </row>
    <row r="29" spans="2:25" ht="15.95" hidden="1" customHeight="1" x14ac:dyDescent="0.2">
      <c r="B29" s="124" t="s">
        <v>46</v>
      </c>
      <c r="C29" s="90" t="s">
        <v>560</v>
      </c>
      <c r="D29" s="138">
        <f t="shared" si="0"/>
        <v>0</v>
      </c>
      <c r="E29" s="135"/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0</v>
      </c>
      <c r="N29" s="92">
        <v>0</v>
      </c>
      <c r="O29" s="92">
        <v>0</v>
      </c>
      <c r="P29" s="92">
        <v>0</v>
      </c>
      <c r="Q29" s="92">
        <v>0</v>
      </c>
      <c r="R29" s="92">
        <v>0</v>
      </c>
      <c r="S29" s="92">
        <v>0</v>
      </c>
      <c r="T29" s="92">
        <v>0</v>
      </c>
      <c r="U29" s="92">
        <v>0</v>
      </c>
      <c r="V29" s="92">
        <v>0</v>
      </c>
      <c r="W29" s="92">
        <v>0</v>
      </c>
      <c r="X29" s="92">
        <v>0</v>
      </c>
      <c r="Y29" s="92">
        <v>0</v>
      </c>
    </row>
    <row r="30" spans="2:25" ht="15.95" hidden="1" customHeight="1" x14ac:dyDescent="0.2">
      <c r="B30" s="124" t="s">
        <v>48</v>
      </c>
      <c r="C30" s="90" t="s">
        <v>561</v>
      </c>
      <c r="D30" s="138">
        <f t="shared" si="0"/>
        <v>0</v>
      </c>
      <c r="E30" s="135"/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92">
        <v>0</v>
      </c>
      <c r="O30" s="92">
        <v>0</v>
      </c>
      <c r="P30" s="92">
        <v>0</v>
      </c>
      <c r="Q30" s="92">
        <v>0</v>
      </c>
      <c r="R30" s="92">
        <v>0</v>
      </c>
      <c r="S30" s="92">
        <v>0</v>
      </c>
      <c r="T30" s="92">
        <v>0</v>
      </c>
      <c r="U30" s="92">
        <v>0</v>
      </c>
      <c r="V30" s="92">
        <v>0</v>
      </c>
      <c r="W30" s="92">
        <v>0</v>
      </c>
      <c r="X30" s="92">
        <v>0</v>
      </c>
      <c r="Y30" s="92">
        <v>0</v>
      </c>
    </row>
    <row r="31" spans="2:25" ht="15.95" hidden="1" customHeight="1" x14ac:dyDescent="0.2">
      <c r="B31" s="124" t="s">
        <v>50</v>
      </c>
      <c r="C31" s="90" t="s">
        <v>562</v>
      </c>
      <c r="D31" s="138">
        <f t="shared" si="0"/>
        <v>0</v>
      </c>
      <c r="E31" s="135"/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2">
        <v>0</v>
      </c>
      <c r="N31" s="92">
        <v>0</v>
      </c>
      <c r="O31" s="92">
        <v>0</v>
      </c>
      <c r="P31" s="92">
        <v>0</v>
      </c>
      <c r="Q31" s="92">
        <v>0</v>
      </c>
      <c r="R31" s="92">
        <v>0</v>
      </c>
      <c r="S31" s="92">
        <v>0</v>
      </c>
      <c r="T31" s="92">
        <v>0</v>
      </c>
      <c r="U31" s="92">
        <v>0</v>
      </c>
      <c r="V31" s="92">
        <v>0</v>
      </c>
      <c r="W31" s="92">
        <v>0</v>
      </c>
      <c r="X31" s="92">
        <v>0</v>
      </c>
      <c r="Y31" s="92">
        <v>0</v>
      </c>
    </row>
    <row r="32" spans="2:25" ht="15.95" hidden="1" customHeight="1" x14ac:dyDescent="0.2">
      <c r="B32" s="124" t="s">
        <v>52</v>
      </c>
      <c r="C32" s="90" t="s">
        <v>563</v>
      </c>
      <c r="D32" s="138">
        <f t="shared" si="0"/>
        <v>0</v>
      </c>
      <c r="E32" s="135"/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2">
        <v>0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92">
        <v>0</v>
      </c>
      <c r="U32" s="92">
        <v>0</v>
      </c>
      <c r="V32" s="92">
        <v>0</v>
      </c>
      <c r="W32" s="92">
        <v>0</v>
      </c>
      <c r="X32" s="92">
        <v>0</v>
      </c>
      <c r="Y32" s="92">
        <v>0</v>
      </c>
    </row>
    <row r="33" spans="2:25" ht="15.95" hidden="1" customHeight="1" x14ac:dyDescent="0.2">
      <c r="B33" s="124" t="s">
        <v>54</v>
      </c>
      <c r="C33" s="90" t="s">
        <v>564</v>
      </c>
      <c r="D33" s="138">
        <f t="shared" si="0"/>
        <v>0</v>
      </c>
      <c r="E33" s="135"/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92">
        <v>0</v>
      </c>
      <c r="U33" s="92">
        <v>0</v>
      </c>
      <c r="V33" s="92">
        <v>0</v>
      </c>
      <c r="W33" s="92">
        <v>0</v>
      </c>
      <c r="X33" s="92">
        <v>0</v>
      </c>
      <c r="Y33" s="92">
        <v>0</v>
      </c>
    </row>
    <row r="34" spans="2:25" ht="15.95" hidden="1" customHeight="1" x14ac:dyDescent="0.2">
      <c r="B34" s="124" t="s">
        <v>56</v>
      </c>
      <c r="C34" s="90" t="s">
        <v>565</v>
      </c>
      <c r="D34" s="138">
        <f t="shared" si="0"/>
        <v>0</v>
      </c>
      <c r="E34" s="135"/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2">
        <v>0</v>
      </c>
      <c r="N34" s="92">
        <v>0</v>
      </c>
      <c r="O34" s="92">
        <v>0</v>
      </c>
      <c r="P34" s="92">
        <v>0</v>
      </c>
      <c r="Q34" s="92">
        <v>0</v>
      </c>
      <c r="R34" s="92">
        <v>0</v>
      </c>
      <c r="S34" s="92">
        <v>0</v>
      </c>
      <c r="T34" s="92">
        <v>0</v>
      </c>
      <c r="U34" s="92">
        <v>0</v>
      </c>
      <c r="V34" s="92">
        <v>0</v>
      </c>
      <c r="W34" s="92">
        <v>0</v>
      </c>
      <c r="X34" s="92">
        <v>0</v>
      </c>
      <c r="Y34" s="92">
        <v>0</v>
      </c>
    </row>
    <row r="35" spans="2:25" ht="15.95" hidden="1" customHeight="1" x14ac:dyDescent="0.2">
      <c r="B35" s="124" t="s">
        <v>58</v>
      </c>
      <c r="C35" s="90" t="s">
        <v>566</v>
      </c>
      <c r="D35" s="138">
        <f t="shared" si="0"/>
        <v>0</v>
      </c>
      <c r="E35" s="135"/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2">
        <v>0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92">
        <v>0</v>
      </c>
      <c r="U35" s="92">
        <v>0</v>
      </c>
      <c r="V35" s="92">
        <v>0</v>
      </c>
      <c r="W35" s="92">
        <v>0</v>
      </c>
      <c r="X35" s="92">
        <v>0</v>
      </c>
      <c r="Y35" s="92">
        <v>0</v>
      </c>
    </row>
    <row r="36" spans="2:25" ht="15.95" hidden="1" customHeight="1" x14ac:dyDescent="0.2">
      <c r="B36" s="124" t="s">
        <v>60</v>
      </c>
      <c r="C36" s="90" t="s">
        <v>567</v>
      </c>
      <c r="D36" s="138">
        <f t="shared" si="0"/>
        <v>0</v>
      </c>
      <c r="E36" s="135"/>
      <c r="F36" s="92">
        <v>0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0</v>
      </c>
      <c r="M36" s="92">
        <v>0</v>
      </c>
      <c r="N36" s="92">
        <v>0</v>
      </c>
      <c r="O36" s="92">
        <v>0</v>
      </c>
      <c r="P36" s="92">
        <v>0</v>
      </c>
      <c r="Q36" s="92">
        <v>0</v>
      </c>
      <c r="R36" s="92">
        <v>0</v>
      </c>
      <c r="S36" s="92">
        <v>0</v>
      </c>
      <c r="T36" s="92">
        <v>0</v>
      </c>
      <c r="U36" s="92">
        <v>0</v>
      </c>
      <c r="V36" s="92">
        <v>0</v>
      </c>
      <c r="W36" s="92">
        <v>0</v>
      </c>
      <c r="X36" s="92">
        <v>0</v>
      </c>
      <c r="Y36" s="92">
        <v>0</v>
      </c>
    </row>
    <row r="37" spans="2:25" ht="15.95" hidden="1" customHeight="1" x14ac:dyDescent="0.2">
      <c r="B37" s="124" t="s">
        <v>62</v>
      </c>
      <c r="C37" s="90" t="s">
        <v>568</v>
      </c>
      <c r="D37" s="138">
        <f t="shared" si="0"/>
        <v>0</v>
      </c>
      <c r="E37" s="135"/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0</v>
      </c>
      <c r="M37" s="92">
        <v>0</v>
      </c>
      <c r="N37" s="92">
        <v>0</v>
      </c>
      <c r="O37" s="92">
        <v>0</v>
      </c>
      <c r="P37" s="92">
        <v>0</v>
      </c>
      <c r="Q37" s="92">
        <v>0</v>
      </c>
      <c r="R37" s="92">
        <v>0</v>
      </c>
      <c r="S37" s="92">
        <v>0</v>
      </c>
      <c r="T37" s="92">
        <v>0</v>
      </c>
      <c r="U37" s="92">
        <v>0</v>
      </c>
      <c r="V37" s="92">
        <v>0</v>
      </c>
      <c r="W37" s="92">
        <v>0</v>
      </c>
      <c r="X37" s="92">
        <v>0</v>
      </c>
      <c r="Y37" s="92">
        <v>0</v>
      </c>
    </row>
    <row r="38" spans="2:25" ht="15.95" customHeight="1" x14ac:dyDescent="0.2">
      <c r="B38" s="125" t="s">
        <v>64</v>
      </c>
      <c r="C38" s="93" t="s">
        <v>569</v>
      </c>
      <c r="D38" s="139">
        <f>SUM(D39:D48)</f>
        <v>13402396</v>
      </c>
      <c r="E38" s="135"/>
      <c r="F38" s="95">
        <f>SUM(F39:F48)</f>
        <v>0</v>
      </c>
      <c r="G38" s="95">
        <f t="shared" ref="G38:Y38" si="4">SUM(G39:G48)</f>
        <v>0</v>
      </c>
      <c r="H38" s="95">
        <f t="shared" si="4"/>
        <v>0</v>
      </c>
      <c r="I38" s="95">
        <f t="shared" si="4"/>
        <v>0</v>
      </c>
      <c r="J38" s="95">
        <f t="shared" si="4"/>
        <v>0</v>
      </c>
      <c r="K38" s="95">
        <f t="shared" si="4"/>
        <v>5669596</v>
      </c>
      <c r="L38" s="95">
        <f t="shared" si="4"/>
        <v>0</v>
      </c>
      <c r="M38" s="95">
        <f t="shared" si="4"/>
        <v>4200000</v>
      </c>
      <c r="N38" s="95">
        <f t="shared" si="4"/>
        <v>3200000</v>
      </c>
      <c r="O38" s="95">
        <f t="shared" si="4"/>
        <v>82800</v>
      </c>
      <c r="P38" s="95">
        <f t="shared" si="4"/>
        <v>0</v>
      </c>
      <c r="Q38" s="95">
        <f t="shared" si="4"/>
        <v>0</v>
      </c>
      <c r="R38" s="95">
        <f t="shared" si="4"/>
        <v>250000</v>
      </c>
      <c r="S38" s="95">
        <f t="shared" si="4"/>
        <v>0</v>
      </c>
      <c r="T38" s="95">
        <f t="shared" si="4"/>
        <v>0</v>
      </c>
      <c r="U38" s="95">
        <f t="shared" si="4"/>
        <v>0</v>
      </c>
      <c r="V38" s="95">
        <f t="shared" si="4"/>
        <v>0</v>
      </c>
      <c r="W38" s="95">
        <f t="shared" si="4"/>
        <v>0</v>
      </c>
      <c r="X38" s="95">
        <f t="shared" si="4"/>
        <v>0</v>
      </c>
      <c r="Y38" s="95">
        <f t="shared" si="4"/>
        <v>0</v>
      </c>
    </row>
    <row r="39" spans="2:25" ht="15.95" customHeight="1" x14ac:dyDescent="0.2">
      <c r="B39" s="124" t="s">
        <v>66</v>
      </c>
      <c r="C39" s="90" t="s">
        <v>570</v>
      </c>
      <c r="D39" s="138">
        <f t="shared" si="0"/>
        <v>0</v>
      </c>
      <c r="E39" s="135"/>
      <c r="F39" s="92">
        <v>0</v>
      </c>
      <c r="G39" s="92">
        <v>0</v>
      </c>
      <c r="H39" s="92">
        <v>0</v>
      </c>
      <c r="I39" s="92">
        <v>0</v>
      </c>
      <c r="J39" s="92">
        <v>0</v>
      </c>
      <c r="K39" s="92">
        <v>0</v>
      </c>
      <c r="L39" s="92">
        <v>0</v>
      </c>
      <c r="M39" s="92">
        <v>0</v>
      </c>
      <c r="N39" s="92">
        <v>0</v>
      </c>
      <c r="O39" s="92">
        <v>0</v>
      </c>
      <c r="P39" s="92">
        <v>0</v>
      </c>
      <c r="Q39" s="92">
        <v>0</v>
      </c>
      <c r="R39" s="92">
        <v>0</v>
      </c>
      <c r="S39" s="92">
        <v>0</v>
      </c>
      <c r="T39" s="92">
        <v>0</v>
      </c>
      <c r="U39" s="92">
        <v>0</v>
      </c>
      <c r="V39" s="92">
        <v>0</v>
      </c>
      <c r="W39" s="92">
        <v>0</v>
      </c>
      <c r="X39" s="92">
        <v>0</v>
      </c>
      <c r="Y39" s="92">
        <v>0</v>
      </c>
    </row>
    <row r="40" spans="2:25" ht="15.95" customHeight="1" x14ac:dyDescent="0.2">
      <c r="B40" s="124" t="s">
        <v>68</v>
      </c>
      <c r="C40" s="90" t="s">
        <v>571</v>
      </c>
      <c r="D40" s="138">
        <f t="shared" si="0"/>
        <v>250000</v>
      </c>
      <c r="E40" s="135"/>
      <c r="F40" s="92">
        <v>0</v>
      </c>
      <c r="G40" s="92">
        <v>0</v>
      </c>
      <c r="H40" s="92">
        <v>0</v>
      </c>
      <c r="I40" s="92">
        <v>0</v>
      </c>
      <c r="J40" s="92">
        <v>0</v>
      </c>
      <c r="K40" s="92">
        <v>0</v>
      </c>
      <c r="L40" s="92">
        <v>0</v>
      </c>
      <c r="M40" s="92">
        <v>0</v>
      </c>
      <c r="N40" s="92">
        <v>0</v>
      </c>
      <c r="O40" s="92">
        <v>0</v>
      </c>
      <c r="P40" s="92">
        <v>0</v>
      </c>
      <c r="Q40" s="92">
        <v>0</v>
      </c>
      <c r="R40" s="92">
        <v>250000</v>
      </c>
      <c r="S40" s="92">
        <v>0</v>
      </c>
      <c r="T40" s="92">
        <v>0</v>
      </c>
      <c r="U40" s="92">
        <v>0</v>
      </c>
      <c r="V40" s="92">
        <v>0</v>
      </c>
      <c r="W40" s="92">
        <v>0</v>
      </c>
      <c r="X40" s="92">
        <v>0</v>
      </c>
      <c r="Y40" s="92">
        <v>0</v>
      </c>
    </row>
    <row r="41" spans="2:25" ht="15.95" customHeight="1" x14ac:dyDescent="0.2">
      <c r="B41" s="124" t="s">
        <v>70</v>
      </c>
      <c r="C41" s="90" t="s">
        <v>572</v>
      </c>
      <c r="D41" s="138">
        <f t="shared" si="0"/>
        <v>0</v>
      </c>
      <c r="E41" s="135"/>
      <c r="F41" s="92">
        <v>0</v>
      </c>
      <c r="G41" s="92">
        <v>0</v>
      </c>
      <c r="H41" s="92">
        <v>0</v>
      </c>
      <c r="I41" s="92">
        <v>0</v>
      </c>
      <c r="J41" s="92">
        <v>0</v>
      </c>
      <c r="K41" s="92">
        <v>0</v>
      </c>
      <c r="L41" s="92">
        <v>0</v>
      </c>
      <c r="M41" s="92">
        <v>0</v>
      </c>
      <c r="N41" s="92">
        <v>0</v>
      </c>
      <c r="O41" s="92">
        <v>0</v>
      </c>
      <c r="P41" s="92">
        <v>0</v>
      </c>
      <c r="Q41" s="92">
        <v>0</v>
      </c>
      <c r="R41" s="92">
        <v>0</v>
      </c>
      <c r="S41" s="92">
        <v>0</v>
      </c>
      <c r="T41" s="92">
        <v>0</v>
      </c>
      <c r="U41" s="92">
        <v>0</v>
      </c>
      <c r="V41" s="92">
        <v>0</v>
      </c>
      <c r="W41" s="92">
        <v>0</v>
      </c>
      <c r="X41" s="92">
        <v>0</v>
      </c>
      <c r="Y41" s="92">
        <v>0</v>
      </c>
    </row>
    <row r="42" spans="2:25" ht="15.95" customHeight="1" x14ac:dyDescent="0.2">
      <c r="B42" s="124" t="s">
        <v>72</v>
      </c>
      <c r="C42" s="90" t="s">
        <v>573</v>
      </c>
      <c r="D42" s="138">
        <f t="shared" si="0"/>
        <v>0</v>
      </c>
      <c r="E42" s="135"/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</row>
    <row r="43" spans="2:25" ht="15.95" customHeight="1" x14ac:dyDescent="0.2">
      <c r="B43" s="124" t="s">
        <v>74</v>
      </c>
      <c r="C43" s="90" t="s">
        <v>574</v>
      </c>
      <c r="D43" s="138">
        <f t="shared" si="0"/>
        <v>7482800</v>
      </c>
      <c r="E43" s="135"/>
      <c r="F43" s="92">
        <v>0</v>
      </c>
      <c r="G43" s="92">
        <v>0</v>
      </c>
      <c r="H43" s="92">
        <v>0</v>
      </c>
      <c r="I43" s="92">
        <v>0</v>
      </c>
      <c r="J43" s="92">
        <v>0</v>
      </c>
      <c r="K43" s="92">
        <v>0</v>
      </c>
      <c r="L43" s="92">
        <v>0</v>
      </c>
      <c r="M43" s="92">
        <v>4200000</v>
      </c>
      <c r="N43" s="92">
        <v>3200000</v>
      </c>
      <c r="O43" s="92">
        <v>82800</v>
      </c>
      <c r="P43" s="92">
        <v>0</v>
      </c>
      <c r="Q43" s="92">
        <v>0</v>
      </c>
      <c r="R43" s="92">
        <v>0</v>
      </c>
      <c r="S43" s="92">
        <v>0</v>
      </c>
      <c r="T43" s="92">
        <v>0</v>
      </c>
      <c r="U43" s="92">
        <v>0</v>
      </c>
      <c r="V43" s="92">
        <v>0</v>
      </c>
      <c r="W43" s="92">
        <v>0</v>
      </c>
      <c r="X43" s="92">
        <v>0</v>
      </c>
      <c r="Y43" s="92">
        <v>0</v>
      </c>
    </row>
    <row r="44" spans="2:25" ht="15.95" customHeight="1" x14ac:dyDescent="0.2">
      <c r="B44" s="124" t="s">
        <v>76</v>
      </c>
      <c r="C44" s="90" t="s">
        <v>575</v>
      </c>
      <c r="D44" s="138">
        <f t="shared" si="0"/>
        <v>5669596</v>
      </c>
      <c r="E44" s="135"/>
      <c r="F44" s="92">
        <v>0</v>
      </c>
      <c r="G44" s="92">
        <v>0</v>
      </c>
      <c r="H44" s="92">
        <v>0</v>
      </c>
      <c r="I44" s="92">
        <v>0</v>
      </c>
      <c r="J44" s="92">
        <v>0</v>
      </c>
      <c r="K44" s="92">
        <v>5669596</v>
      </c>
      <c r="L44" s="92">
        <v>0</v>
      </c>
      <c r="M44" s="92">
        <v>0</v>
      </c>
      <c r="N44" s="92">
        <v>0</v>
      </c>
      <c r="O44" s="92">
        <v>0</v>
      </c>
      <c r="P44" s="92">
        <v>0</v>
      </c>
      <c r="Q44" s="92">
        <v>0</v>
      </c>
      <c r="R44" s="92">
        <v>0</v>
      </c>
      <c r="S44" s="92">
        <v>0</v>
      </c>
      <c r="T44" s="92">
        <v>0</v>
      </c>
      <c r="U44" s="92">
        <v>0</v>
      </c>
      <c r="V44" s="92">
        <v>0</v>
      </c>
      <c r="W44" s="92">
        <v>0</v>
      </c>
      <c r="X44" s="92">
        <v>0</v>
      </c>
      <c r="Y44" s="92">
        <v>0</v>
      </c>
    </row>
    <row r="45" spans="2:25" ht="15.95" customHeight="1" x14ac:dyDescent="0.2">
      <c r="B45" s="124" t="s">
        <v>78</v>
      </c>
      <c r="C45" s="90" t="s">
        <v>576</v>
      </c>
      <c r="D45" s="138">
        <f t="shared" si="0"/>
        <v>0</v>
      </c>
      <c r="E45" s="135"/>
      <c r="F45" s="92">
        <v>0</v>
      </c>
      <c r="G45" s="92">
        <v>0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92">
        <v>0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92">
        <v>0</v>
      </c>
      <c r="U45" s="92">
        <v>0</v>
      </c>
      <c r="V45" s="92">
        <v>0</v>
      </c>
      <c r="W45" s="92">
        <v>0</v>
      </c>
      <c r="X45" s="92">
        <v>0</v>
      </c>
      <c r="Y45" s="92">
        <v>0</v>
      </c>
    </row>
    <row r="46" spans="2:25" ht="15.95" customHeight="1" x14ac:dyDescent="0.2">
      <c r="B46" s="124" t="s">
        <v>80</v>
      </c>
      <c r="C46" s="90" t="s">
        <v>577</v>
      </c>
      <c r="D46" s="138">
        <f t="shared" si="0"/>
        <v>0</v>
      </c>
      <c r="E46" s="135"/>
      <c r="F46" s="92">
        <v>0</v>
      </c>
      <c r="G46" s="92">
        <v>0</v>
      </c>
      <c r="H46" s="92">
        <v>0</v>
      </c>
      <c r="I46" s="92">
        <v>0</v>
      </c>
      <c r="J46" s="92">
        <v>0</v>
      </c>
      <c r="K46" s="92">
        <v>0</v>
      </c>
      <c r="L46" s="92">
        <v>0</v>
      </c>
      <c r="M46" s="92">
        <v>0</v>
      </c>
      <c r="N46" s="92">
        <v>0</v>
      </c>
      <c r="O46" s="92">
        <v>0</v>
      </c>
      <c r="P46" s="92">
        <v>0</v>
      </c>
      <c r="Q46" s="92">
        <v>0</v>
      </c>
      <c r="R46" s="92">
        <v>0</v>
      </c>
      <c r="S46" s="92">
        <v>0</v>
      </c>
      <c r="T46" s="92">
        <v>0</v>
      </c>
      <c r="U46" s="92">
        <v>0</v>
      </c>
      <c r="V46" s="92">
        <v>0</v>
      </c>
      <c r="W46" s="92">
        <v>0</v>
      </c>
      <c r="X46" s="92">
        <v>0</v>
      </c>
      <c r="Y46" s="92">
        <v>0</v>
      </c>
    </row>
    <row r="47" spans="2:25" ht="15.95" customHeight="1" x14ac:dyDescent="0.2">
      <c r="B47" s="124" t="s">
        <v>82</v>
      </c>
      <c r="C47" s="90" t="s">
        <v>578</v>
      </c>
      <c r="D47" s="138">
        <f t="shared" si="0"/>
        <v>0</v>
      </c>
      <c r="E47" s="135"/>
      <c r="F47" s="92">
        <v>0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2">
        <v>0</v>
      </c>
      <c r="M47" s="92">
        <v>0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92">
        <v>0</v>
      </c>
      <c r="U47" s="92">
        <v>0</v>
      </c>
      <c r="V47" s="92">
        <v>0</v>
      </c>
      <c r="W47" s="92">
        <v>0</v>
      </c>
      <c r="X47" s="92">
        <v>0</v>
      </c>
      <c r="Y47" s="92">
        <v>0</v>
      </c>
    </row>
    <row r="48" spans="2:25" ht="15.95" customHeight="1" x14ac:dyDescent="0.2">
      <c r="B48" s="124" t="s">
        <v>84</v>
      </c>
      <c r="C48" s="90" t="s">
        <v>579</v>
      </c>
      <c r="D48" s="138">
        <f t="shared" si="0"/>
        <v>0</v>
      </c>
      <c r="E48" s="135"/>
      <c r="F48" s="92">
        <v>0</v>
      </c>
      <c r="G48" s="92">
        <v>0</v>
      </c>
      <c r="H48" s="92">
        <v>0</v>
      </c>
      <c r="I48" s="92">
        <v>0</v>
      </c>
      <c r="J48" s="92">
        <v>0</v>
      </c>
      <c r="K48" s="92">
        <v>0</v>
      </c>
      <c r="L48" s="92">
        <v>0</v>
      </c>
      <c r="M48" s="92">
        <v>0</v>
      </c>
      <c r="N48" s="92">
        <v>0</v>
      </c>
      <c r="O48" s="92">
        <v>0</v>
      </c>
      <c r="P48" s="92">
        <v>0</v>
      </c>
      <c r="Q48" s="92">
        <v>0</v>
      </c>
      <c r="R48" s="92">
        <v>0</v>
      </c>
      <c r="S48" s="92">
        <v>0</v>
      </c>
      <c r="T48" s="92">
        <v>0</v>
      </c>
      <c r="U48" s="92">
        <v>0</v>
      </c>
      <c r="V48" s="92">
        <v>0</v>
      </c>
      <c r="W48" s="92">
        <v>0</v>
      </c>
      <c r="X48" s="92">
        <v>0</v>
      </c>
      <c r="Y48" s="92">
        <v>0</v>
      </c>
    </row>
    <row r="49" spans="2:25" ht="15.95" customHeight="1" x14ac:dyDescent="0.2">
      <c r="B49" s="125" t="s">
        <v>86</v>
      </c>
      <c r="C49" s="93" t="s">
        <v>580</v>
      </c>
      <c r="D49" s="139">
        <f>D13+D14+D15+D16+D27+D38</f>
        <v>72189637</v>
      </c>
      <c r="E49" s="135"/>
      <c r="F49" s="95">
        <f>F13+F14+F15+F16+F27+F38</f>
        <v>0</v>
      </c>
      <c r="G49" s="95">
        <f t="shared" ref="G49:Y49" si="5">G13+G14+G15+G16+G27+G38</f>
        <v>0</v>
      </c>
      <c r="H49" s="95">
        <f t="shared" si="5"/>
        <v>0</v>
      </c>
      <c r="I49" s="95">
        <f t="shared" si="5"/>
        <v>58787241</v>
      </c>
      <c r="J49" s="95">
        <f t="shared" si="5"/>
        <v>0</v>
      </c>
      <c r="K49" s="95">
        <f t="shared" si="5"/>
        <v>5669596</v>
      </c>
      <c r="L49" s="95">
        <f t="shared" si="5"/>
        <v>0</v>
      </c>
      <c r="M49" s="95">
        <f t="shared" si="5"/>
        <v>4200000</v>
      </c>
      <c r="N49" s="95">
        <f t="shared" si="5"/>
        <v>3200000</v>
      </c>
      <c r="O49" s="95">
        <f t="shared" si="5"/>
        <v>82800</v>
      </c>
      <c r="P49" s="95">
        <f t="shared" si="5"/>
        <v>0</v>
      </c>
      <c r="Q49" s="95">
        <f t="shared" si="5"/>
        <v>0</v>
      </c>
      <c r="R49" s="95">
        <f t="shared" si="5"/>
        <v>250000</v>
      </c>
      <c r="S49" s="95">
        <f t="shared" si="5"/>
        <v>0</v>
      </c>
      <c r="T49" s="95">
        <f t="shared" si="5"/>
        <v>0</v>
      </c>
      <c r="U49" s="95">
        <f t="shared" si="5"/>
        <v>0</v>
      </c>
      <c r="V49" s="95">
        <f t="shared" si="5"/>
        <v>0</v>
      </c>
      <c r="W49" s="95">
        <f t="shared" si="5"/>
        <v>0</v>
      </c>
      <c r="X49" s="95">
        <f t="shared" si="5"/>
        <v>0</v>
      </c>
      <c r="Y49" s="95">
        <f t="shared" si="5"/>
        <v>0</v>
      </c>
    </row>
    <row r="50" spans="2:25" ht="15.95" customHeight="1" x14ac:dyDescent="0.2">
      <c r="B50" s="124" t="s">
        <v>88</v>
      </c>
      <c r="C50" s="90" t="s">
        <v>581</v>
      </c>
      <c r="D50" s="138">
        <f t="shared" si="0"/>
        <v>0</v>
      </c>
      <c r="E50" s="135"/>
      <c r="F50" s="92">
        <v>0</v>
      </c>
      <c r="G50" s="92">
        <v>0</v>
      </c>
      <c r="H50" s="92">
        <v>0</v>
      </c>
      <c r="I50" s="92">
        <v>0</v>
      </c>
      <c r="J50" s="92">
        <v>0</v>
      </c>
      <c r="K50" s="92">
        <v>0</v>
      </c>
      <c r="L50" s="92">
        <v>0</v>
      </c>
      <c r="M50" s="92">
        <v>0</v>
      </c>
      <c r="N50" s="92">
        <v>0</v>
      </c>
      <c r="O50" s="92">
        <v>0</v>
      </c>
      <c r="P50" s="92">
        <v>0</v>
      </c>
      <c r="Q50" s="92">
        <v>0</v>
      </c>
      <c r="R50" s="92">
        <v>0</v>
      </c>
      <c r="S50" s="92">
        <v>0</v>
      </c>
      <c r="T50" s="92">
        <v>0</v>
      </c>
      <c r="U50" s="92">
        <v>0</v>
      </c>
      <c r="V50" s="92">
        <v>0</v>
      </c>
      <c r="W50" s="92">
        <v>0</v>
      </c>
      <c r="X50" s="92">
        <v>0</v>
      </c>
      <c r="Y50" s="92">
        <v>0</v>
      </c>
    </row>
    <row r="51" spans="2:25" ht="15.95" customHeight="1" x14ac:dyDescent="0.2">
      <c r="B51" s="124" t="s">
        <v>90</v>
      </c>
      <c r="C51" s="90" t="s">
        <v>582</v>
      </c>
      <c r="D51" s="138">
        <f t="shared" si="0"/>
        <v>0</v>
      </c>
      <c r="E51" s="135"/>
      <c r="F51" s="92">
        <v>0</v>
      </c>
      <c r="G51" s="92">
        <v>0</v>
      </c>
      <c r="H51" s="92">
        <v>0</v>
      </c>
      <c r="I51" s="92">
        <v>0</v>
      </c>
      <c r="J51" s="92">
        <v>0</v>
      </c>
      <c r="K51" s="92">
        <v>0</v>
      </c>
      <c r="L51" s="92">
        <v>0</v>
      </c>
      <c r="M51" s="92">
        <v>0</v>
      </c>
      <c r="N51" s="92">
        <v>0</v>
      </c>
      <c r="O51" s="92">
        <v>0</v>
      </c>
      <c r="P51" s="92">
        <v>0</v>
      </c>
      <c r="Q51" s="92">
        <v>0</v>
      </c>
      <c r="R51" s="92">
        <v>0</v>
      </c>
      <c r="S51" s="92">
        <v>0</v>
      </c>
      <c r="T51" s="92">
        <v>0</v>
      </c>
      <c r="U51" s="92">
        <v>0</v>
      </c>
      <c r="V51" s="92">
        <v>0</v>
      </c>
      <c r="W51" s="92">
        <v>0</v>
      </c>
      <c r="X51" s="92">
        <v>0</v>
      </c>
      <c r="Y51" s="92">
        <v>0</v>
      </c>
    </row>
    <row r="52" spans="2:25" ht="15.95" customHeight="1" x14ac:dyDescent="0.2">
      <c r="B52" s="129" t="s">
        <v>92</v>
      </c>
      <c r="C52" s="105" t="s">
        <v>583</v>
      </c>
      <c r="D52" s="140">
        <f>SUM(D53:D62)</f>
        <v>0</v>
      </c>
      <c r="E52" s="135"/>
      <c r="F52" s="107">
        <f>SUM(F53:F62)</f>
        <v>0</v>
      </c>
      <c r="G52" s="107">
        <f t="shared" ref="G52:Y52" si="6">SUM(G53:G62)</f>
        <v>0</v>
      </c>
      <c r="H52" s="107">
        <f t="shared" si="6"/>
        <v>0</v>
      </c>
      <c r="I52" s="107">
        <f t="shared" si="6"/>
        <v>0</v>
      </c>
      <c r="J52" s="107">
        <f t="shared" si="6"/>
        <v>0</v>
      </c>
      <c r="K52" s="107">
        <f t="shared" si="6"/>
        <v>0</v>
      </c>
      <c r="L52" s="107">
        <f t="shared" si="6"/>
        <v>0</v>
      </c>
      <c r="M52" s="107">
        <f t="shared" si="6"/>
        <v>0</v>
      </c>
      <c r="N52" s="107">
        <f t="shared" si="6"/>
        <v>0</v>
      </c>
      <c r="O52" s="107">
        <f t="shared" si="6"/>
        <v>0</v>
      </c>
      <c r="P52" s="107">
        <f t="shared" si="6"/>
        <v>0</v>
      </c>
      <c r="Q52" s="107">
        <f t="shared" si="6"/>
        <v>0</v>
      </c>
      <c r="R52" s="107">
        <f t="shared" si="6"/>
        <v>0</v>
      </c>
      <c r="S52" s="107">
        <f t="shared" si="6"/>
        <v>0</v>
      </c>
      <c r="T52" s="107">
        <f t="shared" si="6"/>
        <v>0</v>
      </c>
      <c r="U52" s="107">
        <f t="shared" si="6"/>
        <v>0</v>
      </c>
      <c r="V52" s="107">
        <f t="shared" si="6"/>
        <v>0</v>
      </c>
      <c r="W52" s="107">
        <f t="shared" si="6"/>
        <v>0</v>
      </c>
      <c r="X52" s="107">
        <f t="shared" si="6"/>
        <v>0</v>
      </c>
      <c r="Y52" s="107">
        <f t="shared" si="6"/>
        <v>0</v>
      </c>
    </row>
    <row r="53" spans="2:25" ht="15.95" hidden="1" customHeight="1" x14ac:dyDescent="0.2">
      <c r="B53" s="124" t="s">
        <v>94</v>
      </c>
      <c r="C53" s="90" t="s">
        <v>584</v>
      </c>
      <c r="D53" s="138">
        <f t="shared" si="0"/>
        <v>0</v>
      </c>
      <c r="E53" s="135"/>
      <c r="F53" s="92">
        <v>0</v>
      </c>
      <c r="G53" s="92">
        <v>0</v>
      </c>
      <c r="H53" s="92">
        <v>0</v>
      </c>
      <c r="I53" s="92">
        <v>0</v>
      </c>
      <c r="J53" s="92">
        <v>0</v>
      </c>
      <c r="K53" s="92">
        <v>0</v>
      </c>
      <c r="L53" s="92">
        <v>0</v>
      </c>
      <c r="M53" s="92">
        <v>0</v>
      </c>
      <c r="N53" s="92">
        <v>0</v>
      </c>
      <c r="O53" s="92">
        <v>0</v>
      </c>
      <c r="P53" s="92">
        <v>0</v>
      </c>
      <c r="Q53" s="92">
        <v>0</v>
      </c>
      <c r="R53" s="92">
        <v>0</v>
      </c>
      <c r="S53" s="92">
        <v>0</v>
      </c>
      <c r="T53" s="92">
        <v>0</v>
      </c>
      <c r="U53" s="92">
        <v>0</v>
      </c>
      <c r="V53" s="92">
        <v>0</v>
      </c>
      <c r="W53" s="92">
        <v>0</v>
      </c>
      <c r="X53" s="92">
        <v>0</v>
      </c>
      <c r="Y53" s="92">
        <v>0</v>
      </c>
    </row>
    <row r="54" spans="2:25" ht="15.95" hidden="1" customHeight="1" x14ac:dyDescent="0.2">
      <c r="B54" s="124" t="s">
        <v>96</v>
      </c>
      <c r="C54" s="90" t="s">
        <v>585</v>
      </c>
      <c r="D54" s="138">
        <f t="shared" si="0"/>
        <v>0</v>
      </c>
      <c r="E54" s="135"/>
      <c r="F54" s="92">
        <v>0</v>
      </c>
      <c r="G54" s="92">
        <v>0</v>
      </c>
      <c r="H54" s="92">
        <v>0</v>
      </c>
      <c r="I54" s="92">
        <v>0</v>
      </c>
      <c r="J54" s="92">
        <v>0</v>
      </c>
      <c r="K54" s="92">
        <v>0</v>
      </c>
      <c r="L54" s="92">
        <v>0</v>
      </c>
      <c r="M54" s="92">
        <v>0</v>
      </c>
      <c r="N54" s="92">
        <v>0</v>
      </c>
      <c r="O54" s="92">
        <v>0</v>
      </c>
      <c r="P54" s="92">
        <v>0</v>
      </c>
      <c r="Q54" s="92">
        <v>0</v>
      </c>
      <c r="R54" s="92">
        <v>0</v>
      </c>
      <c r="S54" s="92">
        <v>0</v>
      </c>
      <c r="T54" s="92">
        <v>0</v>
      </c>
      <c r="U54" s="92">
        <v>0</v>
      </c>
      <c r="V54" s="92">
        <v>0</v>
      </c>
      <c r="W54" s="92">
        <v>0</v>
      </c>
      <c r="X54" s="92">
        <v>0</v>
      </c>
      <c r="Y54" s="92">
        <v>0</v>
      </c>
    </row>
    <row r="55" spans="2:25" ht="15.95" hidden="1" customHeight="1" x14ac:dyDescent="0.2">
      <c r="B55" s="124" t="s">
        <v>98</v>
      </c>
      <c r="C55" s="90" t="s">
        <v>586</v>
      </c>
      <c r="D55" s="138">
        <f t="shared" si="0"/>
        <v>0</v>
      </c>
      <c r="E55" s="135"/>
      <c r="F55" s="92">
        <v>0</v>
      </c>
      <c r="G55" s="92">
        <v>0</v>
      </c>
      <c r="H55" s="92">
        <v>0</v>
      </c>
      <c r="I55" s="92">
        <v>0</v>
      </c>
      <c r="J55" s="92">
        <v>0</v>
      </c>
      <c r="K55" s="92">
        <v>0</v>
      </c>
      <c r="L55" s="92">
        <v>0</v>
      </c>
      <c r="M55" s="92">
        <v>0</v>
      </c>
      <c r="N55" s="92">
        <v>0</v>
      </c>
      <c r="O55" s="92">
        <v>0</v>
      </c>
      <c r="P55" s="92">
        <v>0</v>
      </c>
      <c r="Q55" s="92">
        <v>0</v>
      </c>
      <c r="R55" s="92">
        <v>0</v>
      </c>
      <c r="S55" s="92">
        <v>0</v>
      </c>
      <c r="T55" s="92">
        <v>0</v>
      </c>
      <c r="U55" s="92">
        <v>0</v>
      </c>
      <c r="V55" s="92">
        <v>0</v>
      </c>
      <c r="W55" s="92">
        <v>0</v>
      </c>
      <c r="X55" s="92">
        <v>0</v>
      </c>
      <c r="Y55" s="92">
        <v>0</v>
      </c>
    </row>
    <row r="56" spans="2:25" ht="15.95" hidden="1" customHeight="1" x14ac:dyDescent="0.2">
      <c r="B56" s="124" t="s">
        <v>100</v>
      </c>
      <c r="C56" s="90" t="s">
        <v>587</v>
      </c>
      <c r="D56" s="138">
        <f t="shared" si="0"/>
        <v>0</v>
      </c>
      <c r="E56" s="135"/>
      <c r="F56" s="92">
        <v>0</v>
      </c>
      <c r="G56" s="92">
        <v>0</v>
      </c>
      <c r="H56" s="92">
        <v>0</v>
      </c>
      <c r="I56" s="92">
        <v>0</v>
      </c>
      <c r="J56" s="92">
        <v>0</v>
      </c>
      <c r="K56" s="92">
        <v>0</v>
      </c>
      <c r="L56" s="92">
        <v>0</v>
      </c>
      <c r="M56" s="92">
        <v>0</v>
      </c>
      <c r="N56" s="92">
        <v>0</v>
      </c>
      <c r="O56" s="92">
        <v>0</v>
      </c>
      <c r="P56" s="92">
        <v>0</v>
      </c>
      <c r="Q56" s="92">
        <v>0</v>
      </c>
      <c r="R56" s="92">
        <v>0</v>
      </c>
      <c r="S56" s="92">
        <v>0</v>
      </c>
      <c r="T56" s="92">
        <v>0</v>
      </c>
      <c r="U56" s="92">
        <v>0</v>
      </c>
      <c r="V56" s="92">
        <v>0</v>
      </c>
      <c r="W56" s="92">
        <v>0</v>
      </c>
      <c r="X56" s="92">
        <v>0</v>
      </c>
      <c r="Y56" s="92">
        <v>0</v>
      </c>
    </row>
    <row r="57" spans="2:25" ht="15.95" hidden="1" customHeight="1" x14ac:dyDescent="0.2">
      <c r="B57" s="124" t="s">
        <v>102</v>
      </c>
      <c r="C57" s="90" t="s">
        <v>588</v>
      </c>
      <c r="D57" s="138">
        <f t="shared" si="0"/>
        <v>0</v>
      </c>
      <c r="E57" s="135"/>
      <c r="F57" s="92">
        <v>0</v>
      </c>
      <c r="G57" s="92">
        <v>0</v>
      </c>
      <c r="H57" s="92">
        <v>0</v>
      </c>
      <c r="I57" s="92">
        <v>0</v>
      </c>
      <c r="J57" s="92">
        <v>0</v>
      </c>
      <c r="K57" s="92">
        <v>0</v>
      </c>
      <c r="L57" s="92">
        <v>0</v>
      </c>
      <c r="M57" s="92">
        <v>0</v>
      </c>
      <c r="N57" s="92">
        <v>0</v>
      </c>
      <c r="O57" s="92">
        <v>0</v>
      </c>
      <c r="P57" s="92">
        <v>0</v>
      </c>
      <c r="Q57" s="92">
        <v>0</v>
      </c>
      <c r="R57" s="92">
        <v>0</v>
      </c>
      <c r="S57" s="92">
        <v>0</v>
      </c>
      <c r="T57" s="92">
        <v>0</v>
      </c>
      <c r="U57" s="92">
        <v>0</v>
      </c>
      <c r="V57" s="92">
        <v>0</v>
      </c>
      <c r="W57" s="92">
        <v>0</v>
      </c>
      <c r="X57" s="92">
        <v>0</v>
      </c>
      <c r="Y57" s="92">
        <v>0</v>
      </c>
    </row>
    <row r="58" spans="2:25" ht="15.95" hidden="1" customHeight="1" x14ac:dyDescent="0.2">
      <c r="B58" s="124" t="s">
        <v>104</v>
      </c>
      <c r="C58" s="90" t="s">
        <v>589</v>
      </c>
      <c r="D58" s="138">
        <f t="shared" si="0"/>
        <v>0</v>
      </c>
      <c r="E58" s="135"/>
      <c r="F58" s="92">
        <v>0</v>
      </c>
      <c r="G58" s="92">
        <v>0</v>
      </c>
      <c r="H58" s="92">
        <v>0</v>
      </c>
      <c r="I58" s="92">
        <v>0</v>
      </c>
      <c r="J58" s="92">
        <v>0</v>
      </c>
      <c r="K58" s="92">
        <v>0</v>
      </c>
      <c r="L58" s="92">
        <v>0</v>
      </c>
      <c r="M58" s="92">
        <v>0</v>
      </c>
      <c r="N58" s="92">
        <v>0</v>
      </c>
      <c r="O58" s="92">
        <v>0</v>
      </c>
      <c r="P58" s="92">
        <v>0</v>
      </c>
      <c r="Q58" s="92">
        <v>0</v>
      </c>
      <c r="R58" s="92">
        <v>0</v>
      </c>
      <c r="S58" s="92">
        <v>0</v>
      </c>
      <c r="T58" s="92">
        <v>0</v>
      </c>
      <c r="U58" s="92">
        <v>0</v>
      </c>
      <c r="V58" s="92">
        <v>0</v>
      </c>
      <c r="W58" s="92">
        <v>0</v>
      </c>
      <c r="X58" s="92">
        <v>0</v>
      </c>
      <c r="Y58" s="92">
        <v>0</v>
      </c>
    </row>
    <row r="59" spans="2:25" ht="15.95" hidden="1" customHeight="1" x14ac:dyDescent="0.2">
      <c r="B59" s="124" t="s">
        <v>106</v>
      </c>
      <c r="C59" s="90" t="s">
        <v>590</v>
      </c>
      <c r="D59" s="138">
        <f t="shared" si="0"/>
        <v>0</v>
      </c>
      <c r="E59" s="135"/>
      <c r="F59" s="92">
        <v>0</v>
      </c>
      <c r="G59" s="92">
        <v>0</v>
      </c>
      <c r="H59" s="92">
        <v>0</v>
      </c>
      <c r="I59" s="92">
        <v>0</v>
      </c>
      <c r="J59" s="92">
        <v>0</v>
      </c>
      <c r="K59" s="92">
        <v>0</v>
      </c>
      <c r="L59" s="92">
        <v>0</v>
      </c>
      <c r="M59" s="92">
        <v>0</v>
      </c>
      <c r="N59" s="92">
        <v>0</v>
      </c>
      <c r="O59" s="92">
        <v>0</v>
      </c>
      <c r="P59" s="92">
        <v>0</v>
      </c>
      <c r="Q59" s="92">
        <v>0</v>
      </c>
      <c r="R59" s="92">
        <v>0</v>
      </c>
      <c r="S59" s="92">
        <v>0</v>
      </c>
      <c r="T59" s="92">
        <v>0</v>
      </c>
      <c r="U59" s="92">
        <v>0</v>
      </c>
      <c r="V59" s="92">
        <v>0</v>
      </c>
      <c r="W59" s="92">
        <v>0</v>
      </c>
      <c r="X59" s="92">
        <v>0</v>
      </c>
      <c r="Y59" s="92">
        <v>0</v>
      </c>
    </row>
    <row r="60" spans="2:25" ht="15.95" hidden="1" customHeight="1" x14ac:dyDescent="0.2">
      <c r="B60" s="124" t="s">
        <v>108</v>
      </c>
      <c r="C60" s="90" t="s">
        <v>591</v>
      </c>
      <c r="D60" s="138">
        <f t="shared" si="0"/>
        <v>0</v>
      </c>
      <c r="E60" s="135"/>
      <c r="F60" s="92">
        <v>0</v>
      </c>
      <c r="G60" s="92">
        <v>0</v>
      </c>
      <c r="H60" s="92">
        <v>0</v>
      </c>
      <c r="I60" s="92">
        <v>0</v>
      </c>
      <c r="J60" s="92">
        <v>0</v>
      </c>
      <c r="K60" s="92">
        <v>0</v>
      </c>
      <c r="L60" s="92">
        <v>0</v>
      </c>
      <c r="M60" s="92">
        <v>0</v>
      </c>
      <c r="N60" s="92">
        <v>0</v>
      </c>
      <c r="O60" s="92">
        <v>0</v>
      </c>
      <c r="P60" s="92">
        <v>0</v>
      </c>
      <c r="Q60" s="92">
        <v>0</v>
      </c>
      <c r="R60" s="92">
        <v>0</v>
      </c>
      <c r="S60" s="92">
        <v>0</v>
      </c>
      <c r="T60" s="92">
        <v>0</v>
      </c>
      <c r="U60" s="92">
        <v>0</v>
      </c>
      <c r="V60" s="92">
        <v>0</v>
      </c>
      <c r="W60" s="92">
        <v>0</v>
      </c>
      <c r="X60" s="92">
        <v>0</v>
      </c>
      <c r="Y60" s="92">
        <v>0</v>
      </c>
    </row>
    <row r="61" spans="2:25" ht="15.95" hidden="1" customHeight="1" x14ac:dyDescent="0.2">
      <c r="B61" s="124" t="s">
        <v>110</v>
      </c>
      <c r="C61" s="90" t="s">
        <v>592</v>
      </c>
      <c r="D61" s="138">
        <f t="shared" si="0"/>
        <v>0</v>
      </c>
      <c r="E61" s="135"/>
      <c r="F61" s="92">
        <v>0</v>
      </c>
      <c r="G61" s="92">
        <v>0</v>
      </c>
      <c r="H61" s="92">
        <v>0</v>
      </c>
      <c r="I61" s="92">
        <v>0</v>
      </c>
      <c r="J61" s="92">
        <v>0</v>
      </c>
      <c r="K61" s="92">
        <v>0</v>
      </c>
      <c r="L61" s="92">
        <v>0</v>
      </c>
      <c r="M61" s="92">
        <v>0</v>
      </c>
      <c r="N61" s="92">
        <v>0</v>
      </c>
      <c r="O61" s="92">
        <v>0</v>
      </c>
      <c r="P61" s="92">
        <v>0</v>
      </c>
      <c r="Q61" s="92">
        <v>0</v>
      </c>
      <c r="R61" s="92">
        <v>0</v>
      </c>
      <c r="S61" s="92">
        <v>0</v>
      </c>
      <c r="T61" s="92">
        <v>0</v>
      </c>
      <c r="U61" s="92">
        <v>0</v>
      </c>
      <c r="V61" s="92">
        <v>0</v>
      </c>
      <c r="W61" s="92">
        <v>0</v>
      </c>
      <c r="X61" s="92">
        <v>0</v>
      </c>
      <c r="Y61" s="92">
        <v>0</v>
      </c>
    </row>
    <row r="62" spans="2:25" ht="15.95" hidden="1" customHeight="1" x14ac:dyDescent="0.2">
      <c r="B62" s="124" t="s">
        <v>112</v>
      </c>
      <c r="C62" s="90" t="s">
        <v>593</v>
      </c>
      <c r="D62" s="138">
        <f t="shared" si="0"/>
        <v>0</v>
      </c>
      <c r="E62" s="135"/>
      <c r="F62" s="92">
        <v>0</v>
      </c>
      <c r="G62" s="92">
        <v>0</v>
      </c>
      <c r="H62" s="92">
        <v>0</v>
      </c>
      <c r="I62" s="92">
        <v>0</v>
      </c>
      <c r="J62" s="92">
        <v>0</v>
      </c>
      <c r="K62" s="92">
        <v>0</v>
      </c>
      <c r="L62" s="92">
        <v>0</v>
      </c>
      <c r="M62" s="92">
        <v>0</v>
      </c>
      <c r="N62" s="92">
        <v>0</v>
      </c>
      <c r="O62" s="92">
        <v>0</v>
      </c>
      <c r="P62" s="92">
        <v>0</v>
      </c>
      <c r="Q62" s="92">
        <v>0</v>
      </c>
      <c r="R62" s="92">
        <v>0</v>
      </c>
      <c r="S62" s="92">
        <v>0</v>
      </c>
      <c r="T62" s="92">
        <v>0</v>
      </c>
      <c r="U62" s="92">
        <v>0</v>
      </c>
      <c r="V62" s="92">
        <v>0</v>
      </c>
      <c r="W62" s="92">
        <v>0</v>
      </c>
      <c r="X62" s="92">
        <v>0</v>
      </c>
      <c r="Y62" s="92">
        <v>0</v>
      </c>
    </row>
    <row r="63" spans="2:25" ht="15.95" customHeight="1" x14ac:dyDescent="0.2">
      <c r="B63" s="129" t="s">
        <v>114</v>
      </c>
      <c r="C63" s="105" t="s">
        <v>594</v>
      </c>
      <c r="D63" s="140">
        <f>SUM(D64:D73)</f>
        <v>0</v>
      </c>
      <c r="E63" s="135"/>
      <c r="F63" s="107">
        <f>SUM(F64:F73)</f>
        <v>0</v>
      </c>
      <c r="G63" s="107">
        <f t="shared" ref="G63:Y63" si="7">SUM(G64:G73)</f>
        <v>0</v>
      </c>
      <c r="H63" s="107">
        <f t="shared" si="7"/>
        <v>0</v>
      </c>
      <c r="I63" s="107">
        <f t="shared" si="7"/>
        <v>0</v>
      </c>
      <c r="J63" s="107">
        <f t="shared" si="7"/>
        <v>0</v>
      </c>
      <c r="K63" s="107">
        <f t="shared" si="7"/>
        <v>0</v>
      </c>
      <c r="L63" s="107">
        <f t="shared" si="7"/>
        <v>0</v>
      </c>
      <c r="M63" s="107">
        <f t="shared" si="7"/>
        <v>0</v>
      </c>
      <c r="N63" s="107">
        <f t="shared" si="7"/>
        <v>0</v>
      </c>
      <c r="O63" s="107">
        <f t="shared" si="7"/>
        <v>0</v>
      </c>
      <c r="P63" s="107">
        <f t="shared" si="7"/>
        <v>0</v>
      </c>
      <c r="Q63" s="107">
        <f t="shared" si="7"/>
        <v>0</v>
      </c>
      <c r="R63" s="107">
        <f t="shared" si="7"/>
        <v>0</v>
      </c>
      <c r="S63" s="107">
        <f t="shared" si="7"/>
        <v>0</v>
      </c>
      <c r="T63" s="107">
        <f t="shared" si="7"/>
        <v>0</v>
      </c>
      <c r="U63" s="107">
        <f t="shared" si="7"/>
        <v>0</v>
      </c>
      <c r="V63" s="107">
        <f t="shared" si="7"/>
        <v>0</v>
      </c>
      <c r="W63" s="107">
        <f t="shared" si="7"/>
        <v>0</v>
      </c>
      <c r="X63" s="107">
        <f t="shared" si="7"/>
        <v>0</v>
      </c>
      <c r="Y63" s="107">
        <f t="shared" si="7"/>
        <v>0</v>
      </c>
    </row>
    <row r="64" spans="2:25" ht="15.95" hidden="1" customHeight="1" x14ac:dyDescent="0.2">
      <c r="B64" s="124" t="s">
        <v>116</v>
      </c>
      <c r="C64" s="90" t="s">
        <v>595</v>
      </c>
      <c r="D64" s="138">
        <f t="shared" si="0"/>
        <v>0</v>
      </c>
      <c r="E64" s="135"/>
      <c r="F64" s="92">
        <v>0</v>
      </c>
      <c r="G64" s="92">
        <v>0</v>
      </c>
      <c r="H64" s="92">
        <v>0</v>
      </c>
      <c r="I64" s="92">
        <v>0</v>
      </c>
      <c r="J64" s="92">
        <v>0</v>
      </c>
      <c r="K64" s="92">
        <v>0</v>
      </c>
      <c r="L64" s="92">
        <v>0</v>
      </c>
      <c r="M64" s="92">
        <v>0</v>
      </c>
      <c r="N64" s="92">
        <v>0</v>
      </c>
      <c r="O64" s="92">
        <v>0</v>
      </c>
      <c r="P64" s="92">
        <v>0</v>
      </c>
      <c r="Q64" s="92">
        <v>0</v>
      </c>
      <c r="R64" s="92">
        <v>0</v>
      </c>
      <c r="S64" s="92">
        <v>0</v>
      </c>
      <c r="T64" s="92">
        <v>0</v>
      </c>
      <c r="U64" s="92">
        <v>0</v>
      </c>
      <c r="V64" s="92">
        <v>0</v>
      </c>
      <c r="W64" s="92">
        <v>0</v>
      </c>
      <c r="X64" s="92">
        <v>0</v>
      </c>
      <c r="Y64" s="92">
        <v>0</v>
      </c>
    </row>
    <row r="65" spans="2:25" ht="15.95" hidden="1" customHeight="1" x14ac:dyDescent="0.2">
      <c r="B65" s="124" t="s">
        <v>118</v>
      </c>
      <c r="C65" s="90" t="s">
        <v>596</v>
      </c>
      <c r="D65" s="138">
        <f t="shared" si="0"/>
        <v>0</v>
      </c>
      <c r="E65" s="135"/>
      <c r="F65" s="92">
        <v>0</v>
      </c>
      <c r="G65" s="92">
        <v>0</v>
      </c>
      <c r="H65" s="92">
        <v>0</v>
      </c>
      <c r="I65" s="92">
        <v>0</v>
      </c>
      <c r="J65" s="92">
        <v>0</v>
      </c>
      <c r="K65" s="92">
        <v>0</v>
      </c>
      <c r="L65" s="92">
        <v>0</v>
      </c>
      <c r="M65" s="92">
        <v>0</v>
      </c>
      <c r="N65" s="92">
        <v>0</v>
      </c>
      <c r="O65" s="92">
        <v>0</v>
      </c>
      <c r="P65" s="92">
        <v>0</v>
      </c>
      <c r="Q65" s="92">
        <v>0</v>
      </c>
      <c r="R65" s="92">
        <v>0</v>
      </c>
      <c r="S65" s="92">
        <v>0</v>
      </c>
      <c r="T65" s="92">
        <v>0</v>
      </c>
      <c r="U65" s="92">
        <v>0</v>
      </c>
      <c r="V65" s="92">
        <v>0</v>
      </c>
      <c r="W65" s="92">
        <v>0</v>
      </c>
      <c r="X65" s="92">
        <v>0</v>
      </c>
      <c r="Y65" s="92">
        <v>0</v>
      </c>
    </row>
    <row r="66" spans="2:25" ht="15.95" hidden="1" customHeight="1" x14ac:dyDescent="0.2">
      <c r="B66" s="124" t="s">
        <v>120</v>
      </c>
      <c r="C66" s="90" t="s">
        <v>597</v>
      </c>
      <c r="D66" s="138">
        <f t="shared" si="0"/>
        <v>0</v>
      </c>
      <c r="E66" s="135"/>
      <c r="F66" s="92">
        <v>0</v>
      </c>
      <c r="G66" s="92">
        <v>0</v>
      </c>
      <c r="H66" s="92">
        <v>0</v>
      </c>
      <c r="I66" s="92">
        <v>0</v>
      </c>
      <c r="J66" s="92">
        <v>0</v>
      </c>
      <c r="K66" s="92">
        <v>0</v>
      </c>
      <c r="L66" s="92">
        <v>0</v>
      </c>
      <c r="M66" s="92">
        <v>0</v>
      </c>
      <c r="N66" s="92">
        <v>0</v>
      </c>
      <c r="O66" s="92">
        <v>0</v>
      </c>
      <c r="P66" s="92">
        <v>0</v>
      </c>
      <c r="Q66" s="92">
        <v>0</v>
      </c>
      <c r="R66" s="92">
        <v>0</v>
      </c>
      <c r="S66" s="92">
        <v>0</v>
      </c>
      <c r="T66" s="92">
        <v>0</v>
      </c>
      <c r="U66" s="92">
        <v>0</v>
      </c>
      <c r="V66" s="92">
        <v>0</v>
      </c>
      <c r="W66" s="92">
        <v>0</v>
      </c>
      <c r="X66" s="92">
        <v>0</v>
      </c>
      <c r="Y66" s="92">
        <v>0</v>
      </c>
    </row>
    <row r="67" spans="2:25" ht="15.95" hidden="1" customHeight="1" x14ac:dyDescent="0.2">
      <c r="B67" s="124" t="s">
        <v>122</v>
      </c>
      <c r="C67" s="90" t="s">
        <v>598</v>
      </c>
      <c r="D67" s="138">
        <f t="shared" si="0"/>
        <v>0</v>
      </c>
      <c r="E67" s="135"/>
      <c r="F67" s="92">
        <v>0</v>
      </c>
      <c r="G67" s="92">
        <v>0</v>
      </c>
      <c r="H67" s="92">
        <v>0</v>
      </c>
      <c r="I67" s="92">
        <v>0</v>
      </c>
      <c r="J67" s="92">
        <v>0</v>
      </c>
      <c r="K67" s="92">
        <v>0</v>
      </c>
      <c r="L67" s="92">
        <v>0</v>
      </c>
      <c r="M67" s="92">
        <v>0</v>
      </c>
      <c r="N67" s="92">
        <v>0</v>
      </c>
      <c r="O67" s="92">
        <v>0</v>
      </c>
      <c r="P67" s="92">
        <v>0</v>
      </c>
      <c r="Q67" s="92">
        <v>0</v>
      </c>
      <c r="R67" s="92">
        <v>0</v>
      </c>
      <c r="S67" s="92">
        <v>0</v>
      </c>
      <c r="T67" s="92">
        <v>0</v>
      </c>
      <c r="U67" s="92">
        <v>0</v>
      </c>
      <c r="V67" s="92">
        <v>0</v>
      </c>
      <c r="W67" s="92">
        <v>0</v>
      </c>
      <c r="X67" s="92">
        <v>0</v>
      </c>
      <c r="Y67" s="92">
        <v>0</v>
      </c>
    </row>
    <row r="68" spans="2:25" ht="15.95" hidden="1" customHeight="1" x14ac:dyDescent="0.2">
      <c r="B68" s="124" t="s">
        <v>124</v>
      </c>
      <c r="C68" s="90" t="s">
        <v>599</v>
      </c>
      <c r="D68" s="138">
        <f t="shared" si="0"/>
        <v>0</v>
      </c>
      <c r="E68" s="135"/>
      <c r="F68" s="92">
        <v>0</v>
      </c>
      <c r="G68" s="92">
        <v>0</v>
      </c>
      <c r="H68" s="92">
        <v>0</v>
      </c>
      <c r="I68" s="92">
        <v>0</v>
      </c>
      <c r="J68" s="92">
        <v>0</v>
      </c>
      <c r="K68" s="92">
        <v>0</v>
      </c>
      <c r="L68" s="92">
        <v>0</v>
      </c>
      <c r="M68" s="92">
        <v>0</v>
      </c>
      <c r="N68" s="92">
        <v>0</v>
      </c>
      <c r="O68" s="92">
        <v>0</v>
      </c>
      <c r="P68" s="92">
        <v>0</v>
      </c>
      <c r="Q68" s="92">
        <v>0</v>
      </c>
      <c r="R68" s="92">
        <v>0</v>
      </c>
      <c r="S68" s="92">
        <v>0</v>
      </c>
      <c r="T68" s="92">
        <v>0</v>
      </c>
      <c r="U68" s="92">
        <v>0</v>
      </c>
      <c r="V68" s="92">
        <v>0</v>
      </c>
      <c r="W68" s="92">
        <v>0</v>
      </c>
      <c r="X68" s="92">
        <v>0</v>
      </c>
      <c r="Y68" s="92">
        <v>0</v>
      </c>
    </row>
    <row r="69" spans="2:25" ht="15.95" hidden="1" customHeight="1" x14ac:dyDescent="0.2">
      <c r="B69" s="124" t="s">
        <v>126</v>
      </c>
      <c r="C69" s="90" t="s">
        <v>600</v>
      </c>
      <c r="D69" s="138">
        <f t="shared" si="0"/>
        <v>0</v>
      </c>
      <c r="E69" s="135"/>
      <c r="F69" s="92">
        <v>0</v>
      </c>
      <c r="G69" s="92">
        <v>0</v>
      </c>
      <c r="H69" s="92">
        <v>0</v>
      </c>
      <c r="I69" s="92">
        <v>0</v>
      </c>
      <c r="J69" s="92">
        <v>0</v>
      </c>
      <c r="K69" s="92">
        <v>0</v>
      </c>
      <c r="L69" s="92">
        <v>0</v>
      </c>
      <c r="M69" s="92">
        <v>0</v>
      </c>
      <c r="N69" s="92">
        <v>0</v>
      </c>
      <c r="O69" s="92">
        <v>0</v>
      </c>
      <c r="P69" s="92">
        <v>0</v>
      </c>
      <c r="Q69" s="92">
        <v>0</v>
      </c>
      <c r="R69" s="92">
        <v>0</v>
      </c>
      <c r="S69" s="92">
        <v>0</v>
      </c>
      <c r="T69" s="92">
        <v>0</v>
      </c>
      <c r="U69" s="92">
        <v>0</v>
      </c>
      <c r="V69" s="92">
        <v>0</v>
      </c>
      <c r="W69" s="92">
        <v>0</v>
      </c>
      <c r="X69" s="92">
        <v>0</v>
      </c>
      <c r="Y69" s="92">
        <v>0</v>
      </c>
    </row>
    <row r="70" spans="2:25" ht="15.95" hidden="1" customHeight="1" x14ac:dyDescent="0.2">
      <c r="B70" s="124" t="s">
        <v>128</v>
      </c>
      <c r="C70" s="90" t="s">
        <v>601</v>
      </c>
      <c r="D70" s="138">
        <f t="shared" si="0"/>
        <v>0</v>
      </c>
      <c r="E70" s="135"/>
      <c r="F70" s="92">
        <v>0</v>
      </c>
      <c r="G70" s="92">
        <v>0</v>
      </c>
      <c r="H70" s="92">
        <v>0</v>
      </c>
      <c r="I70" s="92">
        <v>0</v>
      </c>
      <c r="J70" s="92">
        <v>0</v>
      </c>
      <c r="K70" s="92">
        <v>0</v>
      </c>
      <c r="L70" s="92">
        <v>0</v>
      </c>
      <c r="M70" s="92">
        <v>0</v>
      </c>
      <c r="N70" s="92">
        <v>0</v>
      </c>
      <c r="O70" s="92">
        <v>0</v>
      </c>
      <c r="P70" s="92">
        <v>0</v>
      </c>
      <c r="Q70" s="92">
        <v>0</v>
      </c>
      <c r="R70" s="92">
        <v>0</v>
      </c>
      <c r="S70" s="92">
        <v>0</v>
      </c>
      <c r="T70" s="92">
        <v>0</v>
      </c>
      <c r="U70" s="92">
        <v>0</v>
      </c>
      <c r="V70" s="92">
        <v>0</v>
      </c>
      <c r="W70" s="92">
        <v>0</v>
      </c>
      <c r="X70" s="92">
        <v>0</v>
      </c>
      <c r="Y70" s="92">
        <v>0</v>
      </c>
    </row>
    <row r="71" spans="2:25" ht="15.95" hidden="1" customHeight="1" x14ac:dyDescent="0.2">
      <c r="B71" s="124" t="s">
        <v>130</v>
      </c>
      <c r="C71" s="90" t="s">
        <v>602</v>
      </c>
      <c r="D71" s="138">
        <f t="shared" si="0"/>
        <v>0</v>
      </c>
      <c r="E71" s="135"/>
      <c r="F71" s="92">
        <v>0</v>
      </c>
      <c r="G71" s="92">
        <v>0</v>
      </c>
      <c r="H71" s="92">
        <v>0</v>
      </c>
      <c r="I71" s="92">
        <v>0</v>
      </c>
      <c r="J71" s="92">
        <v>0</v>
      </c>
      <c r="K71" s="92">
        <v>0</v>
      </c>
      <c r="L71" s="92">
        <v>0</v>
      </c>
      <c r="M71" s="92">
        <v>0</v>
      </c>
      <c r="N71" s="92">
        <v>0</v>
      </c>
      <c r="O71" s="92">
        <v>0</v>
      </c>
      <c r="P71" s="92">
        <v>0</v>
      </c>
      <c r="Q71" s="92">
        <v>0</v>
      </c>
      <c r="R71" s="92">
        <v>0</v>
      </c>
      <c r="S71" s="92">
        <v>0</v>
      </c>
      <c r="T71" s="92">
        <v>0</v>
      </c>
      <c r="U71" s="92">
        <v>0</v>
      </c>
      <c r="V71" s="92">
        <v>0</v>
      </c>
      <c r="W71" s="92">
        <v>0</v>
      </c>
      <c r="X71" s="92">
        <v>0</v>
      </c>
      <c r="Y71" s="92">
        <v>0</v>
      </c>
    </row>
    <row r="72" spans="2:25" ht="15.95" hidden="1" customHeight="1" x14ac:dyDescent="0.2">
      <c r="B72" s="124" t="s">
        <v>132</v>
      </c>
      <c r="C72" s="90" t="s">
        <v>603</v>
      </c>
      <c r="D72" s="138">
        <f t="shared" ref="D72:D135" si="8">SUM(F72:Y72)</f>
        <v>0</v>
      </c>
      <c r="E72" s="135"/>
      <c r="F72" s="92">
        <v>0</v>
      </c>
      <c r="G72" s="92">
        <v>0</v>
      </c>
      <c r="H72" s="92">
        <v>0</v>
      </c>
      <c r="I72" s="92">
        <v>0</v>
      </c>
      <c r="J72" s="92">
        <v>0</v>
      </c>
      <c r="K72" s="92">
        <v>0</v>
      </c>
      <c r="L72" s="92">
        <v>0</v>
      </c>
      <c r="M72" s="92">
        <v>0</v>
      </c>
      <c r="N72" s="92">
        <v>0</v>
      </c>
      <c r="O72" s="92">
        <v>0</v>
      </c>
      <c r="P72" s="92">
        <v>0</v>
      </c>
      <c r="Q72" s="92">
        <v>0</v>
      </c>
      <c r="R72" s="92">
        <v>0</v>
      </c>
      <c r="S72" s="92">
        <v>0</v>
      </c>
      <c r="T72" s="92">
        <v>0</v>
      </c>
      <c r="U72" s="92">
        <v>0</v>
      </c>
      <c r="V72" s="92">
        <v>0</v>
      </c>
      <c r="W72" s="92">
        <v>0</v>
      </c>
      <c r="X72" s="92">
        <v>0</v>
      </c>
      <c r="Y72" s="92">
        <v>0</v>
      </c>
    </row>
    <row r="73" spans="2:25" ht="15.95" hidden="1" customHeight="1" x14ac:dyDescent="0.2">
      <c r="B73" s="124" t="s">
        <v>134</v>
      </c>
      <c r="C73" s="90" t="s">
        <v>604</v>
      </c>
      <c r="D73" s="138">
        <f t="shared" si="8"/>
        <v>0</v>
      </c>
      <c r="E73" s="135"/>
      <c r="F73" s="92">
        <v>0</v>
      </c>
      <c r="G73" s="92">
        <v>0</v>
      </c>
      <c r="H73" s="92">
        <v>0</v>
      </c>
      <c r="I73" s="92">
        <v>0</v>
      </c>
      <c r="J73" s="92">
        <v>0</v>
      </c>
      <c r="K73" s="92">
        <v>0</v>
      </c>
      <c r="L73" s="92">
        <v>0</v>
      </c>
      <c r="M73" s="92">
        <v>0</v>
      </c>
      <c r="N73" s="92">
        <v>0</v>
      </c>
      <c r="O73" s="92">
        <v>0</v>
      </c>
      <c r="P73" s="92">
        <v>0</v>
      </c>
      <c r="Q73" s="92">
        <v>0</v>
      </c>
      <c r="R73" s="92">
        <v>0</v>
      </c>
      <c r="S73" s="92">
        <v>0</v>
      </c>
      <c r="T73" s="92">
        <v>0</v>
      </c>
      <c r="U73" s="92">
        <v>0</v>
      </c>
      <c r="V73" s="92">
        <v>0</v>
      </c>
      <c r="W73" s="92">
        <v>0</v>
      </c>
      <c r="X73" s="92">
        <v>0</v>
      </c>
      <c r="Y73" s="92">
        <v>0</v>
      </c>
    </row>
    <row r="74" spans="2:25" ht="15.95" customHeight="1" x14ac:dyDescent="0.2">
      <c r="B74" s="129" t="s">
        <v>136</v>
      </c>
      <c r="C74" s="105" t="s">
        <v>605</v>
      </c>
      <c r="D74" s="140">
        <f>SUM(D75:D84)</f>
        <v>0</v>
      </c>
      <c r="E74" s="135"/>
      <c r="F74" s="107">
        <f>SUM(F75:F84)</f>
        <v>0</v>
      </c>
      <c r="G74" s="107">
        <f t="shared" ref="G74:Y74" si="9">SUM(G75:G84)</f>
        <v>0</v>
      </c>
      <c r="H74" s="107">
        <f t="shared" si="9"/>
        <v>0</v>
      </c>
      <c r="I74" s="107">
        <f t="shared" si="9"/>
        <v>0</v>
      </c>
      <c r="J74" s="107">
        <f t="shared" si="9"/>
        <v>0</v>
      </c>
      <c r="K74" s="107">
        <f t="shared" si="9"/>
        <v>0</v>
      </c>
      <c r="L74" s="107">
        <f t="shared" si="9"/>
        <v>0</v>
      </c>
      <c r="M74" s="107">
        <f t="shared" si="9"/>
        <v>0</v>
      </c>
      <c r="N74" s="107">
        <f t="shared" si="9"/>
        <v>0</v>
      </c>
      <c r="O74" s="107">
        <f t="shared" si="9"/>
        <v>0</v>
      </c>
      <c r="P74" s="107">
        <f t="shared" si="9"/>
        <v>0</v>
      </c>
      <c r="Q74" s="107">
        <f t="shared" si="9"/>
        <v>0</v>
      </c>
      <c r="R74" s="107">
        <f t="shared" si="9"/>
        <v>0</v>
      </c>
      <c r="S74" s="107">
        <f t="shared" si="9"/>
        <v>0</v>
      </c>
      <c r="T74" s="107">
        <f t="shared" si="9"/>
        <v>0</v>
      </c>
      <c r="U74" s="107">
        <f t="shared" si="9"/>
        <v>0</v>
      </c>
      <c r="V74" s="107">
        <f t="shared" si="9"/>
        <v>0</v>
      </c>
      <c r="W74" s="107">
        <f t="shared" si="9"/>
        <v>0</v>
      </c>
      <c r="X74" s="107">
        <f t="shared" si="9"/>
        <v>0</v>
      </c>
      <c r="Y74" s="107">
        <f t="shared" si="9"/>
        <v>0</v>
      </c>
    </row>
    <row r="75" spans="2:25" ht="15.95" hidden="1" customHeight="1" x14ac:dyDescent="0.2">
      <c r="B75" s="124" t="s">
        <v>138</v>
      </c>
      <c r="C75" s="90" t="s">
        <v>606</v>
      </c>
      <c r="D75" s="138">
        <f t="shared" si="8"/>
        <v>0</v>
      </c>
      <c r="E75" s="135"/>
      <c r="F75" s="92">
        <v>0</v>
      </c>
      <c r="G75" s="92">
        <v>0</v>
      </c>
      <c r="H75" s="92">
        <v>0</v>
      </c>
      <c r="I75" s="92">
        <v>0</v>
      </c>
      <c r="J75" s="92">
        <v>0</v>
      </c>
      <c r="K75" s="92">
        <v>0</v>
      </c>
      <c r="L75" s="92">
        <v>0</v>
      </c>
      <c r="M75" s="92">
        <v>0</v>
      </c>
      <c r="N75" s="92">
        <v>0</v>
      </c>
      <c r="O75" s="92">
        <v>0</v>
      </c>
      <c r="P75" s="92">
        <v>0</v>
      </c>
      <c r="Q75" s="92">
        <v>0</v>
      </c>
      <c r="R75" s="92">
        <v>0</v>
      </c>
      <c r="S75" s="92">
        <v>0</v>
      </c>
      <c r="T75" s="92">
        <v>0</v>
      </c>
      <c r="U75" s="92">
        <v>0</v>
      </c>
      <c r="V75" s="92">
        <v>0</v>
      </c>
      <c r="W75" s="92">
        <v>0</v>
      </c>
      <c r="X75" s="92">
        <v>0</v>
      </c>
      <c r="Y75" s="92">
        <v>0</v>
      </c>
    </row>
    <row r="76" spans="2:25" ht="15.95" hidden="1" customHeight="1" x14ac:dyDescent="0.2">
      <c r="B76" s="124" t="s">
        <v>140</v>
      </c>
      <c r="C76" s="90" t="s">
        <v>607</v>
      </c>
      <c r="D76" s="138">
        <f t="shared" si="8"/>
        <v>0</v>
      </c>
      <c r="E76" s="135"/>
      <c r="F76" s="92">
        <v>0</v>
      </c>
      <c r="G76" s="92">
        <v>0</v>
      </c>
      <c r="H76" s="92">
        <v>0</v>
      </c>
      <c r="I76" s="92">
        <v>0</v>
      </c>
      <c r="J76" s="92">
        <v>0</v>
      </c>
      <c r="K76" s="92">
        <v>0</v>
      </c>
      <c r="L76" s="92">
        <v>0</v>
      </c>
      <c r="M76" s="92">
        <v>0</v>
      </c>
      <c r="N76" s="92">
        <v>0</v>
      </c>
      <c r="O76" s="92">
        <v>0</v>
      </c>
      <c r="P76" s="92">
        <v>0</v>
      </c>
      <c r="Q76" s="92">
        <v>0</v>
      </c>
      <c r="R76" s="92">
        <v>0</v>
      </c>
      <c r="S76" s="92">
        <v>0</v>
      </c>
      <c r="T76" s="92">
        <v>0</v>
      </c>
      <c r="U76" s="92">
        <v>0</v>
      </c>
      <c r="V76" s="92">
        <v>0</v>
      </c>
      <c r="W76" s="92">
        <v>0</v>
      </c>
      <c r="X76" s="92">
        <v>0</v>
      </c>
      <c r="Y76" s="92">
        <v>0</v>
      </c>
    </row>
    <row r="77" spans="2:25" ht="15.95" hidden="1" customHeight="1" x14ac:dyDescent="0.2">
      <c r="B77" s="124" t="s">
        <v>142</v>
      </c>
      <c r="C77" s="90" t="s">
        <v>608</v>
      </c>
      <c r="D77" s="138">
        <f t="shared" si="8"/>
        <v>0</v>
      </c>
      <c r="E77" s="135"/>
      <c r="F77" s="92">
        <v>0</v>
      </c>
      <c r="G77" s="92">
        <v>0</v>
      </c>
      <c r="H77" s="92">
        <v>0</v>
      </c>
      <c r="I77" s="92">
        <v>0</v>
      </c>
      <c r="J77" s="92">
        <v>0</v>
      </c>
      <c r="K77" s="92">
        <v>0</v>
      </c>
      <c r="L77" s="92">
        <v>0</v>
      </c>
      <c r="M77" s="92">
        <v>0</v>
      </c>
      <c r="N77" s="92">
        <v>0</v>
      </c>
      <c r="O77" s="92">
        <v>0</v>
      </c>
      <c r="P77" s="92">
        <v>0</v>
      </c>
      <c r="Q77" s="92">
        <v>0</v>
      </c>
      <c r="R77" s="92">
        <v>0</v>
      </c>
      <c r="S77" s="92">
        <v>0</v>
      </c>
      <c r="T77" s="92">
        <v>0</v>
      </c>
      <c r="U77" s="92">
        <v>0</v>
      </c>
      <c r="V77" s="92">
        <v>0</v>
      </c>
      <c r="W77" s="92">
        <v>0</v>
      </c>
      <c r="X77" s="92">
        <v>0</v>
      </c>
      <c r="Y77" s="92">
        <v>0</v>
      </c>
    </row>
    <row r="78" spans="2:25" ht="15.95" hidden="1" customHeight="1" x14ac:dyDescent="0.2">
      <c r="B78" s="124" t="s">
        <v>144</v>
      </c>
      <c r="C78" s="90" t="s">
        <v>609</v>
      </c>
      <c r="D78" s="138">
        <f t="shared" si="8"/>
        <v>0</v>
      </c>
      <c r="E78" s="135"/>
      <c r="F78" s="92">
        <v>0</v>
      </c>
      <c r="G78" s="92">
        <v>0</v>
      </c>
      <c r="H78" s="92">
        <v>0</v>
      </c>
      <c r="I78" s="92">
        <v>0</v>
      </c>
      <c r="J78" s="92">
        <v>0</v>
      </c>
      <c r="K78" s="92">
        <v>0</v>
      </c>
      <c r="L78" s="92">
        <v>0</v>
      </c>
      <c r="M78" s="92">
        <v>0</v>
      </c>
      <c r="N78" s="92">
        <v>0</v>
      </c>
      <c r="O78" s="92">
        <v>0</v>
      </c>
      <c r="P78" s="92">
        <v>0</v>
      </c>
      <c r="Q78" s="92">
        <v>0</v>
      </c>
      <c r="R78" s="92">
        <v>0</v>
      </c>
      <c r="S78" s="92">
        <v>0</v>
      </c>
      <c r="T78" s="92">
        <v>0</v>
      </c>
      <c r="U78" s="92">
        <v>0</v>
      </c>
      <c r="V78" s="92">
        <v>0</v>
      </c>
      <c r="W78" s="92">
        <v>0</v>
      </c>
      <c r="X78" s="92">
        <v>0</v>
      </c>
      <c r="Y78" s="92">
        <v>0</v>
      </c>
    </row>
    <row r="79" spans="2:25" ht="15.95" hidden="1" customHeight="1" x14ac:dyDescent="0.2">
      <c r="B79" s="124" t="s">
        <v>146</v>
      </c>
      <c r="C79" s="90" t="s">
        <v>610</v>
      </c>
      <c r="D79" s="138">
        <f t="shared" si="8"/>
        <v>0</v>
      </c>
      <c r="E79" s="135"/>
      <c r="F79" s="92">
        <v>0</v>
      </c>
      <c r="G79" s="92">
        <v>0</v>
      </c>
      <c r="H79" s="92">
        <v>0</v>
      </c>
      <c r="I79" s="92">
        <v>0</v>
      </c>
      <c r="J79" s="92">
        <v>0</v>
      </c>
      <c r="K79" s="92">
        <v>0</v>
      </c>
      <c r="L79" s="92">
        <v>0</v>
      </c>
      <c r="M79" s="92">
        <v>0</v>
      </c>
      <c r="N79" s="92">
        <v>0</v>
      </c>
      <c r="O79" s="92">
        <v>0</v>
      </c>
      <c r="P79" s="92">
        <v>0</v>
      </c>
      <c r="Q79" s="92">
        <v>0</v>
      </c>
      <c r="R79" s="92">
        <v>0</v>
      </c>
      <c r="S79" s="92">
        <v>0</v>
      </c>
      <c r="T79" s="92">
        <v>0</v>
      </c>
      <c r="U79" s="92">
        <v>0</v>
      </c>
      <c r="V79" s="92">
        <v>0</v>
      </c>
      <c r="W79" s="92">
        <v>0</v>
      </c>
      <c r="X79" s="92">
        <v>0</v>
      </c>
      <c r="Y79" s="92">
        <v>0</v>
      </c>
    </row>
    <row r="80" spans="2:25" ht="15.95" hidden="1" customHeight="1" x14ac:dyDescent="0.2">
      <c r="B80" s="124" t="s">
        <v>148</v>
      </c>
      <c r="C80" s="90" t="s">
        <v>611</v>
      </c>
      <c r="D80" s="138">
        <f t="shared" si="8"/>
        <v>0</v>
      </c>
      <c r="E80" s="135"/>
      <c r="F80" s="92">
        <v>0</v>
      </c>
      <c r="G80" s="92">
        <v>0</v>
      </c>
      <c r="H80" s="92">
        <v>0</v>
      </c>
      <c r="I80" s="92">
        <v>0</v>
      </c>
      <c r="J80" s="92">
        <v>0</v>
      </c>
      <c r="K80" s="92">
        <v>0</v>
      </c>
      <c r="L80" s="92">
        <v>0</v>
      </c>
      <c r="M80" s="92">
        <v>0</v>
      </c>
      <c r="N80" s="92">
        <v>0</v>
      </c>
      <c r="O80" s="92">
        <v>0</v>
      </c>
      <c r="P80" s="92">
        <v>0</v>
      </c>
      <c r="Q80" s="92">
        <v>0</v>
      </c>
      <c r="R80" s="92">
        <v>0</v>
      </c>
      <c r="S80" s="92">
        <v>0</v>
      </c>
      <c r="T80" s="92">
        <v>0</v>
      </c>
      <c r="U80" s="92">
        <v>0</v>
      </c>
      <c r="V80" s="92">
        <v>0</v>
      </c>
      <c r="W80" s="92">
        <v>0</v>
      </c>
      <c r="X80" s="92">
        <v>0</v>
      </c>
      <c r="Y80" s="92">
        <v>0</v>
      </c>
    </row>
    <row r="81" spans="2:25" ht="15.95" hidden="1" customHeight="1" x14ac:dyDescent="0.2">
      <c r="B81" s="124" t="s">
        <v>150</v>
      </c>
      <c r="C81" s="90" t="s">
        <v>612</v>
      </c>
      <c r="D81" s="138">
        <f t="shared" si="8"/>
        <v>0</v>
      </c>
      <c r="E81" s="135"/>
      <c r="F81" s="92">
        <v>0</v>
      </c>
      <c r="G81" s="92">
        <v>0</v>
      </c>
      <c r="H81" s="92">
        <v>0</v>
      </c>
      <c r="I81" s="92">
        <v>0</v>
      </c>
      <c r="J81" s="92">
        <v>0</v>
      </c>
      <c r="K81" s="92">
        <v>0</v>
      </c>
      <c r="L81" s="92">
        <v>0</v>
      </c>
      <c r="M81" s="92">
        <v>0</v>
      </c>
      <c r="N81" s="92">
        <v>0</v>
      </c>
      <c r="O81" s="92">
        <v>0</v>
      </c>
      <c r="P81" s="92">
        <v>0</v>
      </c>
      <c r="Q81" s="92">
        <v>0</v>
      </c>
      <c r="R81" s="92">
        <v>0</v>
      </c>
      <c r="S81" s="92">
        <v>0</v>
      </c>
      <c r="T81" s="92">
        <v>0</v>
      </c>
      <c r="U81" s="92">
        <v>0</v>
      </c>
      <c r="V81" s="92">
        <v>0</v>
      </c>
      <c r="W81" s="92">
        <v>0</v>
      </c>
      <c r="X81" s="92">
        <v>0</v>
      </c>
      <c r="Y81" s="92">
        <v>0</v>
      </c>
    </row>
    <row r="82" spans="2:25" ht="15.95" hidden="1" customHeight="1" x14ac:dyDescent="0.2">
      <c r="B82" s="124" t="s">
        <v>152</v>
      </c>
      <c r="C82" s="90" t="s">
        <v>613</v>
      </c>
      <c r="D82" s="138">
        <f t="shared" si="8"/>
        <v>0</v>
      </c>
      <c r="E82" s="135"/>
      <c r="F82" s="92">
        <v>0</v>
      </c>
      <c r="G82" s="92">
        <v>0</v>
      </c>
      <c r="H82" s="92">
        <v>0</v>
      </c>
      <c r="I82" s="92">
        <v>0</v>
      </c>
      <c r="J82" s="92">
        <v>0</v>
      </c>
      <c r="K82" s="92">
        <v>0</v>
      </c>
      <c r="L82" s="92">
        <v>0</v>
      </c>
      <c r="M82" s="92">
        <v>0</v>
      </c>
      <c r="N82" s="92">
        <v>0</v>
      </c>
      <c r="O82" s="92">
        <v>0</v>
      </c>
      <c r="P82" s="92">
        <v>0</v>
      </c>
      <c r="Q82" s="92">
        <v>0</v>
      </c>
      <c r="R82" s="92">
        <v>0</v>
      </c>
      <c r="S82" s="92">
        <v>0</v>
      </c>
      <c r="T82" s="92">
        <v>0</v>
      </c>
      <c r="U82" s="92">
        <v>0</v>
      </c>
      <c r="V82" s="92">
        <v>0</v>
      </c>
      <c r="W82" s="92">
        <v>0</v>
      </c>
      <c r="X82" s="92">
        <v>0</v>
      </c>
      <c r="Y82" s="92">
        <v>0</v>
      </c>
    </row>
    <row r="83" spans="2:25" ht="15.95" hidden="1" customHeight="1" x14ac:dyDescent="0.2">
      <c r="B83" s="124" t="s">
        <v>154</v>
      </c>
      <c r="C83" s="90" t="s">
        <v>614</v>
      </c>
      <c r="D83" s="138">
        <f t="shared" si="8"/>
        <v>0</v>
      </c>
      <c r="E83" s="135"/>
      <c r="F83" s="92">
        <v>0</v>
      </c>
      <c r="G83" s="92">
        <v>0</v>
      </c>
      <c r="H83" s="92">
        <v>0</v>
      </c>
      <c r="I83" s="92">
        <v>0</v>
      </c>
      <c r="J83" s="92">
        <v>0</v>
      </c>
      <c r="K83" s="92">
        <v>0</v>
      </c>
      <c r="L83" s="92">
        <v>0</v>
      </c>
      <c r="M83" s="92">
        <v>0</v>
      </c>
      <c r="N83" s="92">
        <v>0</v>
      </c>
      <c r="O83" s="92">
        <v>0</v>
      </c>
      <c r="P83" s="92">
        <v>0</v>
      </c>
      <c r="Q83" s="92">
        <v>0</v>
      </c>
      <c r="R83" s="92">
        <v>0</v>
      </c>
      <c r="S83" s="92">
        <v>0</v>
      </c>
      <c r="T83" s="92">
        <v>0</v>
      </c>
      <c r="U83" s="92">
        <v>0</v>
      </c>
      <c r="V83" s="92">
        <v>0</v>
      </c>
      <c r="W83" s="92">
        <v>0</v>
      </c>
      <c r="X83" s="92">
        <v>0</v>
      </c>
      <c r="Y83" s="92">
        <v>0</v>
      </c>
    </row>
    <row r="84" spans="2:25" ht="15.95" hidden="1" customHeight="1" x14ac:dyDescent="0.2">
      <c r="B84" s="124" t="s">
        <v>156</v>
      </c>
      <c r="C84" s="90" t="s">
        <v>615</v>
      </c>
      <c r="D84" s="138">
        <f t="shared" si="8"/>
        <v>0</v>
      </c>
      <c r="E84" s="135"/>
      <c r="F84" s="92">
        <v>0</v>
      </c>
      <c r="G84" s="92">
        <v>0</v>
      </c>
      <c r="H84" s="92">
        <v>0</v>
      </c>
      <c r="I84" s="92">
        <v>0</v>
      </c>
      <c r="J84" s="92">
        <v>0</v>
      </c>
      <c r="K84" s="92">
        <v>0</v>
      </c>
      <c r="L84" s="92">
        <v>0</v>
      </c>
      <c r="M84" s="92">
        <v>0</v>
      </c>
      <c r="N84" s="92">
        <v>0</v>
      </c>
      <c r="O84" s="92">
        <v>0</v>
      </c>
      <c r="P84" s="92">
        <v>0</v>
      </c>
      <c r="Q84" s="92">
        <v>0</v>
      </c>
      <c r="R84" s="92">
        <v>0</v>
      </c>
      <c r="S84" s="92">
        <v>0</v>
      </c>
      <c r="T84" s="92">
        <v>0</v>
      </c>
      <c r="U84" s="92">
        <v>0</v>
      </c>
      <c r="V84" s="92">
        <v>0</v>
      </c>
      <c r="W84" s="92">
        <v>0</v>
      </c>
      <c r="X84" s="92">
        <v>0</v>
      </c>
      <c r="Y84" s="92">
        <v>0</v>
      </c>
    </row>
    <row r="85" spans="2:25" ht="15.95" customHeight="1" x14ac:dyDescent="0.2">
      <c r="B85" s="125" t="s">
        <v>158</v>
      </c>
      <c r="C85" s="93" t="s">
        <v>616</v>
      </c>
      <c r="D85" s="139">
        <f>D50+D51+D52+D63+D74</f>
        <v>0</v>
      </c>
      <c r="E85" s="135"/>
      <c r="F85" s="95">
        <f>F50+F51+F52+F63+F74</f>
        <v>0</v>
      </c>
      <c r="G85" s="95">
        <f t="shared" ref="G85:Y85" si="10">G50+G51+G52+G63+G74</f>
        <v>0</v>
      </c>
      <c r="H85" s="95">
        <f t="shared" si="10"/>
        <v>0</v>
      </c>
      <c r="I85" s="95">
        <f t="shared" si="10"/>
        <v>0</v>
      </c>
      <c r="J85" s="95">
        <f t="shared" si="10"/>
        <v>0</v>
      </c>
      <c r="K85" s="95">
        <f t="shared" si="10"/>
        <v>0</v>
      </c>
      <c r="L85" s="95">
        <f t="shared" si="10"/>
        <v>0</v>
      </c>
      <c r="M85" s="95">
        <f t="shared" si="10"/>
        <v>0</v>
      </c>
      <c r="N85" s="95">
        <f t="shared" si="10"/>
        <v>0</v>
      </c>
      <c r="O85" s="95">
        <f t="shared" si="10"/>
        <v>0</v>
      </c>
      <c r="P85" s="95">
        <f t="shared" si="10"/>
        <v>0</v>
      </c>
      <c r="Q85" s="95">
        <f t="shared" si="10"/>
        <v>0</v>
      </c>
      <c r="R85" s="95">
        <f t="shared" si="10"/>
        <v>0</v>
      </c>
      <c r="S85" s="95">
        <f t="shared" si="10"/>
        <v>0</v>
      </c>
      <c r="T85" s="95">
        <f t="shared" si="10"/>
        <v>0</v>
      </c>
      <c r="U85" s="95">
        <f t="shared" si="10"/>
        <v>0</v>
      </c>
      <c r="V85" s="95">
        <f t="shared" si="10"/>
        <v>0</v>
      </c>
      <c r="W85" s="95">
        <f t="shared" si="10"/>
        <v>0</v>
      </c>
      <c r="X85" s="95">
        <f t="shared" si="10"/>
        <v>0</v>
      </c>
      <c r="Y85" s="95">
        <f t="shared" si="10"/>
        <v>0</v>
      </c>
    </row>
    <row r="86" spans="2:25" ht="15.95" customHeight="1" x14ac:dyDescent="0.2">
      <c r="B86" s="129" t="s">
        <v>160</v>
      </c>
      <c r="C86" s="105" t="s">
        <v>617</v>
      </c>
      <c r="D86" s="140">
        <f>SUM(D87:D89)</f>
        <v>0</v>
      </c>
      <c r="E86" s="135"/>
      <c r="F86" s="107">
        <f>SUM(F87:F89)</f>
        <v>0</v>
      </c>
      <c r="G86" s="107">
        <f t="shared" ref="G86:Y86" si="11">SUM(G87:G89)</f>
        <v>0</v>
      </c>
      <c r="H86" s="107">
        <f t="shared" si="11"/>
        <v>0</v>
      </c>
      <c r="I86" s="107">
        <f t="shared" si="11"/>
        <v>0</v>
      </c>
      <c r="J86" s="107">
        <f t="shared" si="11"/>
        <v>0</v>
      </c>
      <c r="K86" s="107">
        <f t="shared" si="11"/>
        <v>0</v>
      </c>
      <c r="L86" s="107">
        <f t="shared" si="11"/>
        <v>0</v>
      </c>
      <c r="M86" s="107">
        <f t="shared" si="11"/>
        <v>0</v>
      </c>
      <c r="N86" s="107">
        <f t="shared" si="11"/>
        <v>0</v>
      </c>
      <c r="O86" s="107">
        <f t="shared" si="11"/>
        <v>0</v>
      </c>
      <c r="P86" s="107">
        <f t="shared" si="11"/>
        <v>0</v>
      </c>
      <c r="Q86" s="107">
        <f t="shared" si="11"/>
        <v>0</v>
      </c>
      <c r="R86" s="107">
        <f t="shared" si="11"/>
        <v>0</v>
      </c>
      <c r="S86" s="107">
        <f t="shared" si="11"/>
        <v>0</v>
      </c>
      <c r="T86" s="107">
        <f t="shared" si="11"/>
        <v>0</v>
      </c>
      <c r="U86" s="107">
        <f t="shared" si="11"/>
        <v>0</v>
      </c>
      <c r="V86" s="107">
        <f t="shared" si="11"/>
        <v>0</v>
      </c>
      <c r="W86" s="107">
        <f t="shared" si="11"/>
        <v>0</v>
      </c>
      <c r="X86" s="107">
        <f t="shared" si="11"/>
        <v>0</v>
      </c>
      <c r="Y86" s="107">
        <f t="shared" si="11"/>
        <v>0</v>
      </c>
    </row>
    <row r="87" spans="2:25" ht="15.95" hidden="1" customHeight="1" x14ac:dyDescent="0.2">
      <c r="B87" s="124" t="s">
        <v>162</v>
      </c>
      <c r="C87" s="90" t="s">
        <v>618</v>
      </c>
      <c r="D87" s="138">
        <f t="shared" si="8"/>
        <v>0</v>
      </c>
      <c r="E87" s="135"/>
      <c r="F87" s="92">
        <v>0</v>
      </c>
      <c r="G87" s="92">
        <v>0</v>
      </c>
      <c r="H87" s="92">
        <v>0</v>
      </c>
      <c r="I87" s="92">
        <v>0</v>
      </c>
      <c r="J87" s="92">
        <v>0</v>
      </c>
      <c r="K87" s="92">
        <v>0</v>
      </c>
      <c r="L87" s="92">
        <v>0</v>
      </c>
      <c r="M87" s="92">
        <v>0</v>
      </c>
      <c r="N87" s="92">
        <v>0</v>
      </c>
      <c r="O87" s="92">
        <v>0</v>
      </c>
      <c r="P87" s="92">
        <v>0</v>
      </c>
      <c r="Q87" s="92">
        <v>0</v>
      </c>
      <c r="R87" s="92">
        <v>0</v>
      </c>
      <c r="S87" s="92">
        <v>0</v>
      </c>
      <c r="T87" s="92">
        <v>0</v>
      </c>
      <c r="U87" s="92">
        <v>0</v>
      </c>
      <c r="V87" s="92">
        <v>0</v>
      </c>
      <c r="W87" s="92">
        <v>0</v>
      </c>
      <c r="X87" s="92">
        <v>0</v>
      </c>
      <c r="Y87" s="92">
        <v>0</v>
      </c>
    </row>
    <row r="88" spans="2:25" ht="15.95" hidden="1" customHeight="1" x14ac:dyDescent="0.2">
      <c r="B88" s="124" t="s">
        <v>164</v>
      </c>
      <c r="C88" s="90" t="s">
        <v>619</v>
      </c>
      <c r="D88" s="138">
        <f t="shared" si="8"/>
        <v>0</v>
      </c>
      <c r="E88" s="135"/>
      <c r="F88" s="92">
        <v>0</v>
      </c>
      <c r="G88" s="92">
        <v>0</v>
      </c>
      <c r="H88" s="92">
        <v>0</v>
      </c>
      <c r="I88" s="92">
        <v>0</v>
      </c>
      <c r="J88" s="92">
        <v>0</v>
      </c>
      <c r="K88" s="92">
        <v>0</v>
      </c>
      <c r="L88" s="92">
        <v>0</v>
      </c>
      <c r="M88" s="92">
        <v>0</v>
      </c>
      <c r="N88" s="92">
        <v>0</v>
      </c>
      <c r="O88" s="92">
        <v>0</v>
      </c>
      <c r="P88" s="92">
        <v>0</v>
      </c>
      <c r="Q88" s="92">
        <v>0</v>
      </c>
      <c r="R88" s="92">
        <v>0</v>
      </c>
      <c r="S88" s="92">
        <v>0</v>
      </c>
      <c r="T88" s="92">
        <v>0</v>
      </c>
      <c r="U88" s="92">
        <v>0</v>
      </c>
      <c r="V88" s="92">
        <v>0</v>
      </c>
      <c r="W88" s="92">
        <v>0</v>
      </c>
      <c r="X88" s="92">
        <v>0</v>
      </c>
      <c r="Y88" s="92">
        <v>0</v>
      </c>
    </row>
    <row r="89" spans="2:25" ht="15.95" hidden="1" customHeight="1" x14ac:dyDescent="0.2">
      <c r="B89" s="124" t="s">
        <v>166</v>
      </c>
      <c r="C89" s="90" t="s">
        <v>620</v>
      </c>
      <c r="D89" s="138">
        <f t="shared" si="8"/>
        <v>0</v>
      </c>
      <c r="E89" s="135"/>
      <c r="F89" s="92">
        <v>0</v>
      </c>
      <c r="G89" s="92">
        <v>0</v>
      </c>
      <c r="H89" s="92">
        <v>0</v>
      </c>
      <c r="I89" s="92">
        <v>0</v>
      </c>
      <c r="J89" s="92">
        <v>0</v>
      </c>
      <c r="K89" s="92">
        <v>0</v>
      </c>
      <c r="L89" s="92">
        <v>0</v>
      </c>
      <c r="M89" s="92">
        <v>0</v>
      </c>
      <c r="N89" s="92">
        <v>0</v>
      </c>
      <c r="O89" s="92">
        <v>0</v>
      </c>
      <c r="P89" s="92">
        <v>0</v>
      </c>
      <c r="Q89" s="92">
        <v>0</v>
      </c>
      <c r="R89" s="92">
        <v>0</v>
      </c>
      <c r="S89" s="92">
        <v>0</v>
      </c>
      <c r="T89" s="92">
        <v>0</v>
      </c>
      <c r="U89" s="92">
        <v>0</v>
      </c>
      <c r="V89" s="92">
        <v>0</v>
      </c>
      <c r="W89" s="92">
        <v>0</v>
      </c>
      <c r="X89" s="92">
        <v>0</v>
      </c>
      <c r="Y89" s="92">
        <v>0</v>
      </c>
    </row>
    <row r="90" spans="2:25" ht="15.95" customHeight="1" x14ac:dyDescent="0.2">
      <c r="B90" s="129" t="s">
        <v>168</v>
      </c>
      <c r="C90" s="105" t="s">
        <v>621</v>
      </c>
      <c r="D90" s="140">
        <f>SUM(D91:D98)</f>
        <v>0</v>
      </c>
      <c r="E90" s="135"/>
      <c r="F90" s="107">
        <f>SUM(F91:F98)</f>
        <v>0</v>
      </c>
      <c r="G90" s="107">
        <f t="shared" ref="G90:Y90" si="12">SUM(G91:G98)</f>
        <v>0</v>
      </c>
      <c r="H90" s="107">
        <f t="shared" si="12"/>
        <v>0</v>
      </c>
      <c r="I90" s="107">
        <f t="shared" si="12"/>
        <v>0</v>
      </c>
      <c r="J90" s="107">
        <f t="shared" si="12"/>
        <v>0</v>
      </c>
      <c r="K90" s="107">
        <f t="shared" si="12"/>
        <v>0</v>
      </c>
      <c r="L90" s="107">
        <f t="shared" si="12"/>
        <v>0</v>
      </c>
      <c r="M90" s="107">
        <f t="shared" si="12"/>
        <v>0</v>
      </c>
      <c r="N90" s="107">
        <f t="shared" si="12"/>
        <v>0</v>
      </c>
      <c r="O90" s="107">
        <f t="shared" si="12"/>
        <v>0</v>
      </c>
      <c r="P90" s="107">
        <f t="shared" si="12"/>
        <v>0</v>
      </c>
      <c r="Q90" s="107">
        <f t="shared" si="12"/>
        <v>0</v>
      </c>
      <c r="R90" s="107">
        <f t="shared" si="12"/>
        <v>0</v>
      </c>
      <c r="S90" s="107">
        <f t="shared" si="12"/>
        <v>0</v>
      </c>
      <c r="T90" s="107">
        <f t="shared" si="12"/>
        <v>0</v>
      </c>
      <c r="U90" s="107">
        <f t="shared" si="12"/>
        <v>0</v>
      </c>
      <c r="V90" s="107">
        <f t="shared" si="12"/>
        <v>0</v>
      </c>
      <c r="W90" s="107">
        <f t="shared" si="12"/>
        <v>0</v>
      </c>
      <c r="X90" s="107">
        <f t="shared" si="12"/>
        <v>0</v>
      </c>
      <c r="Y90" s="107">
        <f t="shared" si="12"/>
        <v>0</v>
      </c>
    </row>
    <row r="91" spans="2:25" ht="15.95" hidden="1" customHeight="1" x14ac:dyDescent="0.2">
      <c r="B91" s="124" t="s">
        <v>170</v>
      </c>
      <c r="C91" s="90" t="s">
        <v>622</v>
      </c>
      <c r="D91" s="138">
        <f t="shared" si="8"/>
        <v>0</v>
      </c>
      <c r="E91" s="135"/>
      <c r="F91" s="92">
        <v>0</v>
      </c>
      <c r="G91" s="92">
        <v>0</v>
      </c>
      <c r="H91" s="92">
        <v>0</v>
      </c>
      <c r="I91" s="92">
        <v>0</v>
      </c>
      <c r="J91" s="92">
        <v>0</v>
      </c>
      <c r="K91" s="92">
        <v>0</v>
      </c>
      <c r="L91" s="92">
        <v>0</v>
      </c>
      <c r="M91" s="92">
        <v>0</v>
      </c>
      <c r="N91" s="92">
        <v>0</v>
      </c>
      <c r="O91" s="92">
        <v>0</v>
      </c>
      <c r="P91" s="92">
        <v>0</v>
      </c>
      <c r="Q91" s="92">
        <v>0</v>
      </c>
      <c r="R91" s="92">
        <v>0</v>
      </c>
      <c r="S91" s="92">
        <v>0</v>
      </c>
      <c r="T91" s="92">
        <v>0</v>
      </c>
      <c r="U91" s="92">
        <v>0</v>
      </c>
      <c r="V91" s="92">
        <v>0</v>
      </c>
      <c r="W91" s="92">
        <v>0</v>
      </c>
      <c r="X91" s="92">
        <v>0</v>
      </c>
      <c r="Y91" s="92">
        <v>0</v>
      </c>
    </row>
    <row r="92" spans="2:25" ht="15.95" hidden="1" customHeight="1" x14ac:dyDescent="0.2">
      <c r="B92" s="124" t="s">
        <v>172</v>
      </c>
      <c r="C92" s="90" t="s">
        <v>623</v>
      </c>
      <c r="D92" s="138">
        <f t="shared" si="8"/>
        <v>0</v>
      </c>
      <c r="E92" s="135"/>
      <c r="F92" s="92">
        <v>0</v>
      </c>
      <c r="G92" s="92">
        <v>0</v>
      </c>
      <c r="H92" s="92">
        <v>0</v>
      </c>
      <c r="I92" s="92">
        <v>0</v>
      </c>
      <c r="J92" s="92">
        <v>0</v>
      </c>
      <c r="K92" s="92">
        <v>0</v>
      </c>
      <c r="L92" s="92">
        <v>0</v>
      </c>
      <c r="M92" s="92">
        <v>0</v>
      </c>
      <c r="N92" s="92">
        <v>0</v>
      </c>
      <c r="O92" s="92">
        <v>0</v>
      </c>
      <c r="P92" s="92">
        <v>0</v>
      </c>
      <c r="Q92" s="92">
        <v>0</v>
      </c>
      <c r="R92" s="92">
        <v>0</v>
      </c>
      <c r="S92" s="92">
        <v>0</v>
      </c>
      <c r="T92" s="92">
        <v>0</v>
      </c>
      <c r="U92" s="92">
        <v>0</v>
      </c>
      <c r="V92" s="92">
        <v>0</v>
      </c>
      <c r="W92" s="92">
        <v>0</v>
      </c>
      <c r="X92" s="92">
        <v>0</v>
      </c>
      <c r="Y92" s="92">
        <v>0</v>
      </c>
    </row>
    <row r="93" spans="2:25" ht="15.95" hidden="1" customHeight="1" x14ac:dyDescent="0.2">
      <c r="B93" s="124" t="s">
        <v>174</v>
      </c>
      <c r="C93" s="90" t="s">
        <v>624</v>
      </c>
      <c r="D93" s="138">
        <f t="shared" si="8"/>
        <v>0</v>
      </c>
      <c r="E93" s="135"/>
      <c r="F93" s="92">
        <v>0</v>
      </c>
      <c r="G93" s="92">
        <v>0</v>
      </c>
      <c r="H93" s="92">
        <v>0</v>
      </c>
      <c r="I93" s="92">
        <v>0</v>
      </c>
      <c r="J93" s="92">
        <v>0</v>
      </c>
      <c r="K93" s="92">
        <v>0</v>
      </c>
      <c r="L93" s="92">
        <v>0</v>
      </c>
      <c r="M93" s="92">
        <v>0</v>
      </c>
      <c r="N93" s="92">
        <v>0</v>
      </c>
      <c r="O93" s="92">
        <v>0</v>
      </c>
      <c r="P93" s="92">
        <v>0</v>
      </c>
      <c r="Q93" s="92">
        <v>0</v>
      </c>
      <c r="R93" s="92">
        <v>0</v>
      </c>
      <c r="S93" s="92">
        <v>0</v>
      </c>
      <c r="T93" s="92">
        <v>0</v>
      </c>
      <c r="U93" s="92">
        <v>0</v>
      </c>
      <c r="V93" s="92">
        <v>0</v>
      </c>
      <c r="W93" s="92">
        <v>0</v>
      </c>
      <c r="X93" s="92">
        <v>0</v>
      </c>
      <c r="Y93" s="92">
        <v>0</v>
      </c>
    </row>
    <row r="94" spans="2:25" ht="15.95" hidden="1" customHeight="1" x14ac:dyDescent="0.2">
      <c r="B94" s="124" t="s">
        <v>176</v>
      </c>
      <c r="C94" s="90" t="s">
        <v>625</v>
      </c>
      <c r="D94" s="138">
        <f t="shared" si="8"/>
        <v>0</v>
      </c>
      <c r="E94" s="135"/>
      <c r="F94" s="92">
        <v>0</v>
      </c>
      <c r="G94" s="92">
        <v>0</v>
      </c>
      <c r="H94" s="92">
        <v>0</v>
      </c>
      <c r="I94" s="92">
        <v>0</v>
      </c>
      <c r="J94" s="92">
        <v>0</v>
      </c>
      <c r="K94" s="92">
        <v>0</v>
      </c>
      <c r="L94" s="92">
        <v>0</v>
      </c>
      <c r="M94" s="92">
        <v>0</v>
      </c>
      <c r="N94" s="92">
        <v>0</v>
      </c>
      <c r="O94" s="92">
        <v>0</v>
      </c>
      <c r="P94" s="92">
        <v>0</v>
      </c>
      <c r="Q94" s="92">
        <v>0</v>
      </c>
      <c r="R94" s="92">
        <v>0</v>
      </c>
      <c r="S94" s="92">
        <v>0</v>
      </c>
      <c r="T94" s="92">
        <v>0</v>
      </c>
      <c r="U94" s="92">
        <v>0</v>
      </c>
      <c r="V94" s="92">
        <v>0</v>
      </c>
      <c r="W94" s="92">
        <v>0</v>
      </c>
      <c r="X94" s="92">
        <v>0</v>
      </c>
      <c r="Y94" s="92">
        <v>0</v>
      </c>
    </row>
    <row r="95" spans="2:25" ht="15.95" hidden="1" customHeight="1" x14ac:dyDescent="0.2">
      <c r="B95" s="124" t="s">
        <v>178</v>
      </c>
      <c r="C95" s="90" t="s">
        <v>626</v>
      </c>
      <c r="D95" s="138">
        <f t="shared" si="8"/>
        <v>0</v>
      </c>
      <c r="E95" s="135"/>
      <c r="F95" s="92">
        <v>0</v>
      </c>
      <c r="G95" s="92">
        <v>0</v>
      </c>
      <c r="H95" s="92">
        <v>0</v>
      </c>
      <c r="I95" s="92">
        <v>0</v>
      </c>
      <c r="J95" s="92">
        <v>0</v>
      </c>
      <c r="K95" s="92">
        <v>0</v>
      </c>
      <c r="L95" s="92">
        <v>0</v>
      </c>
      <c r="M95" s="92">
        <v>0</v>
      </c>
      <c r="N95" s="92">
        <v>0</v>
      </c>
      <c r="O95" s="92">
        <v>0</v>
      </c>
      <c r="P95" s="92">
        <v>0</v>
      </c>
      <c r="Q95" s="92">
        <v>0</v>
      </c>
      <c r="R95" s="92">
        <v>0</v>
      </c>
      <c r="S95" s="92">
        <v>0</v>
      </c>
      <c r="T95" s="92">
        <v>0</v>
      </c>
      <c r="U95" s="92">
        <v>0</v>
      </c>
      <c r="V95" s="92">
        <v>0</v>
      </c>
      <c r="W95" s="92">
        <v>0</v>
      </c>
      <c r="X95" s="92">
        <v>0</v>
      </c>
      <c r="Y95" s="92">
        <v>0</v>
      </c>
    </row>
    <row r="96" spans="2:25" ht="15.95" hidden="1" customHeight="1" x14ac:dyDescent="0.2">
      <c r="B96" s="124" t="s">
        <v>180</v>
      </c>
      <c r="C96" s="90" t="s">
        <v>627</v>
      </c>
      <c r="D96" s="138">
        <f t="shared" si="8"/>
        <v>0</v>
      </c>
      <c r="E96" s="135"/>
      <c r="F96" s="92">
        <v>0</v>
      </c>
      <c r="G96" s="92">
        <v>0</v>
      </c>
      <c r="H96" s="92">
        <v>0</v>
      </c>
      <c r="I96" s="92">
        <v>0</v>
      </c>
      <c r="J96" s="92">
        <v>0</v>
      </c>
      <c r="K96" s="92">
        <v>0</v>
      </c>
      <c r="L96" s="92">
        <v>0</v>
      </c>
      <c r="M96" s="92">
        <v>0</v>
      </c>
      <c r="N96" s="92">
        <v>0</v>
      </c>
      <c r="O96" s="92">
        <v>0</v>
      </c>
      <c r="P96" s="92">
        <v>0</v>
      </c>
      <c r="Q96" s="92">
        <v>0</v>
      </c>
      <c r="R96" s="92">
        <v>0</v>
      </c>
      <c r="S96" s="92">
        <v>0</v>
      </c>
      <c r="T96" s="92">
        <v>0</v>
      </c>
      <c r="U96" s="92">
        <v>0</v>
      </c>
      <c r="V96" s="92">
        <v>0</v>
      </c>
      <c r="W96" s="92">
        <v>0</v>
      </c>
      <c r="X96" s="92">
        <v>0</v>
      </c>
      <c r="Y96" s="92">
        <v>0</v>
      </c>
    </row>
    <row r="97" spans="2:25" ht="15.95" hidden="1" customHeight="1" x14ac:dyDescent="0.2">
      <c r="B97" s="124" t="s">
        <v>182</v>
      </c>
      <c r="C97" s="90" t="s">
        <v>628</v>
      </c>
      <c r="D97" s="138">
        <f t="shared" si="8"/>
        <v>0</v>
      </c>
      <c r="E97" s="135"/>
      <c r="F97" s="92">
        <v>0</v>
      </c>
      <c r="G97" s="92">
        <v>0</v>
      </c>
      <c r="H97" s="92">
        <v>0</v>
      </c>
      <c r="I97" s="92">
        <v>0</v>
      </c>
      <c r="J97" s="92">
        <v>0</v>
      </c>
      <c r="K97" s="92">
        <v>0</v>
      </c>
      <c r="L97" s="92">
        <v>0</v>
      </c>
      <c r="M97" s="92">
        <v>0</v>
      </c>
      <c r="N97" s="92">
        <v>0</v>
      </c>
      <c r="O97" s="92">
        <v>0</v>
      </c>
      <c r="P97" s="92">
        <v>0</v>
      </c>
      <c r="Q97" s="92">
        <v>0</v>
      </c>
      <c r="R97" s="92">
        <v>0</v>
      </c>
      <c r="S97" s="92">
        <v>0</v>
      </c>
      <c r="T97" s="92">
        <v>0</v>
      </c>
      <c r="U97" s="92">
        <v>0</v>
      </c>
      <c r="V97" s="92">
        <v>0</v>
      </c>
      <c r="W97" s="92">
        <v>0</v>
      </c>
      <c r="X97" s="92">
        <v>0</v>
      </c>
      <c r="Y97" s="92">
        <v>0</v>
      </c>
    </row>
    <row r="98" spans="2:25" ht="15.95" hidden="1" customHeight="1" x14ac:dyDescent="0.2">
      <c r="B98" s="124" t="s">
        <v>184</v>
      </c>
      <c r="C98" s="90" t="s">
        <v>629</v>
      </c>
      <c r="D98" s="138">
        <f t="shared" si="8"/>
        <v>0</v>
      </c>
      <c r="E98" s="135"/>
      <c r="F98" s="92">
        <v>0</v>
      </c>
      <c r="G98" s="92">
        <v>0</v>
      </c>
      <c r="H98" s="92">
        <v>0</v>
      </c>
      <c r="I98" s="92">
        <v>0</v>
      </c>
      <c r="J98" s="92">
        <v>0</v>
      </c>
      <c r="K98" s="92">
        <v>0</v>
      </c>
      <c r="L98" s="92">
        <v>0</v>
      </c>
      <c r="M98" s="92">
        <v>0</v>
      </c>
      <c r="N98" s="92">
        <v>0</v>
      </c>
      <c r="O98" s="92">
        <v>0</v>
      </c>
      <c r="P98" s="92">
        <v>0</v>
      </c>
      <c r="Q98" s="92">
        <v>0</v>
      </c>
      <c r="R98" s="92">
        <v>0</v>
      </c>
      <c r="S98" s="92">
        <v>0</v>
      </c>
      <c r="T98" s="92">
        <v>0</v>
      </c>
      <c r="U98" s="92">
        <v>0</v>
      </c>
      <c r="V98" s="92">
        <v>0</v>
      </c>
      <c r="W98" s="92">
        <v>0</v>
      </c>
      <c r="X98" s="92">
        <v>0</v>
      </c>
      <c r="Y98" s="92">
        <v>0</v>
      </c>
    </row>
    <row r="99" spans="2:25" ht="15.95" customHeight="1" x14ac:dyDescent="0.2">
      <c r="B99" s="129" t="s">
        <v>186</v>
      </c>
      <c r="C99" s="105" t="s">
        <v>630</v>
      </c>
      <c r="D99" s="140">
        <f>SUM(D86+D90)</f>
        <v>0</v>
      </c>
      <c r="E99" s="135"/>
      <c r="F99" s="107">
        <f>SUM(F86+F90)</f>
        <v>0</v>
      </c>
      <c r="G99" s="107">
        <f t="shared" ref="G99:Y99" si="13">SUM(G86+G90)</f>
        <v>0</v>
      </c>
      <c r="H99" s="107">
        <f t="shared" si="13"/>
        <v>0</v>
      </c>
      <c r="I99" s="107">
        <f t="shared" si="13"/>
        <v>0</v>
      </c>
      <c r="J99" s="107">
        <f t="shared" si="13"/>
        <v>0</v>
      </c>
      <c r="K99" s="107">
        <f t="shared" si="13"/>
        <v>0</v>
      </c>
      <c r="L99" s="107">
        <f t="shared" si="13"/>
        <v>0</v>
      </c>
      <c r="M99" s="107">
        <f t="shared" si="13"/>
        <v>0</v>
      </c>
      <c r="N99" s="107">
        <f t="shared" si="13"/>
        <v>0</v>
      </c>
      <c r="O99" s="107">
        <f t="shared" si="13"/>
        <v>0</v>
      </c>
      <c r="P99" s="107">
        <f t="shared" si="13"/>
        <v>0</v>
      </c>
      <c r="Q99" s="107">
        <f t="shared" si="13"/>
        <v>0</v>
      </c>
      <c r="R99" s="107">
        <f t="shared" si="13"/>
        <v>0</v>
      </c>
      <c r="S99" s="107">
        <f t="shared" si="13"/>
        <v>0</v>
      </c>
      <c r="T99" s="107">
        <f t="shared" si="13"/>
        <v>0</v>
      </c>
      <c r="U99" s="107">
        <f t="shared" si="13"/>
        <v>0</v>
      </c>
      <c r="V99" s="107">
        <f t="shared" si="13"/>
        <v>0</v>
      </c>
      <c r="W99" s="107">
        <f t="shared" si="13"/>
        <v>0</v>
      </c>
      <c r="X99" s="107">
        <f t="shared" si="13"/>
        <v>0</v>
      </c>
      <c r="Y99" s="107">
        <f t="shared" si="13"/>
        <v>0</v>
      </c>
    </row>
    <row r="100" spans="2:25" ht="15.95" customHeight="1" x14ac:dyDescent="0.2">
      <c r="B100" s="129" t="s">
        <v>188</v>
      </c>
      <c r="C100" s="105" t="s">
        <v>631</v>
      </c>
      <c r="D100" s="140">
        <f>SUM(D101:D109)</f>
        <v>0</v>
      </c>
      <c r="E100" s="135"/>
      <c r="F100" s="107">
        <f>SUM(F101:F109)</f>
        <v>0</v>
      </c>
      <c r="G100" s="107">
        <f t="shared" ref="G100:Y100" si="14">SUM(G101:G109)</f>
        <v>0</v>
      </c>
      <c r="H100" s="107">
        <f t="shared" si="14"/>
        <v>0</v>
      </c>
      <c r="I100" s="107">
        <f t="shared" si="14"/>
        <v>0</v>
      </c>
      <c r="J100" s="107">
        <f t="shared" si="14"/>
        <v>0</v>
      </c>
      <c r="K100" s="107">
        <f t="shared" si="14"/>
        <v>0</v>
      </c>
      <c r="L100" s="107">
        <f t="shared" si="14"/>
        <v>0</v>
      </c>
      <c r="M100" s="107">
        <f t="shared" si="14"/>
        <v>0</v>
      </c>
      <c r="N100" s="107">
        <f t="shared" si="14"/>
        <v>0</v>
      </c>
      <c r="O100" s="107">
        <f t="shared" si="14"/>
        <v>0</v>
      </c>
      <c r="P100" s="107">
        <f t="shared" si="14"/>
        <v>0</v>
      </c>
      <c r="Q100" s="107">
        <f t="shared" si="14"/>
        <v>0</v>
      </c>
      <c r="R100" s="107">
        <f t="shared" si="14"/>
        <v>0</v>
      </c>
      <c r="S100" s="107">
        <f t="shared" si="14"/>
        <v>0</v>
      </c>
      <c r="T100" s="107">
        <f t="shared" si="14"/>
        <v>0</v>
      </c>
      <c r="U100" s="107">
        <f t="shared" si="14"/>
        <v>0</v>
      </c>
      <c r="V100" s="107">
        <f t="shared" si="14"/>
        <v>0</v>
      </c>
      <c r="W100" s="107">
        <f t="shared" si="14"/>
        <v>0</v>
      </c>
      <c r="X100" s="107">
        <f t="shared" si="14"/>
        <v>0</v>
      </c>
      <c r="Y100" s="107">
        <f t="shared" si="14"/>
        <v>0</v>
      </c>
    </row>
    <row r="101" spans="2:25" ht="15.95" hidden="1" customHeight="1" x14ac:dyDescent="0.2">
      <c r="B101" s="124" t="s">
        <v>190</v>
      </c>
      <c r="C101" s="90" t="s">
        <v>632</v>
      </c>
      <c r="D101" s="138">
        <f t="shared" si="8"/>
        <v>0</v>
      </c>
      <c r="E101" s="135"/>
      <c r="F101" s="92">
        <v>0</v>
      </c>
      <c r="G101" s="92">
        <v>0</v>
      </c>
      <c r="H101" s="92">
        <v>0</v>
      </c>
      <c r="I101" s="92">
        <v>0</v>
      </c>
      <c r="J101" s="92">
        <v>0</v>
      </c>
      <c r="K101" s="92">
        <v>0</v>
      </c>
      <c r="L101" s="92">
        <v>0</v>
      </c>
      <c r="M101" s="92">
        <v>0</v>
      </c>
      <c r="N101" s="92">
        <v>0</v>
      </c>
      <c r="O101" s="92">
        <v>0</v>
      </c>
      <c r="P101" s="92">
        <v>0</v>
      </c>
      <c r="Q101" s="92">
        <v>0</v>
      </c>
      <c r="R101" s="92">
        <v>0</v>
      </c>
      <c r="S101" s="92">
        <v>0</v>
      </c>
      <c r="T101" s="92">
        <v>0</v>
      </c>
      <c r="U101" s="92">
        <v>0</v>
      </c>
      <c r="V101" s="92">
        <v>0</v>
      </c>
      <c r="W101" s="92">
        <v>0</v>
      </c>
      <c r="X101" s="92">
        <v>0</v>
      </c>
      <c r="Y101" s="92">
        <v>0</v>
      </c>
    </row>
    <row r="102" spans="2:25" ht="15.95" hidden="1" customHeight="1" x14ac:dyDescent="0.2">
      <c r="B102" s="124" t="s">
        <v>192</v>
      </c>
      <c r="C102" s="90" t="s">
        <v>633</v>
      </c>
      <c r="D102" s="138">
        <f t="shared" si="8"/>
        <v>0</v>
      </c>
      <c r="E102" s="135"/>
      <c r="F102" s="92">
        <v>0</v>
      </c>
      <c r="G102" s="92">
        <v>0</v>
      </c>
      <c r="H102" s="92">
        <v>0</v>
      </c>
      <c r="I102" s="92">
        <v>0</v>
      </c>
      <c r="J102" s="92">
        <v>0</v>
      </c>
      <c r="K102" s="92">
        <v>0</v>
      </c>
      <c r="L102" s="92">
        <v>0</v>
      </c>
      <c r="M102" s="92">
        <v>0</v>
      </c>
      <c r="N102" s="92">
        <v>0</v>
      </c>
      <c r="O102" s="92">
        <v>0</v>
      </c>
      <c r="P102" s="92">
        <v>0</v>
      </c>
      <c r="Q102" s="92">
        <v>0</v>
      </c>
      <c r="R102" s="92">
        <v>0</v>
      </c>
      <c r="S102" s="92">
        <v>0</v>
      </c>
      <c r="T102" s="92">
        <v>0</v>
      </c>
      <c r="U102" s="92">
        <v>0</v>
      </c>
      <c r="V102" s="92">
        <v>0</v>
      </c>
      <c r="W102" s="92">
        <v>0</v>
      </c>
      <c r="X102" s="92">
        <v>0</v>
      </c>
      <c r="Y102" s="92">
        <v>0</v>
      </c>
    </row>
    <row r="103" spans="2:25" ht="15.95" hidden="1" customHeight="1" x14ac:dyDescent="0.2">
      <c r="B103" s="124" t="s">
        <v>194</v>
      </c>
      <c r="C103" s="90" t="s">
        <v>634</v>
      </c>
      <c r="D103" s="138">
        <f t="shared" si="8"/>
        <v>0</v>
      </c>
      <c r="E103" s="135"/>
      <c r="F103" s="92">
        <v>0</v>
      </c>
      <c r="G103" s="92">
        <v>0</v>
      </c>
      <c r="H103" s="92">
        <v>0</v>
      </c>
      <c r="I103" s="92">
        <v>0</v>
      </c>
      <c r="J103" s="92">
        <v>0</v>
      </c>
      <c r="K103" s="92">
        <v>0</v>
      </c>
      <c r="L103" s="92">
        <v>0</v>
      </c>
      <c r="M103" s="92">
        <v>0</v>
      </c>
      <c r="N103" s="92">
        <v>0</v>
      </c>
      <c r="O103" s="92">
        <v>0</v>
      </c>
      <c r="P103" s="92">
        <v>0</v>
      </c>
      <c r="Q103" s="92">
        <v>0</v>
      </c>
      <c r="R103" s="92">
        <v>0</v>
      </c>
      <c r="S103" s="92">
        <v>0</v>
      </c>
      <c r="T103" s="92">
        <v>0</v>
      </c>
      <c r="U103" s="92">
        <v>0</v>
      </c>
      <c r="V103" s="92">
        <v>0</v>
      </c>
      <c r="W103" s="92">
        <v>0</v>
      </c>
      <c r="X103" s="92">
        <v>0</v>
      </c>
      <c r="Y103" s="92">
        <v>0</v>
      </c>
    </row>
    <row r="104" spans="2:25" ht="15.95" hidden="1" customHeight="1" x14ac:dyDescent="0.2">
      <c r="B104" s="124" t="s">
        <v>196</v>
      </c>
      <c r="C104" s="90" t="s">
        <v>635</v>
      </c>
      <c r="D104" s="138">
        <f t="shared" si="8"/>
        <v>0</v>
      </c>
      <c r="E104" s="135"/>
      <c r="F104" s="92">
        <v>0</v>
      </c>
      <c r="G104" s="92">
        <v>0</v>
      </c>
      <c r="H104" s="92">
        <v>0</v>
      </c>
      <c r="I104" s="92">
        <v>0</v>
      </c>
      <c r="J104" s="92">
        <v>0</v>
      </c>
      <c r="K104" s="92">
        <v>0</v>
      </c>
      <c r="L104" s="92">
        <v>0</v>
      </c>
      <c r="M104" s="92">
        <v>0</v>
      </c>
      <c r="N104" s="92">
        <v>0</v>
      </c>
      <c r="O104" s="92">
        <v>0</v>
      </c>
      <c r="P104" s="92">
        <v>0</v>
      </c>
      <c r="Q104" s="92">
        <v>0</v>
      </c>
      <c r="R104" s="92">
        <v>0</v>
      </c>
      <c r="S104" s="92">
        <v>0</v>
      </c>
      <c r="T104" s="92">
        <v>0</v>
      </c>
      <c r="U104" s="92">
        <v>0</v>
      </c>
      <c r="V104" s="92">
        <v>0</v>
      </c>
      <c r="W104" s="92">
        <v>0</v>
      </c>
      <c r="X104" s="92">
        <v>0</v>
      </c>
      <c r="Y104" s="92">
        <v>0</v>
      </c>
    </row>
    <row r="105" spans="2:25" ht="15.95" hidden="1" customHeight="1" x14ac:dyDescent="0.2">
      <c r="B105" s="124" t="s">
        <v>198</v>
      </c>
      <c r="C105" s="90" t="s">
        <v>636</v>
      </c>
      <c r="D105" s="138">
        <f t="shared" si="8"/>
        <v>0</v>
      </c>
      <c r="E105" s="135"/>
      <c r="F105" s="92">
        <v>0</v>
      </c>
      <c r="G105" s="92">
        <v>0</v>
      </c>
      <c r="H105" s="92">
        <v>0</v>
      </c>
      <c r="I105" s="92">
        <v>0</v>
      </c>
      <c r="J105" s="92">
        <v>0</v>
      </c>
      <c r="K105" s="92">
        <v>0</v>
      </c>
      <c r="L105" s="92">
        <v>0</v>
      </c>
      <c r="M105" s="92">
        <v>0</v>
      </c>
      <c r="N105" s="92">
        <v>0</v>
      </c>
      <c r="O105" s="92">
        <v>0</v>
      </c>
      <c r="P105" s="92">
        <v>0</v>
      </c>
      <c r="Q105" s="92">
        <v>0</v>
      </c>
      <c r="R105" s="92">
        <v>0</v>
      </c>
      <c r="S105" s="92">
        <v>0</v>
      </c>
      <c r="T105" s="92">
        <v>0</v>
      </c>
      <c r="U105" s="92">
        <v>0</v>
      </c>
      <c r="V105" s="92">
        <v>0</v>
      </c>
      <c r="W105" s="92">
        <v>0</v>
      </c>
      <c r="X105" s="92">
        <v>0</v>
      </c>
      <c r="Y105" s="92">
        <v>0</v>
      </c>
    </row>
    <row r="106" spans="2:25" ht="15.95" hidden="1" customHeight="1" x14ac:dyDescent="0.2">
      <c r="B106" s="124" t="s">
        <v>200</v>
      </c>
      <c r="C106" s="90" t="s">
        <v>637</v>
      </c>
      <c r="D106" s="138">
        <f t="shared" si="8"/>
        <v>0</v>
      </c>
      <c r="E106" s="135"/>
      <c r="F106" s="92">
        <v>0</v>
      </c>
      <c r="G106" s="92">
        <v>0</v>
      </c>
      <c r="H106" s="92">
        <v>0</v>
      </c>
      <c r="I106" s="92">
        <v>0</v>
      </c>
      <c r="J106" s="92">
        <v>0</v>
      </c>
      <c r="K106" s="92">
        <v>0</v>
      </c>
      <c r="L106" s="92">
        <v>0</v>
      </c>
      <c r="M106" s="92">
        <v>0</v>
      </c>
      <c r="N106" s="92">
        <v>0</v>
      </c>
      <c r="O106" s="92">
        <v>0</v>
      </c>
      <c r="P106" s="92">
        <v>0</v>
      </c>
      <c r="Q106" s="92">
        <v>0</v>
      </c>
      <c r="R106" s="92">
        <v>0</v>
      </c>
      <c r="S106" s="92">
        <v>0</v>
      </c>
      <c r="T106" s="92">
        <v>0</v>
      </c>
      <c r="U106" s="92">
        <v>0</v>
      </c>
      <c r="V106" s="92">
        <v>0</v>
      </c>
      <c r="W106" s="92">
        <v>0</v>
      </c>
      <c r="X106" s="92">
        <v>0</v>
      </c>
      <c r="Y106" s="92">
        <v>0</v>
      </c>
    </row>
    <row r="107" spans="2:25" ht="15.95" hidden="1" customHeight="1" x14ac:dyDescent="0.2">
      <c r="B107" s="124" t="s">
        <v>202</v>
      </c>
      <c r="C107" s="90" t="s">
        <v>638</v>
      </c>
      <c r="D107" s="138">
        <f t="shared" si="8"/>
        <v>0</v>
      </c>
      <c r="E107" s="135"/>
      <c r="F107" s="92">
        <v>0</v>
      </c>
      <c r="G107" s="92">
        <v>0</v>
      </c>
      <c r="H107" s="92">
        <v>0</v>
      </c>
      <c r="I107" s="92">
        <v>0</v>
      </c>
      <c r="J107" s="92">
        <v>0</v>
      </c>
      <c r="K107" s="92">
        <v>0</v>
      </c>
      <c r="L107" s="92">
        <v>0</v>
      </c>
      <c r="M107" s="92">
        <v>0</v>
      </c>
      <c r="N107" s="92">
        <v>0</v>
      </c>
      <c r="O107" s="92">
        <v>0</v>
      </c>
      <c r="P107" s="92">
        <v>0</v>
      </c>
      <c r="Q107" s="92">
        <v>0</v>
      </c>
      <c r="R107" s="92">
        <v>0</v>
      </c>
      <c r="S107" s="92">
        <v>0</v>
      </c>
      <c r="T107" s="92">
        <v>0</v>
      </c>
      <c r="U107" s="92">
        <v>0</v>
      </c>
      <c r="V107" s="92">
        <v>0</v>
      </c>
      <c r="W107" s="92">
        <v>0</v>
      </c>
      <c r="X107" s="92">
        <v>0</v>
      </c>
      <c r="Y107" s="92">
        <v>0</v>
      </c>
    </row>
    <row r="108" spans="2:25" ht="15.95" hidden="1" customHeight="1" x14ac:dyDescent="0.2">
      <c r="B108" s="124" t="s">
        <v>204</v>
      </c>
      <c r="C108" s="90" t="s">
        <v>639</v>
      </c>
      <c r="D108" s="138">
        <f t="shared" si="8"/>
        <v>0</v>
      </c>
      <c r="E108" s="135"/>
      <c r="F108" s="92">
        <v>0</v>
      </c>
      <c r="G108" s="92">
        <v>0</v>
      </c>
      <c r="H108" s="92">
        <v>0</v>
      </c>
      <c r="I108" s="92">
        <v>0</v>
      </c>
      <c r="J108" s="92">
        <v>0</v>
      </c>
      <c r="K108" s="92">
        <v>0</v>
      </c>
      <c r="L108" s="92">
        <v>0</v>
      </c>
      <c r="M108" s="92">
        <v>0</v>
      </c>
      <c r="N108" s="92">
        <v>0</v>
      </c>
      <c r="O108" s="92">
        <v>0</v>
      </c>
      <c r="P108" s="92">
        <v>0</v>
      </c>
      <c r="Q108" s="92">
        <v>0</v>
      </c>
      <c r="R108" s="92">
        <v>0</v>
      </c>
      <c r="S108" s="92">
        <v>0</v>
      </c>
      <c r="T108" s="92">
        <v>0</v>
      </c>
      <c r="U108" s="92">
        <v>0</v>
      </c>
      <c r="V108" s="92">
        <v>0</v>
      </c>
      <c r="W108" s="92">
        <v>0</v>
      </c>
      <c r="X108" s="92">
        <v>0</v>
      </c>
      <c r="Y108" s="92">
        <v>0</v>
      </c>
    </row>
    <row r="109" spans="2:25" ht="15.95" hidden="1" customHeight="1" x14ac:dyDescent="0.2">
      <c r="B109" s="124" t="s">
        <v>206</v>
      </c>
      <c r="C109" s="90" t="s">
        <v>640</v>
      </c>
      <c r="D109" s="138">
        <f t="shared" si="8"/>
        <v>0</v>
      </c>
      <c r="E109" s="135"/>
      <c r="F109" s="92">
        <v>0</v>
      </c>
      <c r="G109" s="92">
        <v>0</v>
      </c>
      <c r="H109" s="92">
        <v>0</v>
      </c>
      <c r="I109" s="92">
        <v>0</v>
      </c>
      <c r="J109" s="92">
        <v>0</v>
      </c>
      <c r="K109" s="92">
        <v>0</v>
      </c>
      <c r="L109" s="92">
        <v>0</v>
      </c>
      <c r="M109" s="92">
        <v>0</v>
      </c>
      <c r="N109" s="92">
        <v>0</v>
      </c>
      <c r="O109" s="92">
        <v>0</v>
      </c>
      <c r="P109" s="92">
        <v>0</v>
      </c>
      <c r="Q109" s="92">
        <v>0</v>
      </c>
      <c r="R109" s="92">
        <v>0</v>
      </c>
      <c r="S109" s="92">
        <v>0</v>
      </c>
      <c r="T109" s="92">
        <v>0</v>
      </c>
      <c r="U109" s="92">
        <v>0</v>
      </c>
      <c r="V109" s="92">
        <v>0</v>
      </c>
      <c r="W109" s="92">
        <v>0</v>
      </c>
      <c r="X109" s="92">
        <v>0</v>
      </c>
      <c r="Y109" s="92">
        <v>0</v>
      </c>
    </row>
    <row r="110" spans="2:25" ht="15.95" customHeight="1" x14ac:dyDescent="0.2">
      <c r="B110" s="129" t="s">
        <v>208</v>
      </c>
      <c r="C110" s="105" t="s">
        <v>641</v>
      </c>
      <c r="D110" s="140">
        <f>SUM(D111:D114)</f>
        <v>0</v>
      </c>
      <c r="E110" s="135"/>
      <c r="F110" s="107">
        <f>SUM(F111:F114)</f>
        <v>0</v>
      </c>
      <c r="G110" s="107">
        <f t="shared" ref="G110:Y110" si="15">SUM(G111:G114)</f>
        <v>0</v>
      </c>
      <c r="H110" s="107">
        <f t="shared" si="15"/>
        <v>0</v>
      </c>
      <c r="I110" s="107">
        <f t="shared" si="15"/>
        <v>0</v>
      </c>
      <c r="J110" s="107">
        <f t="shared" si="15"/>
        <v>0</v>
      </c>
      <c r="K110" s="107">
        <f t="shared" si="15"/>
        <v>0</v>
      </c>
      <c r="L110" s="107">
        <f t="shared" si="15"/>
        <v>0</v>
      </c>
      <c r="M110" s="107">
        <f t="shared" si="15"/>
        <v>0</v>
      </c>
      <c r="N110" s="107">
        <f t="shared" si="15"/>
        <v>0</v>
      </c>
      <c r="O110" s="107">
        <f t="shared" si="15"/>
        <v>0</v>
      </c>
      <c r="P110" s="107">
        <f t="shared" si="15"/>
        <v>0</v>
      </c>
      <c r="Q110" s="107">
        <f t="shared" si="15"/>
        <v>0</v>
      </c>
      <c r="R110" s="107">
        <f t="shared" si="15"/>
        <v>0</v>
      </c>
      <c r="S110" s="107">
        <f t="shared" si="15"/>
        <v>0</v>
      </c>
      <c r="T110" s="107">
        <f t="shared" si="15"/>
        <v>0</v>
      </c>
      <c r="U110" s="107">
        <f t="shared" si="15"/>
        <v>0</v>
      </c>
      <c r="V110" s="107">
        <f t="shared" si="15"/>
        <v>0</v>
      </c>
      <c r="W110" s="107">
        <f t="shared" si="15"/>
        <v>0</v>
      </c>
      <c r="X110" s="107">
        <f t="shared" si="15"/>
        <v>0</v>
      </c>
      <c r="Y110" s="107">
        <f t="shared" si="15"/>
        <v>0</v>
      </c>
    </row>
    <row r="111" spans="2:25" ht="15.95" hidden="1" customHeight="1" x14ac:dyDescent="0.2">
      <c r="B111" s="124" t="s">
        <v>210</v>
      </c>
      <c r="C111" s="90" t="s">
        <v>642</v>
      </c>
      <c r="D111" s="138">
        <f t="shared" si="8"/>
        <v>0</v>
      </c>
      <c r="E111" s="135"/>
      <c r="F111" s="92">
        <v>0</v>
      </c>
      <c r="G111" s="92">
        <v>0</v>
      </c>
      <c r="H111" s="92">
        <v>0</v>
      </c>
      <c r="I111" s="92">
        <v>0</v>
      </c>
      <c r="J111" s="92">
        <v>0</v>
      </c>
      <c r="K111" s="92">
        <v>0</v>
      </c>
      <c r="L111" s="92">
        <v>0</v>
      </c>
      <c r="M111" s="92">
        <v>0</v>
      </c>
      <c r="N111" s="92">
        <v>0</v>
      </c>
      <c r="O111" s="92">
        <v>0</v>
      </c>
      <c r="P111" s="92">
        <v>0</v>
      </c>
      <c r="Q111" s="92">
        <v>0</v>
      </c>
      <c r="R111" s="92">
        <v>0</v>
      </c>
      <c r="S111" s="92">
        <v>0</v>
      </c>
      <c r="T111" s="92">
        <v>0</v>
      </c>
      <c r="U111" s="92">
        <v>0</v>
      </c>
      <c r="V111" s="92">
        <v>0</v>
      </c>
      <c r="W111" s="92">
        <v>0</v>
      </c>
      <c r="X111" s="92">
        <v>0</v>
      </c>
      <c r="Y111" s="92">
        <v>0</v>
      </c>
    </row>
    <row r="112" spans="2:25" ht="15.95" hidden="1" customHeight="1" x14ac:dyDescent="0.2">
      <c r="B112" s="124" t="s">
        <v>212</v>
      </c>
      <c r="C112" s="90" t="s">
        <v>643</v>
      </c>
      <c r="D112" s="138">
        <f t="shared" si="8"/>
        <v>0</v>
      </c>
      <c r="E112" s="135"/>
      <c r="F112" s="92">
        <v>0</v>
      </c>
      <c r="G112" s="92">
        <v>0</v>
      </c>
      <c r="H112" s="92">
        <v>0</v>
      </c>
      <c r="I112" s="92">
        <v>0</v>
      </c>
      <c r="J112" s="92">
        <v>0</v>
      </c>
      <c r="K112" s="92">
        <v>0</v>
      </c>
      <c r="L112" s="92">
        <v>0</v>
      </c>
      <c r="M112" s="92">
        <v>0</v>
      </c>
      <c r="N112" s="92">
        <v>0</v>
      </c>
      <c r="O112" s="92">
        <v>0</v>
      </c>
      <c r="P112" s="92">
        <v>0</v>
      </c>
      <c r="Q112" s="92">
        <v>0</v>
      </c>
      <c r="R112" s="92">
        <v>0</v>
      </c>
      <c r="S112" s="92">
        <v>0</v>
      </c>
      <c r="T112" s="92">
        <v>0</v>
      </c>
      <c r="U112" s="92">
        <v>0</v>
      </c>
      <c r="V112" s="92">
        <v>0</v>
      </c>
      <c r="W112" s="92">
        <v>0</v>
      </c>
      <c r="X112" s="92">
        <v>0</v>
      </c>
      <c r="Y112" s="92">
        <v>0</v>
      </c>
    </row>
    <row r="113" spans="2:25" ht="15.95" hidden="1" customHeight="1" x14ac:dyDescent="0.2">
      <c r="B113" s="124" t="s">
        <v>214</v>
      </c>
      <c r="C113" s="90" t="s">
        <v>644</v>
      </c>
      <c r="D113" s="138">
        <f t="shared" si="8"/>
        <v>0</v>
      </c>
      <c r="E113" s="135"/>
      <c r="F113" s="92">
        <v>0</v>
      </c>
      <c r="G113" s="92">
        <v>0</v>
      </c>
      <c r="H113" s="92">
        <v>0</v>
      </c>
      <c r="I113" s="92">
        <v>0</v>
      </c>
      <c r="J113" s="92">
        <v>0</v>
      </c>
      <c r="K113" s="92">
        <v>0</v>
      </c>
      <c r="L113" s="92">
        <v>0</v>
      </c>
      <c r="M113" s="92">
        <v>0</v>
      </c>
      <c r="N113" s="92">
        <v>0</v>
      </c>
      <c r="O113" s="92">
        <v>0</v>
      </c>
      <c r="P113" s="92">
        <v>0</v>
      </c>
      <c r="Q113" s="92">
        <v>0</v>
      </c>
      <c r="R113" s="92">
        <v>0</v>
      </c>
      <c r="S113" s="92">
        <v>0</v>
      </c>
      <c r="T113" s="92">
        <v>0</v>
      </c>
      <c r="U113" s="92">
        <v>0</v>
      </c>
      <c r="V113" s="92">
        <v>0</v>
      </c>
      <c r="W113" s="92">
        <v>0</v>
      </c>
      <c r="X113" s="92">
        <v>0</v>
      </c>
      <c r="Y113" s="92">
        <v>0</v>
      </c>
    </row>
    <row r="114" spans="2:25" ht="15.95" hidden="1" customHeight="1" x14ac:dyDescent="0.2">
      <c r="B114" s="124" t="s">
        <v>216</v>
      </c>
      <c r="C114" s="90" t="s">
        <v>645</v>
      </c>
      <c r="D114" s="138">
        <f t="shared" si="8"/>
        <v>0</v>
      </c>
      <c r="E114" s="135"/>
      <c r="F114" s="92">
        <v>0</v>
      </c>
      <c r="G114" s="92">
        <v>0</v>
      </c>
      <c r="H114" s="92">
        <v>0</v>
      </c>
      <c r="I114" s="92">
        <v>0</v>
      </c>
      <c r="J114" s="92">
        <v>0</v>
      </c>
      <c r="K114" s="92">
        <v>0</v>
      </c>
      <c r="L114" s="92">
        <v>0</v>
      </c>
      <c r="M114" s="92">
        <v>0</v>
      </c>
      <c r="N114" s="92">
        <v>0</v>
      </c>
      <c r="O114" s="92">
        <v>0</v>
      </c>
      <c r="P114" s="92">
        <v>0</v>
      </c>
      <c r="Q114" s="92">
        <v>0</v>
      </c>
      <c r="R114" s="92">
        <v>0</v>
      </c>
      <c r="S114" s="92">
        <v>0</v>
      </c>
      <c r="T114" s="92">
        <v>0</v>
      </c>
      <c r="U114" s="92">
        <v>0</v>
      </c>
      <c r="V114" s="92">
        <v>0</v>
      </c>
      <c r="W114" s="92">
        <v>0</v>
      </c>
      <c r="X114" s="92">
        <v>0</v>
      </c>
      <c r="Y114" s="92">
        <v>0</v>
      </c>
    </row>
    <row r="115" spans="2:25" ht="15.95" customHeight="1" x14ac:dyDescent="0.2">
      <c r="B115" s="125" t="s">
        <v>218</v>
      </c>
      <c r="C115" s="93" t="s">
        <v>646</v>
      </c>
      <c r="D115" s="139">
        <f>D116+D117+D118+D119+D120+D121+D122</f>
        <v>30572566</v>
      </c>
      <c r="E115" s="135"/>
      <c r="F115" s="95">
        <f>F116+F117+F118+F119+F120+F121+F122</f>
        <v>0</v>
      </c>
      <c r="G115" s="95">
        <f t="shared" ref="G115:Y115" si="16">G116+G117+G118+G119+G120+G121+G122</f>
        <v>0</v>
      </c>
      <c r="H115" s="95">
        <f t="shared" si="16"/>
        <v>0</v>
      </c>
      <c r="I115" s="95">
        <f t="shared" si="16"/>
        <v>0</v>
      </c>
      <c r="J115" s="95">
        <f t="shared" si="16"/>
        <v>0</v>
      </c>
      <c r="K115" s="95">
        <f t="shared" si="16"/>
        <v>0</v>
      </c>
      <c r="L115" s="95">
        <f t="shared" si="16"/>
        <v>0</v>
      </c>
      <c r="M115" s="95">
        <f t="shared" si="16"/>
        <v>0</v>
      </c>
      <c r="N115" s="95">
        <f t="shared" si="16"/>
        <v>0</v>
      </c>
      <c r="O115" s="95">
        <f t="shared" si="16"/>
        <v>0</v>
      </c>
      <c r="P115" s="95">
        <f t="shared" si="16"/>
        <v>0</v>
      </c>
      <c r="Q115" s="95">
        <f t="shared" si="16"/>
        <v>0</v>
      </c>
      <c r="R115" s="95">
        <f t="shared" si="16"/>
        <v>0</v>
      </c>
      <c r="S115" s="95">
        <f t="shared" si="16"/>
        <v>30572566</v>
      </c>
      <c r="T115" s="95">
        <f t="shared" si="16"/>
        <v>0</v>
      </c>
      <c r="U115" s="95">
        <f t="shared" si="16"/>
        <v>0</v>
      </c>
      <c r="V115" s="95">
        <f t="shared" si="16"/>
        <v>0</v>
      </c>
      <c r="W115" s="95">
        <f t="shared" si="16"/>
        <v>0</v>
      </c>
      <c r="X115" s="95">
        <f t="shared" si="16"/>
        <v>0</v>
      </c>
      <c r="Y115" s="95">
        <f t="shared" si="16"/>
        <v>0</v>
      </c>
    </row>
    <row r="116" spans="2:25" ht="15.95" customHeight="1" x14ac:dyDescent="0.2">
      <c r="B116" s="124" t="s">
        <v>220</v>
      </c>
      <c r="C116" s="90" t="s">
        <v>647</v>
      </c>
      <c r="D116" s="138">
        <f t="shared" si="8"/>
        <v>17879439</v>
      </c>
      <c r="E116" s="135"/>
      <c r="F116" s="92">
        <v>0</v>
      </c>
      <c r="G116" s="92">
        <v>0</v>
      </c>
      <c r="H116" s="92">
        <v>0</v>
      </c>
      <c r="I116" s="92">
        <v>0</v>
      </c>
      <c r="J116" s="92">
        <v>0</v>
      </c>
      <c r="K116" s="92">
        <v>0</v>
      </c>
      <c r="L116" s="92">
        <v>0</v>
      </c>
      <c r="M116" s="92">
        <v>0</v>
      </c>
      <c r="N116" s="92">
        <v>0</v>
      </c>
      <c r="O116" s="92">
        <v>0</v>
      </c>
      <c r="P116" s="92">
        <v>0</v>
      </c>
      <c r="Q116" s="92">
        <v>0</v>
      </c>
      <c r="R116" s="92">
        <v>0</v>
      </c>
      <c r="S116" s="92">
        <v>17879439</v>
      </c>
      <c r="T116" s="92">
        <v>0</v>
      </c>
      <c r="U116" s="92">
        <v>0</v>
      </c>
      <c r="V116" s="92">
        <v>0</v>
      </c>
      <c r="W116" s="92">
        <v>0</v>
      </c>
      <c r="X116" s="92">
        <v>0</v>
      </c>
      <c r="Y116" s="92">
        <v>0</v>
      </c>
    </row>
    <row r="117" spans="2:25" ht="15.95" customHeight="1" x14ac:dyDescent="0.2">
      <c r="B117" s="124" t="s">
        <v>222</v>
      </c>
      <c r="C117" s="90" t="s">
        <v>648</v>
      </c>
      <c r="D117" s="138">
        <f t="shared" si="8"/>
        <v>0</v>
      </c>
      <c r="E117" s="135"/>
      <c r="F117" s="92">
        <v>0</v>
      </c>
      <c r="G117" s="92">
        <v>0</v>
      </c>
      <c r="H117" s="92">
        <v>0</v>
      </c>
      <c r="I117" s="92">
        <v>0</v>
      </c>
      <c r="J117" s="92">
        <v>0</v>
      </c>
      <c r="K117" s="92">
        <v>0</v>
      </c>
      <c r="L117" s="92">
        <v>0</v>
      </c>
      <c r="M117" s="92">
        <v>0</v>
      </c>
      <c r="N117" s="92">
        <v>0</v>
      </c>
      <c r="O117" s="92">
        <v>0</v>
      </c>
      <c r="P117" s="92">
        <v>0</v>
      </c>
      <c r="Q117" s="92">
        <v>0</v>
      </c>
      <c r="R117" s="92">
        <v>0</v>
      </c>
      <c r="S117" s="92">
        <v>0</v>
      </c>
      <c r="T117" s="92">
        <v>0</v>
      </c>
      <c r="U117" s="92">
        <v>0</v>
      </c>
      <c r="V117" s="92">
        <v>0</v>
      </c>
      <c r="W117" s="92">
        <v>0</v>
      </c>
      <c r="X117" s="92">
        <v>0</v>
      </c>
      <c r="Y117" s="92">
        <v>0</v>
      </c>
    </row>
    <row r="118" spans="2:25" ht="15.95" customHeight="1" x14ac:dyDescent="0.2">
      <c r="B118" s="124" t="s">
        <v>224</v>
      </c>
      <c r="C118" s="90" t="s">
        <v>649</v>
      </c>
      <c r="D118" s="138">
        <f t="shared" si="8"/>
        <v>7878247</v>
      </c>
      <c r="E118" s="135"/>
      <c r="F118" s="92">
        <v>0</v>
      </c>
      <c r="G118" s="92">
        <v>0</v>
      </c>
      <c r="H118" s="92">
        <v>0</v>
      </c>
      <c r="I118" s="92">
        <v>0</v>
      </c>
      <c r="J118" s="92">
        <v>0</v>
      </c>
      <c r="K118" s="92">
        <v>0</v>
      </c>
      <c r="L118" s="92">
        <v>0</v>
      </c>
      <c r="M118" s="92">
        <v>0</v>
      </c>
      <c r="N118" s="92">
        <v>0</v>
      </c>
      <c r="O118" s="92">
        <v>0</v>
      </c>
      <c r="P118" s="92">
        <v>0</v>
      </c>
      <c r="Q118" s="92">
        <v>0</v>
      </c>
      <c r="R118" s="92">
        <v>0</v>
      </c>
      <c r="S118" s="92">
        <v>7878247</v>
      </c>
      <c r="T118" s="92">
        <v>0</v>
      </c>
      <c r="U118" s="92">
        <v>0</v>
      </c>
      <c r="V118" s="92">
        <v>0</v>
      </c>
      <c r="W118" s="92">
        <v>0</v>
      </c>
      <c r="X118" s="92">
        <v>0</v>
      </c>
      <c r="Y118" s="92">
        <v>0</v>
      </c>
    </row>
    <row r="119" spans="2:25" ht="15.95" customHeight="1" x14ac:dyDescent="0.2">
      <c r="B119" s="124" t="s">
        <v>226</v>
      </c>
      <c r="C119" s="90" t="s">
        <v>650</v>
      </c>
      <c r="D119" s="138">
        <f t="shared" si="8"/>
        <v>4814880</v>
      </c>
      <c r="E119" s="135"/>
      <c r="F119" s="92">
        <v>0</v>
      </c>
      <c r="G119" s="92">
        <v>0</v>
      </c>
      <c r="H119" s="92">
        <v>0</v>
      </c>
      <c r="I119" s="92">
        <v>0</v>
      </c>
      <c r="J119" s="92">
        <v>0</v>
      </c>
      <c r="K119" s="92">
        <v>0</v>
      </c>
      <c r="L119" s="92">
        <v>0</v>
      </c>
      <c r="M119" s="92">
        <v>0</v>
      </c>
      <c r="N119" s="92">
        <v>0</v>
      </c>
      <c r="O119" s="92">
        <v>0</v>
      </c>
      <c r="P119" s="92">
        <v>0</v>
      </c>
      <c r="Q119" s="92">
        <v>0</v>
      </c>
      <c r="R119" s="92">
        <v>0</v>
      </c>
      <c r="S119" s="92">
        <v>4814880</v>
      </c>
      <c r="T119" s="92">
        <v>0</v>
      </c>
      <c r="U119" s="92">
        <v>0</v>
      </c>
      <c r="V119" s="92">
        <v>0</v>
      </c>
      <c r="W119" s="92">
        <v>0</v>
      </c>
      <c r="X119" s="92">
        <v>0</v>
      </c>
      <c r="Y119" s="92">
        <v>0</v>
      </c>
    </row>
    <row r="120" spans="2:25" ht="15.95" hidden="1" customHeight="1" x14ac:dyDescent="0.2">
      <c r="B120" s="124" t="s">
        <v>228</v>
      </c>
      <c r="C120" s="90" t="s">
        <v>651</v>
      </c>
      <c r="D120" s="138">
        <f t="shared" si="8"/>
        <v>0</v>
      </c>
      <c r="E120" s="135"/>
      <c r="F120" s="92">
        <v>0</v>
      </c>
      <c r="G120" s="92">
        <v>0</v>
      </c>
      <c r="H120" s="92">
        <v>0</v>
      </c>
      <c r="I120" s="92">
        <v>0</v>
      </c>
      <c r="J120" s="92">
        <v>0</v>
      </c>
      <c r="K120" s="92">
        <v>0</v>
      </c>
      <c r="L120" s="92">
        <v>0</v>
      </c>
      <c r="M120" s="92">
        <v>0</v>
      </c>
      <c r="N120" s="92">
        <v>0</v>
      </c>
      <c r="O120" s="92">
        <v>0</v>
      </c>
      <c r="P120" s="92">
        <v>0</v>
      </c>
      <c r="Q120" s="92">
        <v>0</v>
      </c>
      <c r="R120" s="92">
        <v>0</v>
      </c>
      <c r="S120" s="92">
        <v>0</v>
      </c>
      <c r="T120" s="92">
        <v>0</v>
      </c>
      <c r="U120" s="92">
        <v>0</v>
      </c>
      <c r="V120" s="92">
        <v>0</v>
      </c>
      <c r="W120" s="92">
        <v>0</v>
      </c>
      <c r="X120" s="92">
        <v>0</v>
      </c>
      <c r="Y120" s="92">
        <v>0</v>
      </c>
    </row>
    <row r="121" spans="2:25" ht="15.95" hidden="1" customHeight="1" x14ac:dyDescent="0.2">
      <c r="B121" s="124" t="s">
        <v>230</v>
      </c>
      <c r="C121" s="90" t="s">
        <v>652</v>
      </c>
      <c r="D121" s="138">
        <f t="shared" si="8"/>
        <v>0</v>
      </c>
      <c r="E121" s="135"/>
      <c r="F121" s="92">
        <v>0</v>
      </c>
      <c r="G121" s="92">
        <v>0</v>
      </c>
      <c r="H121" s="92">
        <v>0</v>
      </c>
      <c r="I121" s="92">
        <v>0</v>
      </c>
      <c r="J121" s="92">
        <v>0</v>
      </c>
      <c r="K121" s="92">
        <v>0</v>
      </c>
      <c r="L121" s="92">
        <v>0</v>
      </c>
      <c r="M121" s="92">
        <v>0</v>
      </c>
      <c r="N121" s="92">
        <v>0</v>
      </c>
      <c r="O121" s="92">
        <v>0</v>
      </c>
      <c r="P121" s="92">
        <v>0</v>
      </c>
      <c r="Q121" s="92">
        <v>0</v>
      </c>
      <c r="R121" s="92">
        <v>0</v>
      </c>
      <c r="S121" s="92">
        <v>0</v>
      </c>
      <c r="T121" s="92">
        <v>0</v>
      </c>
      <c r="U121" s="92">
        <v>0</v>
      </c>
      <c r="V121" s="92">
        <v>0</v>
      </c>
      <c r="W121" s="92">
        <v>0</v>
      </c>
      <c r="X121" s="92">
        <v>0</v>
      </c>
      <c r="Y121" s="92">
        <v>0</v>
      </c>
    </row>
    <row r="122" spans="2:25" ht="15.95" hidden="1" customHeight="1" x14ac:dyDescent="0.2">
      <c r="B122" s="124" t="s">
        <v>232</v>
      </c>
      <c r="C122" s="90" t="s">
        <v>653</v>
      </c>
      <c r="D122" s="138">
        <f t="shared" si="8"/>
        <v>0</v>
      </c>
      <c r="E122" s="135"/>
      <c r="F122" s="92">
        <v>0</v>
      </c>
      <c r="G122" s="92">
        <v>0</v>
      </c>
      <c r="H122" s="92">
        <v>0</v>
      </c>
      <c r="I122" s="92">
        <v>0</v>
      </c>
      <c r="J122" s="92">
        <v>0</v>
      </c>
      <c r="K122" s="92">
        <v>0</v>
      </c>
      <c r="L122" s="92">
        <v>0</v>
      </c>
      <c r="M122" s="92">
        <v>0</v>
      </c>
      <c r="N122" s="92">
        <v>0</v>
      </c>
      <c r="O122" s="92">
        <v>0</v>
      </c>
      <c r="P122" s="92">
        <v>0</v>
      </c>
      <c r="Q122" s="92">
        <v>0</v>
      </c>
      <c r="R122" s="92">
        <v>0</v>
      </c>
      <c r="S122" s="92">
        <v>0</v>
      </c>
      <c r="T122" s="92">
        <v>0</v>
      </c>
      <c r="U122" s="92">
        <v>0</v>
      </c>
      <c r="V122" s="92">
        <v>0</v>
      </c>
      <c r="W122" s="92">
        <v>0</v>
      </c>
      <c r="X122" s="92">
        <v>0</v>
      </c>
      <c r="Y122" s="92">
        <v>0</v>
      </c>
    </row>
    <row r="123" spans="2:25" ht="15.95" customHeight="1" x14ac:dyDescent="0.2">
      <c r="B123" s="125" t="s">
        <v>234</v>
      </c>
      <c r="C123" s="93" t="s">
        <v>654</v>
      </c>
      <c r="D123" s="139">
        <f>SUM(D124:D145)</f>
        <v>5390200</v>
      </c>
      <c r="E123" s="135"/>
      <c r="F123" s="95">
        <f>SUM(F124:F145)</f>
        <v>0</v>
      </c>
      <c r="G123" s="95">
        <f t="shared" ref="G123:Y123" si="17">SUM(G124:G145)</f>
        <v>0</v>
      </c>
      <c r="H123" s="95">
        <f t="shared" si="17"/>
        <v>0</v>
      </c>
      <c r="I123" s="95">
        <f t="shared" si="17"/>
        <v>0</v>
      </c>
      <c r="J123" s="95">
        <f t="shared" si="17"/>
        <v>0</v>
      </c>
      <c r="K123" s="95">
        <f t="shared" si="17"/>
        <v>0</v>
      </c>
      <c r="L123" s="95">
        <f t="shared" si="17"/>
        <v>0</v>
      </c>
      <c r="M123" s="95">
        <f t="shared" si="17"/>
        <v>0</v>
      </c>
      <c r="N123" s="95">
        <f t="shared" si="17"/>
        <v>0</v>
      </c>
      <c r="O123" s="95">
        <f t="shared" si="17"/>
        <v>0</v>
      </c>
      <c r="P123" s="95">
        <f t="shared" si="17"/>
        <v>0</v>
      </c>
      <c r="Q123" s="95">
        <f t="shared" si="17"/>
        <v>0</v>
      </c>
      <c r="R123" s="95">
        <f t="shared" si="17"/>
        <v>0</v>
      </c>
      <c r="S123" s="95">
        <f t="shared" si="17"/>
        <v>5390200</v>
      </c>
      <c r="T123" s="95">
        <f t="shared" si="17"/>
        <v>0</v>
      </c>
      <c r="U123" s="95">
        <f t="shared" si="17"/>
        <v>0</v>
      </c>
      <c r="V123" s="95">
        <f t="shared" si="17"/>
        <v>0</v>
      </c>
      <c r="W123" s="95">
        <f t="shared" si="17"/>
        <v>0</v>
      </c>
      <c r="X123" s="95">
        <f t="shared" si="17"/>
        <v>0</v>
      </c>
      <c r="Y123" s="95">
        <f t="shared" si="17"/>
        <v>0</v>
      </c>
    </row>
    <row r="124" spans="2:25" ht="15.95" hidden="1" customHeight="1" x14ac:dyDescent="0.2">
      <c r="B124" s="124" t="s">
        <v>236</v>
      </c>
      <c r="C124" s="90" t="s">
        <v>655</v>
      </c>
      <c r="D124" s="138">
        <f t="shared" si="8"/>
        <v>0</v>
      </c>
      <c r="E124" s="135"/>
      <c r="F124" s="92">
        <v>0</v>
      </c>
      <c r="G124" s="92">
        <v>0</v>
      </c>
      <c r="H124" s="92">
        <v>0</v>
      </c>
      <c r="I124" s="92">
        <v>0</v>
      </c>
      <c r="J124" s="92">
        <v>0</v>
      </c>
      <c r="K124" s="92">
        <v>0</v>
      </c>
      <c r="L124" s="92">
        <v>0</v>
      </c>
      <c r="M124" s="92">
        <v>0</v>
      </c>
      <c r="N124" s="92">
        <v>0</v>
      </c>
      <c r="O124" s="92">
        <v>0</v>
      </c>
      <c r="P124" s="92">
        <v>0</v>
      </c>
      <c r="Q124" s="92">
        <v>0</v>
      </c>
      <c r="R124" s="92">
        <v>0</v>
      </c>
      <c r="S124" s="92">
        <v>0</v>
      </c>
      <c r="T124" s="92">
        <v>0</v>
      </c>
      <c r="U124" s="92">
        <v>0</v>
      </c>
      <c r="V124" s="92">
        <v>0</v>
      </c>
      <c r="W124" s="92">
        <v>0</v>
      </c>
      <c r="X124" s="92">
        <v>0</v>
      </c>
      <c r="Y124" s="92">
        <v>0</v>
      </c>
    </row>
    <row r="125" spans="2:25" ht="15.95" hidden="1" customHeight="1" x14ac:dyDescent="0.2">
      <c r="B125" s="124" t="s">
        <v>238</v>
      </c>
      <c r="C125" s="90" t="s">
        <v>656</v>
      </c>
      <c r="D125" s="138">
        <f t="shared" si="8"/>
        <v>0</v>
      </c>
      <c r="E125" s="135"/>
      <c r="F125" s="92">
        <v>0</v>
      </c>
      <c r="G125" s="92">
        <v>0</v>
      </c>
      <c r="H125" s="92">
        <v>0</v>
      </c>
      <c r="I125" s="92">
        <v>0</v>
      </c>
      <c r="J125" s="92">
        <v>0</v>
      </c>
      <c r="K125" s="92">
        <v>0</v>
      </c>
      <c r="L125" s="92">
        <v>0</v>
      </c>
      <c r="M125" s="92">
        <v>0</v>
      </c>
      <c r="N125" s="92">
        <v>0</v>
      </c>
      <c r="O125" s="92">
        <v>0</v>
      </c>
      <c r="P125" s="92">
        <v>0</v>
      </c>
      <c r="Q125" s="92">
        <v>0</v>
      </c>
      <c r="R125" s="92">
        <v>0</v>
      </c>
      <c r="S125" s="92">
        <v>0</v>
      </c>
      <c r="T125" s="92">
        <v>0</v>
      </c>
      <c r="U125" s="92">
        <v>0</v>
      </c>
      <c r="V125" s="92">
        <v>0</v>
      </c>
      <c r="W125" s="92">
        <v>0</v>
      </c>
      <c r="X125" s="92">
        <v>0</v>
      </c>
      <c r="Y125" s="92">
        <v>0</v>
      </c>
    </row>
    <row r="126" spans="2:25" ht="15.95" hidden="1" customHeight="1" x14ac:dyDescent="0.2">
      <c r="B126" s="124" t="s">
        <v>240</v>
      </c>
      <c r="C126" s="90" t="s">
        <v>657</v>
      </c>
      <c r="D126" s="138">
        <f t="shared" si="8"/>
        <v>0</v>
      </c>
      <c r="E126" s="135"/>
      <c r="F126" s="92">
        <v>0</v>
      </c>
      <c r="G126" s="92">
        <v>0</v>
      </c>
      <c r="H126" s="92">
        <v>0</v>
      </c>
      <c r="I126" s="92">
        <v>0</v>
      </c>
      <c r="J126" s="92">
        <v>0</v>
      </c>
      <c r="K126" s="92">
        <v>0</v>
      </c>
      <c r="L126" s="92">
        <v>0</v>
      </c>
      <c r="M126" s="92">
        <v>0</v>
      </c>
      <c r="N126" s="92">
        <v>0</v>
      </c>
      <c r="O126" s="92">
        <v>0</v>
      </c>
      <c r="P126" s="92">
        <v>0</v>
      </c>
      <c r="Q126" s="92">
        <v>0</v>
      </c>
      <c r="R126" s="92">
        <v>0</v>
      </c>
      <c r="S126" s="92">
        <v>0</v>
      </c>
      <c r="T126" s="92">
        <v>0</v>
      </c>
      <c r="U126" s="92">
        <v>0</v>
      </c>
      <c r="V126" s="92">
        <v>0</v>
      </c>
      <c r="W126" s="92">
        <v>0</v>
      </c>
      <c r="X126" s="92">
        <v>0</v>
      </c>
      <c r="Y126" s="92">
        <v>0</v>
      </c>
    </row>
    <row r="127" spans="2:25" ht="15.95" hidden="1" customHeight="1" x14ac:dyDescent="0.2">
      <c r="B127" s="124" t="s">
        <v>242</v>
      </c>
      <c r="C127" s="90" t="s">
        <v>658</v>
      </c>
      <c r="D127" s="138">
        <f t="shared" si="8"/>
        <v>0</v>
      </c>
      <c r="E127" s="135"/>
      <c r="F127" s="92">
        <v>0</v>
      </c>
      <c r="G127" s="92">
        <v>0</v>
      </c>
      <c r="H127" s="92">
        <v>0</v>
      </c>
      <c r="I127" s="92">
        <v>0</v>
      </c>
      <c r="J127" s="92">
        <v>0</v>
      </c>
      <c r="K127" s="92">
        <v>0</v>
      </c>
      <c r="L127" s="92">
        <v>0</v>
      </c>
      <c r="M127" s="92">
        <v>0</v>
      </c>
      <c r="N127" s="92">
        <v>0</v>
      </c>
      <c r="O127" s="92">
        <v>0</v>
      </c>
      <c r="P127" s="92">
        <v>0</v>
      </c>
      <c r="Q127" s="92">
        <v>0</v>
      </c>
      <c r="R127" s="92">
        <v>0</v>
      </c>
      <c r="S127" s="92">
        <v>0</v>
      </c>
      <c r="T127" s="92">
        <v>0</v>
      </c>
      <c r="U127" s="92">
        <v>0</v>
      </c>
      <c r="V127" s="92">
        <v>0</v>
      </c>
      <c r="W127" s="92">
        <v>0</v>
      </c>
      <c r="X127" s="92">
        <v>0</v>
      </c>
      <c r="Y127" s="92">
        <v>0</v>
      </c>
    </row>
    <row r="128" spans="2:25" ht="15.95" hidden="1" customHeight="1" x14ac:dyDescent="0.2">
      <c r="B128" s="124" t="s">
        <v>244</v>
      </c>
      <c r="C128" s="90" t="s">
        <v>659</v>
      </c>
      <c r="D128" s="138">
        <f t="shared" si="8"/>
        <v>0</v>
      </c>
      <c r="E128" s="135"/>
      <c r="F128" s="92">
        <v>0</v>
      </c>
      <c r="G128" s="92">
        <v>0</v>
      </c>
      <c r="H128" s="92">
        <v>0</v>
      </c>
      <c r="I128" s="92">
        <v>0</v>
      </c>
      <c r="J128" s="92">
        <v>0</v>
      </c>
      <c r="K128" s="92">
        <v>0</v>
      </c>
      <c r="L128" s="92">
        <v>0</v>
      </c>
      <c r="M128" s="92">
        <v>0</v>
      </c>
      <c r="N128" s="92">
        <v>0</v>
      </c>
      <c r="O128" s="92">
        <v>0</v>
      </c>
      <c r="P128" s="92">
        <v>0</v>
      </c>
      <c r="Q128" s="92">
        <v>0</v>
      </c>
      <c r="R128" s="92">
        <v>0</v>
      </c>
      <c r="S128" s="92">
        <v>0</v>
      </c>
      <c r="T128" s="92">
        <v>0</v>
      </c>
      <c r="U128" s="92">
        <v>0</v>
      </c>
      <c r="V128" s="92">
        <v>0</v>
      </c>
      <c r="W128" s="92">
        <v>0</v>
      </c>
      <c r="X128" s="92">
        <v>0</v>
      </c>
      <c r="Y128" s="92">
        <v>0</v>
      </c>
    </row>
    <row r="129" spans="2:25" ht="15.95" hidden="1" customHeight="1" x14ac:dyDescent="0.2">
      <c r="B129" s="124" t="s">
        <v>246</v>
      </c>
      <c r="C129" s="90" t="s">
        <v>660</v>
      </c>
      <c r="D129" s="138">
        <f t="shared" si="8"/>
        <v>0</v>
      </c>
      <c r="E129" s="135"/>
      <c r="F129" s="92">
        <v>0</v>
      </c>
      <c r="G129" s="92">
        <v>0</v>
      </c>
      <c r="H129" s="92">
        <v>0</v>
      </c>
      <c r="I129" s="92">
        <v>0</v>
      </c>
      <c r="J129" s="92">
        <v>0</v>
      </c>
      <c r="K129" s="92">
        <v>0</v>
      </c>
      <c r="L129" s="92">
        <v>0</v>
      </c>
      <c r="M129" s="92">
        <v>0</v>
      </c>
      <c r="N129" s="92">
        <v>0</v>
      </c>
      <c r="O129" s="92">
        <v>0</v>
      </c>
      <c r="P129" s="92">
        <v>0</v>
      </c>
      <c r="Q129" s="92">
        <v>0</v>
      </c>
      <c r="R129" s="92">
        <v>0</v>
      </c>
      <c r="S129" s="92">
        <v>0</v>
      </c>
      <c r="T129" s="92">
        <v>0</v>
      </c>
      <c r="U129" s="92">
        <v>0</v>
      </c>
      <c r="V129" s="92">
        <v>0</v>
      </c>
      <c r="W129" s="92">
        <v>0</v>
      </c>
      <c r="X129" s="92">
        <v>0</v>
      </c>
      <c r="Y129" s="92">
        <v>0</v>
      </c>
    </row>
    <row r="130" spans="2:25" ht="15.95" customHeight="1" x14ac:dyDescent="0.2">
      <c r="B130" s="124" t="s">
        <v>248</v>
      </c>
      <c r="C130" s="90" t="s">
        <v>661</v>
      </c>
      <c r="D130" s="138">
        <f t="shared" si="8"/>
        <v>5390200</v>
      </c>
      <c r="E130" s="135"/>
      <c r="F130" s="92">
        <v>0</v>
      </c>
      <c r="G130" s="92">
        <v>0</v>
      </c>
      <c r="H130" s="92">
        <v>0</v>
      </c>
      <c r="I130" s="92">
        <v>0</v>
      </c>
      <c r="J130" s="92">
        <v>0</v>
      </c>
      <c r="K130" s="92">
        <v>0</v>
      </c>
      <c r="L130" s="92">
        <v>0</v>
      </c>
      <c r="M130" s="92">
        <v>0</v>
      </c>
      <c r="N130" s="92">
        <v>0</v>
      </c>
      <c r="O130" s="92">
        <v>0</v>
      </c>
      <c r="P130" s="92">
        <v>0</v>
      </c>
      <c r="Q130" s="92">
        <v>0</v>
      </c>
      <c r="R130" s="92">
        <v>0</v>
      </c>
      <c r="S130" s="92">
        <v>5390200</v>
      </c>
      <c r="T130" s="92">
        <v>0</v>
      </c>
      <c r="U130" s="92">
        <v>0</v>
      </c>
      <c r="V130" s="92">
        <v>0</v>
      </c>
      <c r="W130" s="92">
        <v>0</v>
      </c>
      <c r="X130" s="92">
        <v>0</v>
      </c>
      <c r="Y130" s="92">
        <v>0</v>
      </c>
    </row>
    <row r="131" spans="2:25" ht="15.95" customHeight="1" x14ac:dyDescent="0.2">
      <c r="B131" s="124" t="s">
        <v>250</v>
      </c>
      <c r="C131" s="90" t="s">
        <v>662</v>
      </c>
      <c r="D131" s="138">
        <f t="shared" si="8"/>
        <v>0</v>
      </c>
      <c r="E131" s="135"/>
      <c r="F131" s="92">
        <v>0</v>
      </c>
      <c r="G131" s="92">
        <v>0</v>
      </c>
      <c r="H131" s="92">
        <v>0</v>
      </c>
      <c r="I131" s="92">
        <v>0</v>
      </c>
      <c r="J131" s="92">
        <v>0</v>
      </c>
      <c r="K131" s="92">
        <v>0</v>
      </c>
      <c r="L131" s="92">
        <v>0</v>
      </c>
      <c r="M131" s="92">
        <v>0</v>
      </c>
      <c r="N131" s="92">
        <v>0</v>
      </c>
      <c r="O131" s="92">
        <v>0</v>
      </c>
      <c r="P131" s="92">
        <v>0</v>
      </c>
      <c r="Q131" s="92">
        <v>0</v>
      </c>
      <c r="R131" s="92">
        <v>0</v>
      </c>
      <c r="S131" s="92">
        <v>0</v>
      </c>
      <c r="T131" s="92">
        <v>0</v>
      </c>
      <c r="U131" s="92">
        <v>0</v>
      </c>
      <c r="V131" s="92">
        <v>0</v>
      </c>
      <c r="W131" s="92">
        <v>0</v>
      </c>
      <c r="X131" s="92">
        <v>0</v>
      </c>
      <c r="Y131" s="92">
        <v>0</v>
      </c>
    </row>
    <row r="132" spans="2:25" ht="15.95" hidden="1" customHeight="1" x14ac:dyDescent="0.2">
      <c r="B132" s="124" t="s">
        <v>252</v>
      </c>
      <c r="C132" s="90" t="s">
        <v>663</v>
      </c>
      <c r="D132" s="138">
        <f t="shared" si="8"/>
        <v>0</v>
      </c>
      <c r="E132" s="135"/>
      <c r="F132" s="92">
        <v>0</v>
      </c>
      <c r="G132" s="92">
        <v>0</v>
      </c>
      <c r="H132" s="92">
        <v>0</v>
      </c>
      <c r="I132" s="92">
        <v>0</v>
      </c>
      <c r="J132" s="92">
        <v>0</v>
      </c>
      <c r="K132" s="92">
        <v>0</v>
      </c>
      <c r="L132" s="92">
        <v>0</v>
      </c>
      <c r="M132" s="92">
        <v>0</v>
      </c>
      <c r="N132" s="92">
        <v>0</v>
      </c>
      <c r="O132" s="92">
        <v>0</v>
      </c>
      <c r="P132" s="92">
        <v>0</v>
      </c>
      <c r="Q132" s="92">
        <v>0</v>
      </c>
      <c r="R132" s="92">
        <v>0</v>
      </c>
      <c r="S132" s="92">
        <v>0</v>
      </c>
      <c r="T132" s="92">
        <v>0</v>
      </c>
      <c r="U132" s="92">
        <v>0</v>
      </c>
      <c r="V132" s="92">
        <v>0</v>
      </c>
      <c r="W132" s="92">
        <v>0</v>
      </c>
      <c r="X132" s="92">
        <v>0</v>
      </c>
      <c r="Y132" s="92">
        <v>0</v>
      </c>
    </row>
    <row r="133" spans="2:25" ht="15.95" hidden="1" customHeight="1" x14ac:dyDescent="0.2">
      <c r="B133" s="124" t="s">
        <v>254</v>
      </c>
      <c r="C133" s="90" t="s">
        <v>664</v>
      </c>
      <c r="D133" s="138">
        <f t="shared" si="8"/>
        <v>0</v>
      </c>
      <c r="E133" s="135"/>
      <c r="F133" s="92">
        <v>0</v>
      </c>
      <c r="G133" s="92">
        <v>0</v>
      </c>
      <c r="H133" s="92">
        <v>0</v>
      </c>
      <c r="I133" s="92">
        <v>0</v>
      </c>
      <c r="J133" s="92">
        <v>0</v>
      </c>
      <c r="K133" s="92">
        <v>0</v>
      </c>
      <c r="L133" s="92">
        <v>0</v>
      </c>
      <c r="M133" s="92">
        <v>0</v>
      </c>
      <c r="N133" s="92">
        <v>0</v>
      </c>
      <c r="O133" s="92">
        <v>0</v>
      </c>
      <c r="P133" s="92">
        <v>0</v>
      </c>
      <c r="Q133" s="92">
        <v>0</v>
      </c>
      <c r="R133" s="92">
        <v>0</v>
      </c>
      <c r="S133" s="92">
        <v>0</v>
      </c>
      <c r="T133" s="92">
        <v>0</v>
      </c>
      <c r="U133" s="92">
        <v>0</v>
      </c>
      <c r="V133" s="92">
        <v>0</v>
      </c>
      <c r="W133" s="92">
        <v>0</v>
      </c>
      <c r="X133" s="92">
        <v>0</v>
      </c>
      <c r="Y133" s="92">
        <v>0</v>
      </c>
    </row>
    <row r="134" spans="2:25" ht="15.95" hidden="1" customHeight="1" x14ac:dyDescent="0.2">
      <c r="B134" s="124" t="s">
        <v>256</v>
      </c>
      <c r="C134" s="90" t="s">
        <v>665</v>
      </c>
      <c r="D134" s="138">
        <f t="shared" si="8"/>
        <v>0</v>
      </c>
      <c r="E134" s="135"/>
      <c r="F134" s="92">
        <v>0</v>
      </c>
      <c r="G134" s="92">
        <v>0</v>
      </c>
      <c r="H134" s="92">
        <v>0</v>
      </c>
      <c r="I134" s="92">
        <v>0</v>
      </c>
      <c r="J134" s="92">
        <v>0</v>
      </c>
      <c r="K134" s="92">
        <v>0</v>
      </c>
      <c r="L134" s="92">
        <v>0</v>
      </c>
      <c r="M134" s="92">
        <v>0</v>
      </c>
      <c r="N134" s="92">
        <v>0</v>
      </c>
      <c r="O134" s="92">
        <v>0</v>
      </c>
      <c r="P134" s="92">
        <v>0</v>
      </c>
      <c r="Q134" s="92">
        <v>0</v>
      </c>
      <c r="R134" s="92">
        <v>0</v>
      </c>
      <c r="S134" s="92">
        <v>0</v>
      </c>
      <c r="T134" s="92">
        <v>0</v>
      </c>
      <c r="U134" s="92">
        <v>0</v>
      </c>
      <c r="V134" s="92">
        <v>0</v>
      </c>
      <c r="W134" s="92">
        <v>0</v>
      </c>
      <c r="X134" s="92">
        <v>0</v>
      </c>
      <c r="Y134" s="92">
        <v>0</v>
      </c>
    </row>
    <row r="135" spans="2:25" ht="15.95" hidden="1" customHeight="1" x14ac:dyDescent="0.2">
      <c r="B135" s="124" t="s">
        <v>258</v>
      </c>
      <c r="C135" s="90" t="s">
        <v>666</v>
      </c>
      <c r="D135" s="138">
        <f t="shared" si="8"/>
        <v>0</v>
      </c>
      <c r="E135" s="135"/>
      <c r="F135" s="92">
        <v>0</v>
      </c>
      <c r="G135" s="92">
        <v>0</v>
      </c>
      <c r="H135" s="92">
        <v>0</v>
      </c>
      <c r="I135" s="92">
        <v>0</v>
      </c>
      <c r="J135" s="92">
        <v>0</v>
      </c>
      <c r="K135" s="92">
        <v>0</v>
      </c>
      <c r="L135" s="92">
        <v>0</v>
      </c>
      <c r="M135" s="92">
        <v>0</v>
      </c>
      <c r="N135" s="92">
        <v>0</v>
      </c>
      <c r="O135" s="92">
        <v>0</v>
      </c>
      <c r="P135" s="92">
        <v>0</v>
      </c>
      <c r="Q135" s="92">
        <v>0</v>
      </c>
      <c r="R135" s="92">
        <v>0</v>
      </c>
      <c r="S135" s="92">
        <v>0</v>
      </c>
      <c r="T135" s="92">
        <v>0</v>
      </c>
      <c r="U135" s="92">
        <v>0</v>
      </c>
      <c r="V135" s="92">
        <v>0</v>
      </c>
      <c r="W135" s="92">
        <v>0</v>
      </c>
      <c r="X135" s="92">
        <v>0</v>
      </c>
      <c r="Y135" s="92">
        <v>0</v>
      </c>
    </row>
    <row r="136" spans="2:25" ht="15.95" hidden="1" customHeight="1" x14ac:dyDescent="0.2">
      <c r="B136" s="124" t="s">
        <v>260</v>
      </c>
      <c r="C136" s="90" t="s">
        <v>667</v>
      </c>
      <c r="D136" s="138">
        <f t="shared" ref="D136:D199" si="18">SUM(F136:Y136)</f>
        <v>0</v>
      </c>
      <c r="E136" s="135"/>
      <c r="F136" s="92">
        <v>0</v>
      </c>
      <c r="G136" s="92">
        <v>0</v>
      </c>
      <c r="H136" s="92">
        <v>0</v>
      </c>
      <c r="I136" s="92">
        <v>0</v>
      </c>
      <c r="J136" s="92">
        <v>0</v>
      </c>
      <c r="K136" s="92">
        <v>0</v>
      </c>
      <c r="L136" s="92">
        <v>0</v>
      </c>
      <c r="M136" s="92">
        <v>0</v>
      </c>
      <c r="N136" s="92">
        <v>0</v>
      </c>
      <c r="O136" s="92">
        <v>0</v>
      </c>
      <c r="P136" s="92">
        <v>0</v>
      </c>
      <c r="Q136" s="92">
        <v>0</v>
      </c>
      <c r="R136" s="92">
        <v>0</v>
      </c>
      <c r="S136" s="92">
        <v>0</v>
      </c>
      <c r="T136" s="92">
        <v>0</v>
      </c>
      <c r="U136" s="92">
        <v>0</v>
      </c>
      <c r="V136" s="92">
        <v>0</v>
      </c>
      <c r="W136" s="92">
        <v>0</v>
      </c>
      <c r="X136" s="92">
        <v>0</v>
      </c>
      <c r="Y136" s="92">
        <v>0</v>
      </c>
    </row>
    <row r="137" spans="2:25" ht="15.95" hidden="1" customHeight="1" x14ac:dyDescent="0.2">
      <c r="B137" s="124" t="s">
        <v>262</v>
      </c>
      <c r="C137" s="90" t="s">
        <v>668</v>
      </c>
      <c r="D137" s="138">
        <f t="shared" si="18"/>
        <v>0</v>
      </c>
      <c r="E137" s="135"/>
      <c r="F137" s="92">
        <v>0</v>
      </c>
      <c r="G137" s="92">
        <v>0</v>
      </c>
      <c r="H137" s="92">
        <v>0</v>
      </c>
      <c r="I137" s="92">
        <v>0</v>
      </c>
      <c r="J137" s="92">
        <v>0</v>
      </c>
      <c r="K137" s="92">
        <v>0</v>
      </c>
      <c r="L137" s="92">
        <v>0</v>
      </c>
      <c r="M137" s="92">
        <v>0</v>
      </c>
      <c r="N137" s="92">
        <v>0</v>
      </c>
      <c r="O137" s="92">
        <v>0</v>
      </c>
      <c r="P137" s="92">
        <v>0</v>
      </c>
      <c r="Q137" s="92">
        <v>0</v>
      </c>
      <c r="R137" s="92">
        <v>0</v>
      </c>
      <c r="S137" s="92">
        <v>0</v>
      </c>
      <c r="T137" s="92">
        <v>0</v>
      </c>
      <c r="U137" s="92">
        <v>0</v>
      </c>
      <c r="V137" s="92">
        <v>0</v>
      </c>
      <c r="W137" s="92">
        <v>0</v>
      </c>
      <c r="X137" s="92">
        <v>0</v>
      </c>
      <c r="Y137" s="92">
        <v>0</v>
      </c>
    </row>
    <row r="138" spans="2:25" ht="15.95" hidden="1" customHeight="1" x14ac:dyDescent="0.2">
      <c r="B138" s="124" t="s">
        <v>264</v>
      </c>
      <c r="C138" s="90" t="s">
        <v>669</v>
      </c>
      <c r="D138" s="138">
        <f t="shared" si="18"/>
        <v>0</v>
      </c>
      <c r="E138" s="135"/>
      <c r="F138" s="92">
        <v>0</v>
      </c>
      <c r="G138" s="92">
        <v>0</v>
      </c>
      <c r="H138" s="92">
        <v>0</v>
      </c>
      <c r="I138" s="92">
        <v>0</v>
      </c>
      <c r="J138" s="92">
        <v>0</v>
      </c>
      <c r="K138" s="92">
        <v>0</v>
      </c>
      <c r="L138" s="92">
        <v>0</v>
      </c>
      <c r="M138" s="92">
        <v>0</v>
      </c>
      <c r="N138" s="92">
        <v>0</v>
      </c>
      <c r="O138" s="92">
        <v>0</v>
      </c>
      <c r="P138" s="92">
        <v>0</v>
      </c>
      <c r="Q138" s="92">
        <v>0</v>
      </c>
      <c r="R138" s="92">
        <v>0</v>
      </c>
      <c r="S138" s="92">
        <v>0</v>
      </c>
      <c r="T138" s="92">
        <v>0</v>
      </c>
      <c r="U138" s="92">
        <v>0</v>
      </c>
      <c r="V138" s="92">
        <v>0</v>
      </c>
      <c r="W138" s="92">
        <v>0</v>
      </c>
      <c r="X138" s="92">
        <v>0</v>
      </c>
      <c r="Y138" s="92">
        <v>0</v>
      </c>
    </row>
    <row r="139" spans="2:25" ht="15.95" hidden="1" customHeight="1" x14ac:dyDescent="0.2">
      <c r="B139" s="124" t="s">
        <v>266</v>
      </c>
      <c r="C139" s="90" t="s">
        <v>670</v>
      </c>
      <c r="D139" s="138">
        <f t="shared" si="18"/>
        <v>0</v>
      </c>
      <c r="E139" s="135"/>
      <c r="F139" s="92">
        <v>0</v>
      </c>
      <c r="G139" s="92">
        <v>0</v>
      </c>
      <c r="H139" s="92">
        <v>0</v>
      </c>
      <c r="I139" s="92">
        <v>0</v>
      </c>
      <c r="J139" s="92">
        <v>0</v>
      </c>
      <c r="K139" s="92">
        <v>0</v>
      </c>
      <c r="L139" s="92">
        <v>0</v>
      </c>
      <c r="M139" s="92">
        <v>0</v>
      </c>
      <c r="N139" s="92">
        <v>0</v>
      </c>
      <c r="O139" s="92">
        <v>0</v>
      </c>
      <c r="P139" s="92">
        <v>0</v>
      </c>
      <c r="Q139" s="92">
        <v>0</v>
      </c>
      <c r="R139" s="92">
        <v>0</v>
      </c>
      <c r="S139" s="92">
        <v>0</v>
      </c>
      <c r="T139" s="92">
        <v>0</v>
      </c>
      <c r="U139" s="92">
        <v>0</v>
      </c>
      <c r="V139" s="92">
        <v>0</v>
      </c>
      <c r="W139" s="92">
        <v>0</v>
      </c>
      <c r="X139" s="92">
        <v>0</v>
      </c>
      <c r="Y139" s="92">
        <v>0</v>
      </c>
    </row>
    <row r="140" spans="2:25" ht="15.95" hidden="1" customHeight="1" x14ac:dyDescent="0.2">
      <c r="B140" s="124" t="s">
        <v>268</v>
      </c>
      <c r="C140" s="90" t="s">
        <v>671</v>
      </c>
      <c r="D140" s="138">
        <f t="shared" si="18"/>
        <v>0</v>
      </c>
      <c r="E140" s="135"/>
      <c r="F140" s="92">
        <v>0</v>
      </c>
      <c r="G140" s="92">
        <v>0</v>
      </c>
      <c r="H140" s="92">
        <v>0</v>
      </c>
      <c r="I140" s="92">
        <v>0</v>
      </c>
      <c r="J140" s="92">
        <v>0</v>
      </c>
      <c r="K140" s="92">
        <v>0</v>
      </c>
      <c r="L140" s="92">
        <v>0</v>
      </c>
      <c r="M140" s="92">
        <v>0</v>
      </c>
      <c r="N140" s="92">
        <v>0</v>
      </c>
      <c r="O140" s="92">
        <v>0</v>
      </c>
      <c r="P140" s="92">
        <v>0</v>
      </c>
      <c r="Q140" s="92">
        <v>0</v>
      </c>
      <c r="R140" s="92">
        <v>0</v>
      </c>
      <c r="S140" s="92">
        <v>0</v>
      </c>
      <c r="T140" s="92">
        <v>0</v>
      </c>
      <c r="U140" s="92">
        <v>0</v>
      </c>
      <c r="V140" s="92">
        <v>0</v>
      </c>
      <c r="W140" s="92">
        <v>0</v>
      </c>
      <c r="X140" s="92">
        <v>0</v>
      </c>
      <c r="Y140" s="92">
        <v>0</v>
      </c>
    </row>
    <row r="141" spans="2:25" ht="15.95" hidden="1" customHeight="1" x14ac:dyDescent="0.2">
      <c r="B141" s="124" t="s">
        <v>270</v>
      </c>
      <c r="C141" s="90" t="s">
        <v>672</v>
      </c>
      <c r="D141" s="138">
        <f t="shared" si="18"/>
        <v>0</v>
      </c>
      <c r="E141" s="135"/>
      <c r="F141" s="92">
        <v>0</v>
      </c>
      <c r="G141" s="92">
        <v>0</v>
      </c>
      <c r="H141" s="92">
        <v>0</v>
      </c>
      <c r="I141" s="92">
        <v>0</v>
      </c>
      <c r="J141" s="92">
        <v>0</v>
      </c>
      <c r="K141" s="92">
        <v>0</v>
      </c>
      <c r="L141" s="92">
        <v>0</v>
      </c>
      <c r="M141" s="92">
        <v>0</v>
      </c>
      <c r="N141" s="92">
        <v>0</v>
      </c>
      <c r="O141" s="92">
        <v>0</v>
      </c>
      <c r="P141" s="92">
        <v>0</v>
      </c>
      <c r="Q141" s="92">
        <v>0</v>
      </c>
      <c r="R141" s="92">
        <v>0</v>
      </c>
      <c r="S141" s="92">
        <v>0</v>
      </c>
      <c r="T141" s="92">
        <v>0</v>
      </c>
      <c r="U141" s="92">
        <v>0</v>
      </c>
      <c r="V141" s="92">
        <v>0</v>
      </c>
      <c r="W141" s="92">
        <v>0</v>
      </c>
      <c r="X141" s="92">
        <v>0</v>
      </c>
      <c r="Y141" s="92">
        <v>0</v>
      </c>
    </row>
    <row r="142" spans="2:25" ht="15.95" hidden="1" customHeight="1" x14ac:dyDescent="0.2">
      <c r="B142" s="124" t="s">
        <v>272</v>
      </c>
      <c r="C142" s="90" t="s">
        <v>673</v>
      </c>
      <c r="D142" s="138">
        <f t="shared" si="18"/>
        <v>0</v>
      </c>
      <c r="E142" s="135"/>
      <c r="F142" s="92">
        <v>0</v>
      </c>
      <c r="G142" s="92">
        <v>0</v>
      </c>
      <c r="H142" s="92">
        <v>0</v>
      </c>
      <c r="I142" s="92">
        <v>0</v>
      </c>
      <c r="J142" s="92">
        <v>0</v>
      </c>
      <c r="K142" s="92">
        <v>0</v>
      </c>
      <c r="L142" s="92">
        <v>0</v>
      </c>
      <c r="M142" s="92">
        <v>0</v>
      </c>
      <c r="N142" s="92">
        <v>0</v>
      </c>
      <c r="O142" s="92">
        <v>0</v>
      </c>
      <c r="P142" s="92">
        <v>0</v>
      </c>
      <c r="Q142" s="92">
        <v>0</v>
      </c>
      <c r="R142" s="92">
        <v>0</v>
      </c>
      <c r="S142" s="92">
        <v>0</v>
      </c>
      <c r="T142" s="92">
        <v>0</v>
      </c>
      <c r="U142" s="92">
        <v>0</v>
      </c>
      <c r="V142" s="92">
        <v>0</v>
      </c>
      <c r="W142" s="92">
        <v>0</v>
      </c>
      <c r="X142" s="92">
        <v>0</v>
      </c>
      <c r="Y142" s="92">
        <v>0</v>
      </c>
    </row>
    <row r="143" spans="2:25" ht="15.95" hidden="1" customHeight="1" x14ac:dyDescent="0.2">
      <c r="B143" s="124" t="s">
        <v>274</v>
      </c>
      <c r="C143" s="90" t="s">
        <v>674</v>
      </c>
      <c r="D143" s="138">
        <f t="shared" si="18"/>
        <v>0</v>
      </c>
      <c r="E143" s="135"/>
      <c r="F143" s="92">
        <v>0</v>
      </c>
      <c r="G143" s="92">
        <v>0</v>
      </c>
      <c r="H143" s="92">
        <v>0</v>
      </c>
      <c r="I143" s="92">
        <v>0</v>
      </c>
      <c r="J143" s="92">
        <v>0</v>
      </c>
      <c r="K143" s="92">
        <v>0</v>
      </c>
      <c r="L143" s="92">
        <v>0</v>
      </c>
      <c r="M143" s="92">
        <v>0</v>
      </c>
      <c r="N143" s="92">
        <v>0</v>
      </c>
      <c r="O143" s="92">
        <v>0</v>
      </c>
      <c r="P143" s="92">
        <v>0</v>
      </c>
      <c r="Q143" s="92">
        <v>0</v>
      </c>
      <c r="R143" s="92">
        <v>0</v>
      </c>
      <c r="S143" s="92">
        <v>0</v>
      </c>
      <c r="T143" s="92">
        <v>0</v>
      </c>
      <c r="U143" s="92">
        <v>0</v>
      </c>
      <c r="V143" s="92">
        <v>0</v>
      </c>
      <c r="W143" s="92">
        <v>0</v>
      </c>
      <c r="X143" s="92">
        <v>0</v>
      </c>
      <c r="Y143" s="92">
        <v>0</v>
      </c>
    </row>
    <row r="144" spans="2:25" ht="15.95" hidden="1" customHeight="1" x14ac:dyDescent="0.2">
      <c r="B144" s="124" t="s">
        <v>276</v>
      </c>
      <c r="C144" s="90" t="s">
        <v>675</v>
      </c>
      <c r="D144" s="138">
        <f t="shared" si="18"/>
        <v>0</v>
      </c>
      <c r="E144" s="135"/>
      <c r="F144" s="92">
        <v>0</v>
      </c>
      <c r="G144" s="92">
        <v>0</v>
      </c>
      <c r="H144" s="92">
        <v>0</v>
      </c>
      <c r="I144" s="92">
        <v>0</v>
      </c>
      <c r="J144" s="92">
        <v>0</v>
      </c>
      <c r="K144" s="92">
        <v>0</v>
      </c>
      <c r="L144" s="92">
        <v>0</v>
      </c>
      <c r="M144" s="92">
        <v>0</v>
      </c>
      <c r="N144" s="92">
        <v>0</v>
      </c>
      <c r="O144" s="92">
        <v>0</v>
      </c>
      <c r="P144" s="92">
        <v>0</v>
      </c>
      <c r="Q144" s="92">
        <v>0</v>
      </c>
      <c r="R144" s="92">
        <v>0</v>
      </c>
      <c r="S144" s="92">
        <v>0</v>
      </c>
      <c r="T144" s="92">
        <v>0</v>
      </c>
      <c r="U144" s="92">
        <v>0</v>
      </c>
      <c r="V144" s="92">
        <v>0</v>
      </c>
      <c r="W144" s="92">
        <v>0</v>
      </c>
      <c r="X144" s="92">
        <v>0</v>
      </c>
      <c r="Y144" s="92">
        <v>0</v>
      </c>
    </row>
    <row r="145" spans="2:25" ht="15.95" hidden="1" customHeight="1" x14ac:dyDescent="0.2">
      <c r="B145" s="124" t="s">
        <v>278</v>
      </c>
      <c r="C145" s="90" t="s">
        <v>676</v>
      </c>
      <c r="D145" s="138">
        <f t="shared" si="18"/>
        <v>0</v>
      </c>
      <c r="E145" s="135"/>
      <c r="F145" s="92">
        <v>0</v>
      </c>
      <c r="G145" s="92">
        <v>0</v>
      </c>
      <c r="H145" s="92">
        <v>0</v>
      </c>
      <c r="I145" s="92">
        <v>0</v>
      </c>
      <c r="J145" s="92">
        <v>0</v>
      </c>
      <c r="K145" s="92">
        <v>0</v>
      </c>
      <c r="L145" s="92">
        <v>0</v>
      </c>
      <c r="M145" s="92">
        <v>0</v>
      </c>
      <c r="N145" s="92">
        <v>0</v>
      </c>
      <c r="O145" s="92">
        <v>0</v>
      </c>
      <c r="P145" s="92">
        <v>0</v>
      </c>
      <c r="Q145" s="92">
        <v>0</v>
      </c>
      <c r="R145" s="92">
        <v>0</v>
      </c>
      <c r="S145" s="92">
        <v>0</v>
      </c>
      <c r="T145" s="92">
        <v>0</v>
      </c>
      <c r="U145" s="92">
        <v>0</v>
      </c>
      <c r="V145" s="92">
        <v>0</v>
      </c>
      <c r="W145" s="92">
        <v>0</v>
      </c>
      <c r="X145" s="92">
        <v>0</v>
      </c>
      <c r="Y145" s="92">
        <v>0</v>
      </c>
    </row>
    <row r="146" spans="2:25" ht="15.95" customHeight="1" x14ac:dyDescent="0.2">
      <c r="B146" s="125" t="s">
        <v>280</v>
      </c>
      <c r="C146" s="93" t="s">
        <v>677</v>
      </c>
      <c r="D146" s="139">
        <f>SUM(D147:D149)</f>
        <v>0</v>
      </c>
      <c r="E146" s="135"/>
      <c r="F146" s="95">
        <f>SUM(F147:F149)</f>
        <v>0</v>
      </c>
      <c r="G146" s="95">
        <f t="shared" ref="G146:Y146" si="19">SUM(G147:G149)</f>
        <v>0</v>
      </c>
      <c r="H146" s="95">
        <f t="shared" si="19"/>
        <v>0</v>
      </c>
      <c r="I146" s="95">
        <f t="shared" si="19"/>
        <v>0</v>
      </c>
      <c r="J146" s="95">
        <f t="shared" si="19"/>
        <v>0</v>
      </c>
      <c r="K146" s="95">
        <f t="shared" si="19"/>
        <v>0</v>
      </c>
      <c r="L146" s="95">
        <f t="shared" si="19"/>
        <v>0</v>
      </c>
      <c r="M146" s="95">
        <f t="shared" si="19"/>
        <v>0</v>
      </c>
      <c r="N146" s="95">
        <f t="shared" si="19"/>
        <v>0</v>
      </c>
      <c r="O146" s="95">
        <f t="shared" si="19"/>
        <v>0</v>
      </c>
      <c r="P146" s="95">
        <f t="shared" si="19"/>
        <v>0</v>
      </c>
      <c r="Q146" s="95">
        <f t="shared" si="19"/>
        <v>0</v>
      </c>
      <c r="R146" s="95">
        <f t="shared" si="19"/>
        <v>0</v>
      </c>
      <c r="S146" s="95">
        <f t="shared" si="19"/>
        <v>0</v>
      </c>
      <c r="T146" s="95">
        <f t="shared" si="19"/>
        <v>0</v>
      </c>
      <c r="U146" s="95">
        <f t="shared" si="19"/>
        <v>0</v>
      </c>
      <c r="V146" s="95">
        <f t="shared" si="19"/>
        <v>0</v>
      </c>
      <c r="W146" s="95">
        <f t="shared" si="19"/>
        <v>0</v>
      </c>
      <c r="X146" s="95">
        <f t="shared" si="19"/>
        <v>0</v>
      </c>
      <c r="Y146" s="95">
        <f t="shared" si="19"/>
        <v>0</v>
      </c>
    </row>
    <row r="147" spans="2:25" ht="15.95" customHeight="1" x14ac:dyDescent="0.2">
      <c r="B147" s="124" t="s">
        <v>282</v>
      </c>
      <c r="C147" s="90" t="s">
        <v>678</v>
      </c>
      <c r="D147" s="138">
        <f t="shared" si="18"/>
        <v>0</v>
      </c>
      <c r="E147" s="135"/>
      <c r="F147" s="92">
        <v>0</v>
      </c>
      <c r="G147" s="92">
        <v>0</v>
      </c>
      <c r="H147" s="92">
        <v>0</v>
      </c>
      <c r="I147" s="92">
        <v>0</v>
      </c>
      <c r="J147" s="92">
        <v>0</v>
      </c>
      <c r="K147" s="92">
        <v>0</v>
      </c>
      <c r="L147" s="92">
        <v>0</v>
      </c>
      <c r="M147" s="92">
        <v>0</v>
      </c>
      <c r="N147" s="92">
        <v>0</v>
      </c>
      <c r="O147" s="92">
        <v>0</v>
      </c>
      <c r="P147" s="92">
        <v>0</v>
      </c>
      <c r="Q147" s="92">
        <v>0</v>
      </c>
      <c r="R147" s="92">
        <v>0</v>
      </c>
      <c r="S147" s="92">
        <v>0</v>
      </c>
      <c r="T147" s="92">
        <v>0</v>
      </c>
      <c r="U147" s="92">
        <v>0</v>
      </c>
      <c r="V147" s="92">
        <v>0</v>
      </c>
      <c r="W147" s="92">
        <v>0</v>
      </c>
      <c r="X147" s="92">
        <v>0</v>
      </c>
      <c r="Y147" s="92">
        <v>0</v>
      </c>
    </row>
    <row r="148" spans="2:25" ht="15.95" hidden="1" customHeight="1" x14ac:dyDescent="0.2">
      <c r="B148" s="124" t="s">
        <v>284</v>
      </c>
      <c r="C148" s="90" t="s">
        <v>679</v>
      </c>
      <c r="D148" s="138">
        <f t="shared" si="18"/>
        <v>0</v>
      </c>
      <c r="E148" s="135"/>
      <c r="F148" s="92">
        <v>0</v>
      </c>
      <c r="G148" s="92">
        <v>0</v>
      </c>
      <c r="H148" s="92">
        <v>0</v>
      </c>
      <c r="I148" s="92">
        <v>0</v>
      </c>
      <c r="J148" s="92">
        <v>0</v>
      </c>
      <c r="K148" s="92">
        <v>0</v>
      </c>
      <c r="L148" s="92">
        <v>0</v>
      </c>
      <c r="M148" s="92">
        <v>0</v>
      </c>
      <c r="N148" s="92">
        <v>0</v>
      </c>
      <c r="O148" s="92">
        <v>0</v>
      </c>
      <c r="P148" s="92">
        <v>0</v>
      </c>
      <c r="Q148" s="92">
        <v>0</v>
      </c>
      <c r="R148" s="92">
        <v>0</v>
      </c>
      <c r="S148" s="92">
        <v>0</v>
      </c>
      <c r="T148" s="92">
        <v>0</v>
      </c>
      <c r="U148" s="92">
        <v>0</v>
      </c>
      <c r="V148" s="92">
        <v>0</v>
      </c>
      <c r="W148" s="92">
        <v>0</v>
      </c>
      <c r="X148" s="92">
        <v>0</v>
      </c>
      <c r="Y148" s="92">
        <v>0</v>
      </c>
    </row>
    <row r="149" spans="2:25" ht="15.75" hidden="1" customHeight="1" x14ac:dyDescent="0.2">
      <c r="B149" s="124" t="s">
        <v>286</v>
      </c>
      <c r="C149" s="90" t="s">
        <v>680</v>
      </c>
      <c r="D149" s="138">
        <f t="shared" si="18"/>
        <v>0</v>
      </c>
      <c r="E149" s="135"/>
      <c r="F149" s="92">
        <v>0</v>
      </c>
      <c r="G149" s="92">
        <v>0</v>
      </c>
      <c r="H149" s="92">
        <v>0</v>
      </c>
      <c r="I149" s="92">
        <v>0</v>
      </c>
      <c r="J149" s="92">
        <v>0</v>
      </c>
      <c r="K149" s="92">
        <v>0</v>
      </c>
      <c r="L149" s="92">
        <v>0</v>
      </c>
      <c r="M149" s="92">
        <v>0</v>
      </c>
      <c r="N149" s="92">
        <v>0</v>
      </c>
      <c r="O149" s="92">
        <v>0</v>
      </c>
      <c r="P149" s="92">
        <v>0</v>
      </c>
      <c r="Q149" s="92">
        <v>0</v>
      </c>
      <c r="R149" s="92">
        <v>0</v>
      </c>
      <c r="S149" s="92">
        <v>0</v>
      </c>
      <c r="T149" s="92">
        <v>0</v>
      </c>
      <c r="U149" s="92">
        <v>0</v>
      </c>
      <c r="V149" s="92">
        <v>0</v>
      </c>
      <c r="W149" s="92">
        <v>0</v>
      </c>
      <c r="X149" s="92">
        <v>0</v>
      </c>
      <c r="Y149" s="92">
        <v>0</v>
      </c>
    </row>
    <row r="150" spans="2:25" ht="15.95" hidden="1" customHeight="1" x14ac:dyDescent="0.2">
      <c r="B150" s="124" t="s">
        <v>288</v>
      </c>
      <c r="C150" s="90" t="s">
        <v>681</v>
      </c>
      <c r="D150" s="138">
        <f t="shared" si="18"/>
        <v>0</v>
      </c>
      <c r="E150" s="135"/>
      <c r="F150" s="92">
        <v>0</v>
      </c>
      <c r="G150" s="92">
        <v>0</v>
      </c>
      <c r="H150" s="92">
        <v>0</v>
      </c>
      <c r="I150" s="92">
        <v>0</v>
      </c>
      <c r="J150" s="92">
        <v>0</v>
      </c>
      <c r="K150" s="92">
        <v>0</v>
      </c>
      <c r="L150" s="92">
        <v>0</v>
      </c>
      <c r="M150" s="92">
        <v>0</v>
      </c>
      <c r="N150" s="92">
        <v>0</v>
      </c>
      <c r="O150" s="92">
        <v>0</v>
      </c>
      <c r="P150" s="92">
        <v>0</v>
      </c>
      <c r="Q150" s="92">
        <v>0</v>
      </c>
      <c r="R150" s="92">
        <v>0</v>
      </c>
      <c r="S150" s="92">
        <v>0</v>
      </c>
      <c r="T150" s="92">
        <v>0</v>
      </c>
      <c r="U150" s="92">
        <v>0</v>
      </c>
      <c r="V150" s="92">
        <v>0</v>
      </c>
      <c r="W150" s="92">
        <v>0</v>
      </c>
      <c r="X150" s="92">
        <v>0</v>
      </c>
      <c r="Y150" s="92">
        <v>0</v>
      </c>
    </row>
    <row r="151" spans="2:25" ht="15.95" customHeight="1" x14ac:dyDescent="0.2">
      <c r="B151" s="129" t="s">
        <v>290</v>
      </c>
      <c r="C151" s="105" t="s">
        <v>682</v>
      </c>
      <c r="D151" s="140">
        <f>SUM(D152:D155)</f>
        <v>5898606</v>
      </c>
      <c r="E151" s="135"/>
      <c r="F151" s="107">
        <f>SUM(F152:F155)</f>
        <v>0</v>
      </c>
      <c r="G151" s="107">
        <f t="shared" ref="G151:Y151" si="20">SUM(G152:G155)</f>
        <v>0</v>
      </c>
      <c r="H151" s="107">
        <f t="shared" si="20"/>
        <v>0</v>
      </c>
      <c r="I151" s="107">
        <f t="shared" si="20"/>
        <v>0</v>
      </c>
      <c r="J151" s="107">
        <f t="shared" si="20"/>
        <v>0</v>
      </c>
      <c r="K151" s="107">
        <f t="shared" si="20"/>
        <v>0</v>
      </c>
      <c r="L151" s="107">
        <f t="shared" si="20"/>
        <v>0</v>
      </c>
      <c r="M151" s="107">
        <f t="shared" si="20"/>
        <v>0</v>
      </c>
      <c r="N151" s="107">
        <f t="shared" si="20"/>
        <v>0</v>
      </c>
      <c r="O151" s="107">
        <f t="shared" si="20"/>
        <v>0</v>
      </c>
      <c r="P151" s="107">
        <f t="shared" si="20"/>
        <v>0</v>
      </c>
      <c r="Q151" s="107">
        <f t="shared" si="20"/>
        <v>0</v>
      </c>
      <c r="R151" s="107">
        <f t="shared" si="20"/>
        <v>0</v>
      </c>
      <c r="S151" s="107">
        <f t="shared" si="20"/>
        <v>5898606</v>
      </c>
      <c r="T151" s="107">
        <f t="shared" si="20"/>
        <v>0</v>
      </c>
      <c r="U151" s="107">
        <f t="shared" si="20"/>
        <v>0</v>
      </c>
      <c r="V151" s="107">
        <f t="shared" si="20"/>
        <v>0</v>
      </c>
      <c r="W151" s="107">
        <f t="shared" si="20"/>
        <v>0</v>
      </c>
      <c r="X151" s="107">
        <f t="shared" si="20"/>
        <v>0</v>
      </c>
      <c r="Y151" s="107">
        <f t="shared" si="20"/>
        <v>0</v>
      </c>
    </row>
    <row r="152" spans="2:25" ht="15.95" customHeight="1" x14ac:dyDescent="0.2">
      <c r="B152" s="124" t="s">
        <v>292</v>
      </c>
      <c r="C152" s="90" t="s">
        <v>683</v>
      </c>
      <c r="D152" s="138">
        <f t="shared" si="18"/>
        <v>0</v>
      </c>
      <c r="E152" s="135"/>
      <c r="F152" s="92">
        <v>0</v>
      </c>
      <c r="G152" s="92">
        <v>0</v>
      </c>
      <c r="H152" s="92">
        <v>0</v>
      </c>
      <c r="I152" s="92">
        <v>0</v>
      </c>
      <c r="J152" s="92">
        <v>0</v>
      </c>
      <c r="K152" s="92">
        <v>0</v>
      </c>
      <c r="L152" s="92">
        <v>0</v>
      </c>
      <c r="M152" s="92">
        <v>0</v>
      </c>
      <c r="N152" s="92">
        <v>0</v>
      </c>
      <c r="O152" s="92">
        <v>0</v>
      </c>
      <c r="P152" s="92">
        <v>0</v>
      </c>
      <c r="Q152" s="92">
        <v>0</v>
      </c>
      <c r="R152" s="92">
        <v>0</v>
      </c>
      <c r="S152" s="92">
        <v>0</v>
      </c>
      <c r="T152" s="92">
        <v>0</v>
      </c>
      <c r="U152" s="92">
        <v>0</v>
      </c>
      <c r="V152" s="92">
        <v>0</v>
      </c>
      <c r="W152" s="92">
        <v>0</v>
      </c>
      <c r="X152" s="92">
        <v>0</v>
      </c>
      <c r="Y152" s="92">
        <v>0</v>
      </c>
    </row>
    <row r="153" spans="2:25" ht="15.95" customHeight="1" x14ac:dyDescent="0.2">
      <c r="B153" s="124" t="s">
        <v>294</v>
      </c>
      <c r="C153" s="90" t="s">
        <v>684</v>
      </c>
      <c r="D153" s="138">
        <f t="shared" si="18"/>
        <v>5898606</v>
      </c>
      <c r="E153" s="135"/>
      <c r="F153" s="92">
        <v>0</v>
      </c>
      <c r="G153" s="92">
        <v>0</v>
      </c>
      <c r="H153" s="92">
        <v>0</v>
      </c>
      <c r="I153" s="92">
        <v>0</v>
      </c>
      <c r="J153" s="92">
        <v>0</v>
      </c>
      <c r="K153" s="92">
        <v>0</v>
      </c>
      <c r="L153" s="92">
        <v>0</v>
      </c>
      <c r="M153" s="92">
        <v>0</v>
      </c>
      <c r="N153" s="92">
        <v>0</v>
      </c>
      <c r="O153" s="92">
        <v>0</v>
      </c>
      <c r="P153" s="92">
        <v>0</v>
      </c>
      <c r="Q153" s="92">
        <v>0</v>
      </c>
      <c r="R153" s="92">
        <v>0</v>
      </c>
      <c r="S153" s="92">
        <v>5898606</v>
      </c>
      <c r="T153" s="92">
        <v>0</v>
      </c>
      <c r="U153" s="92">
        <v>0</v>
      </c>
      <c r="V153" s="92">
        <v>0</v>
      </c>
      <c r="W153" s="92">
        <v>0</v>
      </c>
      <c r="X153" s="92">
        <v>0</v>
      </c>
      <c r="Y153" s="92">
        <v>0</v>
      </c>
    </row>
    <row r="154" spans="2:25" ht="15.95" hidden="1" customHeight="1" x14ac:dyDescent="0.2">
      <c r="B154" s="124" t="s">
        <v>296</v>
      </c>
      <c r="C154" s="90" t="s">
        <v>685</v>
      </c>
      <c r="D154" s="138">
        <f t="shared" si="18"/>
        <v>0</v>
      </c>
      <c r="E154" s="135"/>
      <c r="F154" s="92">
        <v>0</v>
      </c>
      <c r="G154" s="92">
        <v>0</v>
      </c>
      <c r="H154" s="92">
        <v>0</v>
      </c>
      <c r="I154" s="92">
        <v>0</v>
      </c>
      <c r="J154" s="92">
        <v>0</v>
      </c>
      <c r="K154" s="92">
        <v>0</v>
      </c>
      <c r="L154" s="92">
        <v>0</v>
      </c>
      <c r="M154" s="92">
        <v>0</v>
      </c>
      <c r="N154" s="92">
        <v>0</v>
      </c>
      <c r="O154" s="92">
        <v>0</v>
      </c>
      <c r="P154" s="92">
        <v>0</v>
      </c>
      <c r="Q154" s="92">
        <v>0</v>
      </c>
      <c r="R154" s="92">
        <v>0</v>
      </c>
      <c r="S154" s="92">
        <v>0</v>
      </c>
      <c r="T154" s="92">
        <v>0</v>
      </c>
      <c r="U154" s="92">
        <v>0</v>
      </c>
      <c r="V154" s="92">
        <v>0</v>
      </c>
      <c r="W154" s="92">
        <v>0</v>
      </c>
      <c r="X154" s="92">
        <v>0</v>
      </c>
      <c r="Y154" s="92">
        <v>0</v>
      </c>
    </row>
    <row r="155" spans="2:25" ht="15.95" hidden="1" customHeight="1" x14ac:dyDescent="0.2">
      <c r="B155" s="124" t="s">
        <v>298</v>
      </c>
      <c r="C155" s="90" t="s">
        <v>686</v>
      </c>
      <c r="D155" s="138">
        <f t="shared" si="18"/>
        <v>0</v>
      </c>
      <c r="E155" s="135"/>
      <c r="F155" s="92">
        <v>0</v>
      </c>
      <c r="G155" s="92">
        <v>0</v>
      </c>
      <c r="H155" s="92">
        <v>0</v>
      </c>
      <c r="I155" s="92">
        <v>0</v>
      </c>
      <c r="J155" s="92">
        <v>0</v>
      </c>
      <c r="K155" s="92">
        <v>0</v>
      </c>
      <c r="L155" s="92">
        <v>0</v>
      </c>
      <c r="M155" s="92">
        <v>0</v>
      </c>
      <c r="N155" s="92">
        <v>0</v>
      </c>
      <c r="O155" s="92">
        <v>0</v>
      </c>
      <c r="P155" s="92">
        <v>0</v>
      </c>
      <c r="Q155" s="92">
        <v>0</v>
      </c>
      <c r="R155" s="92">
        <v>0</v>
      </c>
      <c r="S155" s="92">
        <v>0</v>
      </c>
      <c r="T155" s="92">
        <v>0</v>
      </c>
      <c r="U155" s="92">
        <v>0</v>
      </c>
      <c r="V155" s="92">
        <v>0</v>
      </c>
      <c r="W155" s="92">
        <v>0</v>
      </c>
      <c r="X155" s="92">
        <v>0</v>
      </c>
      <c r="Y155" s="92">
        <v>0</v>
      </c>
    </row>
    <row r="156" spans="2:25" ht="15.95" customHeight="1" x14ac:dyDescent="0.2">
      <c r="B156" s="129" t="s">
        <v>300</v>
      </c>
      <c r="C156" s="105" t="s">
        <v>687</v>
      </c>
      <c r="D156" s="140">
        <f>SUM(D157:D173)</f>
        <v>1012000</v>
      </c>
      <c r="E156" s="135"/>
      <c r="F156" s="107">
        <f>SUM(F157:F173)</f>
        <v>0</v>
      </c>
      <c r="G156" s="107">
        <f t="shared" ref="G156:Y156" si="21">SUM(G157:G173)</f>
        <v>0</v>
      </c>
      <c r="H156" s="107">
        <f t="shared" si="21"/>
        <v>0</v>
      </c>
      <c r="I156" s="107">
        <f t="shared" si="21"/>
        <v>0</v>
      </c>
      <c r="J156" s="107">
        <f t="shared" si="21"/>
        <v>0</v>
      </c>
      <c r="K156" s="107">
        <f t="shared" si="21"/>
        <v>0</v>
      </c>
      <c r="L156" s="107">
        <f t="shared" si="21"/>
        <v>0</v>
      </c>
      <c r="M156" s="107">
        <f t="shared" si="21"/>
        <v>0</v>
      </c>
      <c r="N156" s="107">
        <f t="shared" si="21"/>
        <v>0</v>
      </c>
      <c r="O156" s="107">
        <f t="shared" si="21"/>
        <v>0</v>
      </c>
      <c r="P156" s="107">
        <f t="shared" si="21"/>
        <v>0</v>
      </c>
      <c r="Q156" s="107">
        <f t="shared" si="21"/>
        <v>0</v>
      </c>
      <c r="R156" s="107">
        <f t="shared" si="21"/>
        <v>0</v>
      </c>
      <c r="S156" s="107">
        <f t="shared" si="21"/>
        <v>1012000</v>
      </c>
      <c r="T156" s="107">
        <f t="shared" si="21"/>
        <v>0</v>
      </c>
      <c r="U156" s="107">
        <f t="shared" si="21"/>
        <v>0</v>
      </c>
      <c r="V156" s="107">
        <f t="shared" si="21"/>
        <v>0</v>
      </c>
      <c r="W156" s="107">
        <f t="shared" si="21"/>
        <v>0</v>
      </c>
      <c r="X156" s="107">
        <f t="shared" si="21"/>
        <v>0</v>
      </c>
      <c r="Y156" s="107">
        <f t="shared" si="21"/>
        <v>0</v>
      </c>
    </row>
    <row r="157" spans="2:25" ht="15.95" hidden="1" customHeight="1" x14ac:dyDescent="0.2">
      <c r="B157" s="124" t="s">
        <v>302</v>
      </c>
      <c r="C157" s="90" t="s">
        <v>688</v>
      </c>
      <c r="D157" s="138">
        <f t="shared" si="18"/>
        <v>0</v>
      </c>
      <c r="E157" s="135"/>
      <c r="F157" s="92">
        <v>0</v>
      </c>
      <c r="G157" s="92">
        <v>0</v>
      </c>
      <c r="H157" s="92">
        <v>0</v>
      </c>
      <c r="I157" s="92">
        <v>0</v>
      </c>
      <c r="J157" s="92">
        <v>0</v>
      </c>
      <c r="K157" s="92">
        <v>0</v>
      </c>
      <c r="L157" s="92">
        <v>0</v>
      </c>
      <c r="M157" s="92">
        <v>0</v>
      </c>
      <c r="N157" s="92">
        <v>0</v>
      </c>
      <c r="O157" s="92">
        <v>0</v>
      </c>
      <c r="P157" s="92">
        <v>0</v>
      </c>
      <c r="Q157" s="92">
        <v>0</v>
      </c>
      <c r="R157" s="92">
        <v>0</v>
      </c>
      <c r="S157" s="92">
        <v>0</v>
      </c>
      <c r="T157" s="92">
        <v>0</v>
      </c>
      <c r="U157" s="92">
        <v>0</v>
      </c>
      <c r="V157" s="92">
        <v>0</v>
      </c>
      <c r="W157" s="92">
        <v>0</v>
      </c>
      <c r="X157" s="92">
        <v>0</v>
      </c>
      <c r="Y157" s="92">
        <v>0</v>
      </c>
    </row>
    <row r="158" spans="2:25" ht="15.95" hidden="1" customHeight="1" x14ac:dyDescent="0.2">
      <c r="B158" s="124" t="s">
        <v>304</v>
      </c>
      <c r="C158" s="90" t="s">
        <v>689</v>
      </c>
      <c r="D158" s="138">
        <f t="shared" si="18"/>
        <v>0</v>
      </c>
      <c r="E158" s="135"/>
      <c r="F158" s="92">
        <v>0</v>
      </c>
      <c r="G158" s="92">
        <v>0</v>
      </c>
      <c r="H158" s="92">
        <v>0</v>
      </c>
      <c r="I158" s="92">
        <v>0</v>
      </c>
      <c r="J158" s="92">
        <v>0</v>
      </c>
      <c r="K158" s="92">
        <v>0</v>
      </c>
      <c r="L158" s="92">
        <v>0</v>
      </c>
      <c r="M158" s="92">
        <v>0</v>
      </c>
      <c r="N158" s="92">
        <v>0</v>
      </c>
      <c r="O158" s="92">
        <v>0</v>
      </c>
      <c r="P158" s="92">
        <v>0</v>
      </c>
      <c r="Q158" s="92">
        <v>0</v>
      </c>
      <c r="R158" s="92">
        <v>0</v>
      </c>
      <c r="S158" s="92">
        <v>0</v>
      </c>
      <c r="T158" s="92">
        <v>0</v>
      </c>
      <c r="U158" s="92">
        <v>0</v>
      </c>
      <c r="V158" s="92">
        <v>0</v>
      </c>
      <c r="W158" s="92">
        <v>0</v>
      </c>
      <c r="X158" s="92">
        <v>0</v>
      </c>
      <c r="Y158" s="92">
        <v>0</v>
      </c>
    </row>
    <row r="159" spans="2:25" ht="15.95" hidden="1" customHeight="1" x14ac:dyDescent="0.2">
      <c r="B159" s="124" t="s">
        <v>306</v>
      </c>
      <c r="C159" s="90" t="s">
        <v>690</v>
      </c>
      <c r="D159" s="138">
        <f t="shared" si="18"/>
        <v>0</v>
      </c>
      <c r="E159" s="135"/>
      <c r="F159" s="92">
        <v>0</v>
      </c>
      <c r="G159" s="92">
        <v>0</v>
      </c>
      <c r="H159" s="92">
        <v>0</v>
      </c>
      <c r="I159" s="92">
        <v>0</v>
      </c>
      <c r="J159" s="92">
        <v>0</v>
      </c>
      <c r="K159" s="92">
        <v>0</v>
      </c>
      <c r="L159" s="92">
        <v>0</v>
      </c>
      <c r="M159" s="92">
        <v>0</v>
      </c>
      <c r="N159" s="92">
        <v>0</v>
      </c>
      <c r="O159" s="92">
        <v>0</v>
      </c>
      <c r="P159" s="92">
        <v>0</v>
      </c>
      <c r="Q159" s="92">
        <v>0</v>
      </c>
      <c r="R159" s="92">
        <v>0</v>
      </c>
      <c r="S159" s="92">
        <v>0</v>
      </c>
      <c r="T159" s="92">
        <v>0</v>
      </c>
      <c r="U159" s="92">
        <v>0</v>
      </c>
      <c r="V159" s="92">
        <v>0</v>
      </c>
      <c r="W159" s="92">
        <v>0</v>
      </c>
      <c r="X159" s="92">
        <v>0</v>
      </c>
      <c r="Y159" s="92">
        <v>0</v>
      </c>
    </row>
    <row r="160" spans="2:25" ht="15.95" hidden="1" customHeight="1" x14ac:dyDescent="0.2">
      <c r="B160" s="124" t="s">
        <v>308</v>
      </c>
      <c r="C160" s="90" t="s">
        <v>691</v>
      </c>
      <c r="D160" s="138">
        <f t="shared" si="18"/>
        <v>0</v>
      </c>
      <c r="E160" s="135"/>
      <c r="F160" s="92">
        <v>0</v>
      </c>
      <c r="G160" s="92">
        <v>0</v>
      </c>
      <c r="H160" s="92">
        <v>0</v>
      </c>
      <c r="I160" s="92">
        <v>0</v>
      </c>
      <c r="J160" s="92">
        <v>0</v>
      </c>
      <c r="K160" s="92">
        <v>0</v>
      </c>
      <c r="L160" s="92">
        <v>0</v>
      </c>
      <c r="M160" s="92">
        <v>0</v>
      </c>
      <c r="N160" s="92">
        <v>0</v>
      </c>
      <c r="O160" s="92">
        <v>0</v>
      </c>
      <c r="P160" s="92">
        <v>0</v>
      </c>
      <c r="Q160" s="92">
        <v>0</v>
      </c>
      <c r="R160" s="92">
        <v>0</v>
      </c>
      <c r="S160" s="92">
        <v>0</v>
      </c>
      <c r="T160" s="92">
        <v>0</v>
      </c>
      <c r="U160" s="92">
        <v>0</v>
      </c>
      <c r="V160" s="92">
        <v>0</v>
      </c>
      <c r="W160" s="92">
        <v>0</v>
      </c>
      <c r="X160" s="92">
        <v>0</v>
      </c>
      <c r="Y160" s="92">
        <v>0</v>
      </c>
    </row>
    <row r="161" spans="2:25" ht="15.95" hidden="1" customHeight="1" x14ac:dyDescent="0.2">
      <c r="B161" s="124" t="s">
        <v>310</v>
      </c>
      <c r="C161" s="90" t="s">
        <v>692</v>
      </c>
      <c r="D161" s="138">
        <f t="shared" si="18"/>
        <v>0</v>
      </c>
      <c r="E161" s="135"/>
      <c r="F161" s="92">
        <v>0</v>
      </c>
      <c r="G161" s="92">
        <v>0</v>
      </c>
      <c r="H161" s="92">
        <v>0</v>
      </c>
      <c r="I161" s="92">
        <v>0</v>
      </c>
      <c r="J161" s="92">
        <v>0</v>
      </c>
      <c r="K161" s="92">
        <v>0</v>
      </c>
      <c r="L161" s="92">
        <v>0</v>
      </c>
      <c r="M161" s="92">
        <v>0</v>
      </c>
      <c r="N161" s="92">
        <v>0</v>
      </c>
      <c r="O161" s="92">
        <v>0</v>
      </c>
      <c r="P161" s="92">
        <v>0</v>
      </c>
      <c r="Q161" s="92">
        <v>0</v>
      </c>
      <c r="R161" s="92">
        <v>0</v>
      </c>
      <c r="S161" s="92">
        <v>0</v>
      </c>
      <c r="T161" s="92">
        <v>0</v>
      </c>
      <c r="U161" s="92">
        <v>0</v>
      </c>
      <c r="V161" s="92">
        <v>0</v>
      </c>
      <c r="W161" s="92">
        <v>0</v>
      </c>
      <c r="X161" s="92">
        <v>0</v>
      </c>
      <c r="Y161" s="92">
        <v>0</v>
      </c>
    </row>
    <row r="162" spans="2:25" ht="15.95" hidden="1" customHeight="1" x14ac:dyDescent="0.2">
      <c r="B162" s="124" t="s">
        <v>312</v>
      </c>
      <c r="C162" s="90" t="s">
        <v>693</v>
      </c>
      <c r="D162" s="138">
        <f t="shared" si="18"/>
        <v>0</v>
      </c>
      <c r="E162" s="135"/>
      <c r="F162" s="92">
        <v>0</v>
      </c>
      <c r="G162" s="92">
        <v>0</v>
      </c>
      <c r="H162" s="92">
        <v>0</v>
      </c>
      <c r="I162" s="92">
        <v>0</v>
      </c>
      <c r="J162" s="92">
        <v>0</v>
      </c>
      <c r="K162" s="92">
        <v>0</v>
      </c>
      <c r="L162" s="92">
        <v>0</v>
      </c>
      <c r="M162" s="92">
        <v>0</v>
      </c>
      <c r="N162" s="92">
        <v>0</v>
      </c>
      <c r="O162" s="92">
        <v>0</v>
      </c>
      <c r="P162" s="92">
        <v>0</v>
      </c>
      <c r="Q162" s="92">
        <v>0</v>
      </c>
      <c r="R162" s="92">
        <v>0</v>
      </c>
      <c r="S162" s="92">
        <v>0</v>
      </c>
      <c r="T162" s="92">
        <v>0</v>
      </c>
      <c r="U162" s="92">
        <v>0</v>
      </c>
      <c r="V162" s="92">
        <v>0</v>
      </c>
      <c r="W162" s="92">
        <v>0</v>
      </c>
      <c r="X162" s="92">
        <v>0</v>
      </c>
      <c r="Y162" s="92">
        <v>0</v>
      </c>
    </row>
    <row r="163" spans="2:25" ht="15.95" hidden="1" customHeight="1" x14ac:dyDescent="0.2">
      <c r="B163" s="124" t="s">
        <v>314</v>
      </c>
      <c r="C163" s="90" t="s">
        <v>694</v>
      </c>
      <c r="D163" s="138">
        <f t="shared" si="18"/>
        <v>0</v>
      </c>
      <c r="E163" s="135"/>
      <c r="F163" s="92">
        <v>0</v>
      </c>
      <c r="G163" s="92">
        <v>0</v>
      </c>
      <c r="H163" s="92">
        <v>0</v>
      </c>
      <c r="I163" s="92">
        <v>0</v>
      </c>
      <c r="J163" s="92">
        <v>0</v>
      </c>
      <c r="K163" s="92">
        <v>0</v>
      </c>
      <c r="L163" s="92">
        <v>0</v>
      </c>
      <c r="M163" s="92">
        <v>0</v>
      </c>
      <c r="N163" s="92">
        <v>0</v>
      </c>
      <c r="O163" s="92">
        <v>0</v>
      </c>
      <c r="P163" s="92">
        <v>0</v>
      </c>
      <c r="Q163" s="92">
        <v>0</v>
      </c>
      <c r="R163" s="92">
        <v>0</v>
      </c>
      <c r="S163" s="92">
        <v>0</v>
      </c>
      <c r="T163" s="92">
        <v>0</v>
      </c>
      <c r="U163" s="92">
        <v>0</v>
      </c>
      <c r="V163" s="92">
        <v>0</v>
      </c>
      <c r="W163" s="92">
        <v>0</v>
      </c>
      <c r="X163" s="92">
        <v>0</v>
      </c>
      <c r="Y163" s="92">
        <v>0</v>
      </c>
    </row>
    <row r="164" spans="2:25" ht="15.95" customHeight="1" x14ac:dyDescent="0.2">
      <c r="B164" s="124" t="s">
        <v>316</v>
      </c>
      <c r="C164" s="90" t="s">
        <v>695</v>
      </c>
      <c r="D164" s="138">
        <f t="shared" si="18"/>
        <v>1012000</v>
      </c>
      <c r="E164" s="135"/>
      <c r="F164" s="92">
        <v>0</v>
      </c>
      <c r="G164" s="92">
        <v>0</v>
      </c>
      <c r="H164" s="92">
        <v>0</v>
      </c>
      <c r="I164" s="92">
        <v>0</v>
      </c>
      <c r="J164" s="92">
        <v>0</v>
      </c>
      <c r="K164" s="92">
        <v>0</v>
      </c>
      <c r="L164" s="92">
        <v>0</v>
      </c>
      <c r="M164" s="92">
        <v>0</v>
      </c>
      <c r="N164" s="92">
        <v>0</v>
      </c>
      <c r="O164" s="92">
        <v>0</v>
      </c>
      <c r="P164" s="92">
        <v>0</v>
      </c>
      <c r="Q164" s="92">
        <v>0</v>
      </c>
      <c r="R164" s="92">
        <v>0</v>
      </c>
      <c r="S164" s="92">
        <v>1012000</v>
      </c>
      <c r="T164" s="92">
        <v>0</v>
      </c>
      <c r="U164" s="92">
        <v>0</v>
      </c>
      <c r="V164" s="92">
        <v>0</v>
      </c>
      <c r="W164" s="92">
        <v>0</v>
      </c>
      <c r="X164" s="92">
        <v>0</v>
      </c>
      <c r="Y164" s="92">
        <v>0</v>
      </c>
    </row>
    <row r="165" spans="2:25" ht="15.95" customHeight="1" x14ac:dyDescent="0.2">
      <c r="B165" s="124" t="s">
        <v>318</v>
      </c>
      <c r="C165" s="90" t="s">
        <v>696</v>
      </c>
      <c r="D165" s="138">
        <f t="shared" si="18"/>
        <v>0</v>
      </c>
      <c r="E165" s="135"/>
      <c r="F165" s="92">
        <v>0</v>
      </c>
      <c r="G165" s="92">
        <v>0</v>
      </c>
      <c r="H165" s="92">
        <v>0</v>
      </c>
      <c r="I165" s="92">
        <v>0</v>
      </c>
      <c r="J165" s="92">
        <v>0</v>
      </c>
      <c r="K165" s="92">
        <v>0</v>
      </c>
      <c r="L165" s="92">
        <v>0</v>
      </c>
      <c r="M165" s="92">
        <v>0</v>
      </c>
      <c r="N165" s="92">
        <v>0</v>
      </c>
      <c r="O165" s="92">
        <v>0</v>
      </c>
      <c r="P165" s="92">
        <v>0</v>
      </c>
      <c r="Q165" s="92">
        <v>0</v>
      </c>
      <c r="R165" s="92">
        <v>0</v>
      </c>
      <c r="S165" s="92">
        <v>0</v>
      </c>
      <c r="T165" s="92">
        <v>0</v>
      </c>
      <c r="U165" s="92">
        <v>0</v>
      </c>
      <c r="V165" s="92">
        <v>0</v>
      </c>
      <c r="W165" s="92">
        <v>0</v>
      </c>
      <c r="X165" s="92">
        <v>0</v>
      </c>
      <c r="Y165" s="92">
        <v>0</v>
      </c>
    </row>
    <row r="166" spans="2:25" ht="15.95" hidden="1" customHeight="1" x14ac:dyDescent="0.2">
      <c r="B166" s="124" t="s">
        <v>320</v>
      </c>
      <c r="C166" s="90" t="s">
        <v>697</v>
      </c>
      <c r="D166" s="138">
        <f t="shared" si="18"/>
        <v>0</v>
      </c>
      <c r="E166" s="135"/>
      <c r="F166" s="92">
        <v>0</v>
      </c>
      <c r="G166" s="92">
        <v>0</v>
      </c>
      <c r="H166" s="92">
        <v>0</v>
      </c>
      <c r="I166" s="92">
        <v>0</v>
      </c>
      <c r="J166" s="92">
        <v>0</v>
      </c>
      <c r="K166" s="92">
        <v>0</v>
      </c>
      <c r="L166" s="92">
        <v>0</v>
      </c>
      <c r="M166" s="92">
        <v>0</v>
      </c>
      <c r="N166" s="92">
        <v>0</v>
      </c>
      <c r="O166" s="92">
        <v>0</v>
      </c>
      <c r="P166" s="92">
        <v>0</v>
      </c>
      <c r="Q166" s="92">
        <v>0</v>
      </c>
      <c r="R166" s="92">
        <v>0</v>
      </c>
      <c r="S166" s="92">
        <v>0</v>
      </c>
      <c r="T166" s="92">
        <v>0</v>
      </c>
      <c r="U166" s="92">
        <v>0</v>
      </c>
      <c r="V166" s="92">
        <v>0</v>
      </c>
      <c r="W166" s="92">
        <v>0</v>
      </c>
      <c r="X166" s="92">
        <v>0</v>
      </c>
      <c r="Y166" s="92">
        <v>0</v>
      </c>
    </row>
    <row r="167" spans="2:25" ht="15.95" hidden="1" customHeight="1" x14ac:dyDescent="0.2">
      <c r="B167" s="124" t="s">
        <v>322</v>
      </c>
      <c r="C167" s="90" t="s">
        <v>698</v>
      </c>
      <c r="D167" s="138">
        <f t="shared" si="18"/>
        <v>0</v>
      </c>
      <c r="E167" s="135"/>
      <c r="F167" s="92">
        <v>0</v>
      </c>
      <c r="G167" s="92">
        <v>0</v>
      </c>
      <c r="H167" s="92">
        <v>0</v>
      </c>
      <c r="I167" s="92">
        <v>0</v>
      </c>
      <c r="J167" s="92">
        <v>0</v>
      </c>
      <c r="K167" s="92">
        <v>0</v>
      </c>
      <c r="L167" s="92">
        <v>0</v>
      </c>
      <c r="M167" s="92">
        <v>0</v>
      </c>
      <c r="N167" s="92">
        <v>0</v>
      </c>
      <c r="O167" s="92">
        <v>0</v>
      </c>
      <c r="P167" s="92">
        <v>0</v>
      </c>
      <c r="Q167" s="92">
        <v>0</v>
      </c>
      <c r="R167" s="92">
        <v>0</v>
      </c>
      <c r="S167" s="92">
        <v>0</v>
      </c>
      <c r="T167" s="92">
        <v>0</v>
      </c>
      <c r="U167" s="92">
        <v>0</v>
      </c>
      <c r="V167" s="92">
        <v>0</v>
      </c>
      <c r="W167" s="92">
        <v>0</v>
      </c>
      <c r="X167" s="92">
        <v>0</v>
      </c>
      <c r="Y167" s="92">
        <v>0</v>
      </c>
    </row>
    <row r="168" spans="2:25" ht="15.95" hidden="1" customHeight="1" x14ac:dyDescent="0.2">
      <c r="B168" s="124" t="s">
        <v>324</v>
      </c>
      <c r="C168" s="90" t="s">
        <v>699</v>
      </c>
      <c r="D168" s="138">
        <f t="shared" si="18"/>
        <v>0</v>
      </c>
      <c r="E168" s="135"/>
      <c r="F168" s="92">
        <v>0</v>
      </c>
      <c r="G168" s="92">
        <v>0</v>
      </c>
      <c r="H168" s="92">
        <v>0</v>
      </c>
      <c r="I168" s="92">
        <v>0</v>
      </c>
      <c r="J168" s="92">
        <v>0</v>
      </c>
      <c r="K168" s="92">
        <v>0</v>
      </c>
      <c r="L168" s="92">
        <v>0</v>
      </c>
      <c r="M168" s="92">
        <v>0</v>
      </c>
      <c r="N168" s="92">
        <v>0</v>
      </c>
      <c r="O168" s="92">
        <v>0</v>
      </c>
      <c r="P168" s="92">
        <v>0</v>
      </c>
      <c r="Q168" s="92">
        <v>0</v>
      </c>
      <c r="R168" s="92">
        <v>0</v>
      </c>
      <c r="S168" s="92">
        <v>0</v>
      </c>
      <c r="T168" s="92">
        <v>0</v>
      </c>
      <c r="U168" s="92">
        <v>0</v>
      </c>
      <c r="V168" s="92">
        <v>0</v>
      </c>
      <c r="W168" s="92">
        <v>0</v>
      </c>
      <c r="X168" s="92">
        <v>0</v>
      </c>
      <c r="Y168" s="92">
        <v>0</v>
      </c>
    </row>
    <row r="169" spans="2:25" ht="15.95" hidden="1" customHeight="1" x14ac:dyDescent="0.2">
      <c r="B169" s="124" t="s">
        <v>326</v>
      </c>
      <c r="C169" s="90" t="s">
        <v>700</v>
      </c>
      <c r="D169" s="138">
        <f t="shared" si="18"/>
        <v>0</v>
      </c>
      <c r="E169" s="135"/>
      <c r="F169" s="92">
        <v>0</v>
      </c>
      <c r="G169" s="92">
        <v>0</v>
      </c>
      <c r="H169" s="92">
        <v>0</v>
      </c>
      <c r="I169" s="92">
        <v>0</v>
      </c>
      <c r="J169" s="92">
        <v>0</v>
      </c>
      <c r="K169" s="92">
        <v>0</v>
      </c>
      <c r="L169" s="92">
        <v>0</v>
      </c>
      <c r="M169" s="92">
        <v>0</v>
      </c>
      <c r="N169" s="92">
        <v>0</v>
      </c>
      <c r="O169" s="92">
        <v>0</v>
      </c>
      <c r="P169" s="92">
        <v>0</v>
      </c>
      <c r="Q169" s="92">
        <v>0</v>
      </c>
      <c r="R169" s="92">
        <v>0</v>
      </c>
      <c r="S169" s="92">
        <v>0</v>
      </c>
      <c r="T169" s="92">
        <v>0</v>
      </c>
      <c r="U169" s="92">
        <v>0</v>
      </c>
      <c r="V169" s="92">
        <v>0</v>
      </c>
      <c r="W169" s="92">
        <v>0</v>
      </c>
      <c r="X169" s="92">
        <v>0</v>
      </c>
      <c r="Y169" s="92">
        <v>0</v>
      </c>
    </row>
    <row r="170" spans="2:25" ht="15.95" hidden="1" customHeight="1" x14ac:dyDescent="0.2">
      <c r="B170" s="124" t="s">
        <v>328</v>
      </c>
      <c r="C170" s="90" t="s">
        <v>701</v>
      </c>
      <c r="D170" s="138">
        <f t="shared" si="18"/>
        <v>0</v>
      </c>
      <c r="E170" s="135"/>
      <c r="F170" s="92">
        <v>0</v>
      </c>
      <c r="G170" s="92">
        <v>0</v>
      </c>
      <c r="H170" s="92">
        <v>0</v>
      </c>
      <c r="I170" s="92">
        <v>0</v>
      </c>
      <c r="J170" s="92">
        <v>0</v>
      </c>
      <c r="K170" s="92">
        <v>0</v>
      </c>
      <c r="L170" s="92">
        <v>0</v>
      </c>
      <c r="M170" s="92">
        <v>0</v>
      </c>
      <c r="N170" s="92">
        <v>0</v>
      </c>
      <c r="O170" s="92">
        <v>0</v>
      </c>
      <c r="P170" s="92">
        <v>0</v>
      </c>
      <c r="Q170" s="92">
        <v>0</v>
      </c>
      <c r="R170" s="92">
        <v>0</v>
      </c>
      <c r="S170" s="92">
        <v>0</v>
      </c>
      <c r="T170" s="92">
        <v>0</v>
      </c>
      <c r="U170" s="92">
        <v>0</v>
      </c>
      <c r="V170" s="92">
        <v>0</v>
      </c>
      <c r="W170" s="92">
        <v>0</v>
      </c>
      <c r="X170" s="92">
        <v>0</v>
      </c>
      <c r="Y170" s="92">
        <v>0</v>
      </c>
    </row>
    <row r="171" spans="2:25" ht="15.95" hidden="1" customHeight="1" x14ac:dyDescent="0.2">
      <c r="B171" s="124" t="s">
        <v>330</v>
      </c>
      <c r="C171" s="90" t="s">
        <v>702</v>
      </c>
      <c r="D171" s="138">
        <f t="shared" si="18"/>
        <v>0</v>
      </c>
      <c r="E171" s="135"/>
      <c r="F171" s="92">
        <v>0</v>
      </c>
      <c r="G171" s="92">
        <v>0</v>
      </c>
      <c r="H171" s="92">
        <v>0</v>
      </c>
      <c r="I171" s="92">
        <v>0</v>
      </c>
      <c r="J171" s="92">
        <v>0</v>
      </c>
      <c r="K171" s="92">
        <v>0</v>
      </c>
      <c r="L171" s="92">
        <v>0</v>
      </c>
      <c r="M171" s="92">
        <v>0</v>
      </c>
      <c r="N171" s="92">
        <v>0</v>
      </c>
      <c r="O171" s="92">
        <v>0</v>
      </c>
      <c r="P171" s="92">
        <v>0</v>
      </c>
      <c r="Q171" s="92">
        <v>0</v>
      </c>
      <c r="R171" s="92">
        <v>0</v>
      </c>
      <c r="S171" s="92">
        <v>0</v>
      </c>
      <c r="T171" s="92">
        <v>0</v>
      </c>
      <c r="U171" s="92">
        <v>0</v>
      </c>
      <c r="V171" s="92">
        <v>0</v>
      </c>
      <c r="W171" s="92">
        <v>0</v>
      </c>
      <c r="X171" s="92">
        <v>0</v>
      </c>
      <c r="Y171" s="92">
        <v>0</v>
      </c>
    </row>
    <row r="172" spans="2:25" ht="15.95" hidden="1" customHeight="1" x14ac:dyDescent="0.2">
      <c r="B172" s="124" t="s">
        <v>332</v>
      </c>
      <c r="C172" s="90" t="s">
        <v>703</v>
      </c>
      <c r="D172" s="138">
        <f t="shared" si="18"/>
        <v>0</v>
      </c>
      <c r="E172" s="135"/>
      <c r="F172" s="92">
        <v>0</v>
      </c>
      <c r="G172" s="92">
        <v>0</v>
      </c>
      <c r="H172" s="92">
        <v>0</v>
      </c>
      <c r="I172" s="92">
        <v>0</v>
      </c>
      <c r="J172" s="92">
        <v>0</v>
      </c>
      <c r="K172" s="92">
        <v>0</v>
      </c>
      <c r="L172" s="92">
        <v>0</v>
      </c>
      <c r="M172" s="92">
        <v>0</v>
      </c>
      <c r="N172" s="92">
        <v>0</v>
      </c>
      <c r="O172" s="92">
        <v>0</v>
      </c>
      <c r="P172" s="92">
        <v>0</v>
      </c>
      <c r="Q172" s="92">
        <v>0</v>
      </c>
      <c r="R172" s="92">
        <v>0</v>
      </c>
      <c r="S172" s="92">
        <v>0</v>
      </c>
      <c r="T172" s="92">
        <v>0</v>
      </c>
      <c r="U172" s="92">
        <v>0</v>
      </c>
      <c r="V172" s="92">
        <v>0</v>
      </c>
      <c r="W172" s="92">
        <v>0</v>
      </c>
      <c r="X172" s="92">
        <v>0</v>
      </c>
      <c r="Y172" s="92">
        <v>0</v>
      </c>
    </row>
    <row r="173" spans="2:25" ht="15.95" hidden="1" customHeight="1" x14ac:dyDescent="0.2">
      <c r="B173" s="124" t="s">
        <v>334</v>
      </c>
      <c r="C173" s="90" t="s">
        <v>704</v>
      </c>
      <c r="D173" s="138">
        <f t="shared" si="18"/>
        <v>0</v>
      </c>
      <c r="E173" s="135"/>
      <c r="F173" s="92">
        <v>0</v>
      </c>
      <c r="G173" s="92">
        <v>0</v>
      </c>
      <c r="H173" s="92">
        <v>0</v>
      </c>
      <c r="I173" s="92">
        <v>0</v>
      </c>
      <c r="J173" s="92">
        <v>0</v>
      </c>
      <c r="K173" s="92">
        <v>0</v>
      </c>
      <c r="L173" s="92">
        <v>0</v>
      </c>
      <c r="M173" s="92">
        <v>0</v>
      </c>
      <c r="N173" s="92">
        <v>0</v>
      </c>
      <c r="O173" s="92">
        <v>0</v>
      </c>
      <c r="P173" s="92">
        <v>0</v>
      </c>
      <c r="Q173" s="92">
        <v>0</v>
      </c>
      <c r="R173" s="92">
        <v>0</v>
      </c>
      <c r="S173" s="92">
        <v>0</v>
      </c>
      <c r="T173" s="92">
        <v>0</v>
      </c>
      <c r="U173" s="92">
        <v>0</v>
      </c>
      <c r="V173" s="92">
        <v>0</v>
      </c>
      <c r="W173" s="92">
        <v>0</v>
      </c>
      <c r="X173" s="92">
        <v>0</v>
      </c>
      <c r="Y173" s="92">
        <v>0</v>
      </c>
    </row>
    <row r="174" spans="2:25" ht="15.95" customHeight="1" x14ac:dyDescent="0.2">
      <c r="B174" s="125" t="s">
        <v>336</v>
      </c>
      <c r="C174" s="93" t="s">
        <v>705</v>
      </c>
      <c r="D174" s="139">
        <f>D123+D146+D150+D151+D156</f>
        <v>12300806</v>
      </c>
      <c r="E174" s="135"/>
      <c r="F174" s="95">
        <f>F123+F146+F150+F151+F156</f>
        <v>0</v>
      </c>
      <c r="G174" s="95">
        <f t="shared" ref="G174:Y174" si="22">G123+G146+G150+G151+G156</f>
        <v>0</v>
      </c>
      <c r="H174" s="95">
        <f t="shared" si="22"/>
        <v>0</v>
      </c>
      <c r="I174" s="95">
        <f t="shared" si="22"/>
        <v>0</v>
      </c>
      <c r="J174" s="95">
        <f t="shared" si="22"/>
        <v>0</v>
      </c>
      <c r="K174" s="95">
        <f t="shared" si="22"/>
        <v>0</v>
      </c>
      <c r="L174" s="95">
        <f t="shared" si="22"/>
        <v>0</v>
      </c>
      <c r="M174" s="95">
        <f t="shared" si="22"/>
        <v>0</v>
      </c>
      <c r="N174" s="95">
        <f t="shared" si="22"/>
        <v>0</v>
      </c>
      <c r="O174" s="95">
        <f t="shared" si="22"/>
        <v>0</v>
      </c>
      <c r="P174" s="95">
        <f t="shared" si="22"/>
        <v>0</v>
      </c>
      <c r="Q174" s="95">
        <f t="shared" si="22"/>
        <v>0</v>
      </c>
      <c r="R174" s="95">
        <f t="shared" si="22"/>
        <v>0</v>
      </c>
      <c r="S174" s="95">
        <f t="shared" si="22"/>
        <v>12300806</v>
      </c>
      <c r="T174" s="95">
        <f t="shared" si="22"/>
        <v>0</v>
      </c>
      <c r="U174" s="95">
        <f t="shared" si="22"/>
        <v>0</v>
      </c>
      <c r="V174" s="95">
        <f t="shared" si="22"/>
        <v>0</v>
      </c>
      <c r="W174" s="95">
        <f t="shared" si="22"/>
        <v>0</v>
      </c>
      <c r="X174" s="95">
        <f t="shared" si="22"/>
        <v>0</v>
      </c>
      <c r="Y174" s="95">
        <f t="shared" si="22"/>
        <v>0</v>
      </c>
    </row>
    <row r="175" spans="2:25" ht="15.95" customHeight="1" x14ac:dyDescent="0.2">
      <c r="B175" s="129" t="s">
        <v>338</v>
      </c>
      <c r="C175" s="105" t="s">
        <v>706</v>
      </c>
      <c r="D175" s="140">
        <f>SUM(D176:D190)</f>
        <v>150000</v>
      </c>
      <c r="E175" s="135"/>
      <c r="F175" s="107">
        <f>SUM(F176:F190)</f>
        <v>0</v>
      </c>
      <c r="G175" s="107">
        <f t="shared" ref="G175:Y175" si="23">SUM(G176:G190)</f>
        <v>0</v>
      </c>
      <c r="H175" s="107">
        <f t="shared" si="23"/>
        <v>0</v>
      </c>
      <c r="I175" s="107">
        <f t="shared" si="23"/>
        <v>0</v>
      </c>
      <c r="J175" s="107">
        <f t="shared" si="23"/>
        <v>0</v>
      </c>
      <c r="K175" s="107">
        <f t="shared" si="23"/>
        <v>0</v>
      </c>
      <c r="L175" s="107">
        <f t="shared" si="23"/>
        <v>0</v>
      </c>
      <c r="M175" s="107">
        <f t="shared" si="23"/>
        <v>0</v>
      </c>
      <c r="N175" s="107">
        <f t="shared" si="23"/>
        <v>0</v>
      </c>
      <c r="O175" s="107">
        <f t="shared" si="23"/>
        <v>0</v>
      </c>
      <c r="P175" s="107">
        <f t="shared" si="23"/>
        <v>0</v>
      </c>
      <c r="Q175" s="107">
        <f t="shared" si="23"/>
        <v>0</v>
      </c>
      <c r="R175" s="107">
        <f t="shared" si="23"/>
        <v>0</v>
      </c>
      <c r="S175" s="107">
        <f t="shared" si="23"/>
        <v>150000</v>
      </c>
      <c r="T175" s="107">
        <f t="shared" si="23"/>
        <v>0</v>
      </c>
      <c r="U175" s="107">
        <f t="shared" si="23"/>
        <v>0</v>
      </c>
      <c r="V175" s="107">
        <f t="shared" si="23"/>
        <v>0</v>
      </c>
      <c r="W175" s="107">
        <f t="shared" si="23"/>
        <v>0</v>
      </c>
      <c r="X175" s="107">
        <f t="shared" si="23"/>
        <v>0</v>
      </c>
      <c r="Y175" s="107">
        <f t="shared" si="23"/>
        <v>0</v>
      </c>
    </row>
    <row r="176" spans="2:25" ht="15.95" hidden="1" customHeight="1" x14ac:dyDescent="0.2">
      <c r="B176" s="124" t="s">
        <v>340</v>
      </c>
      <c r="C176" s="90" t="s">
        <v>707</v>
      </c>
      <c r="D176" s="138">
        <f t="shared" si="18"/>
        <v>0</v>
      </c>
      <c r="E176" s="135"/>
      <c r="F176" s="92">
        <v>0</v>
      </c>
      <c r="G176" s="92">
        <v>0</v>
      </c>
      <c r="H176" s="92">
        <v>0</v>
      </c>
      <c r="I176" s="92">
        <v>0</v>
      </c>
      <c r="J176" s="92">
        <v>0</v>
      </c>
      <c r="K176" s="92">
        <v>0</v>
      </c>
      <c r="L176" s="92">
        <v>0</v>
      </c>
      <c r="M176" s="92">
        <v>0</v>
      </c>
      <c r="N176" s="92">
        <v>0</v>
      </c>
      <c r="O176" s="92">
        <v>0</v>
      </c>
      <c r="P176" s="92">
        <v>0</v>
      </c>
      <c r="Q176" s="92">
        <v>0</v>
      </c>
      <c r="R176" s="92">
        <v>0</v>
      </c>
      <c r="S176" s="92">
        <v>0</v>
      </c>
      <c r="T176" s="92">
        <v>0</v>
      </c>
      <c r="U176" s="92">
        <v>0</v>
      </c>
      <c r="V176" s="92">
        <v>0</v>
      </c>
      <c r="W176" s="92">
        <v>0</v>
      </c>
      <c r="X176" s="92">
        <v>0</v>
      </c>
      <c r="Y176" s="92">
        <v>0</v>
      </c>
    </row>
    <row r="177" spans="2:25" ht="15.95" hidden="1" customHeight="1" x14ac:dyDescent="0.2">
      <c r="B177" s="124" t="s">
        <v>342</v>
      </c>
      <c r="C177" s="90" t="s">
        <v>708</v>
      </c>
      <c r="D177" s="138">
        <f t="shared" si="18"/>
        <v>0</v>
      </c>
      <c r="E177" s="135"/>
      <c r="F177" s="92">
        <v>0</v>
      </c>
      <c r="G177" s="92">
        <v>0</v>
      </c>
      <c r="H177" s="92">
        <v>0</v>
      </c>
      <c r="I177" s="92">
        <v>0</v>
      </c>
      <c r="J177" s="92">
        <v>0</v>
      </c>
      <c r="K177" s="92">
        <v>0</v>
      </c>
      <c r="L177" s="92">
        <v>0</v>
      </c>
      <c r="M177" s="92">
        <v>0</v>
      </c>
      <c r="N177" s="92">
        <v>0</v>
      </c>
      <c r="O177" s="92">
        <v>0</v>
      </c>
      <c r="P177" s="92">
        <v>0</v>
      </c>
      <c r="Q177" s="92">
        <v>0</v>
      </c>
      <c r="R177" s="92">
        <v>0</v>
      </c>
      <c r="S177" s="92">
        <v>0</v>
      </c>
      <c r="T177" s="92">
        <v>0</v>
      </c>
      <c r="U177" s="92">
        <v>0</v>
      </c>
      <c r="V177" s="92">
        <v>0</v>
      </c>
      <c r="W177" s="92">
        <v>0</v>
      </c>
      <c r="X177" s="92">
        <v>0</v>
      </c>
      <c r="Y177" s="92">
        <v>0</v>
      </c>
    </row>
    <row r="178" spans="2:25" ht="15.95" hidden="1" customHeight="1" x14ac:dyDescent="0.2">
      <c r="B178" s="124" t="s">
        <v>344</v>
      </c>
      <c r="C178" s="90" t="s">
        <v>709</v>
      </c>
      <c r="D178" s="138">
        <f t="shared" si="18"/>
        <v>0</v>
      </c>
      <c r="E178" s="135"/>
      <c r="F178" s="92">
        <v>0</v>
      </c>
      <c r="G178" s="92">
        <v>0</v>
      </c>
      <c r="H178" s="92">
        <v>0</v>
      </c>
      <c r="I178" s="92">
        <v>0</v>
      </c>
      <c r="J178" s="92">
        <v>0</v>
      </c>
      <c r="K178" s="92">
        <v>0</v>
      </c>
      <c r="L178" s="92">
        <v>0</v>
      </c>
      <c r="M178" s="92">
        <v>0</v>
      </c>
      <c r="N178" s="92">
        <v>0</v>
      </c>
      <c r="O178" s="92">
        <v>0</v>
      </c>
      <c r="P178" s="92">
        <v>0</v>
      </c>
      <c r="Q178" s="92">
        <v>0</v>
      </c>
      <c r="R178" s="92">
        <v>0</v>
      </c>
      <c r="S178" s="92">
        <v>0</v>
      </c>
      <c r="T178" s="92">
        <v>0</v>
      </c>
      <c r="U178" s="92">
        <v>0</v>
      </c>
      <c r="V178" s="92">
        <v>0</v>
      </c>
      <c r="W178" s="92">
        <v>0</v>
      </c>
      <c r="X178" s="92">
        <v>0</v>
      </c>
      <c r="Y178" s="92">
        <v>0</v>
      </c>
    </row>
    <row r="179" spans="2:25" ht="15.95" hidden="1" customHeight="1" x14ac:dyDescent="0.2">
      <c r="B179" s="124" t="s">
        <v>346</v>
      </c>
      <c r="C179" s="90" t="s">
        <v>710</v>
      </c>
      <c r="D179" s="138">
        <f t="shared" si="18"/>
        <v>0</v>
      </c>
      <c r="E179" s="135"/>
      <c r="F179" s="92">
        <v>0</v>
      </c>
      <c r="G179" s="92">
        <v>0</v>
      </c>
      <c r="H179" s="92">
        <v>0</v>
      </c>
      <c r="I179" s="92">
        <v>0</v>
      </c>
      <c r="J179" s="92">
        <v>0</v>
      </c>
      <c r="K179" s="92">
        <v>0</v>
      </c>
      <c r="L179" s="92">
        <v>0</v>
      </c>
      <c r="M179" s="92">
        <v>0</v>
      </c>
      <c r="N179" s="92">
        <v>0</v>
      </c>
      <c r="O179" s="92">
        <v>0</v>
      </c>
      <c r="P179" s="92">
        <v>0</v>
      </c>
      <c r="Q179" s="92">
        <v>0</v>
      </c>
      <c r="R179" s="92">
        <v>0</v>
      </c>
      <c r="S179" s="92">
        <v>0</v>
      </c>
      <c r="T179" s="92">
        <v>0</v>
      </c>
      <c r="U179" s="92">
        <v>0</v>
      </c>
      <c r="V179" s="92">
        <v>0</v>
      </c>
      <c r="W179" s="92">
        <v>0</v>
      </c>
      <c r="X179" s="92">
        <v>0</v>
      </c>
      <c r="Y179" s="92">
        <v>0</v>
      </c>
    </row>
    <row r="180" spans="2:25" ht="15.95" hidden="1" customHeight="1" x14ac:dyDescent="0.2">
      <c r="B180" s="124" t="s">
        <v>348</v>
      </c>
      <c r="C180" s="90" t="s">
        <v>711</v>
      </c>
      <c r="D180" s="138">
        <f t="shared" si="18"/>
        <v>0</v>
      </c>
      <c r="E180" s="135"/>
      <c r="F180" s="92">
        <v>0</v>
      </c>
      <c r="G180" s="92">
        <v>0</v>
      </c>
      <c r="H180" s="92">
        <v>0</v>
      </c>
      <c r="I180" s="92">
        <v>0</v>
      </c>
      <c r="J180" s="92">
        <v>0</v>
      </c>
      <c r="K180" s="92">
        <v>0</v>
      </c>
      <c r="L180" s="92">
        <v>0</v>
      </c>
      <c r="M180" s="92">
        <v>0</v>
      </c>
      <c r="N180" s="92">
        <v>0</v>
      </c>
      <c r="O180" s="92">
        <v>0</v>
      </c>
      <c r="P180" s="92">
        <v>0</v>
      </c>
      <c r="Q180" s="92">
        <v>0</v>
      </c>
      <c r="R180" s="92">
        <v>0</v>
      </c>
      <c r="S180" s="92">
        <v>0</v>
      </c>
      <c r="T180" s="92">
        <v>0</v>
      </c>
      <c r="U180" s="92">
        <v>0</v>
      </c>
      <c r="V180" s="92">
        <v>0</v>
      </c>
      <c r="W180" s="92">
        <v>0</v>
      </c>
      <c r="X180" s="92">
        <v>0</v>
      </c>
      <c r="Y180" s="92">
        <v>0</v>
      </c>
    </row>
    <row r="181" spans="2:25" ht="15.95" hidden="1" customHeight="1" x14ac:dyDescent="0.2">
      <c r="B181" s="124" t="s">
        <v>350</v>
      </c>
      <c r="C181" s="90" t="s">
        <v>712</v>
      </c>
      <c r="D181" s="138">
        <f t="shared" si="18"/>
        <v>0</v>
      </c>
      <c r="E181" s="135"/>
      <c r="F181" s="92">
        <v>0</v>
      </c>
      <c r="G181" s="92">
        <v>0</v>
      </c>
      <c r="H181" s="92">
        <v>0</v>
      </c>
      <c r="I181" s="92">
        <v>0</v>
      </c>
      <c r="J181" s="92">
        <v>0</v>
      </c>
      <c r="K181" s="92">
        <v>0</v>
      </c>
      <c r="L181" s="92">
        <v>0</v>
      </c>
      <c r="M181" s="92">
        <v>0</v>
      </c>
      <c r="N181" s="92">
        <v>0</v>
      </c>
      <c r="O181" s="92">
        <v>0</v>
      </c>
      <c r="P181" s="92">
        <v>0</v>
      </c>
      <c r="Q181" s="92">
        <v>0</v>
      </c>
      <c r="R181" s="92">
        <v>0</v>
      </c>
      <c r="S181" s="92">
        <v>0</v>
      </c>
      <c r="T181" s="92">
        <v>0</v>
      </c>
      <c r="U181" s="92">
        <v>0</v>
      </c>
      <c r="V181" s="92">
        <v>0</v>
      </c>
      <c r="W181" s="92">
        <v>0</v>
      </c>
      <c r="X181" s="92">
        <v>0</v>
      </c>
      <c r="Y181" s="92">
        <v>0</v>
      </c>
    </row>
    <row r="182" spans="2:25" ht="15.95" hidden="1" customHeight="1" x14ac:dyDescent="0.2">
      <c r="B182" s="124" t="s">
        <v>352</v>
      </c>
      <c r="C182" s="90" t="s">
        <v>713</v>
      </c>
      <c r="D182" s="138">
        <f t="shared" si="18"/>
        <v>0</v>
      </c>
      <c r="E182" s="135"/>
      <c r="F182" s="92">
        <v>0</v>
      </c>
      <c r="G182" s="92">
        <v>0</v>
      </c>
      <c r="H182" s="92">
        <v>0</v>
      </c>
      <c r="I182" s="92">
        <v>0</v>
      </c>
      <c r="J182" s="92">
        <v>0</v>
      </c>
      <c r="K182" s="92">
        <v>0</v>
      </c>
      <c r="L182" s="92">
        <v>0</v>
      </c>
      <c r="M182" s="92">
        <v>0</v>
      </c>
      <c r="N182" s="92">
        <v>0</v>
      </c>
      <c r="O182" s="92">
        <v>0</v>
      </c>
      <c r="P182" s="92">
        <v>0</v>
      </c>
      <c r="Q182" s="92">
        <v>0</v>
      </c>
      <c r="R182" s="92">
        <v>0</v>
      </c>
      <c r="S182" s="92">
        <v>0</v>
      </c>
      <c r="T182" s="92">
        <v>0</v>
      </c>
      <c r="U182" s="92">
        <v>0</v>
      </c>
      <c r="V182" s="92">
        <v>0</v>
      </c>
      <c r="W182" s="92">
        <v>0</v>
      </c>
      <c r="X182" s="92">
        <v>0</v>
      </c>
      <c r="Y182" s="92">
        <v>0</v>
      </c>
    </row>
    <row r="183" spans="2:25" ht="15.95" hidden="1" customHeight="1" x14ac:dyDescent="0.2">
      <c r="B183" s="124" t="s">
        <v>354</v>
      </c>
      <c r="C183" s="90" t="s">
        <v>714</v>
      </c>
      <c r="D183" s="138">
        <f t="shared" si="18"/>
        <v>0</v>
      </c>
      <c r="E183" s="135"/>
      <c r="F183" s="92">
        <v>0</v>
      </c>
      <c r="G183" s="92">
        <v>0</v>
      </c>
      <c r="H183" s="92">
        <v>0</v>
      </c>
      <c r="I183" s="92">
        <v>0</v>
      </c>
      <c r="J183" s="92">
        <v>0</v>
      </c>
      <c r="K183" s="92">
        <v>0</v>
      </c>
      <c r="L183" s="92">
        <v>0</v>
      </c>
      <c r="M183" s="92">
        <v>0</v>
      </c>
      <c r="N183" s="92">
        <v>0</v>
      </c>
      <c r="O183" s="92">
        <v>0</v>
      </c>
      <c r="P183" s="92">
        <v>0</v>
      </c>
      <c r="Q183" s="92">
        <v>0</v>
      </c>
      <c r="R183" s="92">
        <v>0</v>
      </c>
      <c r="S183" s="92">
        <v>0</v>
      </c>
      <c r="T183" s="92">
        <v>0</v>
      </c>
      <c r="U183" s="92">
        <v>0</v>
      </c>
      <c r="V183" s="92">
        <v>0</v>
      </c>
      <c r="W183" s="92">
        <v>0</v>
      </c>
      <c r="X183" s="92">
        <v>0</v>
      </c>
      <c r="Y183" s="92">
        <v>0</v>
      </c>
    </row>
    <row r="184" spans="2:25" ht="15.95" hidden="1" customHeight="1" x14ac:dyDescent="0.2">
      <c r="B184" s="124" t="s">
        <v>356</v>
      </c>
      <c r="C184" s="90" t="s">
        <v>715</v>
      </c>
      <c r="D184" s="138">
        <f t="shared" si="18"/>
        <v>0</v>
      </c>
      <c r="E184" s="135"/>
      <c r="F184" s="92">
        <v>0</v>
      </c>
      <c r="G184" s="92">
        <v>0</v>
      </c>
      <c r="H184" s="92">
        <v>0</v>
      </c>
      <c r="I184" s="92">
        <v>0</v>
      </c>
      <c r="J184" s="92">
        <v>0</v>
      </c>
      <c r="K184" s="92">
        <v>0</v>
      </c>
      <c r="L184" s="92">
        <v>0</v>
      </c>
      <c r="M184" s="92">
        <v>0</v>
      </c>
      <c r="N184" s="92">
        <v>0</v>
      </c>
      <c r="O184" s="92">
        <v>0</v>
      </c>
      <c r="P184" s="92">
        <v>0</v>
      </c>
      <c r="Q184" s="92">
        <v>0</v>
      </c>
      <c r="R184" s="92">
        <v>0</v>
      </c>
      <c r="S184" s="92">
        <v>0</v>
      </c>
      <c r="T184" s="92">
        <v>0</v>
      </c>
      <c r="U184" s="92">
        <v>0</v>
      </c>
      <c r="V184" s="92">
        <v>0</v>
      </c>
      <c r="W184" s="92">
        <v>0</v>
      </c>
      <c r="X184" s="92">
        <v>0</v>
      </c>
      <c r="Y184" s="92">
        <v>0</v>
      </c>
    </row>
    <row r="185" spans="2:25" ht="15.95" hidden="1" customHeight="1" x14ac:dyDescent="0.2">
      <c r="B185" s="124" t="s">
        <v>358</v>
      </c>
      <c r="C185" s="90" t="s">
        <v>716</v>
      </c>
      <c r="D185" s="138">
        <f t="shared" si="18"/>
        <v>0</v>
      </c>
      <c r="E185" s="135"/>
      <c r="F185" s="92">
        <v>0</v>
      </c>
      <c r="G185" s="92">
        <v>0</v>
      </c>
      <c r="H185" s="92">
        <v>0</v>
      </c>
      <c r="I185" s="92">
        <v>0</v>
      </c>
      <c r="J185" s="92">
        <v>0</v>
      </c>
      <c r="K185" s="92">
        <v>0</v>
      </c>
      <c r="L185" s="92">
        <v>0</v>
      </c>
      <c r="M185" s="92">
        <v>0</v>
      </c>
      <c r="N185" s="92">
        <v>0</v>
      </c>
      <c r="O185" s="92">
        <v>0</v>
      </c>
      <c r="P185" s="92">
        <v>0</v>
      </c>
      <c r="Q185" s="92">
        <v>0</v>
      </c>
      <c r="R185" s="92">
        <v>0</v>
      </c>
      <c r="S185" s="92">
        <v>0</v>
      </c>
      <c r="T185" s="92">
        <v>0</v>
      </c>
      <c r="U185" s="92">
        <v>0</v>
      </c>
      <c r="V185" s="92">
        <v>0</v>
      </c>
      <c r="W185" s="92">
        <v>0</v>
      </c>
      <c r="X185" s="92">
        <v>0</v>
      </c>
      <c r="Y185" s="92">
        <v>0</v>
      </c>
    </row>
    <row r="186" spans="2:25" ht="15.95" hidden="1" customHeight="1" x14ac:dyDescent="0.2">
      <c r="B186" s="124" t="s">
        <v>360</v>
      </c>
      <c r="C186" s="90" t="s">
        <v>717</v>
      </c>
      <c r="D186" s="138">
        <f t="shared" si="18"/>
        <v>0</v>
      </c>
      <c r="E186" s="135"/>
      <c r="F186" s="92">
        <v>0</v>
      </c>
      <c r="G186" s="92">
        <v>0</v>
      </c>
      <c r="H186" s="92">
        <v>0</v>
      </c>
      <c r="I186" s="92">
        <v>0</v>
      </c>
      <c r="J186" s="92">
        <v>0</v>
      </c>
      <c r="K186" s="92">
        <v>0</v>
      </c>
      <c r="L186" s="92">
        <v>0</v>
      </c>
      <c r="M186" s="92">
        <v>0</v>
      </c>
      <c r="N186" s="92">
        <v>0</v>
      </c>
      <c r="O186" s="92">
        <v>0</v>
      </c>
      <c r="P186" s="92">
        <v>0</v>
      </c>
      <c r="Q186" s="92">
        <v>0</v>
      </c>
      <c r="R186" s="92">
        <v>0</v>
      </c>
      <c r="S186" s="92">
        <v>0</v>
      </c>
      <c r="T186" s="92">
        <v>0</v>
      </c>
      <c r="U186" s="92">
        <v>0</v>
      </c>
      <c r="V186" s="92">
        <v>0</v>
      </c>
      <c r="W186" s="92">
        <v>0</v>
      </c>
      <c r="X186" s="92">
        <v>0</v>
      </c>
      <c r="Y186" s="92">
        <v>0</v>
      </c>
    </row>
    <row r="187" spans="2:25" ht="15.95" hidden="1" customHeight="1" x14ac:dyDescent="0.2">
      <c r="B187" s="124" t="s">
        <v>362</v>
      </c>
      <c r="C187" s="90" t="s">
        <v>718</v>
      </c>
      <c r="D187" s="138">
        <f t="shared" si="18"/>
        <v>0</v>
      </c>
      <c r="E187" s="135"/>
      <c r="F187" s="92">
        <v>0</v>
      </c>
      <c r="G187" s="92">
        <v>0</v>
      </c>
      <c r="H187" s="92">
        <v>0</v>
      </c>
      <c r="I187" s="92">
        <v>0</v>
      </c>
      <c r="J187" s="92">
        <v>0</v>
      </c>
      <c r="K187" s="92">
        <v>0</v>
      </c>
      <c r="L187" s="92">
        <v>0</v>
      </c>
      <c r="M187" s="92">
        <v>0</v>
      </c>
      <c r="N187" s="92">
        <v>0</v>
      </c>
      <c r="O187" s="92">
        <v>0</v>
      </c>
      <c r="P187" s="92">
        <v>0</v>
      </c>
      <c r="Q187" s="92">
        <v>0</v>
      </c>
      <c r="R187" s="92">
        <v>0</v>
      </c>
      <c r="S187" s="92">
        <v>0</v>
      </c>
      <c r="T187" s="92">
        <v>0</v>
      </c>
      <c r="U187" s="92">
        <v>0</v>
      </c>
      <c r="V187" s="92">
        <v>0</v>
      </c>
      <c r="W187" s="92">
        <v>0</v>
      </c>
      <c r="X187" s="92">
        <v>0</v>
      </c>
      <c r="Y187" s="92">
        <v>0</v>
      </c>
    </row>
    <row r="188" spans="2:25" ht="15.95" hidden="1" customHeight="1" x14ac:dyDescent="0.2">
      <c r="B188" s="124" t="s">
        <v>364</v>
      </c>
      <c r="C188" s="90" t="s">
        <v>719</v>
      </c>
      <c r="D188" s="138">
        <f t="shared" si="18"/>
        <v>0</v>
      </c>
      <c r="E188" s="135"/>
      <c r="F188" s="92">
        <v>0</v>
      </c>
      <c r="G188" s="92">
        <v>0</v>
      </c>
      <c r="H188" s="92">
        <v>0</v>
      </c>
      <c r="I188" s="92">
        <v>0</v>
      </c>
      <c r="J188" s="92">
        <v>0</v>
      </c>
      <c r="K188" s="92">
        <v>0</v>
      </c>
      <c r="L188" s="92">
        <v>0</v>
      </c>
      <c r="M188" s="92">
        <v>0</v>
      </c>
      <c r="N188" s="92">
        <v>0</v>
      </c>
      <c r="O188" s="92">
        <v>0</v>
      </c>
      <c r="P188" s="92">
        <v>0</v>
      </c>
      <c r="Q188" s="92">
        <v>0</v>
      </c>
      <c r="R188" s="92">
        <v>0</v>
      </c>
      <c r="S188" s="92">
        <v>0</v>
      </c>
      <c r="T188" s="92">
        <v>0</v>
      </c>
      <c r="U188" s="92">
        <v>0</v>
      </c>
      <c r="V188" s="92">
        <v>0</v>
      </c>
      <c r="W188" s="92">
        <v>0</v>
      </c>
      <c r="X188" s="92">
        <v>0</v>
      </c>
      <c r="Y188" s="92">
        <v>0</v>
      </c>
    </row>
    <row r="189" spans="2:25" ht="15.95" hidden="1" customHeight="1" x14ac:dyDescent="0.2">
      <c r="B189" s="124" t="s">
        <v>366</v>
      </c>
      <c r="C189" s="90" t="s">
        <v>720</v>
      </c>
      <c r="D189" s="138">
        <f t="shared" si="18"/>
        <v>0</v>
      </c>
      <c r="E189" s="135"/>
      <c r="F189" s="92">
        <v>0</v>
      </c>
      <c r="G189" s="92">
        <v>0</v>
      </c>
      <c r="H189" s="92">
        <v>0</v>
      </c>
      <c r="I189" s="92">
        <v>0</v>
      </c>
      <c r="J189" s="92">
        <v>0</v>
      </c>
      <c r="K189" s="92">
        <v>0</v>
      </c>
      <c r="L189" s="92">
        <v>0</v>
      </c>
      <c r="M189" s="92">
        <v>0</v>
      </c>
      <c r="N189" s="92">
        <v>0</v>
      </c>
      <c r="O189" s="92">
        <v>0</v>
      </c>
      <c r="P189" s="92">
        <v>0</v>
      </c>
      <c r="Q189" s="92">
        <v>0</v>
      </c>
      <c r="R189" s="92">
        <v>0</v>
      </c>
      <c r="S189" s="92">
        <v>0</v>
      </c>
      <c r="T189" s="92">
        <v>0</v>
      </c>
      <c r="U189" s="92">
        <v>0</v>
      </c>
      <c r="V189" s="92">
        <v>0</v>
      </c>
      <c r="W189" s="92">
        <v>0</v>
      </c>
      <c r="X189" s="92">
        <v>0</v>
      </c>
      <c r="Y189" s="92">
        <v>0</v>
      </c>
    </row>
    <row r="190" spans="2:25" ht="15.95" customHeight="1" x14ac:dyDescent="0.2">
      <c r="B190" s="124" t="s">
        <v>368</v>
      </c>
      <c r="C190" s="90" t="s">
        <v>721</v>
      </c>
      <c r="D190" s="138">
        <f t="shared" si="18"/>
        <v>150000</v>
      </c>
      <c r="E190" s="135"/>
      <c r="F190" s="92">
        <v>0</v>
      </c>
      <c r="G190" s="92">
        <v>0</v>
      </c>
      <c r="H190" s="92">
        <v>0</v>
      </c>
      <c r="I190" s="92">
        <v>0</v>
      </c>
      <c r="J190" s="92">
        <v>0</v>
      </c>
      <c r="K190" s="92">
        <v>0</v>
      </c>
      <c r="L190" s="92">
        <v>0</v>
      </c>
      <c r="M190" s="92">
        <v>0</v>
      </c>
      <c r="N190" s="92">
        <v>0</v>
      </c>
      <c r="O190" s="92">
        <v>0</v>
      </c>
      <c r="P190" s="92">
        <v>0</v>
      </c>
      <c r="Q190" s="92">
        <v>0</v>
      </c>
      <c r="R190" s="92">
        <v>0</v>
      </c>
      <c r="S190" s="92">
        <v>150000</v>
      </c>
      <c r="T190" s="92">
        <v>0</v>
      </c>
      <c r="U190" s="92">
        <v>0</v>
      </c>
      <c r="V190" s="92">
        <v>0</v>
      </c>
      <c r="W190" s="92">
        <v>0</v>
      </c>
      <c r="X190" s="92">
        <v>0</v>
      </c>
      <c r="Y190" s="92">
        <v>0</v>
      </c>
    </row>
    <row r="191" spans="2:25" ht="15.95" customHeight="1" x14ac:dyDescent="0.2">
      <c r="B191" s="125" t="s">
        <v>370</v>
      </c>
      <c r="C191" s="93" t="s">
        <v>722</v>
      </c>
      <c r="D191" s="139">
        <f>D99+D100+D110+D115+D174+D175</f>
        <v>43023372</v>
      </c>
      <c r="E191" s="135"/>
      <c r="F191" s="95">
        <f>F99+F100+F110+F115+F174+F175</f>
        <v>0</v>
      </c>
      <c r="G191" s="95">
        <f t="shared" ref="G191:Y191" si="24">G99+G100+G110+G115+G174+G175</f>
        <v>0</v>
      </c>
      <c r="H191" s="95">
        <f t="shared" si="24"/>
        <v>0</v>
      </c>
      <c r="I191" s="95">
        <f t="shared" si="24"/>
        <v>0</v>
      </c>
      <c r="J191" s="95">
        <f t="shared" si="24"/>
        <v>0</v>
      </c>
      <c r="K191" s="95">
        <f t="shared" si="24"/>
        <v>0</v>
      </c>
      <c r="L191" s="95">
        <f t="shared" si="24"/>
        <v>0</v>
      </c>
      <c r="M191" s="95">
        <f t="shared" si="24"/>
        <v>0</v>
      </c>
      <c r="N191" s="95">
        <f t="shared" si="24"/>
        <v>0</v>
      </c>
      <c r="O191" s="95">
        <f t="shared" si="24"/>
        <v>0</v>
      </c>
      <c r="P191" s="95">
        <f t="shared" si="24"/>
        <v>0</v>
      </c>
      <c r="Q191" s="95">
        <f t="shared" si="24"/>
        <v>0</v>
      </c>
      <c r="R191" s="95">
        <f t="shared" si="24"/>
        <v>0</v>
      </c>
      <c r="S191" s="95">
        <f t="shared" si="24"/>
        <v>43023372</v>
      </c>
      <c r="T191" s="95">
        <f t="shared" si="24"/>
        <v>0</v>
      </c>
      <c r="U191" s="95">
        <f t="shared" si="24"/>
        <v>0</v>
      </c>
      <c r="V191" s="95">
        <f t="shared" si="24"/>
        <v>0</v>
      </c>
      <c r="W191" s="95">
        <f t="shared" si="24"/>
        <v>0</v>
      </c>
      <c r="X191" s="95">
        <f t="shared" si="24"/>
        <v>0</v>
      </c>
      <c r="Y191" s="95">
        <f t="shared" si="24"/>
        <v>0</v>
      </c>
    </row>
    <row r="192" spans="2:25" ht="15.95" customHeight="1" x14ac:dyDescent="0.2">
      <c r="B192" s="128" t="s">
        <v>372</v>
      </c>
      <c r="C192" s="102" t="s">
        <v>723</v>
      </c>
      <c r="D192" s="138">
        <f t="shared" si="18"/>
        <v>0</v>
      </c>
      <c r="E192" s="135"/>
      <c r="F192" s="104">
        <v>0</v>
      </c>
      <c r="G192" s="104">
        <v>0</v>
      </c>
      <c r="H192" s="104">
        <v>0</v>
      </c>
      <c r="I192" s="104">
        <v>0</v>
      </c>
      <c r="J192" s="104">
        <v>0</v>
      </c>
      <c r="K192" s="104">
        <v>0</v>
      </c>
      <c r="L192" s="104">
        <v>0</v>
      </c>
      <c r="M192" s="104">
        <v>0</v>
      </c>
      <c r="N192" s="104">
        <v>0</v>
      </c>
      <c r="O192" s="104">
        <v>0</v>
      </c>
      <c r="P192" s="104">
        <v>0</v>
      </c>
      <c r="Q192" s="104">
        <v>0</v>
      </c>
      <c r="R192" s="104">
        <v>0</v>
      </c>
      <c r="S192" s="104">
        <v>0</v>
      </c>
      <c r="T192" s="104">
        <v>0</v>
      </c>
      <c r="U192" s="104">
        <v>0</v>
      </c>
      <c r="V192" s="104">
        <v>0</v>
      </c>
      <c r="W192" s="104">
        <v>0</v>
      </c>
      <c r="X192" s="104">
        <v>0</v>
      </c>
      <c r="Y192" s="104">
        <v>0</v>
      </c>
    </row>
    <row r="193" spans="2:25" ht="15.95" customHeight="1" x14ac:dyDescent="0.2">
      <c r="B193" s="128" t="s">
        <v>374</v>
      </c>
      <c r="C193" s="102" t="s">
        <v>724</v>
      </c>
      <c r="D193" s="138">
        <f t="shared" si="18"/>
        <v>2088000</v>
      </c>
      <c r="E193" s="135"/>
      <c r="F193" s="104">
        <v>0</v>
      </c>
      <c r="G193" s="104">
        <v>0</v>
      </c>
      <c r="H193" s="104">
        <v>2088000</v>
      </c>
      <c r="I193" s="104">
        <v>0</v>
      </c>
      <c r="J193" s="104">
        <v>0</v>
      </c>
      <c r="K193" s="104">
        <v>0</v>
      </c>
      <c r="L193" s="104">
        <v>0</v>
      </c>
      <c r="M193" s="104">
        <v>0</v>
      </c>
      <c r="N193" s="104">
        <v>0</v>
      </c>
      <c r="O193" s="104">
        <v>0</v>
      </c>
      <c r="P193" s="104">
        <v>0</v>
      </c>
      <c r="Q193" s="104">
        <v>0</v>
      </c>
      <c r="R193" s="104">
        <v>0</v>
      </c>
      <c r="S193" s="104">
        <v>0</v>
      </c>
      <c r="T193" s="104">
        <v>0</v>
      </c>
      <c r="U193" s="104">
        <v>0</v>
      </c>
      <c r="V193" s="104">
        <v>0</v>
      </c>
      <c r="W193" s="104">
        <v>0</v>
      </c>
      <c r="X193" s="104">
        <v>0</v>
      </c>
      <c r="Y193" s="104">
        <v>0</v>
      </c>
    </row>
    <row r="194" spans="2:25" ht="15.95" hidden="1" customHeight="1" x14ac:dyDescent="0.2">
      <c r="B194" s="124" t="s">
        <v>376</v>
      </c>
      <c r="C194" s="90" t="s">
        <v>725</v>
      </c>
      <c r="D194" s="138">
        <f t="shared" si="18"/>
        <v>0</v>
      </c>
      <c r="E194" s="135"/>
      <c r="F194" s="92">
        <v>0</v>
      </c>
      <c r="G194" s="92">
        <v>0</v>
      </c>
      <c r="H194" s="92">
        <v>0</v>
      </c>
      <c r="I194" s="92">
        <v>0</v>
      </c>
      <c r="J194" s="92">
        <v>0</v>
      </c>
      <c r="K194" s="92">
        <v>0</v>
      </c>
      <c r="L194" s="92">
        <v>0</v>
      </c>
      <c r="M194" s="92">
        <v>0</v>
      </c>
      <c r="N194" s="92">
        <v>0</v>
      </c>
      <c r="O194" s="92">
        <v>0</v>
      </c>
      <c r="P194" s="92">
        <v>0</v>
      </c>
      <c r="Q194" s="92">
        <v>0</v>
      </c>
      <c r="R194" s="92">
        <v>0</v>
      </c>
      <c r="S194" s="92">
        <v>0</v>
      </c>
      <c r="T194" s="92">
        <v>0</v>
      </c>
      <c r="U194" s="92">
        <v>0</v>
      </c>
      <c r="V194" s="92">
        <v>0</v>
      </c>
      <c r="W194" s="92">
        <v>0</v>
      </c>
      <c r="X194" s="92">
        <v>0</v>
      </c>
      <c r="Y194" s="92">
        <v>0</v>
      </c>
    </row>
    <row r="195" spans="2:25" ht="15.95" hidden="1" customHeight="1" x14ac:dyDescent="0.2">
      <c r="B195" s="124" t="s">
        <v>378</v>
      </c>
      <c r="C195" s="90" t="s">
        <v>726</v>
      </c>
      <c r="D195" s="138">
        <f t="shared" si="18"/>
        <v>0</v>
      </c>
      <c r="E195" s="135"/>
      <c r="F195" s="92">
        <v>0</v>
      </c>
      <c r="G195" s="92">
        <v>0</v>
      </c>
      <c r="H195" s="92">
        <v>0</v>
      </c>
      <c r="I195" s="92">
        <v>0</v>
      </c>
      <c r="J195" s="92">
        <v>0</v>
      </c>
      <c r="K195" s="92">
        <v>0</v>
      </c>
      <c r="L195" s="92">
        <v>0</v>
      </c>
      <c r="M195" s="92">
        <v>0</v>
      </c>
      <c r="N195" s="92">
        <v>0</v>
      </c>
      <c r="O195" s="92">
        <v>0</v>
      </c>
      <c r="P195" s="92">
        <v>0</v>
      </c>
      <c r="Q195" s="92">
        <v>0</v>
      </c>
      <c r="R195" s="92">
        <v>0</v>
      </c>
      <c r="S195" s="92">
        <v>0</v>
      </c>
      <c r="T195" s="92">
        <v>0</v>
      </c>
      <c r="U195" s="92">
        <v>0</v>
      </c>
      <c r="V195" s="92">
        <v>0</v>
      </c>
      <c r="W195" s="92">
        <v>0</v>
      </c>
      <c r="X195" s="92">
        <v>0</v>
      </c>
      <c r="Y195" s="92">
        <v>0</v>
      </c>
    </row>
    <row r="196" spans="2:25" ht="15.95" customHeight="1" x14ac:dyDescent="0.2">
      <c r="B196" s="128" t="s">
        <v>380</v>
      </c>
      <c r="C196" s="102" t="s">
        <v>727</v>
      </c>
      <c r="D196" s="138">
        <f t="shared" si="18"/>
        <v>800000</v>
      </c>
      <c r="E196" s="135"/>
      <c r="F196" s="104">
        <v>800000</v>
      </c>
      <c r="G196" s="104">
        <v>0</v>
      </c>
      <c r="H196" s="104">
        <v>0</v>
      </c>
      <c r="I196" s="104">
        <v>0</v>
      </c>
      <c r="J196" s="104">
        <v>0</v>
      </c>
      <c r="K196" s="104">
        <v>0</v>
      </c>
      <c r="L196" s="104">
        <v>0</v>
      </c>
      <c r="M196" s="104">
        <v>0</v>
      </c>
      <c r="N196" s="104">
        <v>0</v>
      </c>
      <c r="O196" s="104">
        <v>0</v>
      </c>
      <c r="P196" s="104">
        <v>0</v>
      </c>
      <c r="Q196" s="104">
        <v>0</v>
      </c>
      <c r="R196" s="104">
        <v>0</v>
      </c>
      <c r="S196" s="104">
        <v>0</v>
      </c>
      <c r="T196" s="104">
        <v>0</v>
      </c>
      <c r="U196" s="104">
        <v>0</v>
      </c>
      <c r="V196" s="104">
        <v>0</v>
      </c>
      <c r="W196" s="104">
        <v>0</v>
      </c>
      <c r="X196" s="104">
        <v>0</v>
      </c>
      <c r="Y196" s="104">
        <v>0</v>
      </c>
    </row>
    <row r="197" spans="2:25" ht="15.95" hidden="1" customHeight="1" x14ac:dyDescent="0.2">
      <c r="B197" s="124" t="s">
        <v>382</v>
      </c>
      <c r="C197" s="90" t="s">
        <v>728</v>
      </c>
      <c r="D197" s="138">
        <f t="shared" si="18"/>
        <v>0</v>
      </c>
      <c r="E197" s="135"/>
      <c r="F197" s="92">
        <v>0</v>
      </c>
      <c r="G197" s="92">
        <v>0</v>
      </c>
      <c r="H197" s="92">
        <v>0</v>
      </c>
      <c r="I197" s="92">
        <v>0</v>
      </c>
      <c r="J197" s="92">
        <v>0</v>
      </c>
      <c r="K197" s="92">
        <v>0</v>
      </c>
      <c r="L197" s="92">
        <v>0</v>
      </c>
      <c r="M197" s="92">
        <v>0</v>
      </c>
      <c r="N197" s="92">
        <v>0</v>
      </c>
      <c r="O197" s="92">
        <v>0</v>
      </c>
      <c r="P197" s="92">
        <v>0</v>
      </c>
      <c r="Q197" s="92">
        <v>0</v>
      </c>
      <c r="R197" s="92">
        <v>0</v>
      </c>
      <c r="S197" s="92">
        <v>0</v>
      </c>
      <c r="T197" s="92">
        <v>0</v>
      </c>
      <c r="U197" s="92">
        <v>0</v>
      </c>
      <c r="V197" s="92">
        <v>0</v>
      </c>
      <c r="W197" s="92">
        <v>0</v>
      </c>
      <c r="X197" s="92">
        <v>0</v>
      </c>
      <c r="Y197" s="92">
        <v>0</v>
      </c>
    </row>
    <row r="198" spans="2:25" ht="15.95" customHeight="1" x14ac:dyDescent="0.2">
      <c r="B198" s="125" t="s">
        <v>384</v>
      </c>
      <c r="C198" s="93" t="s">
        <v>729</v>
      </c>
      <c r="D198" s="139">
        <v>0</v>
      </c>
      <c r="E198" s="135"/>
      <c r="F198" s="95">
        <v>0</v>
      </c>
      <c r="G198" s="95">
        <v>0</v>
      </c>
      <c r="H198" s="95">
        <v>0</v>
      </c>
      <c r="I198" s="95">
        <v>0</v>
      </c>
      <c r="J198" s="95">
        <v>0</v>
      </c>
      <c r="K198" s="95">
        <v>0</v>
      </c>
      <c r="L198" s="95">
        <v>0</v>
      </c>
      <c r="M198" s="95">
        <v>0</v>
      </c>
      <c r="N198" s="95">
        <v>0</v>
      </c>
      <c r="O198" s="95">
        <v>0</v>
      </c>
      <c r="P198" s="95">
        <v>0</v>
      </c>
      <c r="Q198" s="95">
        <v>0</v>
      </c>
      <c r="R198" s="95">
        <v>0</v>
      </c>
      <c r="S198" s="95">
        <v>0</v>
      </c>
      <c r="T198" s="95">
        <v>0</v>
      </c>
      <c r="U198" s="95">
        <v>0</v>
      </c>
      <c r="V198" s="95">
        <v>0</v>
      </c>
      <c r="W198" s="95">
        <v>0</v>
      </c>
      <c r="X198" s="95">
        <v>0</v>
      </c>
      <c r="Y198" s="95">
        <v>0</v>
      </c>
    </row>
    <row r="199" spans="2:25" ht="15.95" hidden="1" customHeight="1" x14ac:dyDescent="0.2">
      <c r="B199" s="124" t="s">
        <v>386</v>
      </c>
      <c r="C199" s="90" t="s">
        <v>730</v>
      </c>
      <c r="D199" s="138">
        <f t="shared" si="18"/>
        <v>0</v>
      </c>
      <c r="E199" s="135"/>
      <c r="F199" s="92">
        <v>0</v>
      </c>
      <c r="G199" s="92">
        <v>0</v>
      </c>
      <c r="H199" s="92">
        <v>0</v>
      </c>
      <c r="I199" s="92">
        <v>0</v>
      </c>
      <c r="J199" s="92">
        <v>0</v>
      </c>
      <c r="K199" s="92">
        <v>0</v>
      </c>
      <c r="L199" s="92">
        <v>0</v>
      </c>
      <c r="M199" s="92">
        <v>0</v>
      </c>
      <c r="N199" s="92">
        <v>0</v>
      </c>
      <c r="O199" s="92">
        <v>0</v>
      </c>
      <c r="P199" s="92">
        <v>0</v>
      </c>
      <c r="Q199" s="92">
        <v>0</v>
      </c>
      <c r="R199" s="92">
        <v>0</v>
      </c>
      <c r="S199" s="92">
        <v>0</v>
      </c>
      <c r="T199" s="92">
        <v>0</v>
      </c>
      <c r="U199" s="92">
        <v>0</v>
      </c>
      <c r="V199" s="92">
        <v>0</v>
      </c>
      <c r="W199" s="92">
        <v>0</v>
      </c>
      <c r="X199" s="92">
        <v>0</v>
      </c>
      <c r="Y199" s="92">
        <v>0</v>
      </c>
    </row>
    <row r="200" spans="2:25" ht="15.95" customHeight="1" x14ac:dyDescent="0.2">
      <c r="B200" s="124" t="s">
        <v>388</v>
      </c>
      <c r="C200" s="90" t="s">
        <v>731</v>
      </c>
      <c r="D200" s="138">
        <f t="shared" ref="D200:D263" si="25">SUM(F200:Y200)</f>
        <v>0</v>
      </c>
      <c r="E200" s="135"/>
      <c r="F200" s="92">
        <v>0</v>
      </c>
      <c r="G200" s="92">
        <v>0</v>
      </c>
      <c r="H200" s="92">
        <v>0</v>
      </c>
      <c r="I200" s="92">
        <v>0</v>
      </c>
      <c r="J200" s="92">
        <v>0</v>
      </c>
      <c r="K200" s="92">
        <v>0</v>
      </c>
      <c r="L200" s="92">
        <v>0</v>
      </c>
      <c r="M200" s="92">
        <v>0</v>
      </c>
      <c r="N200" s="92">
        <v>0</v>
      </c>
      <c r="O200" s="92">
        <v>0</v>
      </c>
      <c r="P200" s="92">
        <v>0</v>
      </c>
      <c r="Q200" s="92">
        <v>0</v>
      </c>
      <c r="R200" s="92">
        <v>0</v>
      </c>
      <c r="S200" s="92">
        <v>0</v>
      </c>
      <c r="T200" s="92">
        <v>0</v>
      </c>
      <c r="U200" s="92">
        <v>0</v>
      </c>
      <c r="V200" s="92">
        <v>0</v>
      </c>
      <c r="W200" s="92">
        <v>0</v>
      </c>
      <c r="X200" s="92">
        <v>0</v>
      </c>
      <c r="Y200" s="92">
        <v>0</v>
      </c>
    </row>
    <row r="201" spans="2:25" ht="15.95" hidden="1" customHeight="1" x14ac:dyDescent="0.2">
      <c r="B201" s="124" t="s">
        <v>390</v>
      </c>
      <c r="C201" s="90" t="s">
        <v>732</v>
      </c>
      <c r="D201" s="138">
        <f t="shared" si="25"/>
        <v>0</v>
      </c>
      <c r="E201" s="135"/>
      <c r="F201" s="92">
        <v>0</v>
      </c>
      <c r="G201" s="92">
        <v>0</v>
      </c>
      <c r="H201" s="92">
        <v>0</v>
      </c>
      <c r="I201" s="92">
        <v>0</v>
      </c>
      <c r="J201" s="92">
        <v>0</v>
      </c>
      <c r="K201" s="92">
        <v>0</v>
      </c>
      <c r="L201" s="92">
        <v>0</v>
      </c>
      <c r="M201" s="92">
        <v>0</v>
      </c>
      <c r="N201" s="92">
        <v>0</v>
      </c>
      <c r="O201" s="92">
        <v>0</v>
      </c>
      <c r="P201" s="92">
        <v>0</v>
      </c>
      <c r="Q201" s="92">
        <v>0</v>
      </c>
      <c r="R201" s="92">
        <v>0</v>
      </c>
      <c r="S201" s="92">
        <v>0</v>
      </c>
      <c r="T201" s="92">
        <v>0</v>
      </c>
      <c r="U201" s="92">
        <v>0</v>
      </c>
      <c r="V201" s="92">
        <v>0</v>
      </c>
      <c r="W201" s="92">
        <v>0</v>
      </c>
      <c r="X201" s="92">
        <v>0</v>
      </c>
      <c r="Y201" s="92">
        <v>0</v>
      </c>
    </row>
    <row r="202" spans="2:25" ht="15.95" hidden="1" customHeight="1" x14ac:dyDescent="0.2">
      <c r="B202" s="124" t="s">
        <v>392</v>
      </c>
      <c r="C202" s="90" t="s">
        <v>733</v>
      </c>
      <c r="D202" s="138">
        <f t="shared" si="25"/>
        <v>0</v>
      </c>
      <c r="E202" s="135"/>
      <c r="F202" s="92">
        <v>0</v>
      </c>
      <c r="G202" s="92">
        <v>0</v>
      </c>
      <c r="H202" s="92">
        <v>0</v>
      </c>
      <c r="I202" s="92">
        <v>0</v>
      </c>
      <c r="J202" s="92">
        <v>0</v>
      </c>
      <c r="K202" s="92">
        <v>0</v>
      </c>
      <c r="L202" s="92">
        <v>0</v>
      </c>
      <c r="M202" s="92">
        <v>0</v>
      </c>
      <c r="N202" s="92">
        <v>0</v>
      </c>
      <c r="O202" s="92">
        <v>0</v>
      </c>
      <c r="P202" s="92">
        <v>0</v>
      </c>
      <c r="Q202" s="92">
        <v>0</v>
      </c>
      <c r="R202" s="92">
        <v>0</v>
      </c>
      <c r="S202" s="92">
        <v>0</v>
      </c>
      <c r="T202" s="92">
        <v>0</v>
      </c>
      <c r="U202" s="92">
        <v>0</v>
      </c>
      <c r="V202" s="92">
        <v>0</v>
      </c>
      <c r="W202" s="92">
        <v>0</v>
      </c>
      <c r="X202" s="92">
        <v>0</v>
      </c>
      <c r="Y202" s="92">
        <v>0</v>
      </c>
    </row>
    <row r="203" spans="2:25" ht="15.95" hidden="1" customHeight="1" x14ac:dyDescent="0.2">
      <c r="B203" s="124" t="s">
        <v>394</v>
      </c>
      <c r="C203" s="90" t="s">
        <v>734</v>
      </c>
      <c r="D203" s="138">
        <f t="shared" si="25"/>
        <v>0</v>
      </c>
      <c r="E203" s="135"/>
      <c r="F203" s="92">
        <v>0</v>
      </c>
      <c r="G203" s="92">
        <v>0</v>
      </c>
      <c r="H203" s="92">
        <v>0</v>
      </c>
      <c r="I203" s="92">
        <v>0</v>
      </c>
      <c r="J203" s="92">
        <v>0</v>
      </c>
      <c r="K203" s="92">
        <v>0</v>
      </c>
      <c r="L203" s="92">
        <v>0</v>
      </c>
      <c r="M203" s="92">
        <v>0</v>
      </c>
      <c r="N203" s="92">
        <v>0</v>
      </c>
      <c r="O203" s="92">
        <v>0</v>
      </c>
      <c r="P203" s="92">
        <v>0</v>
      </c>
      <c r="Q203" s="92">
        <v>0</v>
      </c>
      <c r="R203" s="92">
        <v>0</v>
      </c>
      <c r="S203" s="92">
        <v>0</v>
      </c>
      <c r="T203" s="92">
        <v>0</v>
      </c>
      <c r="U203" s="92">
        <v>0</v>
      </c>
      <c r="V203" s="92">
        <v>0</v>
      </c>
      <c r="W203" s="92">
        <v>0</v>
      </c>
      <c r="X203" s="92">
        <v>0</v>
      </c>
      <c r="Y203" s="92">
        <v>0</v>
      </c>
    </row>
    <row r="204" spans="2:25" ht="15.95" hidden="1" customHeight="1" x14ac:dyDescent="0.2">
      <c r="B204" s="124" t="s">
        <v>396</v>
      </c>
      <c r="C204" s="90" t="s">
        <v>735</v>
      </c>
      <c r="D204" s="138">
        <f t="shared" si="25"/>
        <v>0</v>
      </c>
      <c r="E204" s="135"/>
      <c r="F204" s="92">
        <v>0</v>
      </c>
      <c r="G204" s="92">
        <v>0</v>
      </c>
      <c r="H204" s="92">
        <v>0</v>
      </c>
      <c r="I204" s="92">
        <v>0</v>
      </c>
      <c r="J204" s="92">
        <v>0</v>
      </c>
      <c r="K204" s="92">
        <v>0</v>
      </c>
      <c r="L204" s="92">
        <v>0</v>
      </c>
      <c r="M204" s="92">
        <v>0</v>
      </c>
      <c r="N204" s="92">
        <v>0</v>
      </c>
      <c r="O204" s="92">
        <v>0</v>
      </c>
      <c r="P204" s="92">
        <v>0</v>
      </c>
      <c r="Q204" s="92">
        <v>0</v>
      </c>
      <c r="R204" s="92">
        <v>0</v>
      </c>
      <c r="S204" s="92">
        <v>0</v>
      </c>
      <c r="T204" s="92">
        <v>0</v>
      </c>
      <c r="U204" s="92">
        <v>0</v>
      </c>
      <c r="V204" s="92">
        <v>0</v>
      </c>
      <c r="W204" s="92">
        <v>0</v>
      </c>
      <c r="X204" s="92">
        <v>0</v>
      </c>
      <c r="Y204" s="92">
        <v>0</v>
      </c>
    </row>
    <row r="205" spans="2:25" ht="15.95" customHeight="1" x14ac:dyDescent="0.2">
      <c r="B205" s="128" t="s">
        <v>398</v>
      </c>
      <c r="C205" s="102" t="s">
        <v>736</v>
      </c>
      <c r="D205" s="138">
        <f t="shared" si="25"/>
        <v>5008000</v>
      </c>
      <c r="E205" s="135"/>
      <c r="F205" s="104">
        <v>0</v>
      </c>
      <c r="G205" s="104">
        <v>0</v>
      </c>
      <c r="H205" s="104">
        <v>0</v>
      </c>
      <c r="I205" s="104">
        <v>0</v>
      </c>
      <c r="J205" s="104">
        <v>0</v>
      </c>
      <c r="K205" s="104">
        <v>0</v>
      </c>
      <c r="L205" s="104">
        <v>0</v>
      </c>
      <c r="M205" s="104">
        <v>0</v>
      </c>
      <c r="N205" s="104">
        <v>0</v>
      </c>
      <c r="O205" s="104">
        <v>0</v>
      </c>
      <c r="P205" s="104">
        <v>4600000</v>
      </c>
      <c r="Q205" s="104">
        <v>408000</v>
      </c>
      <c r="R205" s="104">
        <v>0</v>
      </c>
      <c r="S205" s="104">
        <v>0</v>
      </c>
      <c r="T205" s="104">
        <v>0</v>
      </c>
      <c r="U205" s="104">
        <v>0</v>
      </c>
      <c r="V205" s="104">
        <v>0</v>
      </c>
      <c r="W205" s="104">
        <v>0</v>
      </c>
      <c r="X205" s="104">
        <v>0</v>
      </c>
      <c r="Y205" s="104">
        <v>0</v>
      </c>
    </row>
    <row r="206" spans="2:25" ht="15.95" customHeight="1" x14ac:dyDescent="0.2">
      <c r="B206" s="128" t="s">
        <v>400</v>
      </c>
      <c r="C206" s="102" t="s">
        <v>737</v>
      </c>
      <c r="D206" s="138">
        <f t="shared" si="25"/>
        <v>7677280</v>
      </c>
      <c r="E206" s="135"/>
      <c r="F206" s="104">
        <v>216000</v>
      </c>
      <c r="G206" s="104">
        <v>54000</v>
      </c>
      <c r="H206" s="104">
        <v>6055120</v>
      </c>
      <c r="I206" s="104">
        <v>0</v>
      </c>
      <c r="J206" s="104">
        <v>0</v>
      </c>
      <c r="K206" s="104">
        <v>0</v>
      </c>
      <c r="L206" s="104">
        <v>0</v>
      </c>
      <c r="M206" s="104">
        <v>0</v>
      </c>
      <c r="N206" s="104">
        <v>0</v>
      </c>
      <c r="O206" s="104">
        <v>0</v>
      </c>
      <c r="P206" s="104">
        <v>1242000</v>
      </c>
      <c r="Q206" s="104">
        <v>110160</v>
      </c>
      <c r="R206" s="104">
        <v>0</v>
      </c>
      <c r="S206" s="104">
        <v>0</v>
      </c>
      <c r="T206" s="104">
        <v>0</v>
      </c>
      <c r="U206" s="104">
        <v>0</v>
      </c>
      <c r="V206" s="104">
        <v>0</v>
      </c>
      <c r="W206" s="104">
        <v>0</v>
      </c>
      <c r="X206" s="104">
        <v>0</v>
      </c>
      <c r="Y206" s="104">
        <v>0</v>
      </c>
    </row>
    <row r="207" spans="2:25" ht="15.95" customHeight="1" x14ac:dyDescent="0.2">
      <c r="B207" s="128" t="s">
        <v>402</v>
      </c>
      <c r="C207" s="102" t="s">
        <v>738</v>
      </c>
      <c r="D207" s="138">
        <f t="shared" si="25"/>
        <v>0</v>
      </c>
      <c r="E207" s="135"/>
      <c r="F207" s="104">
        <v>0</v>
      </c>
      <c r="G207" s="104">
        <v>0</v>
      </c>
      <c r="H207" s="104">
        <v>0</v>
      </c>
      <c r="I207" s="104">
        <v>0</v>
      </c>
      <c r="J207" s="104">
        <v>0</v>
      </c>
      <c r="K207" s="104">
        <v>0</v>
      </c>
      <c r="L207" s="104">
        <v>0</v>
      </c>
      <c r="M207" s="104">
        <v>0</v>
      </c>
      <c r="N207" s="104">
        <v>0</v>
      </c>
      <c r="O207" s="104">
        <v>0</v>
      </c>
      <c r="P207" s="104">
        <v>0</v>
      </c>
      <c r="Q207" s="104">
        <v>0</v>
      </c>
      <c r="R207" s="104">
        <v>0</v>
      </c>
      <c r="S207" s="104">
        <v>0</v>
      </c>
      <c r="T207" s="104">
        <v>0</v>
      </c>
      <c r="U207" s="104">
        <v>0</v>
      </c>
      <c r="V207" s="104">
        <v>0</v>
      </c>
      <c r="W207" s="104">
        <v>0</v>
      </c>
      <c r="X207" s="104">
        <v>0</v>
      </c>
      <c r="Y207" s="104">
        <v>0</v>
      </c>
    </row>
    <row r="208" spans="2:25" ht="15.95" customHeight="1" x14ac:dyDescent="0.2">
      <c r="B208" s="124" t="s">
        <v>404</v>
      </c>
      <c r="C208" s="90" t="s">
        <v>739</v>
      </c>
      <c r="D208" s="138">
        <f t="shared" si="25"/>
        <v>0</v>
      </c>
      <c r="E208" s="135"/>
      <c r="F208" s="92">
        <v>0</v>
      </c>
      <c r="G208" s="92">
        <v>0</v>
      </c>
      <c r="H208" s="92">
        <v>0</v>
      </c>
      <c r="I208" s="92">
        <v>0</v>
      </c>
      <c r="J208" s="92">
        <v>0</v>
      </c>
      <c r="K208" s="92">
        <v>0</v>
      </c>
      <c r="L208" s="92">
        <v>0</v>
      </c>
      <c r="M208" s="92">
        <v>0</v>
      </c>
      <c r="N208" s="92">
        <v>0</v>
      </c>
      <c r="O208" s="92">
        <v>0</v>
      </c>
      <c r="P208" s="92">
        <v>0</v>
      </c>
      <c r="Q208" s="92">
        <v>0</v>
      </c>
      <c r="R208" s="92">
        <v>0</v>
      </c>
      <c r="S208" s="92">
        <v>0</v>
      </c>
      <c r="T208" s="92">
        <v>0</v>
      </c>
      <c r="U208" s="92">
        <v>0</v>
      </c>
      <c r="V208" s="92">
        <v>0</v>
      </c>
      <c r="W208" s="92">
        <v>0</v>
      </c>
      <c r="X208" s="92">
        <v>0</v>
      </c>
      <c r="Y208" s="92">
        <v>0</v>
      </c>
    </row>
    <row r="209" spans="2:25" ht="15.95" hidden="1" customHeight="1" x14ac:dyDescent="0.2">
      <c r="B209" s="124" t="s">
        <v>406</v>
      </c>
      <c r="C209" s="90" t="s">
        <v>740</v>
      </c>
      <c r="D209" s="138">
        <f t="shared" si="25"/>
        <v>0</v>
      </c>
      <c r="E209" s="135"/>
      <c r="F209" s="92">
        <v>0</v>
      </c>
      <c r="G209" s="92">
        <v>0</v>
      </c>
      <c r="H209" s="92">
        <v>0</v>
      </c>
      <c r="I209" s="92">
        <v>0</v>
      </c>
      <c r="J209" s="92">
        <v>0</v>
      </c>
      <c r="K209" s="92">
        <v>0</v>
      </c>
      <c r="L209" s="92">
        <v>0</v>
      </c>
      <c r="M209" s="92">
        <v>0</v>
      </c>
      <c r="N209" s="92">
        <v>0</v>
      </c>
      <c r="O209" s="92">
        <v>0</v>
      </c>
      <c r="P209" s="92">
        <v>0</v>
      </c>
      <c r="Q209" s="92">
        <v>0</v>
      </c>
      <c r="R209" s="92">
        <v>0</v>
      </c>
      <c r="S209" s="92">
        <v>0</v>
      </c>
      <c r="T209" s="92">
        <v>0</v>
      </c>
      <c r="U209" s="92">
        <v>0</v>
      </c>
      <c r="V209" s="92">
        <v>0</v>
      </c>
      <c r="W209" s="92">
        <v>0</v>
      </c>
      <c r="X209" s="92">
        <v>0</v>
      </c>
      <c r="Y209" s="92">
        <v>0</v>
      </c>
    </row>
    <row r="210" spans="2:25" ht="15.95" hidden="1" customHeight="1" x14ac:dyDescent="0.2">
      <c r="B210" s="124" t="s">
        <v>408</v>
      </c>
      <c r="C210" s="90" t="s">
        <v>741</v>
      </c>
      <c r="D210" s="138">
        <f t="shared" si="25"/>
        <v>0</v>
      </c>
      <c r="E210" s="135"/>
      <c r="F210" s="92">
        <v>0</v>
      </c>
      <c r="G210" s="92">
        <v>0</v>
      </c>
      <c r="H210" s="92">
        <v>0</v>
      </c>
      <c r="I210" s="92">
        <v>0</v>
      </c>
      <c r="J210" s="92">
        <v>0</v>
      </c>
      <c r="K210" s="92">
        <v>0</v>
      </c>
      <c r="L210" s="92">
        <v>0</v>
      </c>
      <c r="M210" s="92">
        <v>0</v>
      </c>
      <c r="N210" s="92">
        <v>0</v>
      </c>
      <c r="O210" s="92">
        <v>0</v>
      </c>
      <c r="P210" s="92">
        <v>0</v>
      </c>
      <c r="Q210" s="92">
        <v>0</v>
      </c>
      <c r="R210" s="92">
        <v>0</v>
      </c>
      <c r="S210" s="92">
        <v>0</v>
      </c>
      <c r="T210" s="92">
        <v>0</v>
      </c>
      <c r="U210" s="92">
        <v>0</v>
      </c>
      <c r="V210" s="92">
        <v>0</v>
      </c>
      <c r="W210" s="92">
        <v>0</v>
      </c>
      <c r="X210" s="92">
        <v>0</v>
      </c>
      <c r="Y210" s="92">
        <v>0</v>
      </c>
    </row>
    <row r="211" spans="2:25" ht="15.95" customHeight="1" x14ac:dyDescent="0.2">
      <c r="B211" s="124" t="s">
        <v>410</v>
      </c>
      <c r="C211" s="90" t="s">
        <v>742</v>
      </c>
      <c r="D211" s="138">
        <f t="shared" si="25"/>
        <v>499377</v>
      </c>
      <c r="E211" s="135"/>
      <c r="F211" s="92">
        <v>499377</v>
      </c>
      <c r="G211" s="92">
        <v>0</v>
      </c>
      <c r="H211" s="92">
        <v>0</v>
      </c>
      <c r="I211" s="92">
        <v>0</v>
      </c>
      <c r="J211" s="92">
        <v>0</v>
      </c>
      <c r="K211" s="92">
        <v>0</v>
      </c>
      <c r="L211" s="92">
        <v>0</v>
      </c>
      <c r="M211" s="92">
        <v>0</v>
      </c>
      <c r="N211" s="92">
        <v>0</v>
      </c>
      <c r="O211" s="92">
        <v>0</v>
      </c>
      <c r="P211" s="92">
        <v>0</v>
      </c>
      <c r="Q211" s="92">
        <v>0</v>
      </c>
      <c r="R211" s="92">
        <v>0</v>
      </c>
      <c r="S211" s="92">
        <v>0</v>
      </c>
      <c r="T211" s="92">
        <v>0</v>
      </c>
      <c r="U211" s="92">
        <v>0</v>
      </c>
      <c r="V211" s="92">
        <v>0</v>
      </c>
      <c r="W211" s="92">
        <v>0</v>
      </c>
      <c r="X211" s="92">
        <v>0</v>
      </c>
      <c r="Y211" s="92">
        <v>0</v>
      </c>
    </row>
    <row r="212" spans="2:25" ht="15.95" hidden="1" customHeight="1" x14ac:dyDescent="0.2">
      <c r="B212" s="124" t="s">
        <v>412</v>
      </c>
      <c r="C212" s="90" t="s">
        <v>743</v>
      </c>
      <c r="D212" s="138">
        <f t="shared" si="25"/>
        <v>0</v>
      </c>
      <c r="E212" s="135"/>
      <c r="F212" s="92">
        <v>0</v>
      </c>
      <c r="G212" s="92">
        <v>0</v>
      </c>
      <c r="H212" s="92">
        <v>0</v>
      </c>
      <c r="I212" s="92">
        <v>0</v>
      </c>
      <c r="J212" s="92">
        <v>0</v>
      </c>
      <c r="K212" s="92">
        <v>0</v>
      </c>
      <c r="L212" s="92">
        <v>0</v>
      </c>
      <c r="M212" s="92">
        <v>0</v>
      </c>
      <c r="N212" s="92">
        <v>0</v>
      </c>
      <c r="O212" s="92">
        <v>0</v>
      </c>
      <c r="P212" s="92">
        <v>0</v>
      </c>
      <c r="Q212" s="92">
        <v>0</v>
      </c>
      <c r="R212" s="92">
        <v>0</v>
      </c>
      <c r="S212" s="92">
        <v>0</v>
      </c>
      <c r="T212" s="92">
        <v>0</v>
      </c>
      <c r="U212" s="92">
        <v>0</v>
      </c>
      <c r="V212" s="92">
        <v>0</v>
      </c>
      <c r="W212" s="92">
        <v>0</v>
      </c>
      <c r="X212" s="92">
        <v>0</v>
      </c>
      <c r="Y212" s="92">
        <v>0</v>
      </c>
    </row>
    <row r="213" spans="2:25" ht="15.95" hidden="1" customHeight="1" x14ac:dyDescent="0.2">
      <c r="B213" s="124" t="s">
        <v>414</v>
      </c>
      <c r="C213" s="90" t="s">
        <v>744</v>
      </c>
      <c r="D213" s="138">
        <f t="shared" si="25"/>
        <v>0</v>
      </c>
      <c r="E213" s="135"/>
      <c r="F213" s="92">
        <v>0</v>
      </c>
      <c r="G213" s="92">
        <v>0</v>
      </c>
      <c r="H213" s="92">
        <v>0</v>
      </c>
      <c r="I213" s="92">
        <v>0</v>
      </c>
      <c r="J213" s="92">
        <v>0</v>
      </c>
      <c r="K213" s="92">
        <v>0</v>
      </c>
      <c r="L213" s="92">
        <v>0</v>
      </c>
      <c r="M213" s="92">
        <v>0</v>
      </c>
      <c r="N213" s="92">
        <v>0</v>
      </c>
      <c r="O213" s="92">
        <v>0</v>
      </c>
      <c r="P213" s="92">
        <v>0</v>
      </c>
      <c r="Q213" s="92">
        <v>0</v>
      </c>
      <c r="R213" s="92">
        <v>0</v>
      </c>
      <c r="S213" s="92">
        <v>0</v>
      </c>
      <c r="T213" s="92">
        <v>0</v>
      </c>
      <c r="U213" s="92">
        <v>0</v>
      </c>
      <c r="V213" s="92">
        <v>0</v>
      </c>
      <c r="W213" s="92">
        <v>0</v>
      </c>
      <c r="X213" s="92">
        <v>0</v>
      </c>
      <c r="Y213" s="92">
        <v>0</v>
      </c>
    </row>
    <row r="214" spans="2:25" ht="15.95" customHeight="1" x14ac:dyDescent="0.2">
      <c r="B214" s="129" t="s">
        <v>416</v>
      </c>
      <c r="C214" s="105" t="s">
        <v>745</v>
      </c>
      <c r="D214" s="140">
        <f>D208+D211</f>
        <v>499377</v>
      </c>
      <c r="E214" s="135"/>
      <c r="F214" s="107">
        <f>F208+F211</f>
        <v>499377</v>
      </c>
      <c r="G214" s="107">
        <f t="shared" ref="G214:Y214" si="26">G208+G211</f>
        <v>0</v>
      </c>
      <c r="H214" s="107">
        <f t="shared" si="26"/>
        <v>0</v>
      </c>
      <c r="I214" s="107">
        <f t="shared" si="26"/>
        <v>0</v>
      </c>
      <c r="J214" s="107">
        <f t="shared" si="26"/>
        <v>0</v>
      </c>
      <c r="K214" s="107">
        <f t="shared" si="26"/>
        <v>0</v>
      </c>
      <c r="L214" s="107">
        <f t="shared" si="26"/>
        <v>0</v>
      </c>
      <c r="M214" s="107">
        <f t="shared" si="26"/>
        <v>0</v>
      </c>
      <c r="N214" s="107">
        <f t="shared" si="26"/>
        <v>0</v>
      </c>
      <c r="O214" s="107">
        <f t="shared" si="26"/>
        <v>0</v>
      </c>
      <c r="P214" s="107">
        <f t="shared" si="26"/>
        <v>0</v>
      </c>
      <c r="Q214" s="107">
        <f t="shared" si="26"/>
        <v>0</v>
      </c>
      <c r="R214" s="107">
        <f t="shared" si="26"/>
        <v>0</v>
      </c>
      <c r="S214" s="107">
        <f t="shared" si="26"/>
        <v>0</v>
      </c>
      <c r="T214" s="107">
        <f t="shared" si="26"/>
        <v>0</v>
      </c>
      <c r="U214" s="107">
        <f t="shared" si="26"/>
        <v>0</v>
      </c>
      <c r="V214" s="107">
        <f t="shared" si="26"/>
        <v>0</v>
      </c>
      <c r="W214" s="107">
        <f t="shared" si="26"/>
        <v>0</v>
      </c>
      <c r="X214" s="107">
        <f t="shared" si="26"/>
        <v>0</v>
      </c>
      <c r="Y214" s="107">
        <f t="shared" si="26"/>
        <v>0</v>
      </c>
    </row>
    <row r="215" spans="2:25" ht="15.95" customHeight="1" x14ac:dyDescent="0.2">
      <c r="B215" s="124" t="s">
        <v>418</v>
      </c>
      <c r="C215" s="90" t="s">
        <v>746</v>
      </c>
      <c r="D215" s="138">
        <f t="shared" si="25"/>
        <v>0</v>
      </c>
      <c r="E215" s="135"/>
      <c r="F215" s="92">
        <v>0</v>
      </c>
      <c r="G215" s="92">
        <v>0</v>
      </c>
      <c r="H215" s="92">
        <v>0</v>
      </c>
      <c r="I215" s="92">
        <v>0</v>
      </c>
      <c r="J215" s="92">
        <v>0</v>
      </c>
      <c r="K215" s="92">
        <v>0</v>
      </c>
      <c r="L215" s="92">
        <v>0</v>
      </c>
      <c r="M215" s="92">
        <v>0</v>
      </c>
      <c r="N215" s="92">
        <v>0</v>
      </c>
      <c r="O215" s="92">
        <v>0</v>
      </c>
      <c r="P215" s="92">
        <v>0</v>
      </c>
      <c r="Q215" s="92">
        <v>0</v>
      </c>
      <c r="R215" s="92">
        <v>0</v>
      </c>
      <c r="S215" s="92">
        <v>0</v>
      </c>
      <c r="T215" s="92">
        <v>0</v>
      </c>
      <c r="U215" s="92">
        <v>0</v>
      </c>
      <c r="V215" s="92">
        <v>0</v>
      </c>
      <c r="W215" s="92">
        <v>0</v>
      </c>
      <c r="X215" s="92">
        <v>0</v>
      </c>
      <c r="Y215" s="92">
        <v>0</v>
      </c>
    </row>
    <row r="216" spans="2:25" ht="15.95" customHeight="1" x14ac:dyDescent="0.2">
      <c r="B216" s="124" t="s">
        <v>420</v>
      </c>
      <c r="C216" s="90" t="s">
        <v>747</v>
      </c>
      <c r="D216" s="138">
        <f t="shared" si="25"/>
        <v>0</v>
      </c>
      <c r="E216" s="135"/>
      <c r="F216" s="92">
        <v>0</v>
      </c>
      <c r="G216" s="92">
        <v>0</v>
      </c>
      <c r="H216" s="92">
        <v>0</v>
      </c>
      <c r="I216" s="92">
        <v>0</v>
      </c>
      <c r="J216" s="92">
        <v>0</v>
      </c>
      <c r="K216" s="92">
        <v>0</v>
      </c>
      <c r="L216" s="92">
        <v>0</v>
      </c>
      <c r="M216" s="92">
        <v>0</v>
      </c>
      <c r="N216" s="92">
        <v>0</v>
      </c>
      <c r="O216" s="92">
        <v>0</v>
      </c>
      <c r="P216" s="92">
        <v>0</v>
      </c>
      <c r="Q216" s="92">
        <v>0</v>
      </c>
      <c r="R216" s="92">
        <v>0</v>
      </c>
      <c r="S216" s="92">
        <v>0</v>
      </c>
      <c r="T216" s="92">
        <v>0</v>
      </c>
      <c r="U216" s="92">
        <v>0</v>
      </c>
      <c r="V216" s="92">
        <v>0</v>
      </c>
      <c r="W216" s="92">
        <v>0</v>
      </c>
      <c r="X216" s="92">
        <v>0</v>
      </c>
      <c r="Y216" s="92">
        <v>0</v>
      </c>
    </row>
    <row r="217" spans="2:25" ht="15.95" hidden="1" customHeight="1" x14ac:dyDescent="0.2">
      <c r="B217" s="124" t="s">
        <v>422</v>
      </c>
      <c r="C217" s="90" t="s">
        <v>748</v>
      </c>
      <c r="D217" s="138">
        <f t="shared" si="25"/>
        <v>0</v>
      </c>
      <c r="E217" s="135"/>
      <c r="F217" s="92">
        <v>0</v>
      </c>
      <c r="G217" s="92">
        <v>0</v>
      </c>
      <c r="H217" s="92">
        <v>0</v>
      </c>
      <c r="I217" s="92">
        <v>0</v>
      </c>
      <c r="J217" s="92">
        <v>0</v>
      </c>
      <c r="K217" s="92">
        <v>0</v>
      </c>
      <c r="L217" s="92">
        <v>0</v>
      </c>
      <c r="M217" s="92">
        <v>0</v>
      </c>
      <c r="N217" s="92">
        <v>0</v>
      </c>
      <c r="O217" s="92">
        <v>0</v>
      </c>
      <c r="P217" s="92">
        <v>0</v>
      </c>
      <c r="Q217" s="92">
        <v>0</v>
      </c>
      <c r="R217" s="92">
        <v>0</v>
      </c>
      <c r="S217" s="92">
        <v>0</v>
      </c>
      <c r="T217" s="92">
        <v>0</v>
      </c>
      <c r="U217" s="92">
        <v>0</v>
      </c>
      <c r="V217" s="92">
        <v>0</v>
      </c>
      <c r="W217" s="92">
        <v>0</v>
      </c>
      <c r="X217" s="92">
        <v>0</v>
      </c>
      <c r="Y217" s="92">
        <v>0</v>
      </c>
    </row>
    <row r="218" spans="2:25" ht="15.95" hidden="1" customHeight="1" x14ac:dyDescent="0.2">
      <c r="B218" s="124" t="s">
        <v>424</v>
      </c>
      <c r="C218" s="90" t="s">
        <v>749</v>
      </c>
      <c r="D218" s="138">
        <f t="shared" si="25"/>
        <v>0</v>
      </c>
      <c r="E218" s="135"/>
      <c r="F218" s="92">
        <v>0</v>
      </c>
      <c r="G218" s="92">
        <v>0</v>
      </c>
      <c r="H218" s="92">
        <v>0</v>
      </c>
      <c r="I218" s="92">
        <v>0</v>
      </c>
      <c r="J218" s="92">
        <v>0</v>
      </c>
      <c r="K218" s="92">
        <v>0</v>
      </c>
      <c r="L218" s="92">
        <v>0</v>
      </c>
      <c r="M218" s="92">
        <v>0</v>
      </c>
      <c r="N218" s="92">
        <v>0</v>
      </c>
      <c r="O218" s="92">
        <v>0</v>
      </c>
      <c r="P218" s="92">
        <v>0</v>
      </c>
      <c r="Q218" s="92">
        <v>0</v>
      </c>
      <c r="R218" s="92">
        <v>0</v>
      </c>
      <c r="S218" s="92">
        <v>0</v>
      </c>
      <c r="T218" s="92">
        <v>0</v>
      </c>
      <c r="U218" s="92">
        <v>0</v>
      </c>
      <c r="V218" s="92">
        <v>0</v>
      </c>
      <c r="W218" s="92">
        <v>0</v>
      </c>
      <c r="X218" s="92">
        <v>0</v>
      </c>
      <c r="Y218" s="92">
        <v>0</v>
      </c>
    </row>
    <row r="219" spans="2:25" ht="15.95" hidden="1" customHeight="1" x14ac:dyDescent="0.2">
      <c r="B219" s="124" t="s">
        <v>426</v>
      </c>
      <c r="C219" s="90" t="s">
        <v>750</v>
      </c>
      <c r="D219" s="138">
        <f t="shared" si="25"/>
        <v>0</v>
      </c>
      <c r="E219" s="135"/>
      <c r="F219" s="92">
        <v>0</v>
      </c>
      <c r="G219" s="92">
        <v>0</v>
      </c>
      <c r="H219" s="92">
        <v>0</v>
      </c>
      <c r="I219" s="92">
        <v>0</v>
      </c>
      <c r="J219" s="92">
        <v>0</v>
      </c>
      <c r="K219" s="92">
        <v>0</v>
      </c>
      <c r="L219" s="92">
        <v>0</v>
      </c>
      <c r="M219" s="92">
        <v>0</v>
      </c>
      <c r="N219" s="92">
        <v>0</v>
      </c>
      <c r="O219" s="92">
        <v>0</v>
      </c>
      <c r="P219" s="92">
        <v>0</v>
      </c>
      <c r="Q219" s="92">
        <v>0</v>
      </c>
      <c r="R219" s="92">
        <v>0</v>
      </c>
      <c r="S219" s="92">
        <v>0</v>
      </c>
      <c r="T219" s="92">
        <v>0</v>
      </c>
      <c r="U219" s="92">
        <v>0</v>
      </c>
      <c r="V219" s="92">
        <v>0</v>
      </c>
      <c r="W219" s="92">
        <v>0</v>
      </c>
      <c r="X219" s="92">
        <v>0</v>
      </c>
      <c r="Y219" s="92">
        <v>0</v>
      </c>
    </row>
    <row r="220" spans="2:25" ht="15.95" hidden="1" customHeight="1" x14ac:dyDescent="0.2">
      <c r="B220" s="124" t="s">
        <v>428</v>
      </c>
      <c r="C220" s="90" t="s">
        <v>751</v>
      </c>
      <c r="D220" s="138">
        <f t="shared" si="25"/>
        <v>0</v>
      </c>
      <c r="E220" s="135"/>
      <c r="F220" s="92">
        <v>0</v>
      </c>
      <c r="G220" s="92">
        <v>0</v>
      </c>
      <c r="H220" s="92">
        <v>0</v>
      </c>
      <c r="I220" s="92">
        <v>0</v>
      </c>
      <c r="J220" s="92">
        <v>0</v>
      </c>
      <c r="K220" s="92">
        <v>0</v>
      </c>
      <c r="L220" s="92">
        <v>0</v>
      </c>
      <c r="M220" s="92">
        <v>0</v>
      </c>
      <c r="N220" s="92">
        <v>0</v>
      </c>
      <c r="O220" s="92">
        <v>0</v>
      </c>
      <c r="P220" s="92">
        <v>0</v>
      </c>
      <c r="Q220" s="92">
        <v>0</v>
      </c>
      <c r="R220" s="92">
        <v>0</v>
      </c>
      <c r="S220" s="92">
        <v>0</v>
      </c>
      <c r="T220" s="92">
        <v>0</v>
      </c>
      <c r="U220" s="92">
        <v>0</v>
      </c>
      <c r="V220" s="92">
        <v>0</v>
      </c>
      <c r="W220" s="92">
        <v>0</v>
      </c>
      <c r="X220" s="92">
        <v>0</v>
      </c>
      <c r="Y220" s="92">
        <v>0</v>
      </c>
    </row>
    <row r="221" spans="2:25" ht="15.95" hidden="1" customHeight="1" x14ac:dyDescent="0.2">
      <c r="B221" s="124" t="s">
        <v>430</v>
      </c>
      <c r="C221" s="90" t="s">
        <v>752</v>
      </c>
      <c r="D221" s="138">
        <f t="shared" si="25"/>
        <v>0</v>
      </c>
      <c r="E221" s="135"/>
      <c r="F221" s="92">
        <v>0</v>
      </c>
      <c r="G221" s="92">
        <v>0</v>
      </c>
      <c r="H221" s="92">
        <v>0</v>
      </c>
      <c r="I221" s="92">
        <v>0</v>
      </c>
      <c r="J221" s="92">
        <v>0</v>
      </c>
      <c r="K221" s="92">
        <v>0</v>
      </c>
      <c r="L221" s="92">
        <v>0</v>
      </c>
      <c r="M221" s="92">
        <v>0</v>
      </c>
      <c r="N221" s="92">
        <v>0</v>
      </c>
      <c r="O221" s="92">
        <v>0</v>
      </c>
      <c r="P221" s="92">
        <v>0</v>
      </c>
      <c r="Q221" s="92">
        <v>0</v>
      </c>
      <c r="R221" s="92">
        <v>0</v>
      </c>
      <c r="S221" s="92">
        <v>0</v>
      </c>
      <c r="T221" s="92">
        <v>0</v>
      </c>
      <c r="U221" s="92">
        <v>0</v>
      </c>
      <c r="V221" s="92">
        <v>0</v>
      </c>
      <c r="W221" s="92">
        <v>0</v>
      </c>
      <c r="X221" s="92">
        <v>0</v>
      </c>
      <c r="Y221" s="92">
        <v>0</v>
      </c>
    </row>
    <row r="222" spans="2:25" ht="15.95" customHeight="1" x14ac:dyDescent="0.2">
      <c r="B222" s="125" t="s">
        <v>432</v>
      </c>
      <c r="C222" s="93" t="s">
        <v>753</v>
      </c>
      <c r="D222" s="139">
        <f>D215+D216</f>
        <v>0</v>
      </c>
      <c r="E222" s="135"/>
      <c r="F222" s="95">
        <f>F215+F216</f>
        <v>0</v>
      </c>
      <c r="G222" s="95">
        <f t="shared" ref="G222:Y222" si="27">G215+G216</f>
        <v>0</v>
      </c>
      <c r="H222" s="95">
        <f t="shared" si="27"/>
        <v>0</v>
      </c>
      <c r="I222" s="95">
        <f t="shared" si="27"/>
        <v>0</v>
      </c>
      <c r="J222" s="95">
        <f t="shared" si="27"/>
        <v>0</v>
      </c>
      <c r="K222" s="95">
        <f t="shared" si="27"/>
        <v>0</v>
      </c>
      <c r="L222" s="95">
        <f t="shared" si="27"/>
        <v>0</v>
      </c>
      <c r="M222" s="95">
        <f t="shared" si="27"/>
        <v>0</v>
      </c>
      <c r="N222" s="95">
        <f t="shared" si="27"/>
        <v>0</v>
      </c>
      <c r="O222" s="95">
        <f t="shared" si="27"/>
        <v>0</v>
      </c>
      <c r="P222" s="95">
        <f t="shared" si="27"/>
        <v>0</v>
      </c>
      <c r="Q222" s="95">
        <f t="shared" si="27"/>
        <v>0</v>
      </c>
      <c r="R222" s="95">
        <f t="shared" si="27"/>
        <v>0</v>
      </c>
      <c r="S222" s="95">
        <f t="shared" si="27"/>
        <v>0</v>
      </c>
      <c r="T222" s="95">
        <f t="shared" si="27"/>
        <v>0</v>
      </c>
      <c r="U222" s="95">
        <f t="shared" si="27"/>
        <v>0</v>
      </c>
      <c r="V222" s="95">
        <f t="shared" si="27"/>
        <v>0</v>
      </c>
      <c r="W222" s="95">
        <f t="shared" si="27"/>
        <v>0</v>
      </c>
      <c r="X222" s="95">
        <f t="shared" si="27"/>
        <v>0</v>
      </c>
      <c r="Y222" s="95">
        <f t="shared" si="27"/>
        <v>0</v>
      </c>
    </row>
    <row r="223" spans="2:25" ht="15.95" customHeight="1" x14ac:dyDescent="0.2">
      <c r="B223" s="124" t="s">
        <v>434</v>
      </c>
      <c r="C223" s="90" t="s">
        <v>754</v>
      </c>
      <c r="D223" s="138">
        <f t="shared" si="25"/>
        <v>0</v>
      </c>
      <c r="E223" s="135"/>
      <c r="F223" s="92">
        <v>0</v>
      </c>
      <c r="G223" s="92">
        <v>0</v>
      </c>
      <c r="H223" s="92">
        <v>0</v>
      </c>
      <c r="I223" s="92">
        <v>0</v>
      </c>
      <c r="J223" s="92">
        <v>0</v>
      </c>
      <c r="K223" s="92">
        <v>0</v>
      </c>
      <c r="L223" s="92">
        <v>0</v>
      </c>
      <c r="M223" s="92">
        <v>0</v>
      </c>
      <c r="N223" s="92">
        <v>0</v>
      </c>
      <c r="O223" s="92">
        <v>0</v>
      </c>
      <c r="P223" s="92">
        <v>0</v>
      </c>
      <c r="Q223" s="92">
        <v>0</v>
      </c>
      <c r="R223" s="92">
        <v>0</v>
      </c>
      <c r="S223" s="92">
        <v>0</v>
      </c>
      <c r="T223" s="92">
        <v>0</v>
      </c>
      <c r="U223" s="92">
        <v>0</v>
      </c>
      <c r="V223" s="92">
        <v>0</v>
      </c>
      <c r="W223" s="92">
        <v>0</v>
      </c>
      <c r="X223" s="92">
        <v>0</v>
      </c>
      <c r="Y223" s="92">
        <v>0</v>
      </c>
    </row>
    <row r="224" spans="2:25" ht="15.95" customHeight="1" x14ac:dyDescent="0.2">
      <c r="B224" s="124" t="s">
        <v>436</v>
      </c>
      <c r="C224" s="90" t="s">
        <v>755</v>
      </c>
      <c r="D224" s="138">
        <f t="shared" si="25"/>
        <v>210000</v>
      </c>
      <c r="E224" s="135"/>
      <c r="F224" s="92">
        <v>10000</v>
      </c>
      <c r="G224" s="92">
        <v>200000</v>
      </c>
      <c r="H224" s="92">
        <v>0</v>
      </c>
      <c r="I224" s="92">
        <v>0</v>
      </c>
      <c r="J224" s="92">
        <v>0</v>
      </c>
      <c r="K224" s="92">
        <v>0</v>
      </c>
      <c r="L224" s="92">
        <v>0</v>
      </c>
      <c r="M224" s="92">
        <v>0</v>
      </c>
      <c r="N224" s="92">
        <v>0</v>
      </c>
      <c r="O224" s="92">
        <v>0</v>
      </c>
      <c r="P224" s="92">
        <v>0</v>
      </c>
      <c r="Q224" s="92">
        <v>0</v>
      </c>
      <c r="R224" s="92">
        <v>0</v>
      </c>
      <c r="S224" s="92">
        <v>0</v>
      </c>
      <c r="T224" s="92">
        <v>0</v>
      </c>
      <c r="U224" s="92">
        <v>0</v>
      </c>
      <c r="V224" s="92">
        <v>0</v>
      </c>
      <c r="W224" s="92">
        <v>0</v>
      </c>
      <c r="X224" s="92">
        <v>0</v>
      </c>
      <c r="Y224" s="92">
        <v>0</v>
      </c>
    </row>
    <row r="225" spans="2:25" ht="15.95" customHeight="1" x14ac:dyDescent="0.2">
      <c r="B225" s="124" t="s">
        <v>438</v>
      </c>
      <c r="C225" s="90" t="s">
        <v>756</v>
      </c>
      <c r="D225" s="138">
        <f t="shared" si="25"/>
        <v>0</v>
      </c>
      <c r="E225" s="135"/>
      <c r="F225" s="92">
        <v>0</v>
      </c>
      <c r="G225" s="92">
        <v>0</v>
      </c>
      <c r="H225" s="92">
        <v>0</v>
      </c>
      <c r="I225" s="92">
        <v>0</v>
      </c>
      <c r="J225" s="92">
        <v>0</v>
      </c>
      <c r="K225" s="92">
        <v>0</v>
      </c>
      <c r="L225" s="92">
        <v>0</v>
      </c>
      <c r="M225" s="92">
        <v>0</v>
      </c>
      <c r="N225" s="92">
        <v>0</v>
      </c>
      <c r="O225" s="92">
        <v>0</v>
      </c>
      <c r="P225" s="92">
        <v>0</v>
      </c>
      <c r="Q225" s="92">
        <v>0</v>
      </c>
      <c r="R225" s="92">
        <v>0</v>
      </c>
      <c r="S225" s="92">
        <v>0</v>
      </c>
      <c r="T225" s="92">
        <v>0</v>
      </c>
      <c r="U225" s="92">
        <v>0</v>
      </c>
      <c r="V225" s="92">
        <v>0</v>
      </c>
      <c r="W225" s="92">
        <v>0</v>
      </c>
      <c r="X225" s="92">
        <v>0</v>
      </c>
      <c r="Y225" s="92">
        <v>0</v>
      </c>
    </row>
    <row r="226" spans="2:25" ht="15.95" customHeight="1" x14ac:dyDescent="0.2">
      <c r="B226" s="124" t="s">
        <v>440</v>
      </c>
      <c r="C226" s="90" t="s">
        <v>757</v>
      </c>
      <c r="D226" s="138">
        <f t="shared" si="25"/>
        <v>0</v>
      </c>
      <c r="E226" s="135"/>
      <c r="F226" s="92">
        <v>0</v>
      </c>
      <c r="G226" s="92">
        <v>0</v>
      </c>
      <c r="H226" s="92">
        <v>0</v>
      </c>
      <c r="I226" s="92">
        <v>0</v>
      </c>
      <c r="J226" s="92">
        <v>0</v>
      </c>
      <c r="K226" s="92">
        <v>0</v>
      </c>
      <c r="L226" s="92">
        <v>0</v>
      </c>
      <c r="M226" s="92">
        <v>0</v>
      </c>
      <c r="N226" s="92">
        <v>0</v>
      </c>
      <c r="O226" s="92">
        <v>0</v>
      </c>
      <c r="P226" s="92">
        <v>0</v>
      </c>
      <c r="Q226" s="92">
        <v>0</v>
      </c>
      <c r="R226" s="92">
        <v>0</v>
      </c>
      <c r="S226" s="92">
        <v>0</v>
      </c>
      <c r="T226" s="92">
        <v>0</v>
      </c>
      <c r="U226" s="92">
        <v>0</v>
      </c>
      <c r="V226" s="92">
        <v>0</v>
      </c>
      <c r="W226" s="92">
        <v>0</v>
      </c>
      <c r="X226" s="92">
        <v>0</v>
      </c>
      <c r="Y226" s="92">
        <v>0</v>
      </c>
    </row>
    <row r="227" spans="2:25" ht="15.95" customHeight="1" x14ac:dyDescent="0.2">
      <c r="B227" s="125" t="s">
        <v>442</v>
      </c>
      <c r="C227" s="93" t="s">
        <v>758</v>
      </c>
      <c r="D227" s="139">
        <f>D192+D193+D196+D198+D205+D206+D207+D214+D222+D223+D224</f>
        <v>16282657</v>
      </c>
      <c r="E227" s="135"/>
      <c r="F227" s="95">
        <f>F192+F193+F196+F198+F205+F206+F207+F214+F222+F223+F224</f>
        <v>1525377</v>
      </c>
      <c r="G227" s="95">
        <f t="shared" ref="G227:Y227" si="28">G192+G193+G196+G198+G205+G206+G207+G214+G222+G223+G224</f>
        <v>254000</v>
      </c>
      <c r="H227" s="95">
        <f t="shared" si="28"/>
        <v>8143120</v>
      </c>
      <c r="I227" s="95">
        <f t="shared" si="28"/>
        <v>0</v>
      </c>
      <c r="J227" s="95">
        <f t="shared" si="28"/>
        <v>0</v>
      </c>
      <c r="K227" s="95">
        <f t="shared" si="28"/>
        <v>0</v>
      </c>
      <c r="L227" s="95">
        <f t="shared" si="28"/>
        <v>0</v>
      </c>
      <c r="M227" s="95">
        <f t="shared" si="28"/>
        <v>0</v>
      </c>
      <c r="N227" s="95">
        <f t="shared" si="28"/>
        <v>0</v>
      </c>
      <c r="O227" s="95">
        <f t="shared" si="28"/>
        <v>0</v>
      </c>
      <c r="P227" s="95">
        <f t="shared" si="28"/>
        <v>5842000</v>
      </c>
      <c r="Q227" s="95">
        <f t="shared" si="28"/>
        <v>518160</v>
      </c>
      <c r="R227" s="95">
        <f t="shared" si="28"/>
        <v>0</v>
      </c>
      <c r="S227" s="95">
        <f t="shared" si="28"/>
        <v>0</v>
      </c>
      <c r="T227" s="95">
        <f t="shared" si="28"/>
        <v>0</v>
      </c>
      <c r="U227" s="95">
        <f t="shared" si="28"/>
        <v>0</v>
      </c>
      <c r="V227" s="95">
        <f t="shared" si="28"/>
        <v>0</v>
      </c>
      <c r="W227" s="95">
        <f t="shared" si="28"/>
        <v>0</v>
      </c>
      <c r="X227" s="95">
        <f t="shared" si="28"/>
        <v>0</v>
      </c>
      <c r="Y227" s="95">
        <f t="shared" si="28"/>
        <v>0</v>
      </c>
    </row>
    <row r="228" spans="2:25" ht="15.95" customHeight="1" x14ac:dyDescent="0.2">
      <c r="B228" s="124" t="s">
        <v>444</v>
      </c>
      <c r="C228" s="90" t="s">
        <v>759</v>
      </c>
      <c r="D228" s="138">
        <f t="shared" si="25"/>
        <v>0</v>
      </c>
      <c r="E228" s="135"/>
      <c r="F228" s="92">
        <v>0</v>
      </c>
      <c r="G228" s="92">
        <v>0</v>
      </c>
      <c r="H228" s="92">
        <v>0</v>
      </c>
      <c r="I228" s="92">
        <v>0</v>
      </c>
      <c r="J228" s="92">
        <v>0</v>
      </c>
      <c r="K228" s="92">
        <v>0</v>
      </c>
      <c r="L228" s="92">
        <v>0</v>
      </c>
      <c r="M228" s="92">
        <v>0</v>
      </c>
      <c r="N228" s="92">
        <v>0</v>
      </c>
      <c r="O228" s="92">
        <v>0</v>
      </c>
      <c r="P228" s="92">
        <v>0</v>
      </c>
      <c r="Q228" s="92">
        <v>0</v>
      </c>
      <c r="R228" s="92">
        <v>0</v>
      </c>
      <c r="S228" s="92">
        <v>0</v>
      </c>
      <c r="T228" s="92">
        <v>0</v>
      </c>
      <c r="U228" s="92">
        <v>0</v>
      </c>
      <c r="V228" s="92">
        <v>0</v>
      </c>
      <c r="W228" s="92">
        <v>0</v>
      </c>
      <c r="X228" s="92">
        <v>0</v>
      </c>
      <c r="Y228" s="92">
        <v>0</v>
      </c>
    </row>
    <row r="229" spans="2:25" ht="15.95" customHeight="1" x14ac:dyDescent="0.2">
      <c r="B229" s="124" t="s">
        <v>446</v>
      </c>
      <c r="C229" s="90" t="s">
        <v>760</v>
      </c>
      <c r="D229" s="138">
        <f t="shared" si="25"/>
        <v>0</v>
      </c>
      <c r="E229" s="135"/>
      <c r="F229" s="92">
        <v>0</v>
      </c>
      <c r="G229" s="92">
        <v>0</v>
      </c>
      <c r="H229" s="92">
        <v>0</v>
      </c>
      <c r="I229" s="92">
        <v>0</v>
      </c>
      <c r="J229" s="92">
        <v>0</v>
      </c>
      <c r="K229" s="92">
        <v>0</v>
      </c>
      <c r="L229" s="92">
        <v>0</v>
      </c>
      <c r="M229" s="92">
        <v>0</v>
      </c>
      <c r="N229" s="92">
        <v>0</v>
      </c>
      <c r="O229" s="92">
        <v>0</v>
      </c>
      <c r="P229" s="92">
        <v>0</v>
      </c>
      <c r="Q229" s="92">
        <v>0</v>
      </c>
      <c r="R229" s="92">
        <v>0</v>
      </c>
      <c r="S229" s="92">
        <v>0</v>
      </c>
      <c r="T229" s="92">
        <v>0</v>
      </c>
      <c r="U229" s="92">
        <v>0</v>
      </c>
      <c r="V229" s="92">
        <v>0</v>
      </c>
      <c r="W229" s="92">
        <v>0</v>
      </c>
      <c r="X229" s="92">
        <v>0</v>
      </c>
      <c r="Y229" s="92">
        <v>0</v>
      </c>
    </row>
    <row r="230" spans="2:25" ht="15.95" customHeight="1" x14ac:dyDescent="0.2">
      <c r="B230" s="124" t="s">
        <v>448</v>
      </c>
      <c r="C230" s="90" t="s">
        <v>761</v>
      </c>
      <c r="D230" s="138">
        <f t="shared" si="25"/>
        <v>20944880</v>
      </c>
      <c r="E230" s="135"/>
      <c r="F230" s="92">
        <v>0</v>
      </c>
      <c r="G230" s="92">
        <v>0</v>
      </c>
      <c r="H230" s="92">
        <v>20944880</v>
      </c>
      <c r="I230" s="92">
        <v>0</v>
      </c>
      <c r="J230" s="92">
        <v>0</v>
      </c>
      <c r="K230" s="92">
        <v>0</v>
      </c>
      <c r="L230" s="92">
        <v>0</v>
      </c>
      <c r="M230" s="92">
        <v>0</v>
      </c>
      <c r="N230" s="92">
        <v>0</v>
      </c>
      <c r="O230" s="92">
        <v>0</v>
      </c>
      <c r="P230" s="92">
        <v>0</v>
      </c>
      <c r="Q230" s="92">
        <v>0</v>
      </c>
      <c r="R230" s="92">
        <v>0</v>
      </c>
      <c r="S230" s="92">
        <v>0</v>
      </c>
      <c r="T230" s="92">
        <v>0</v>
      </c>
      <c r="U230" s="92">
        <v>0</v>
      </c>
      <c r="V230" s="92">
        <v>0</v>
      </c>
      <c r="W230" s="92">
        <v>0</v>
      </c>
      <c r="X230" s="92">
        <v>0</v>
      </c>
      <c r="Y230" s="92">
        <v>0</v>
      </c>
    </row>
    <row r="231" spans="2:25" ht="15.95" customHeight="1" x14ac:dyDescent="0.2">
      <c r="B231" s="124" t="s">
        <v>450</v>
      </c>
      <c r="C231" s="90" t="s">
        <v>762</v>
      </c>
      <c r="D231" s="138">
        <f t="shared" si="25"/>
        <v>0</v>
      </c>
      <c r="E231" s="135"/>
      <c r="F231" s="92">
        <v>0</v>
      </c>
      <c r="G231" s="92">
        <v>0</v>
      </c>
      <c r="H231" s="92">
        <v>0</v>
      </c>
      <c r="I231" s="92">
        <v>0</v>
      </c>
      <c r="J231" s="92">
        <v>0</v>
      </c>
      <c r="K231" s="92">
        <v>0</v>
      </c>
      <c r="L231" s="92">
        <v>0</v>
      </c>
      <c r="M231" s="92">
        <v>0</v>
      </c>
      <c r="N231" s="92">
        <v>0</v>
      </c>
      <c r="O231" s="92">
        <v>0</v>
      </c>
      <c r="P231" s="92">
        <v>0</v>
      </c>
      <c r="Q231" s="92">
        <v>0</v>
      </c>
      <c r="R231" s="92">
        <v>0</v>
      </c>
      <c r="S231" s="92">
        <v>0</v>
      </c>
      <c r="T231" s="92">
        <v>0</v>
      </c>
      <c r="U231" s="92">
        <v>0</v>
      </c>
      <c r="V231" s="92">
        <v>0</v>
      </c>
      <c r="W231" s="92">
        <v>0</v>
      </c>
      <c r="X231" s="92">
        <v>0</v>
      </c>
      <c r="Y231" s="92">
        <v>0</v>
      </c>
    </row>
    <row r="232" spans="2:25" ht="15.95" customHeight="1" x14ac:dyDescent="0.2">
      <c r="B232" s="124" t="s">
        <v>452</v>
      </c>
      <c r="C232" s="90" t="s">
        <v>763</v>
      </c>
      <c r="D232" s="138">
        <f t="shared" si="25"/>
        <v>0</v>
      </c>
      <c r="E232" s="135"/>
      <c r="F232" s="92">
        <v>0</v>
      </c>
      <c r="G232" s="92">
        <v>0</v>
      </c>
      <c r="H232" s="92">
        <v>0</v>
      </c>
      <c r="I232" s="92">
        <v>0</v>
      </c>
      <c r="J232" s="92">
        <v>0</v>
      </c>
      <c r="K232" s="92">
        <v>0</v>
      </c>
      <c r="L232" s="92">
        <v>0</v>
      </c>
      <c r="M232" s="92">
        <v>0</v>
      </c>
      <c r="N232" s="92">
        <v>0</v>
      </c>
      <c r="O232" s="92">
        <v>0</v>
      </c>
      <c r="P232" s="92">
        <v>0</v>
      </c>
      <c r="Q232" s="92">
        <v>0</v>
      </c>
      <c r="R232" s="92">
        <v>0</v>
      </c>
      <c r="S232" s="92">
        <v>0</v>
      </c>
      <c r="T232" s="92">
        <v>0</v>
      </c>
      <c r="U232" s="92">
        <v>0</v>
      </c>
      <c r="V232" s="92">
        <v>0</v>
      </c>
      <c r="W232" s="92">
        <v>0</v>
      </c>
      <c r="X232" s="92">
        <v>0</v>
      </c>
      <c r="Y232" s="92">
        <v>0</v>
      </c>
    </row>
    <row r="233" spans="2:25" ht="15.95" customHeight="1" x14ac:dyDescent="0.2">
      <c r="B233" s="124" t="s">
        <v>454</v>
      </c>
      <c r="C233" s="90" t="s">
        <v>764</v>
      </c>
      <c r="D233" s="138">
        <f t="shared" si="25"/>
        <v>0</v>
      </c>
      <c r="E233" s="135"/>
      <c r="F233" s="92">
        <v>0</v>
      </c>
      <c r="G233" s="92">
        <v>0</v>
      </c>
      <c r="H233" s="92">
        <v>0</v>
      </c>
      <c r="I233" s="92">
        <v>0</v>
      </c>
      <c r="J233" s="92">
        <v>0</v>
      </c>
      <c r="K233" s="92">
        <v>0</v>
      </c>
      <c r="L233" s="92">
        <v>0</v>
      </c>
      <c r="M233" s="92">
        <v>0</v>
      </c>
      <c r="N233" s="92">
        <v>0</v>
      </c>
      <c r="O233" s="92">
        <v>0</v>
      </c>
      <c r="P233" s="92">
        <v>0</v>
      </c>
      <c r="Q233" s="92">
        <v>0</v>
      </c>
      <c r="R233" s="92">
        <v>0</v>
      </c>
      <c r="S233" s="92">
        <v>0</v>
      </c>
      <c r="T233" s="92">
        <v>0</v>
      </c>
      <c r="U233" s="92">
        <v>0</v>
      </c>
      <c r="V233" s="92">
        <v>0</v>
      </c>
      <c r="W233" s="92">
        <v>0</v>
      </c>
      <c r="X233" s="92">
        <v>0</v>
      </c>
      <c r="Y233" s="92">
        <v>0</v>
      </c>
    </row>
    <row r="234" spans="2:25" ht="15.95" customHeight="1" x14ac:dyDescent="0.2">
      <c r="B234" s="124" t="s">
        <v>456</v>
      </c>
      <c r="C234" s="90" t="s">
        <v>765</v>
      </c>
      <c r="D234" s="138">
        <f t="shared" si="25"/>
        <v>0</v>
      </c>
      <c r="E234" s="135"/>
      <c r="F234" s="92">
        <v>0</v>
      </c>
      <c r="G234" s="92">
        <v>0</v>
      </c>
      <c r="H234" s="92">
        <v>0</v>
      </c>
      <c r="I234" s="92">
        <v>0</v>
      </c>
      <c r="J234" s="92">
        <v>0</v>
      </c>
      <c r="K234" s="92">
        <v>0</v>
      </c>
      <c r="L234" s="92">
        <v>0</v>
      </c>
      <c r="M234" s="92">
        <v>0</v>
      </c>
      <c r="N234" s="92">
        <v>0</v>
      </c>
      <c r="O234" s="92">
        <v>0</v>
      </c>
      <c r="P234" s="92">
        <v>0</v>
      </c>
      <c r="Q234" s="92">
        <v>0</v>
      </c>
      <c r="R234" s="92">
        <v>0</v>
      </c>
      <c r="S234" s="92">
        <v>0</v>
      </c>
      <c r="T234" s="92">
        <v>0</v>
      </c>
      <c r="U234" s="92">
        <v>0</v>
      </c>
      <c r="V234" s="92">
        <v>0</v>
      </c>
      <c r="W234" s="92">
        <v>0</v>
      </c>
      <c r="X234" s="92">
        <v>0</v>
      </c>
      <c r="Y234" s="92">
        <v>0</v>
      </c>
    </row>
    <row r="235" spans="2:25" ht="15.95" customHeight="1" x14ac:dyDescent="0.2">
      <c r="B235" s="124" t="s">
        <v>458</v>
      </c>
      <c r="C235" s="90" t="s">
        <v>766</v>
      </c>
      <c r="D235" s="138">
        <f t="shared" si="25"/>
        <v>0</v>
      </c>
      <c r="E235" s="135"/>
      <c r="F235" s="92">
        <v>0</v>
      </c>
      <c r="G235" s="92">
        <v>0</v>
      </c>
      <c r="H235" s="92">
        <v>0</v>
      </c>
      <c r="I235" s="92">
        <v>0</v>
      </c>
      <c r="J235" s="92">
        <v>0</v>
      </c>
      <c r="K235" s="92">
        <v>0</v>
      </c>
      <c r="L235" s="92">
        <v>0</v>
      </c>
      <c r="M235" s="92">
        <v>0</v>
      </c>
      <c r="N235" s="92">
        <v>0</v>
      </c>
      <c r="O235" s="92">
        <v>0</v>
      </c>
      <c r="P235" s="92">
        <v>0</v>
      </c>
      <c r="Q235" s="92">
        <v>0</v>
      </c>
      <c r="R235" s="92">
        <v>0</v>
      </c>
      <c r="S235" s="92">
        <v>0</v>
      </c>
      <c r="T235" s="92">
        <v>0</v>
      </c>
      <c r="U235" s="92">
        <v>0</v>
      </c>
      <c r="V235" s="92">
        <v>0</v>
      </c>
      <c r="W235" s="92">
        <v>0</v>
      </c>
      <c r="X235" s="92">
        <v>0</v>
      </c>
      <c r="Y235" s="92">
        <v>0</v>
      </c>
    </row>
    <row r="236" spans="2:25" ht="15.95" customHeight="1" x14ac:dyDescent="0.2">
      <c r="B236" s="125" t="s">
        <v>460</v>
      </c>
      <c r="C236" s="93" t="s">
        <v>767</v>
      </c>
      <c r="D236" s="139">
        <f>D228+D230+D232+D233+D235</f>
        <v>20944880</v>
      </c>
      <c r="E236" s="135"/>
      <c r="F236" s="95">
        <f>F228+F230+F232+F233+F235</f>
        <v>0</v>
      </c>
      <c r="G236" s="95">
        <f t="shared" ref="G236:Y236" si="29">G228+G230+G232+G233+G235</f>
        <v>0</v>
      </c>
      <c r="H236" s="95">
        <f t="shared" si="29"/>
        <v>20944880</v>
      </c>
      <c r="I236" s="95">
        <f t="shared" si="29"/>
        <v>0</v>
      </c>
      <c r="J236" s="95">
        <f t="shared" si="29"/>
        <v>0</v>
      </c>
      <c r="K236" s="95">
        <f t="shared" si="29"/>
        <v>0</v>
      </c>
      <c r="L236" s="95">
        <f t="shared" si="29"/>
        <v>0</v>
      </c>
      <c r="M236" s="95">
        <f t="shared" si="29"/>
        <v>0</v>
      </c>
      <c r="N236" s="95">
        <f t="shared" si="29"/>
        <v>0</v>
      </c>
      <c r="O236" s="95">
        <f t="shared" si="29"/>
        <v>0</v>
      </c>
      <c r="P236" s="95">
        <f t="shared" si="29"/>
        <v>0</v>
      </c>
      <c r="Q236" s="95">
        <f t="shared" si="29"/>
        <v>0</v>
      </c>
      <c r="R236" s="95">
        <f t="shared" si="29"/>
        <v>0</v>
      </c>
      <c r="S236" s="95">
        <f t="shared" si="29"/>
        <v>0</v>
      </c>
      <c r="T236" s="95">
        <f t="shared" si="29"/>
        <v>0</v>
      </c>
      <c r="U236" s="95">
        <f t="shared" si="29"/>
        <v>0</v>
      </c>
      <c r="V236" s="95">
        <f t="shared" si="29"/>
        <v>0</v>
      </c>
      <c r="W236" s="95">
        <f t="shared" si="29"/>
        <v>0</v>
      </c>
      <c r="X236" s="95">
        <f t="shared" si="29"/>
        <v>0</v>
      </c>
      <c r="Y236" s="95">
        <f t="shared" si="29"/>
        <v>0</v>
      </c>
    </row>
    <row r="237" spans="2:25" ht="15.95" customHeight="1" x14ac:dyDescent="0.2">
      <c r="B237" s="124" t="s">
        <v>462</v>
      </c>
      <c r="C237" s="90" t="s">
        <v>768</v>
      </c>
      <c r="D237" s="138">
        <f t="shared" si="25"/>
        <v>0</v>
      </c>
      <c r="E237" s="135"/>
      <c r="F237" s="92">
        <v>0</v>
      </c>
      <c r="G237" s="92">
        <v>0</v>
      </c>
      <c r="H237" s="92">
        <v>0</v>
      </c>
      <c r="I237" s="92">
        <v>0</v>
      </c>
      <c r="J237" s="92">
        <v>0</v>
      </c>
      <c r="K237" s="92">
        <v>0</v>
      </c>
      <c r="L237" s="92">
        <v>0</v>
      </c>
      <c r="M237" s="92">
        <v>0</v>
      </c>
      <c r="N237" s="92">
        <v>0</v>
      </c>
      <c r="O237" s="92">
        <v>0</v>
      </c>
      <c r="P237" s="92">
        <v>0</v>
      </c>
      <c r="Q237" s="92">
        <v>0</v>
      </c>
      <c r="R237" s="92">
        <v>0</v>
      </c>
      <c r="S237" s="92">
        <v>0</v>
      </c>
      <c r="T237" s="92">
        <v>0</v>
      </c>
      <c r="U237" s="92">
        <v>0</v>
      </c>
      <c r="V237" s="92">
        <v>0</v>
      </c>
      <c r="W237" s="92">
        <v>0</v>
      </c>
      <c r="X237" s="92">
        <v>0</v>
      </c>
      <c r="Y237" s="92">
        <v>0</v>
      </c>
    </row>
    <row r="238" spans="2:25" ht="15.95" customHeight="1" x14ac:dyDescent="0.2">
      <c r="B238" s="124" t="s">
        <v>464</v>
      </c>
      <c r="C238" s="90" t="s">
        <v>769</v>
      </c>
      <c r="D238" s="138">
        <f t="shared" si="25"/>
        <v>0</v>
      </c>
      <c r="E238" s="135"/>
      <c r="F238" s="92">
        <v>0</v>
      </c>
      <c r="G238" s="92">
        <v>0</v>
      </c>
      <c r="H238" s="92">
        <v>0</v>
      </c>
      <c r="I238" s="92">
        <v>0</v>
      </c>
      <c r="J238" s="92">
        <v>0</v>
      </c>
      <c r="K238" s="92">
        <v>0</v>
      </c>
      <c r="L238" s="92">
        <v>0</v>
      </c>
      <c r="M238" s="92">
        <v>0</v>
      </c>
      <c r="N238" s="92">
        <v>0</v>
      </c>
      <c r="O238" s="92">
        <v>0</v>
      </c>
      <c r="P238" s="92">
        <v>0</v>
      </c>
      <c r="Q238" s="92">
        <v>0</v>
      </c>
      <c r="R238" s="92">
        <v>0</v>
      </c>
      <c r="S238" s="92">
        <v>0</v>
      </c>
      <c r="T238" s="92">
        <v>0</v>
      </c>
      <c r="U238" s="92">
        <v>0</v>
      </c>
      <c r="V238" s="92">
        <v>0</v>
      </c>
      <c r="W238" s="92">
        <v>0</v>
      </c>
      <c r="X238" s="92">
        <v>0</v>
      </c>
      <c r="Y238" s="92">
        <v>0</v>
      </c>
    </row>
    <row r="239" spans="2:25" ht="15.95" customHeight="1" x14ac:dyDescent="0.2">
      <c r="B239" s="124" t="s">
        <v>466</v>
      </c>
      <c r="C239" s="90" t="s">
        <v>770</v>
      </c>
      <c r="D239" s="138">
        <f t="shared" si="25"/>
        <v>0</v>
      </c>
      <c r="E239" s="135"/>
      <c r="F239" s="92">
        <v>0</v>
      </c>
      <c r="G239" s="92">
        <v>0</v>
      </c>
      <c r="H239" s="92">
        <v>0</v>
      </c>
      <c r="I239" s="92">
        <v>0</v>
      </c>
      <c r="J239" s="92">
        <v>0</v>
      </c>
      <c r="K239" s="92">
        <v>0</v>
      </c>
      <c r="L239" s="92">
        <v>0</v>
      </c>
      <c r="M239" s="92">
        <v>0</v>
      </c>
      <c r="N239" s="92">
        <v>0</v>
      </c>
      <c r="O239" s="92">
        <v>0</v>
      </c>
      <c r="P239" s="92">
        <v>0</v>
      </c>
      <c r="Q239" s="92">
        <v>0</v>
      </c>
      <c r="R239" s="92">
        <v>0</v>
      </c>
      <c r="S239" s="92">
        <v>0</v>
      </c>
      <c r="T239" s="92">
        <v>0</v>
      </c>
      <c r="U239" s="92">
        <v>0</v>
      </c>
      <c r="V239" s="92">
        <v>0</v>
      </c>
      <c r="W239" s="92">
        <v>0</v>
      </c>
      <c r="X239" s="92">
        <v>0</v>
      </c>
      <c r="Y239" s="92">
        <v>0</v>
      </c>
    </row>
    <row r="240" spans="2:25" ht="15.95" customHeight="1" x14ac:dyDescent="0.2">
      <c r="B240" s="129" t="s">
        <v>468</v>
      </c>
      <c r="C240" s="105" t="s">
        <v>771</v>
      </c>
      <c r="D240" s="140">
        <f>SUM(D241:D249)</f>
        <v>0</v>
      </c>
      <c r="E240" s="135"/>
      <c r="F240" s="107">
        <f>SUM(F241:F249)</f>
        <v>0</v>
      </c>
      <c r="G240" s="107">
        <f t="shared" ref="G240:Y240" si="30">SUM(G241:G249)</f>
        <v>0</v>
      </c>
      <c r="H240" s="107">
        <f t="shared" si="30"/>
        <v>0</v>
      </c>
      <c r="I240" s="107">
        <f t="shared" si="30"/>
        <v>0</v>
      </c>
      <c r="J240" s="107">
        <f t="shared" si="30"/>
        <v>0</v>
      </c>
      <c r="K240" s="107">
        <f t="shared" si="30"/>
        <v>0</v>
      </c>
      <c r="L240" s="107">
        <f t="shared" si="30"/>
        <v>0</v>
      </c>
      <c r="M240" s="107">
        <f t="shared" si="30"/>
        <v>0</v>
      </c>
      <c r="N240" s="107">
        <f t="shared" si="30"/>
        <v>0</v>
      </c>
      <c r="O240" s="107">
        <f t="shared" si="30"/>
        <v>0</v>
      </c>
      <c r="P240" s="107">
        <f t="shared" si="30"/>
        <v>0</v>
      </c>
      <c r="Q240" s="107">
        <f t="shared" si="30"/>
        <v>0</v>
      </c>
      <c r="R240" s="107">
        <f t="shared" si="30"/>
        <v>0</v>
      </c>
      <c r="S240" s="107">
        <f t="shared" si="30"/>
        <v>0</v>
      </c>
      <c r="T240" s="107">
        <f t="shared" si="30"/>
        <v>0</v>
      </c>
      <c r="U240" s="107">
        <f t="shared" si="30"/>
        <v>0</v>
      </c>
      <c r="V240" s="107">
        <f t="shared" si="30"/>
        <v>0</v>
      </c>
      <c r="W240" s="107">
        <f t="shared" si="30"/>
        <v>0</v>
      </c>
      <c r="X240" s="107">
        <f t="shared" si="30"/>
        <v>0</v>
      </c>
      <c r="Y240" s="107">
        <f t="shared" si="30"/>
        <v>0</v>
      </c>
    </row>
    <row r="241" spans="2:25" ht="15.95" hidden="1" customHeight="1" x14ac:dyDescent="0.2">
      <c r="B241" s="124" t="s">
        <v>470</v>
      </c>
      <c r="C241" s="90" t="s">
        <v>772</v>
      </c>
      <c r="D241" s="138">
        <f t="shared" si="25"/>
        <v>0</v>
      </c>
      <c r="E241" s="135"/>
      <c r="F241" s="92">
        <v>0</v>
      </c>
      <c r="G241" s="92">
        <v>0</v>
      </c>
      <c r="H241" s="92">
        <v>0</v>
      </c>
      <c r="I241" s="92">
        <v>0</v>
      </c>
      <c r="J241" s="92">
        <v>0</v>
      </c>
      <c r="K241" s="92">
        <v>0</v>
      </c>
      <c r="L241" s="92">
        <v>0</v>
      </c>
      <c r="M241" s="92">
        <v>0</v>
      </c>
      <c r="N241" s="92">
        <v>0</v>
      </c>
      <c r="O241" s="92">
        <v>0</v>
      </c>
      <c r="P241" s="92">
        <v>0</v>
      </c>
      <c r="Q241" s="92">
        <v>0</v>
      </c>
      <c r="R241" s="92">
        <v>0</v>
      </c>
      <c r="S241" s="92">
        <v>0</v>
      </c>
      <c r="T241" s="92">
        <v>0</v>
      </c>
      <c r="U241" s="92">
        <v>0</v>
      </c>
      <c r="V241" s="92">
        <v>0</v>
      </c>
      <c r="W241" s="92">
        <v>0</v>
      </c>
      <c r="X241" s="92">
        <v>0</v>
      </c>
      <c r="Y241" s="92">
        <v>0</v>
      </c>
    </row>
    <row r="242" spans="2:25" ht="15.95" hidden="1" customHeight="1" x14ac:dyDescent="0.2">
      <c r="B242" s="124" t="s">
        <v>472</v>
      </c>
      <c r="C242" s="90" t="s">
        <v>773</v>
      </c>
      <c r="D242" s="138">
        <f t="shared" si="25"/>
        <v>0</v>
      </c>
      <c r="E242" s="135"/>
      <c r="F242" s="92">
        <v>0</v>
      </c>
      <c r="G242" s="92">
        <v>0</v>
      </c>
      <c r="H242" s="92">
        <v>0</v>
      </c>
      <c r="I242" s="92">
        <v>0</v>
      </c>
      <c r="J242" s="92">
        <v>0</v>
      </c>
      <c r="K242" s="92">
        <v>0</v>
      </c>
      <c r="L242" s="92">
        <v>0</v>
      </c>
      <c r="M242" s="92">
        <v>0</v>
      </c>
      <c r="N242" s="92">
        <v>0</v>
      </c>
      <c r="O242" s="92">
        <v>0</v>
      </c>
      <c r="P242" s="92">
        <v>0</v>
      </c>
      <c r="Q242" s="92">
        <v>0</v>
      </c>
      <c r="R242" s="92">
        <v>0</v>
      </c>
      <c r="S242" s="92">
        <v>0</v>
      </c>
      <c r="T242" s="92">
        <v>0</v>
      </c>
      <c r="U242" s="92">
        <v>0</v>
      </c>
      <c r="V242" s="92">
        <v>0</v>
      </c>
      <c r="W242" s="92">
        <v>0</v>
      </c>
      <c r="X242" s="92">
        <v>0</v>
      </c>
      <c r="Y242" s="92">
        <v>0</v>
      </c>
    </row>
    <row r="243" spans="2:25" ht="15.95" hidden="1" customHeight="1" x14ac:dyDescent="0.2">
      <c r="B243" s="124" t="s">
        <v>474</v>
      </c>
      <c r="C243" s="90" t="s">
        <v>774</v>
      </c>
      <c r="D243" s="138">
        <f t="shared" si="25"/>
        <v>0</v>
      </c>
      <c r="E243" s="135"/>
      <c r="F243" s="92">
        <v>0</v>
      </c>
      <c r="G243" s="92">
        <v>0</v>
      </c>
      <c r="H243" s="92">
        <v>0</v>
      </c>
      <c r="I243" s="92">
        <v>0</v>
      </c>
      <c r="J243" s="92">
        <v>0</v>
      </c>
      <c r="K243" s="92">
        <v>0</v>
      </c>
      <c r="L243" s="92">
        <v>0</v>
      </c>
      <c r="M243" s="92">
        <v>0</v>
      </c>
      <c r="N243" s="92">
        <v>0</v>
      </c>
      <c r="O243" s="92">
        <v>0</v>
      </c>
      <c r="P243" s="92">
        <v>0</v>
      </c>
      <c r="Q243" s="92">
        <v>0</v>
      </c>
      <c r="R243" s="92">
        <v>0</v>
      </c>
      <c r="S243" s="92">
        <v>0</v>
      </c>
      <c r="T243" s="92">
        <v>0</v>
      </c>
      <c r="U243" s="92">
        <v>0</v>
      </c>
      <c r="V243" s="92">
        <v>0</v>
      </c>
      <c r="W243" s="92">
        <v>0</v>
      </c>
      <c r="X243" s="92">
        <v>0</v>
      </c>
      <c r="Y243" s="92">
        <v>0</v>
      </c>
    </row>
    <row r="244" spans="2:25" ht="15.95" hidden="1" customHeight="1" x14ac:dyDescent="0.2">
      <c r="B244" s="124" t="s">
        <v>476</v>
      </c>
      <c r="C244" s="90" t="s">
        <v>775</v>
      </c>
      <c r="D244" s="138">
        <f t="shared" si="25"/>
        <v>0</v>
      </c>
      <c r="E244" s="135"/>
      <c r="F244" s="92">
        <v>0</v>
      </c>
      <c r="G244" s="92">
        <v>0</v>
      </c>
      <c r="H244" s="92">
        <v>0</v>
      </c>
      <c r="I244" s="92">
        <v>0</v>
      </c>
      <c r="J244" s="92">
        <v>0</v>
      </c>
      <c r="K244" s="92">
        <v>0</v>
      </c>
      <c r="L244" s="92">
        <v>0</v>
      </c>
      <c r="M244" s="92">
        <v>0</v>
      </c>
      <c r="N244" s="92">
        <v>0</v>
      </c>
      <c r="O244" s="92">
        <v>0</v>
      </c>
      <c r="P244" s="92">
        <v>0</v>
      </c>
      <c r="Q244" s="92">
        <v>0</v>
      </c>
      <c r="R244" s="92">
        <v>0</v>
      </c>
      <c r="S244" s="92">
        <v>0</v>
      </c>
      <c r="T244" s="92">
        <v>0</v>
      </c>
      <c r="U244" s="92">
        <v>0</v>
      </c>
      <c r="V244" s="92">
        <v>0</v>
      </c>
      <c r="W244" s="92">
        <v>0</v>
      </c>
      <c r="X244" s="92">
        <v>0</v>
      </c>
      <c r="Y244" s="92">
        <v>0</v>
      </c>
    </row>
    <row r="245" spans="2:25" ht="15.95" hidden="1" customHeight="1" x14ac:dyDescent="0.2">
      <c r="B245" s="124" t="s">
        <v>478</v>
      </c>
      <c r="C245" s="90" t="s">
        <v>776</v>
      </c>
      <c r="D245" s="138">
        <f t="shared" si="25"/>
        <v>0</v>
      </c>
      <c r="E245" s="135"/>
      <c r="F245" s="92">
        <v>0</v>
      </c>
      <c r="G245" s="92">
        <v>0</v>
      </c>
      <c r="H245" s="92">
        <v>0</v>
      </c>
      <c r="I245" s="92">
        <v>0</v>
      </c>
      <c r="J245" s="92">
        <v>0</v>
      </c>
      <c r="K245" s="92">
        <v>0</v>
      </c>
      <c r="L245" s="92">
        <v>0</v>
      </c>
      <c r="M245" s="92">
        <v>0</v>
      </c>
      <c r="N245" s="92">
        <v>0</v>
      </c>
      <c r="O245" s="92">
        <v>0</v>
      </c>
      <c r="P245" s="92">
        <v>0</v>
      </c>
      <c r="Q245" s="92">
        <v>0</v>
      </c>
      <c r="R245" s="92">
        <v>0</v>
      </c>
      <c r="S245" s="92">
        <v>0</v>
      </c>
      <c r="T245" s="92">
        <v>0</v>
      </c>
      <c r="U245" s="92">
        <v>0</v>
      </c>
      <c r="V245" s="92">
        <v>0</v>
      </c>
      <c r="W245" s="92">
        <v>0</v>
      </c>
      <c r="X245" s="92">
        <v>0</v>
      </c>
      <c r="Y245" s="92">
        <v>0</v>
      </c>
    </row>
    <row r="246" spans="2:25" ht="15.95" hidden="1" customHeight="1" x14ac:dyDescent="0.2">
      <c r="B246" s="124" t="s">
        <v>480</v>
      </c>
      <c r="C246" s="90" t="s">
        <v>777</v>
      </c>
      <c r="D246" s="138">
        <f t="shared" si="25"/>
        <v>0</v>
      </c>
      <c r="E246" s="135"/>
      <c r="F246" s="92">
        <v>0</v>
      </c>
      <c r="G246" s="92">
        <v>0</v>
      </c>
      <c r="H246" s="92">
        <v>0</v>
      </c>
      <c r="I246" s="92">
        <v>0</v>
      </c>
      <c r="J246" s="92">
        <v>0</v>
      </c>
      <c r="K246" s="92">
        <v>0</v>
      </c>
      <c r="L246" s="92">
        <v>0</v>
      </c>
      <c r="M246" s="92">
        <v>0</v>
      </c>
      <c r="N246" s="92">
        <v>0</v>
      </c>
      <c r="O246" s="92">
        <v>0</v>
      </c>
      <c r="P246" s="92">
        <v>0</v>
      </c>
      <c r="Q246" s="92">
        <v>0</v>
      </c>
      <c r="R246" s="92">
        <v>0</v>
      </c>
      <c r="S246" s="92">
        <v>0</v>
      </c>
      <c r="T246" s="92">
        <v>0</v>
      </c>
      <c r="U246" s="92">
        <v>0</v>
      </c>
      <c r="V246" s="92">
        <v>0</v>
      </c>
      <c r="W246" s="92">
        <v>0</v>
      </c>
      <c r="X246" s="92">
        <v>0</v>
      </c>
      <c r="Y246" s="92">
        <v>0</v>
      </c>
    </row>
    <row r="247" spans="2:25" ht="15.95" hidden="1" customHeight="1" x14ac:dyDescent="0.2">
      <c r="B247" s="124" t="s">
        <v>482</v>
      </c>
      <c r="C247" s="90" t="s">
        <v>778</v>
      </c>
      <c r="D247" s="138">
        <f t="shared" si="25"/>
        <v>0</v>
      </c>
      <c r="E247" s="135"/>
      <c r="F247" s="92">
        <v>0</v>
      </c>
      <c r="G247" s="92">
        <v>0</v>
      </c>
      <c r="H247" s="92">
        <v>0</v>
      </c>
      <c r="I247" s="92">
        <v>0</v>
      </c>
      <c r="J247" s="92">
        <v>0</v>
      </c>
      <c r="K247" s="92">
        <v>0</v>
      </c>
      <c r="L247" s="92">
        <v>0</v>
      </c>
      <c r="M247" s="92">
        <v>0</v>
      </c>
      <c r="N247" s="92">
        <v>0</v>
      </c>
      <c r="O247" s="92">
        <v>0</v>
      </c>
      <c r="P247" s="92">
        <v>0</v>
      </c>
      <c r="Q247" s="92">
        <v>0</v>
      </c>
      <c r="R247" s="92">
        <v>0</v>
      </c>
      <c r="S247" s="92">
        <v>0</v>
      </c>
      <c r="T247" s="92">
        <v>0</v>
      </c>
      <c r="U247" s="92">
        <v>0</v>
      </c>
      <c r="V247" s="92">
        <v>0</v>
      </c>
      <c r="W247" s="92">
        <v>0</v>
      </c>
      <c r="X247" s="92">
        <v>0</v>
      </c>
      <c r="Y247" s="92">
        <v>0</v>
      </c>
    </row>
    <row r="248" spans="2:25" ht="15.95" hidden="1" customHeight="1" x14ac:dyDescent="0.2">
      <c r="B248" s="124" t="s">
        <v>484</v>
      </c>
      <c r="C248" s="90" t="s">
        <v>779</v>
      </c>
      <c r="D248" s="138">
        <f t="shared" si="25"/>
        <v>0</v>
      </c>
      <c r="E248" s="135"/>
      <c r="F248" s="92">
        <v>0</v>
      </c>
      <c r="G248" s="92">
        <v>0</v>
      </c>
      <c r="H248" s="92">
        <v>0</v>
      </c>
      <c r="I248" s="92">
        <v>0</v>
      </c>
      <c r="J248" s="92">
        <v>0</v>
      </c>
      <c r="K248" s="92">
        <v>0</v>
      </c>
      <c r="L248" s="92">
        <v>0</v>
      </c>
      <c r="M248" s="92">
        <v>0</v>
      </c>
      <c r="N248" s="92">
        <v>0</v>
      </c>
      <c r="O248" s="92">
        <v>0</v>
      </c>
      <c r="P248" s="92">
        <v>0</v>
      </c>
      <c r="Q248" s="92">
        <v>0</v>
      </c>
      <c r="R248" s="92">
        <v>0</v>
      </c>
      <c r="S248" s="92">
        <v>0</v>
      </c>
      <c r="T248" s="92">
        <v>0</v>
      </c>
      <c r="U248" s="92">
        <v>0</v>
      </c>
      <c r="V248" s="92">
        <v>0</v>
      </c>
      <c r="W248" s="92">
        <v>0</v>
      </c>
      <c r="X248" s="92">
        <v>0</v>
      </c>
      <c r="Y248" s="92">
        <v>0</v>
      </c>
    </row>
    <row r="249" spans="2:25" ht="15.95" hidden="1" customHeight="1" x14ac:dyDescent="0.2">
      <c r="B249" s="124" t="s">
        <v>486</v>
      </c>
      <c r="C249" s="90" t="s">
        <v>780</v>
      </c>
      <c r="D249" s="138">
        <f t="shared" si="25"/>
        <v>0</v>
      </c>
      <c r="E249" s="135"/>
      <c r="F249" s="92">
        <v>0</v>
      </c>
      <c r="G249" s="92">
        <v>0</v>
      </c>
      <c r="H249" s="92">
        <v>0</v>
      </c>
      <c r="I249" s="92">
        <v>0</v>
      </c>
      <c r="J249" s="92">
        <v>0</v>
      </c>
      <c r="K249" s="92">
        <v>0</v>
      </c>
      <c r="L249" s="92">
        <v>0</v>
      </c>
      <c r="M249" s="92">
        <v>0</v>
      </c>
      <c r="N249" s="92">
        <v>0</v>
      </c>
      <c r="O249" s="92">
        <v>0</v>
      </c>
      <c r="P249" s="92">
        <v>0</v>
      </c>
      <c r="Q249" s="92">
        <v>0</v>
      </c>
      <c r="R249" s="92">
        <v>0</v>
      </c>
      <c r="S249" s="92">
        <v>0</v>
      </c>
      <c r="T249" s="92">
        <v>0</v>
      </c>
      <c r="U249" s="92">
        <v>0</v>
      </c>
      <c r="V249" s="92">
        <v>0</v>
      </c>
      <c r="W249" s="92">
        <v>0</v>
      </c>
      <c r="X249" s="92">
        <v>0</v>
      </c>
      <c r="Y249" s="92">
        <v>0</v>
      </c>
    </row>
    <row r="250" spans="2:25" ht="15.95" customHeight="1" x14ac:dyDescent="0.2">
      <c r="B250" s="129" t="s">
        <v>488</v>
      </c>
      <c r="C250" s="105" t="s">
        <v>781</v>
      </c>
      <c r="D250" s="140">
        <f>SUM(D251:D261)</f>
        <v>0</v>
      </c>
      <c r="E250" s="135"/>
      <c r="F250" s="107">
        <f>SUM(F251:F261)</f>
        <v>0</v>
      </c>
      <c r="G250" s="107">
        <f t="shared" ref="G250:Y250" si="31">SUM(G251:G261)</f>
        <v>0</v>
      </c>
      <c r="H250" s="107">
        <f t="shared" si="31"/>
        <v>0</v>
      </c>
      <c r="I250" s="107">
        <f t="shared" si="31"/>
        <v>0</v>
      </c>
      <c r="J250" s="107">
        <f t="shared" si="31"/>
        <v>0</v>
      </c>
      <c r="K250" s="107">
        <f t="shared" si="31"/>
        <v>0</v>
      </c>
      <c r="L250" s="107">
        <f t="shared" si="31"/>
        <v>0</v>
      </c>
      <c r="M250" s="107">
        <f t="shared" si="31"/>
        <v>0</v>
      </c>
      <c r="N250" s="107">
        <f t="shared" si="31"/>
        <v>0</v>
      </c>
      <c r="O250" s="107">
        <f t="shared" si="31"/>
        <v>0</v>
      </c>
      <c r="P250" s="107">
        <f t="shared" si="31"/>
        <v>0</v>
      </c>
      <c r="Q250" s="107">
        <f t="shared" si="31"/>
        <v>0</v>
      </c>
      <c r="R250" s="107">
        <f t="shared" si="31"/>
        <v>0</v>
      </c>
      <c r="S250" s="107">
        <f t="shared" si="31"/>
        <v>0</v>
      </c>
      <c r="T250" s="107">
        <f t="shared" si="31"/>
        <v>0</v>
      </c>
      <c r="U250" s="107">
        <f t="shared" si="31"/>
        <v>0</v>
      </c>
      <c r="V250" s="107">
        <f t="shared" si="31"/>
        <v>0</v>
      </c>
      <c r="W250" s="107">
        <f t="shared" si="31"/>
        <v>0</v>
      </c>
      <c r="X250" s="107">
        <f t="shared" si="31"/>
        <v>0</v>
      </c>
      <c r="Y250" s="107">
        <f t="shared" si="31"/>
        <v>0</v>
      </c>
    </row>
    <row r="251" spans="2:25" ht="15.95" hidden="1" customHeight="1" x14ac:dyDescent="0.2">
      <c r="B251" s="124" t="s">
        <v>490</v>
      </c>
      <c r="C251" s="90" t="s">
        <v>782</v>
      </c>
      <c r="D251" s="138">
        <f t="shared" si="25"/>
        <v>0</v>
      </c>
      <c r="E251" s="135"/>
      <c r="F251" s="92">
        <v>0</v>
      </c>
      <c r="G251" s="92">
        <v>0</v>
      </c>
      <c r="H251" s="92">
        <v>0</v>
      </c>
      <c r="I251" s="92">
        <v>0</v>
      </c>
      <c r="J251" s="92">
        <v>0</v>
      </c>
      <c r="K251" s="92">
        <v>0</v>
      </c>
      <c r="L251" s="92">
        <v>0</v>
      </c>
      <c r="M251" s="92">
        <v>0</v>
      </c>
      <c r="N251" s="92">
        <v>0</v>
      </c>
      <c r="O251" s="92">
        <v>0</v>
      </c>
      <c r="P251" s="92">
        <v>0</v>
      </c>
      <c r="Q251" s="92">
        <v>0</v>
      </c>
      <c r="R251" s="92">
        <v>0</v>
      </c>
      <c r="S251" s="92">
        <v>0</v>
      </c>
      <c r="T251" s="92">
        <v>0</v>
      </c>
      <c r="U251" s="92">
        <v>0</v>
      </c>
      <c r="V251" s="92">
        <v>0</v>
      </c>
      <c r="W251" s="92">
        <v>0</v>
      </c>
      <c r="X251" s="92">
        <v>0</v>
      </c>
      <c r="Y251" s="92">
        <v>0</v>
      </c>
    </row>
    <row r="252" spans="2:25" ht="15.95" hidden="1" customHeight="1" x14ac:dyDescent="0.2">
      <c r="B252" s="124" t="s">
        <v>492</v>
      </c>
      <c r="C252" s="90" t="s">
        <v>783</v>
      </c>
      <c r="D252" s="138">
        <f t="shared" si="25"/>
        <v>0</v>
      </c>
      <c r="E252" s="135"/>
      <c r="F252" s="92">
        <v>0</v>
      </c>
      <c r="G252" s="92">
        <v>0</v>
      </c>
      <c r="H252" s="92">
        <v>0</v>
      </c>
      <c r="I252" s="92">
        <v>0</v>
      </c>
      <c r="J252" s="92">
        <v>0</v>
      </c>
      <c r="K252" s="92">
        <v>0</v>
      </c>
      <c r="L252" s="92">
        <v>0</v>
      </c>
      <c r="M252" s="92">
        <v>0</v>
      </c>
      <c r="N252" s="92">
        <v>0</v>
      </c>
      <c r="O252" s="92">
        <v>0</v>
      </c>
      <c r="P252" s="92">
        <v>0</v>
      </c>
      <c r="Q252" s="92">
        <v>0</v>
      </c>
      <c r="R252" s="92">
        <v>0</v>
      </c>
      <c r="S252" s="92">
        <v>0</v>
      </c>
      <c r="T252" s="92">
        <v>0</v>
      </c>
      <c r="U252" s="92">
        <v>0</v>
      </c>
      <c r="V252" s="92">
        <v>0</v>
      </c>
      <c r="W252" s="92">
        <v>0</v>
      </c>
      <c r="X252" s="92">
        <v>0</v>
      </c>
      <c r="Y252" s="92">
        <v>0</v>
      </c>
    </row>
    <row r="253" spans="2:25" ht="15.95" hidden="1" customHeight="1" x14ac:dyDescent="0.2">
      <c r="B253" s="124" t="s">
        <v>494</v>
      </c>
      <c r="C253" s="90" t="s">
        <v>784</v>
      </c>
      <c r="D253" s="138">
        <f t="shared" si="25"/>
        <v>0</v>
      </c>
      <c r="E253" s="135"/>
      <c r="F253" s="92">
        <v>0</v>
      </c>
      <c r="G253" s="92">
        <v>0</v>
      </c>
      <c r="H253" s="92">
        <v>0</v>
      </c>
      <c r="I253" s="92">
        <v>0</v>
      </c>
      <c r="J253" s="92">
        <v>0</v>
      </c>
      <c r="K253" s="92">
        <v>0</v>
      </c>
      <c r="L253" s="92">
        <v>0</v>
      </c>
      <c r="M253" s="92">
        <v>0</v>
      </c>
      <c r="N253" s="92">
        <v>0</v>
      </c>
      <c r="O253" s="92">
        <v>0</v>
      </c>
      <c r="P253" s="92">
        <v>0</v>
      </c>
      <c r="Q253" s="92">
        <v>0</v>
      </c>
      <c r="R253" s="92">
        <v>0</v>
      </c>
      <c r="S253" s="92">
        <v>0</v>
      </c>
      <c r="T253" s="92">
        <v>0</v>
      </c>
      <c r="U253" s="92">
        <v>0</v>
      </c>
      <c r="V253" s="92">
        <v>0</v>
      </c>
      <c r="W253" s="92">
        <v>0</v>
      </c>
      <c r="X253" s="92">
        <v>0</v>
      </c>
      <c r="Y253" s="92">
        <v>0</v>
      </c>
    </row>
    <row r="254" spans="2:25" ht="15.95" hidden="1" customHeight="1" x14ac:dyDescent="0.2">
      <c r="B254" s="124" t="s">
        <v>496</v>
      </c>
      <c r="C254" s="90" t="s">
        <v>785</v>
      </c>
      <c r="D254" s="138">
        <f t="shared" si="25"/>
        <v>0</v>
      </c>
      <c r="E254" s="135"/>
      <c r="F254" s="92">
        <v>0</v>
      </c>
      <c r="G254" s="92">
        <v>0</v>
      </c>
      <c r="H254" s="92">
        <v>0</v>
      </c>
      <c r="I254" s="92">
        <v>0</v>
      </c>
      <c r="J254" s="92">
        <v>0</v>
      </c>
      <c r="K254" s="92">
        <v>0</v>
      </c>
      <c r="L254" s="92">
        <v>0</v>
      </c>
      <c r="M254" s="92">
        <v>0</v>
      </c>
      <c r="N254" s="92">
        <v>0</v>
      </c>
      <c r="O254" s="92">
        <v>0</v>
      </c>
      <c r="P254" s="92">
        <v>0</v>
      </c>
      <c r="Q254" s="92">
        <v>0</v>
      </c>
      <c r="R254" s="92">
        <v>0</v>
      </c>
      <c r="S254" s="92">
        <v>0</v>
      </c>
      <c r="T254" s="92">
        <v>0</v>
      </c>
      <c r="U254" s="92">
        <v>0</v>
      </c>
      <c r="V254" s="92">
        <v>0</v>
      </c>
      <c r="W254" s="92">
        <v>0</v>
      </c>
      <c r="X254" s="92">
        <v>0</v>
      </c>
      <c r="Y254" s="92">
        <v>0</v>
      </c>
    </row>
    <row r="255" spans="2:25" ht="15.95" hidden="1" customHeight="1" x14ac:dyDescent="0.2">
      <c r="B255" s="124" t="s">
        <v>498</v>
      </c>
      <c r="C255" s="90" t="s">
        <v>786</v>
      </c>
      <c r="D255" s="138">
        <f t="shared" si="25"/>
        <v>0</v>
      </c>
      <c r="E255" s="135"/>
      <c r="F255" s="92">
        <v>0</v>
      </c>
      <c r="G255" s="92">
        <v>0</v>
      </c>
      <c r="H255" s="92">
        <v>0</v>
      </c>
      <c r="I255" s="92">
        <v>0</v>
      </c>
      <c r="J255" s="92">
        <v>0</v>
      </c>
      <c r="K255" s="92">
        <v>0</v>
      </c>
      <c r="L255" s="92">
        <v>0</v>
      </c>
      <c r="M255" s="92">
        <v>0</v>
      </c>
      <c r="N255" s="92">
        <v>0</v>
      </c>
      <c r="O255" s="92">
        <v>0</v>
      </c>
      <c r="P255" s="92">
        <v>0</v>
      </c>
      <c r="Q255" s="92">
        <v>0</v>
      </c>
      <c r="R255" s="92">
        <v>0</v>
      </c>
      <c r="S255" s="92">
        <v>0</v>
      </c>
      <c r="T255" s="92">
        <v>0</v>
      </c>
      <c r="U255" s="92">
        <v>0</v>
      </c>
      <c r="V255" s="92">
        <v>0</v>
      </c>
      <c r="W255" s="92">
        <v>0</v>
      </c>
      <c r="X255" s="92">
        <v>0</v>
      </c>
      <c r="Y255" s="92">
        <v>0</v>
      </c>
    </row>
    <row r="256" spans="2:25" ht="15.95" hidden="1" customHeight="1" x14ac:dyDescent="0.2">
      <c r="B256" s="124" t="s">
        <v>500</v>
      </c>
      <c r="C256" s="90" t="s">
        <v>787</v>
      </c>
      <c r="D256" s="138">
        <f t="shared" si="25"/>
        <v>0</v>
      </c>
      <c r="E256" s="135"/>
      <c r="F256" s="92">
        <v>0</v>
      </c>
      <c r="G256" s="92">
        <v>0</v>
      </c>
      <c r="H256" s="92">
        <v>0</v>
      </c>
      <c r="I256" s="92">
        <v>0</v>
      </c>
      <c r="J256" s="92">
        <v>0</v>
      </c>
      <c r="K256" s="92">
        <v>0</v>
      </c>
      <c r="L256" s="92">
        <v>0</v>
      </c>
      <c r="M256" s="92">
        <v>0</v>
      </c>
      <c r="N256" s="92">
        <v>0</v>
      </c>
      <c r="O256" s="92">
        <v>0</v>
      </c>
      <c r="P256" s="92">
        <v>0</v>
      </c>
      <c r="Q256" s="92">
        <v>0</v>
      </c>
      <c r="R256" s="92">
        <v>0</v>
      </c>
      <c r="S256" s="92">
        <v>0</v>
      </c>
      <c r="T256" s="92">
        <v>0</v>
      </c>
      <c r="U256" s="92">
        <v>0</v>
      </c>
      <c r="V256" s="92">
        <v>0</v>
      </c>
      <c r="W256" s="92">
        <v>0</v>
      </c>
      <c r="X256" s="92">
        <v>0</v>
      </c>
      <c r="Y256" s="92">
        <v>0</v>
      </c>
    </row>
    <row r="257" spans="2:25" ht="15.95" hidden="1" customHeight="1" x14ac:dyDescent="0.2">
      <c r="B257" s="124" t="s">
        <v>502</v>
      </c>
      <c r="C257" s="90" t="s">
        <v>788</v>
      </c>
      <c r="D257" s="138">
        <f t="shared" si="25"/>
        <v>0</v>
      </c>
      <c r="E257" s="135"/>
      <c r="F257" s="92">
        <v>0</v>
      </c>
      <c r="G257" s="92">
        <v>0</v>
      </c>
      <c r="H257" s="92">
        <v>0</v>
      </c>
      <c r="I257" s="92">
        <v>0</v>
      </c>
      <c r="J257" s="92">
        <v>0</v>
      </c>
      <c r="K257" s="92">
        <v>0</v>
      </c>
      <c r="L257" s="92">
        <v>0</v>
      </c>
      <c r="M257" s="92">
        <v>0</v>
      </c>
      <c r="N257" s="92">
        <v>0</v>
      </c>
      <c r="O257" s="92">
        <v>0</v>
      </c>
      <c r="P257" s="92">
        <v>0</v>
      </c>
      <c r="Q257" s="92">
        <v>0</v>
      </c>
      <c r="R257" s="92">
        <v>0</v>
      </c>
      <c r="S257" s="92">
        <v>0</v>
      </c>
      <c r="T257" s="92">
        <v>0</v>
      </c>
      <c r="U257" s="92">
        <v>0</v>
      </c>
      <c r="V257" s="92">
        <v>0</v>
      </c>
      <c r="W257" s="92">
        <v>0</v>
      </c>
      <c r="X257" s="92">
        <v>0</v>
      </c>
      <c r="Y257" s="92">
        <v>0</v>
      </c>
    </row>
    <row r="258" spans="2:25" ht="15.95" hidden="1" customHeight="1" x14ac:dyDescent="0.2">
      <c r="B258" s="124" t="s">
        <v>504</v>
      </c>
      <c r="C258" s="90" t="s">
        <v>789</v>
      </c>
      <c r="D258" s="138">
        <f t="shared" si="25"/>
        <v>0</v>
      </c>
      <c r="E258" s="135"/>
      <c r="F258" s="92">
        <v>0</v>
      </c>
      <c r="G258" s="92">
        <v>0</v>
      </c>
      <c r="H258" s="92">
        <v>0</v>
      </c>
      <c r="I258" s="92">
        <v>0</v>
      </c>
      <c r="J258" s="92">
        <v>0</v>
      </c>
      <c r="K258" s="92">
        <v>0</v>
      </c>
      <c r="L258" s="92">
        <v>0</v>
      </c>
      <c r="M258" s="92">
        <v>0</v>
      </c>
      <c r="N258" s="92">
        <v>0</v>
      </c>
      <c r="O258" s="92">
        <v>0</v>
      </c>
      <c r="P258" s="92">
        <v>0</v>
      </c>
      <c r="Q258" s="92">
        <v>0</v>
      </c>
      <c r="R258" s="92">
        <v>0</v>
      </c>
      <c r="S258" s="92">
        <v>0</v>
      </c>
      <c r="T258" s="92">
        <v>0</v>
      </c>
      <c r="U258" s="92">
        <v>0</v>
      </c>
      <c r="V258" s="92">
        <v>0</v>
      </c>
      <c r="W258" s="92">
        <v>0</v>
      </c>
      <c r="X258" s="92">
        <v>0</v>
      </c>
      <c r="Y258" s="92">
        <v>0</v>
      </c>
    </row>
    <row r="259" spans="2:25" ht="15.95" hidden="1" customHeight="1" x14ac:dyDescent="0.2">
      <c r="B259" s="124" t="s">
        <v>506</v>
      </c>
      <c r="C259" s="90" t="s">
        <v>790</v>
      </c>
      <c r="D259" s="138">
        <f t="shared" si="25"/>
        <v>0</v>
      </c>
      <c r="E259" s="135"/>
      <c r="F259" s="92">
        <v>0</v>
      </c>
      <c r="G259" s="92">
        <v>0</v>
      </c>
      <c r="H259" s="92">
        <v>0</v>
      </c>
      <c r="I259" s="92">
        <v>0</v>
      </c>
      <c r="J259" s="92">
        <v>0</v>
      </c>
      <c r="K259" s="92">
        <v>0</v>
      </c>
      <c r="L259" s="92">
        <v>0</v>
      </c>
      <c r="M259" s="92">
        <v>0</v>
      </c>
      <c r="N259" s="92">
        <v>0</v>
      </c>
      <c r="O259" s="92">
        <v>0</v>
      </c>
      <c r="P259" s="92">
        <v>0</v>
      </c>
      <c r="Q259" s="92">
        <v>0</v>
      </c>
      <c r="R259" s="92">
        <v>0</v>
      </c>
      <c r="S259" s="92">
        <v>0</v>
      </c>
      <c r="T259" s="92">
        <v>0</v>
      </c>
      <c r="U259" s="92">
        <v>0</v>
      </c>
      <c r="V259" s="92">
        <v>0</v>
      </c>
      <c r="W259" s="92">
        <v>0</v>
      </c>
      <c r="X259" s="92">
        <v>0</v>
      </c>
      <c r="Y259" s="92">
        <v>0</v>
      </c>
    </row>
    <row r="260" spans="2:25" ht="15.95" hidden="1" customHeight="1" x14ac:dyDescent="0.2">
      <c r="B260" s="124" t="s">
        <v>508</v>
      </c>
      <c r="C260" s="90" t="s">
        <v>791</v>
      </c>
      <c r="D260" s="138">
        <f t="shared" si="25"/>
        <v>0</v>
      </c>
      <c r="E260" s="135"/>
      <c r="F260" s="92">
        <v>0</v>
      </c>
      <c r="G260" s="92">
        <v>0</v>
      </c>
      <c r="H260" s="92">
        <v>0</v>
      </c>
      <c r="I260" s="92">
        <v>0</v>
      </c>
      <c r="J260" s="92">
        <v>0</v>
      </c>
      <c r="K260" s="92">
        <v>0</v>
      </c>
      <c r="L260" s="92">
        <v>0</v>
      </c>
      <c r="M260" s="92">
        <v>0</v>
      </c>
      <c r="N260" s="92">
        <v>0</v>
      </c>
      <c r="O260" s="92">
        <v>0</v>
      </c>
      <c r="P260" s="92">
        <v>0</v>
      </c>
      <c r="Q260" s="92">
        <v>0</v>
      </c>
      <c r="R260" s="92">
        <v>0</v>
      </c>
      <c r="S260" s="92">
        <v>0</v>
      </c>
      <c r="T260" s="92">
        <v>0</v>
      </c>
      <c r="U260" s="92">
        <v>0</v>
      </c>
      <c r="V260" s="92">
        <v>0</v>
      </c>
      <c r="W260" s="92">
        <v>0</v>
      </c>
      <c r="X260" s="92">
        <v>0</v>
      </c>
      <c r="Y260" s="92">
        <v>0</v>
      </c>
    </row>
    <row r="261" spans="2:25" ht="15.95" hidden="1" customHeight="1" x14ac:dyDescent="0.2">
      <c r="B261" s="124" t="s">
        <v>510</v>
      </c>
      <c r="C261" s="90" t="s">
        <v>792</v>
      </c>
      <c r="D261" s="138">
        <f t="shared" si="25"/>
        <v>0</v>
      </c>
      <c r="E261" s="135"/>
      <c r="F261" s="92">
        <v>0</v>
      </c>
      <c r="G261" s="92">
        <v>0</v>
      </c>
      <c r="H261" s="92">
        <v>0</v>
      </c>
      <c r="I261" s="92">
        <v>0</v>
      </c>
      <c r="J261" s="92">
        <v>0</v>
      </c>
      <c r="K261" s="92">
        <v>0</v>
      </c>
      <c r="L261" s="92">
        <v>0</v>
      </c>
      <c r="M261" s="92">
        <v>0</v>
      </c>
      <c r="N261" s="92">
        <v>0</v>
      </c>
      <c r="O261" s="92">
        <v>0</v>
      </c>
      <c r="P261" s="92">
        <v>0</v>
      </c>
      <c r="Q261" s="92">
        <v>0</v>
      </c>
      <c r="R261" s="92">
        <v>0</v>
      </c>
      <c r="S261" s="92">
        <v>0</v>
      </c>
      <c r="T261" s="92">
        <v>0</v>
      </c>
      <c r="U261" s="92">
        <v>0</v>
      </c>
      <c r="V261" s="92">
        <v>0</v>
      </c>
      <c r="W261" s="92">
        <v>0</v>
      </c>
      <c r="X261" s="92">
        <v>0</v>
      </c>
      <c r="Y261" s="92">
        <v>0</v>
      </c>
    </row>
    <row r="262" spans="2:25" ht="15.95" customHeight="1" x14ac:dyDescent="0.2">
      <c r="B262" s="125" t="s">
        <v>512</v>
      </c>
      <c r="C262" s="93" t="s">
        <v>793</v>
      </c>
      <c r="D262" s="139">
        <f>D237+D238+D239+D240+D250</f>
        <v>0</v>
      </c>
      <c r="E262" s="135"/>
      <c r="F262" s="95">
        <f>F237+F238+F239+F240+F250</f>
        <v>0</v>
      </c>
      <c r="G262" s="95">
        <f t="shared" ref="G262:Y262" si="32">G237+G238+G239+G240+G250</f>
        <v>0</v>
      </c>
      <c r="H262" s="95">
        <f t="shared" si="32"/>
        <v>0</v>
      </c>
      <c r="I262" s="95">
        <f t="shared" si="32"/>
        <v>0</v>
      </c>
      <c r="J262" s="95">
        <f t="shared" si="32"/>
        <v>0</v>
      </c>
      <c r="K262" s="95">
        <f t="shared" si="32"/>
        <v>0</v>
      </c>
      <c r="L262" s="95">
        <f t="shared" si="32"/>
        <v>0</v>
      </c>
      <c r="M262" s="95">
        <f t="shared" si="32"/>
        <v>0</v>
      </c>
      <c r="N262" s="95">
        <f t="shared" si="32"/>
        <v>0</v>
      </c>
      <c r="O262" s="95">
        <f t="shared" si="32"/>
        <v>0</v>
      </c>
      <c r="P262" s="95">
        <f t="shared" si="32"/>
        <v>0</v>
      </c>
      <c r="Q262" s="95">
        <f t="shared" si="32"/>
        <v>0</v>
      </c>
      <c r="R262" s="95">
        <f t="shared" si="32"/>
        <v>0</v>
      </c>
      <c r="S262" s="95">
        <f t="shared" si="32"/>
        <v>0</v>
      </c>
      <c r="T262" s="95">
        <f t="shared" si="32"/>
        <v>0</v>
      </c>
      <c r="U262" s="95">
        <f t="shared" si="32"/>
        <v>0</v>
      </c>
      <c r="V262" s="95">
        <f t="shared" si="32"/>
        <v>0</v>
      </c>
      <c r="W262" s="95">
        <f t="shared" si="32"/>
        <v>0</v>
      </c>
      <c r="X262" s="95">
        <f t="shared" si="32"/>
        <v>0</v>
      </c>
      <c r="Y262" s="95">
        <f t="shared" si="32"/>
        <v>0</v>
      </c>
    </row>
    <row r="263" spans="2:25" ht="15.95" customHeight="1" x14ac:dyDescent="0.2">
      <c r="B263" s="124" t="s">
        <v>514</v>
      </c>
      <c r="C263" s="90" t="s">
        <v>794</v>
      </c>
      <c r="D263" s="138">
        <f t="shared" si="25"/>
        <v>0</v>
      </c>
      <c r="E263" s="135"/>
      <c r="F263" s="92">
        <v>0</v>
      </c>
      <c r="G263" s="92">
        <v>0</v>
      </c>
      <c r="H263" s="92">
        <v>0</v>
      </c>
      <c r="I263" s="92">
        <v>0</v>
      </c>
      <c r="J263" s="92">
        <v>0</v>
      </c>
      <c r="K263" s="92">
        <v>0</v>
      </c>
      <c r="L263" s="92">
        <v>0</v>
      </c>
      <c r="M263" s="92">
        <v>0</v>
      </c>
      <c r="N263" s="92">
        <v>0</v>
      </c>
      <c r="O263" s="92">
        <v>0</v>
      </c>
      <c r="P263" s="92">
        <v>0</v>
      </c>
      <c r="Q263" s="92">
        <v>0</v>
      </c>
      <c r="R263" s="92">
        <v>0</v>
      </c>
      <c r="S263" s="92">
        <v>0</v>
      </c>
      <c r="T263" s="92">
        <v>0</v>
      </c>
      <c r="U263" s="92">
        <v>0</v>
      </c>
      <c r="V263" s="92">
        <v>0</v>
      </c>
      <c r="W263" s="92">
        <v>0</v>
      </c>
      <c r="X263" s="92">
        <v>0</v>
      </c>
      <c r="Y263" s="92">
        <v>0</v>
      </c>
    </row>
    <row r="264" spans="2:25" ht="15.95" customHeight="1" x14ac:dyDescent="0.2">
      <c r="B264" s="124" t="s">
        <v>516</v>
      </c>
      <c r="C264" s="90" t="s">
        <v>795</v>
      </c>
      <c r="D264" s="138">
        <f t="shared" ref="D264:D287" si="33">SUM(F264:Y264)</f>
        <v>0</v>
      </c>
      <c r="E264" s="135"/>
      <c r="F264" s="92">
        <v>0</v>
      </c>
      <c r="G264" s="92">
        <v>0</v>
      </c>
      <c r="H264" s="92">
        <v>0</v>
      </c>
      <c r="I264" s="92">
        <v>0</v>
      </c>
      <c r="J264" s="92">
        <v>0</v>
      </c>
      <c r="K264" s="92">
        <v>0</v>
      </c>
      <c r="L264" s="92">
        <v>0</v>
      </c>
      <c r="M264" s="92">
        <v>0</v>
      </c>
      <c r="N264" s="92">
        <v>0</v>
      </c>
      <c r="O264" s="92">
        <v>0</v>
      </c>
      <c r="P264" s="92">
        <v>0</v>
      </c>
      <c r="Q264" s="92">
        <v>0</v>
      </c>
      <c r="R264" s="92">
        <v>0</v>
      </c>
      <c r="S264" s="92">
        <v>0</v>
      </c>
      <c r="T264" s="92">
        <v>0</v>
      </c>
      <c r="U264" s="92">
        <v>0</v>
      </c>
      <c r="V264" s="92">
        <v>0</v>
      </c>
      <c r="W264" s="92">
        <v>0</v>
      </c>
      <c r="X264" s="92">
        <v>0</v>
      </c>
      <c r="Y264" s="92">
        <v>0</v>
      </c>
    </row>
    <row r="265" spans="2:25" ht="15.95" customHeight="1" x14ac:dyDescent="0.2">
      <c r="B265" s="124" t="s">
        <v>518</v>
      </c>
      <c r="C265" s="90" t="s">
        <v>796</v>
      </c>
      <c r="D265" s="138">
        <f t="shared" si="33"/>
        <v>0</v>
      </c>
      <c r="E265" s="135"/>
      <c r="F265" s="92">
        <v>0</v>
      </c>
      <c r="G265" s="92">
        <v>0</v>
      </c>
      <c r="H265" s="92">
        <v>0</v>
      </c>
      <c r="I265" s="92">
        <v>0</v>
      </c>
      <c r="J265" s="92">
        <v>0</v>
      </c>
      <c r="K265" s="92">
        <v>0</v>
      </c>
      <c r="L265" s="92">
        <v>0</v>
      </c>
      <c r="M265" s="92">
        <v>0</v>
      </c>
      <c r="N265" s="92">
        <v>0</v>
      </c>
      <c r="O265" s="92">
        <v>0</v>
      </c>
      <c r="P265" s="92">
        <v>0</v>
      </c>
      <c r="Q265" s="92">
        <v>0</v>
      </c>
      <c r="R265" s="92">
        <v>0</v>
      </c>
      <c r="S265" s="92">
        <v>0</v>
      </c>
      <c r="T265" s="92">
        <v>0</v>
      </c>
      <c r="U265" s="92">
        <v>0</v>
      </c>
      <c r="V265" s="92">
        <v>0</v>
      </c>
      <c r="W265" s="92">
        <v>0</v>
      </c>
      <c r="X265" s="92">
        <v>0</v>
      </c>
      <c r="Y265" s="92">
        <v>0</v>
      </c>
    </row>
    <row r="266" spans="2:25" ht="15.95" customHeight="1" x14ac:dyDescent="0.2">
      <c r="B266" s="129" t="s">
        <v>520</v>
      </c>
      <c r="C266" s="105" t="s">
        <v>797</v>
      </c>
      <c r="D266" s="140">
        <f>SUM(D267:D275)</f>
        <v>0</v>
      </c>
      <c r="E266" s="135"/>
      <c r="F266" s="107">
        <f>SUM(F267:F275)</f>
        <v>0</v>
      </c>
      <c r="G266" s="107">
        <f t="shared" ref="G266:Y266" si="34">SUM(G267:G275)</f>
        <v>0</v>
      </c>
      <c r="H266" s="107">
        <f t="shared" si="34"/>
        <v>0</v>
      </c>
      <c r="I266" s="107">
        <f t="shared" si="34"/>
        <v>0</v>
      </c>
      <c r="J266" s="107">
        <f t="shared" si="34"/>
        <v>0</v>
      </c>
      <c r="K266" s="107">
        <f t="shared" si="34"/>
        <v>0</v>
      </c>
      <c r="L266" s="107">
        <f t="shared" si="34"/>
        <v>0</v>
      </c>
      <c r="M266" s="107">
        <f t="shared" si="34"/>
        <v>0</v>
      </c>
      <c r="N266" s="107">
        <f t="shared" si="34"/>
        <v>0</v>
      </c>
      <c r="O266" s="107">
        <f t="shared" si="34"/>
        <v>0</v>
      </c>
      <c r="P266" s="107">
        <f t="shared" si="34"/>
        <v>0</v>
      </c>
      <c r="Q266" s="107">
        <f t="shared" si="34"/>
        <v>0</v>
      </c>
      <c r="R266" s="107">
        <f t="shared" si="34"/>
        <v>0</v>
      </c>
      <c r="S266" s="107">
        <f t="shared" si="34"/>
        <v>0</v>
      </c>
      <c r="T266" s="107">
        <f t="shared" si="34"/>
        <v>0</v>
      </c>
      <c r="U266" s="107">
        <f t="shared" si="34"/>
        <v>0</v>
      </c>
      <c r="V266" s="107">
        <f t="shared" si="34"/>
        <v>0</v>
      </c>
      <c r="W266" s="107">
        <f t="shared" si="34"/>
        <v>0</v>
      </c>
      <c r="X266" s="107">
        <f t="shared" si="34"/>
        <v>0</v>
      </c>
      <c r="Y266" s="107">
        <f t="shared" si="34"/>
        <v>0</v>
      </c>
    </row>
    <row r="267" spans="2:25" ht="15.95" hidden="1" customHeight="1" x14ac:dyDescent="0.2">
      <c r="B267" s="124" t="s">
        <v>522</v>
      </c>
      <c r="C267" s="90" t="s">
        <v>798</v>
      </c>
      <c r="D267" s="138">
        <f t="shared" si="33"/>
        <v>0</v>
      </c>
      <c r="E267" s="135"/>
      <c r="F267" s="92">
        <v>0</v>
      </c>
      <c r="G267" s="92">
        <v>0</v>
      </c>
      <c r="H267" s="92">
        <v>0</v>
      </c>
      <c r="I267" s="92">
        <v>0</v>
      </c>
      <c r="J267" s="92">
        <v>0</v>
      </c>
      <c r="K267" s="92">
        <v>0</v>
      </c>
      <c r="L267" s="92">
        <v>0</v>
      </c>
      <c r="M267" s="92">
        <v>0</v>
      </c>
      <c r="N267" s="92">
        <v>0</v>
      </c>
      <c r="O267" s="92">
        <v>0</v>
      </c>
      <c r="P267" s="92">
        <v>0</v>
      </c>
      <c r="Q267" s="92">
        <v>0</v>
      </c>
      <c r="R267" s="92">
        <v>0</v>
      </c>
      <c r="S267" s="92">
        <v>0</v>
      </c>
      <c r="T267" s="92">
        <v>0</v>
      </c>
      <c r="U267" s="92">
        <v>0</v>
      </c>
      <c r="V267" s="92">
        <v>0</v>
      </c>
      <c r="W267" s="92">
        <v>0</v>
      </c>
      <c r="X267" s="92">
        <v>0</v>
      </c>
      <c r="Y267" s="92">
        <v>0</v>
      </c>
    </row>
    <row r="268" spans="2:25" ht="15.95" hidden="1" customHeight="1" x14ac:dyDescent="0.2">
      <c r="B268" s="124" t="s">
        <v>524</v>
      </c>
      <c r="C268" s="90" t="s">
        <v>799</v>
      </c>
      <c r="D268" s="138">
        <f t="shared" si="33"/>
        <v>0</v>
      </c>
      <c r="E268" s="135"/>
      <c r="F268" s="92">
        <v>0</v>
      </c>
      <c r="G268" s="92">
        <v>0</v>
      </c>
      <c r="H268" s="92">
        <v>0</v>
      </c>
      <c r="I268" s="92">
        <v>0</v>
      </c>
      <c r="J268" s="92">
        <v>0</v>
      </c>
      <c r="K268" s="92">
        <v>0</v>
      </c>
      <c r="L268" s="92">
        <v>0</v>
      </c>
      <c r="M268" s="92">
        <v>0</v>
      </c>
      <c r="N268" s="92">
        <v>0</v>
      </c>
      <c r="O268" s="92">
        <v>0</v>
      </c>
      <c r="P268" s="92">
        <v>0</v>
      </c>
      <c r="Q268" s="92">
        <v>0</v>
      </c>
      <c r="R268" s="92">
        <v>0</v>
      </c>
      <c r="S268" s="92">
        <v>0</v>
      </c>
      <c r="T268" s="92">
        <v>0</v>
      </c>
      <c r="U268" s="92">
        <v>0</v>
      </c>
      <c r="V268" s="92">
        <v>0</v>
      </c>
      <c r="W268" s="92">
        <v>0</v>
      </c>
      <c r="X268" s="92">
        <v>0</v>
      </c>
      <c r="Y268" s="92">
        <v>0</v>
      </c>
    </row>
    <row r="269" spans="2:25" ht="15.95" hidden="1" customHeight="1" x14ac:dyDescent="0.2">
      <c r="B269" s="124" t="s">
        <v>526</v>
      </c>
      <c r="C269" s="90" t="s">
        <v>800</v>
      </c>
      <c r="D269" s="138">
        <f t="shared" si="33"/>
        <v>0</v>
      </c>
      <c r="E269" s="135"/>
      <c r="F269" s="92">
        <v>0</v>
      </c>
      <c r="G269" s="92">
        <v>0</v>
      </c>
      <c r="H269" s="92">
        <v>0</v>
      </c>
      <c r="I269" s="92">
        <v>0</v>
      </c>
      <c r="J269" s="92">
        <v>0</v>
      </c>
      <c r="K269" s="92">
        <v>0</v>
      </c>
      <c r="L269" s="92">
        <v>0</v>
      </c>
      <c r="M269" s="92">
        <v>0</v>
      </c>
      <c r="N269" s="92">
        <v>0</v>
      </c>
      <c r="O269" s="92">
        <v>0</v>
      </c>
      <c r="P269" s="92">
        <v>0</v>
      </c>
      <c r="Q269" s="92">
        <v>0</v>
      </c>
      <c r="R269" s="92">
        <v>0</v>
      </c>
      <c r="S269" s="92">
        <v>0</v>
      </c>
      <c r="T269" s="92">
        <v>0</v>
      </c>
      <c r="U269" s="92">
        <v>0</v>
      </c>
      <c r="V269" s="92">
        <v>0</v>
      </c>
      <c r="W269" s="92">
        <v>0</v>
      </c>
      <c r="X269" s="92">
        <v>0</v>
      </c>
      <c r="Y269" s="92">
        <v>0</v>
      </c>
    </row>
    <row r="270" spans="2:25" ht="15.95" hidden="1" customHeight="1" x14ac:dyDescent="0.2">
      <c r="B270" s="124" t="s">
        <v>528</v>
      </c>
      <c r="C270" s="90" t="s">
        <v>801</v>
      </c>
      <c r="D270" s="138">
        <f t="shared" si="33"/>
        <v>0</v>
      </c>
      <c r="E270" s="135"/>
      <c r="F270" s="92">
        <v>0</v>
      </c>
      <c r="G270" s="92">
        <v>0</v>
      </c>
      <c r="H270" s="92">
        <v>0</v>
      </c>
      <c r="I270" s="92">
        <v>0</v>
      </c>
      <c r="J270" s="92">
        <v>0</v>
      </c>
      <c r="K270" s="92">
        <v>0</v>
      </c>
      <c r="L270" s="92">
        <v>0</v>
      </c>
      <c r="M270" s="92">
        <v>0</v>
      </c>
      <c r="N270" s="92">
        <v>0</v>
      </c>
      <c r="O270" s="92">
        <v>0</v>
      </c>
      <c r="P270" s="92">
        <v>0</v>
      </c>
      <c r="Q270" s="92">
        <v>0</v>
      </c>
      <c r="R270" s="92">
        <v>0</v>
      </c>
      <c r="S270" s="92">
        <v>0</v>
      </c>
      <c r="T270" s="92">
        <v>0</v>
      </c>
      <c r="U270" s="92">
        <v>0</v>
      </c>
      <c r="V270" s="92">
        <v>0</v>
      </c>
      <c r="W270" s="92">
        <v>0</v>
      </c>
      <c r="X270" s="92">
        <v>0</v>
      </c>
      <c r="Y270" s="92">
        <v>0</v>
      </c>
    </row>
    <row r="271" spans="2:25" ht="15.95" hidden="1" customHeight="1" x14ac:dyDescent="0.2">
      <c r="B271" s="124" t="s">
        <v>530</v>
      </c>
      <c r="C271" s="90" t="s">
        <v>802</v>
      </c>
      <c r="D271" s="138">
        <f t="shared" si="33"/>
        <v>0</v>
      </c>
      <c r="E271" s="135"/>
      <c r="F271" s="92">
        <v>0</v>
      </c>
      <c r="G271" s="92">
        <v>0</v>
      </c>
      <c r="H271" s="92">
        <v>0</v>
      </c>
      <c r="I271" s="92">
        <v>0</v>
      </c>
      <c r="J271" s="92">
        <v>0</v>
      </c>
      <c r="K271" s="92">
        <v>0</v>
      </c>
      <c r="L271" s="92">
        <v>0</v>
      </c>
      <c r="M271" s="92">
        <v>0</v>
      </c>
      <c r="N271" s="92">
        <v>0</v>
      </c>
      <c r="O271" s="92">
        <v>0</v>
      </c>
      <c r="P271" s="92">
        <v>0</v>
      </c>
      <c r="Q271" s="92">
        <v>0</v>
      </c>
      <c r="R271" s="92">
        <v>0</v>
      </c>
      <c r="S271" s="92">
        <v>0</v>
      </c>
      <c r="T271" s="92">
        <v>0</v>
      </c>
      <c r="U271" s="92">
        <v>0</v>
      </c>
      <c r="V271" s="92">
        <v>0</v>
      </c>
      <c r="W271" s="92">
        <v>0</v>
      </c>
      <c r="X271" s="92">
        <v>0</v>
      </c>
      <c r="Y271" s="92">
        <v>0</v>
      </c>
    </row>
    <row r="272" spans="2:25" ht="15.95" hidden="1" customHeight="1" x14ac:dyDescent="0.2">
      <c r="B272" s="124" t="s">
        <v>532</v>
      </c>
      <c r="C272" s="90" t="s">
        <v>803</v>
      </c>
      <c r="D272" s="138">
        <f t="shared" si="33"/>
        <v>0</v>
      </c>
      <c r="E272" s="135"/>
      <c r="F272" s="92">
        <v>0</v>
      </c>
      <c r="G272" s="92">
        <v>0</v>
      </c>
      <c r="H272" s="92">
        <v>0</v>
      </c>
      <c r="I272" s="92">
        <v>0</v>
      </c>
      <c r="J272" s="92">
        <v>0</v>
      </c>
      <c r="K272" s="92">
        <v>0</v>
      </c>
      <c r="L272" s="92">
        <v>0</v>
      </c>
      <c r="M272" s="92">
        <v>0</v>
      </c>
      <c r="N272" s="92">
        <v>0</v>
      </c>
      <c r="O272" s="92">
        <v>0</v>
      </c>
      <c r="P272" s="92">
        <v>0</v>
      </c>
      <c r="Q272" s="92">
        <v>0</v>
      </c>
      <c r="R272" s="92">
        <v>0</v>
      </c>
      <c r="S272" s="92">
        <v>0</v>
      </c>
      <c r="T272" s="92">
        <v>0</v>
      </c>
      <c r="U272" s="92">
        <v>0</v>
      </c>
      <c r="V272" s="92">
        <v>0</v>
      </c>
      <c r="W272" s="92">
        <v>0</v>
      </c>
      <c r="X272" s="92">
        <v>0</v>
      </c>
      <c r="Y272" s="92">
        <v>0</v>
      </c>
    </row>
    <row r="273" spans="2:25" ht="15.95" hidden="1" customHeight="1" x14ac:dyDescent="0.2">
      <c r="B273" s="124" t="s">
        <v>534</v>
      </c>
      <c r="C273" s="90" t="s">
        <v>804</v>
      </c>
      <c r="D273" s="138">
        <f t="shared" si="33"/>
        <v>0</v>
      </c>
      <c r="E273" s="135"/>
      <c r="F273" s="92">
        <v>0</v>
      </c>
      <c r="G273" s="92">
        <v>0</v>
      </c>
      <c r="H273" s="92">
        <v>0</v>
      </c>
      <c r="I273" s="92">
        <v>0</v>
      </c>
      <c r="J273" s="92">
        <v>0</v>
      </c>
      <c r="K273" s="92">
        <v>0</v>
      </c>
      <c r="L273" s="92">
        <v>0</v>
      </c>
      <c r="M273" s="92">
        <v>0</v>
      </c>
      <c r="N273" s="92">
        <v>0</v>
      </c>
      <c r="O273" s="92">
        <v>0</v>
      </c>
      <c r="P273" s="92">
        <v>0</v>
      </c>
      <c r="Q273" s="92">
        <v>0</v>
      </c>
      <c r="R273" s="92">
        <v>0</v>
      </c>
      <c r="S273" s="92">
        <v>0</v>
      </c>
      <c r="T273" s="92">
        <v>0</v>
      </c>
      <c r="U273" s="92">
        <v>0</v>
      </c>
      <c r="V273" s="92">
        <v>0</v>
      </c>
      <c r="W273" s="92">
        <v>0</v>
      </c>
      <c r="X273" s="92">
        <v>0</v>
      </c>
      <c r="Y273" s="92">
        <v>0</v>
      </c>
    </row>
    <row r="274" spans="2:25" ht="15.95" hidden="1" customHeight="1" x14ac:dyDescent="0.2">
      <c r="B274" s="124" t="s">
        <v>536</v>
      </c>
      <c r="C274" s="90" t="s">
        <v>805</v>
      </c>
      <c r="D274" s="138">
        <f t="shared" si="33"/>
        <v>0</v>
      </c>
      <c r="E274" s="135"/>
      <c r="F274" s="92">
        <v>0</v>
      </c>
      <c r="G274" s="92">
        <v>0</v>
      </c>
      <c r="H274" s="92">
        <v>0</v>
      </c>
      <c r="I274" s="92">
        <v>0</v>
      </c>
      <c r="J274" s="92">
        <v>0</v>
      </c>
      <c r="K274" s="92">
        <v>0</v>
      </c>
      <c r="L274" s="92">
        <v>0</v>
      </c>
      <c r="M274" s="92">
        <v>0</v>
      </c>
      <c r="N274" s="92">
        <v>0</v>
      </c>
      <c r="O274" s="92">
        <v>0</v>
      </c>
      <c r="P274" s="92">
        <v>0</v>
      </c>
      <c r="Q274" s="92">
        <v>0</v>
      </c>
      <c r="R274" s="92">
        <v>0</v>
      </c>
      <c r="S274" s="92">
        <v>0</v>
      </c>
      <c r="T274" s="92">
        <v>0</v>
      </c>
      <c r="U274" s="92">
        <v>0</v>
      </c>
      <c r="V274" s="92">
        <v>0</v>
      </c>
      <c r="W274" s="92">
        <v>0</v>
      </c>
      <c r="X274" s="92">
        <v>0</v>
      </c>
      <c r="Y274" s="92">
        <v>0</v>
      </c>
    </row>
    <row r="275" spans="2:25" ht="15.95" hidden="1" customHeight="1" x14ac:dyDescent="0.2">
      <c r="B275" s="124" t="s">
        <v>806</v>
      </c>
      <c r="C275" s="90" t="s">
        <v>807</v>
      </c>
      <c r="D275" s="138">
        <f t="shared" si="33"/>
        <v>0</v>
      </c>
      <c r="E275" s="135"/>
      <c r="F275" s="92">
        <v>0</v>
      </c>
      <c r="G275" s="92">
        <v>0</v>
      </c>
      <c r="H275" s="92">
        <v>0</v>
      </c>
      <c r="I275" s="92">
        <v>0</v>
      </c>
      <c r="J275" s="92">
        <v>0</v>
      </c>
      <c r="K275" s="92">
        <v>0</v>
      </c>
      <c r="L275" s="92">
        <v>0</v>
      </c>
      <c r="M275" s="92">
        <v>0</v>
      </c>
      <c r="N275" s="92">
        <v>0</v>
      </c>
      <c r="O275" s="92">
        <v>0</v>
      </c>
      <c r="P275" s="92">
        <v>0</v>
      </c>
      <c r="Q275" s="92">
        <v>0</v>
      </c>
      <c r="R275" s="92">
        <v>0</v>
      </c>
      <c r="S275" s="92">
        <v>0</v>
      </c>
      <c r="T275" s="92">
        <v>0</v>
      </c>
      <c r="U275" s="92">
        <v>0</v>
      </c>
      <c r="V275" s="92">
        <v>0</v>
      </c>
      <c r="W275" s="92">
        <v>0</v>
      </c>
      <c r="X275" s="92">
        <v>0</v>
      </c>
      <c r="Y275" s="92">
        <v>0</v>
      </c>
    </row>
    <row r="276" spans="2:25" ht="15.95" customHeight="1" x14ac:dyDescent="0.2">
      <c r="B276" s="129" t="s">
        <v>808</v>
      </c>
      <c r="C276" s="105" t="s">
        <v>809</v>
      </c>
      <c r="D276" s="140">
        <f>SUM(D277:D287)</f>
        <v>300000</v>
      </c>
      <c r="E276" s="135"/>
      <c r="F276" s="107">
        <f>SUM(F277:F287)</f>
        <v>0</v>
      </c>
      <c r="G276" s="107">
        <f t="shared" ref="G276:Y276" si="35">SUM(G277:G287)</f>
        <v>0</v>
      </c>
      <c r="H276" s="107">
        <f t="shared" si="35"/>
        <v>0</v>
      </c>
      <c r="I276" s="107">
        <f t="shared" si="35"/>
        <v>0</v>
      </c>
      <c r="J276" s="107">
        <f t="shared" si="35"/>
        <v>0</v>
      </c>
      <c r="K276" s="107">
        <f t="shared" si="35"/>
        <v>0</v>
      </c>
      <c r="L276" s="107">
        <f t="shared" si="35"/>
        <v>300000</v>
      </c>
      <c r="M276" s="107">
        <f t="shared" si="35"/>
        <v>0</v>
      </c>
      <c r="N276" s="107">
        <f t="shared" si="35"/>
        <v>0</v>
      </c>
      <c r="O276" s="107">
        <f t="shared" si="35"/>
        <v>0</v>
      </c>
      <c r="P276" s="107">
        <f t="shared" si="35"/>
        <v>0</v>
      </c>
      <c r="Q276" s="107">
        <f t="shared" si="35"/>
        <v>0</v>
      </c>
      <c r="R276" s="107">
        <f t="shared" si="35"/>
        <v>0</v>
      </c>
      <c r="S276" s="107">
        <f t="shared" si="35"/>
        <v>0</v>
      </c>
      <c r="T276" s="107">
        <f t="shared" si="35"/>
        <v>0</v>
      </c>
      <c r="U276" s="107">
        <f t="shared" si="35"/>
        <v>0</v>
      </c>
      <c r="V276" s="107">
        <f t="shared" si="35"/>
        <v>0</v>
      </c>
      <c r="W276" s="107">
        <f t="shared" si="35"/>
        <v>0</v>
      </c>
      <c r="X276" s="107">
        <f t="shared" si="35"/>
        <v>0</v>
      </c>
      <c r="Y276" s="107">
        <f t="shared" si="35"/>
        <v>0</v>
      </c>
    </row>
    <row r="277" spans="2:25" ht="15.95" hidden="1" customHeight="1" x14ac:dyDescent="0.2">
      <c r="B277" s="124" t="s">
        <v>810</v>
      </c>
      <c r="C277" s="90" t="s">
        <v>811</v>
      </c>
      <c r="D277" s="138">
        <f t="shared" si="33"/>
        <v>0</v>
      </c>
      <c r="E277" s="135"/>
      <c r="F277" s="92">
        <v>0</v>
      </c>
      <c r="G277" s="92">
        <v>0</v>
      </c>
      <c r="H277" s="92">
        <v>0</v>
      </c>
      <c r="I277" s="92">
        <v>0</v>
      </c>
      <c r="J277" s="92">
        <v>0</v>
      </c>
      <c r="K277" s="92">
        <v>0</v>
      </c>
      <c r="L277" s="92">
        <v>0</v>
      </c>
      <c r="M277" s="92">
        <v>0</v>
      </c>
      <c r="N277" s="92">
        <v>0</v>
      </c>
      <c r="O277" s="92">
        <v>0</v>
      </c>
      <c r="P277" s="92">
        <v>0</v>
      </c>
      <c r="Q277" s="92">
        <v>0</v>
      </c>
      <c r="R277" s="92">
        <v>0</v>
      </c>
      <c r="S277" s="92">
        <v>0</v>
      </c>
      <c r="T277" s="92">
        <v>0</v>
      </c>
      <c r="U277" s="92">
        <v>0</v>
      </c>
      <c r="V277" s="92">
        <v>0</v>
      </c>
      <c r="W277" s="92">
        <v>0</v>
      </c>
      <c r="X277" s="92">
        <v>0</v>
      </c>
      <c r="Y277" s="92">
        <v>0</v>
      </c>
    </row>
    <row r="278" spans="2:25" ht="15.95" hidden="1" customHeight="1" x14ac:dyDescent="0.2">
      <c r="B278" s="124" t="s">
        <v>812</v>
      </c>
      <c r="C278" s="90" t="s">
        <v>813</v>
      </c>
      <c r="D278" s="138">
        <f t="shared" si="33"/>
        <v>0</v>
      </c>
      <c r="E278" s="135"/>
      <c r="F278" s="92">
        <v>0</v>
      </c>
      <c r="G278" s="92">
        <v>0</v>
      </c>
      <c r="H278" s="92">
        <v>0</v>
      </c>
      <c r="I278" s="92">
        <v>0</v>
      </c>
      <c r="J278" s="92">
        <v>0</v>
      </c>
      <c r="K278" s="92">
        <v>0</v>
      </c>
      <c r="L278" s="92">
        <v>0</v>
      </c>
      <c r="M278" s="92">
        <v>0</v>
      </c>
      <c r="N278" s="92">
        <v>0</v>
      </c>
      <c r="O278" s="92">
        <v>0</v>
      </c>
      <c r="P278" s="92">
        <v>0</v>
      </c>
      <c r="Q278" s="92">
        <v>0</v>
      </c>
      <c r="R278" s="92">
        <v>0</v>
      </c>
      <c r="S278" s="92">
        <v>0</v>
      </c>
      <c r="T278" s="92">
        <v>0</v>
      </c>
      <c r="U278" s="92">
        <v>0</v>
      </c>
      <c r="V278" s="92">
        <v>0</v>
      </c>
      <c r="W278" s="92">
        <v>0</v>
      </c>
      <c r="X278" s="92">
        <v>0</v>
      </c>
      <c r="Y278" s="92">
        <v>0</v>
      </c>
    </row>
    <row r="279" spans="2:25" ht="15.95" hidden="1" customHeight="1" x14ac:dyDescent="0.2">
      <c r="B279" s="124" t="s">
        <v>814</v>
      </c>
      <c r="C279" s="90" t="s">
        <v>815</v>
      </c>
      <c r="D279" s="138">
        <f t="shared" si="33"/>
        <v>0</v>
      </c>
      <c r="E279" s="135"/>
      <c r="F279" s="92">
        <v>0</v>
      </c>
      <c r="G279" s="92">
        <v>0</v>
      </c>
      <c r="H279" s="92">
        <v>0</v>
      </c>
      <c r="I279" s="92">
        <v>0</v>
      </c>
      <c r="J279" s="92">
        <v>0</v>
      </c>
      <c r="K279" s="92">
        <v>0</v>
      </c>
      <c r="L279" s="92">
        <v>0</v>
      </c>
      <c r="M279" s="92">
        <v>0</v>
      </c>
      <c r="N279" s="92">
        <v>0</v>
      </c>
      <c r="O279" s="92">
        <v>0</v>
      </c>
      <c r="P279" s="92">
        <v>0</v>
      </c>
      <c r="Q279" s="92">
        <v>0</v>
      </c>
      <c r="R279" s="92">
        <v>0</v>
      </c>
      <c r="S279" s="92">
        <v>0</v>
      </c>
      <c r="T279" s="92">
        <v>0</v>
      </c>
      <c r="U279" s="92">
        <v>0</v>
      </c>
      <c r="V279" s="92">
        <v>0</v>
      </c>
      <c r="W279" s="92">
        <v>0</v>
      </c>
      <c r="X279" s="92">
        <v>0</v>
      </c>
      <c r="Y279" s="92">
        <v>0</v>
      </c>
    </row>
    <row r="280" spans="2:25" ht="15.95" hidden="1" customHeight="1" x14ac:dyDescent="0.2">
      <c r="B280" s="124" t="s">
        <v>816</v>
      </c>
      <c r="C280" s="90" t="s">
        <v>817</v>
      </c>
      <c r="D280" s="138">
        <f t="shared" si="33"/>
        <v>0</v>
      </c>
      <c r="E280" s="135"/>
      <c r="F280" s="92">
        <v>0</v>
      </c>
      <c r="G280" s="92">
        <v>0</v>
      </c>
      <c r="H280" s="92">
        <v>0</v>
      </c>
      <c r="I280" s="92">
        <v>0</v>
      </c>
      <c r="J280" s="92">
        <v>0</v>
      </c>
      <c r="K280" s="92">
        <v>0</v>
      </c>
      <c r="L280" s="92">
        <v>0</v>
      </c>
      <c r="M280" s="92">
        <v>0</v>
      </c>
      <c r="N280" s="92">
        <v>0</v>
      </c>
      <c r="O280" s="92">
        <v>0</v>
      </c>
      <c r="P280" s="92">
        <v>0</v>
      </c>
      <c r="Q280" s="92">
        <v>0</v>
      </c>
      <c r="R280" s="92">
        <v>0</v>
      </c>
      <c r="S280" s="92">
        <v>0</v>
      </c>
      <c r="T280" s="92">
        <v>0</v>
      </c>
      <c r="U280" s="92">
        <v>0</v>
      </c>
      <c r="V280" s="92">
        <v>0</v>
      </c>
      <c r="W280" s="92">
        <v>0</v>
      </c>
      <c r="X280" s="92">
        <v>0</v>
      </c>
      <c r="Y280" s="92">
        <v>0</v>
      </c>
    </row>
    <row r="281" spans="2:25" ht="15.95" hidden="1" customHeight="1" x14ac:dyDescent="0.2">
      <c r="B281" s="124" t="s">
        <v>818</v>
      </c>
      <c r="C281" s="90" t="s">
        <v>819</v>
      </c>
      <c r="D281" s="138">
        <f t="shared" si="33"/>
        <v>0</v>
      </c>
      <c r="E281" s="135"/>
      <c r="F281" s="92">
        <v>0</v>
      </c>
      <c r="G281" s="92">
        <v>0</v>
      </c>
      <c r="H281" s="92">
        <v>0</v>
      </c>
      <c r="I281" s="92">
        <v>0</v>
      </c>
      <c r="J281" s="92">
        <v>0</v>
      </c>
      <c r="K281" s="92">
        <v>0</v>
      </c>
      <c r="L281" s="92">
        <v>0</v>
      </c>
      <c r="M281" s="92">
        <v>0</v>
      </c>
      <c r="N281" s="92">
        <v>0</v>
      </c>
      <c r="O281" s="92">
        <v>0</v>
      </c>
      <c r="P281" s="92">
        <v>0</v>
      </c>
      <c r="Q281" s="92">
        <v>0</v>
      </c>
      <c r="R281" s="92">
        <v>0</v>
      </c>
      <c r="S281" s="92">
        <v>0</v>
      </c>
      <c r="T281" s="92">
        <v>0</v>
      </c>
      <c r="U281" s="92">
        <v>0</v>
      </c>
      <c r="V281" s="92">
        <v>0</v>
      </c>
      <c r="W281" s="92">
        <v>0</v>
      </c>
      <c r="X281" s="92">
        <v>0</v>
      </c>
      <c r="Y281" s="92">
        <v>0</v>
      </c>
    </row>
    <row r="282" spans="2:25" ht="15.95" hidden="1" customHeight="1" x14ac:dyDescent="0.2">
      <c r="B282" s="124" t="s">
        <v>820</v>
      </c>
      <c r="C282" s="90" t="s">
        <v>821</v>
      </c>
      <c r="D282" s="138">
        <f t="shared" si="33"/>
        <v>0</v>
      </c>
      <c r="E282" s="135"/>
      <c r="F282" s="92">
        <v>0</v>
      </c>
      <c r="G282" s="92">
        <v>0</v>
      </c>
      <c r="H282" s="92">
        <v>0</v>
      </c>
      <c r="I282" s="92">
        <v>0</v>
      </c>
      <c r="J282" s="92">
        <v>0</v>
      </c>
      <c r="K282" s="92">
        <v>0</v>
      </c>
      <c r="L282" s="92">
        <v>0</v>
      </c>
      <c r="M282" s="92">
        <v>0</v>
      </c>
      <c r="N282" s="92">
        <v>0</v>
      </c>
      <c r="O282" s="92">
        <v>0</v>
      </c>
      <c r="P282" s="92">
        <v>0</v>
      </c>
      <c r="Q282" s="92">
        <v>0</v>
      </c>
      <c r="R282" s="92">
        <v>0</v>
      </c>
      <c r="S282" s="92">
        <v>0</v>
      </c>
      <c r="T282" s="92">
        <v>0</v>
      </c>
      <c r="U282" s="92">
        <v>0</v>
      </c>
      <c r="V282" s="92">
        <v>0</v>
      </c>
      <c r="W282" s="92">
        <v>0</v>
      </c>
      <c r="X282" s="92">
        <v>0</v>
      </c>
      <c r="Y282" s="92">
        <v>0</v>
      </c>
    </row>
    <row r="283" spans="2:25" ht="15.95" hidden="1" customHeight="1" x14ac:dyDescent="0.2">
      <c r="B283" s="124" t="s">
        <v>822</v>
      </c>
      <c r="C283" s="90" t="s">
        <v>823</v>
      </c>
      <c r="D283" s="138">
        <f t="shared" si="33"/>
        <v>0</v>
      </c>
      <c r="E283" s="135"/>
      <c r="F283" s="92">
        <v>0</v>
      </c>
      <c r="G283" s="92">
        <v>0</v>
      </c>
      <c r="H283" s="92">
        <v>0</v>
      </c>
      <c r="I283" s="92">
        <v>0</v>
      </c>
      <c r="J283" s="92">
        <v>0</v>
      </c>
      <c r="K283" s="92">
        <v>0</v>
      </c>
      <c r="L283" s="92">
        <v>0</v>
      </c>
      <c r="M283" s="92">
        <v>0</v>
      </c>
      <c r="N283" s="92">
        <v>0</v>
      </c>
      <c r="O283" s="92">
        <v>0</v>
      </c>
      <c r="P283" s="92">
        <v>0</v>
      </c>
      <c r="Q283" s="92">
        <v>0</v>
      </c>
      <c r="R283" s="92">
        <v>0</v>
      </c>
      <c r="S283" s="92">
        <v>0</v>
      </c>
      <c r="T283" s="92">
        <v>0</v>
      </c>
      <c r="U283" s="92">
        <v>0</v>
      </c>
      <c r="V283" s="92">
        <v>0</v>
      </c>
      <c r="W283" s="92">
        <v>0</v>
      </c>
      <c r="X283" s="92">
        <v>0</v>
      </c>
      <c r="Y283" s="92">
        <v>0</v>
      </c>
    </row>
    <row r="284" spans="2:25" ht="15.95" hidden="1" customHeight="1" x14ac:dyDescent="0.2">
      <c r="B284" s="124" t="s">
        <v>824</v>
      </c>
      <c r="C284" s="90" t="s">
        <v>825</v>
      </c>
      <c r="D284" s="138">
        <f t="shared" si="33"/>
        <v>0</v>
      </c>
      <c r="E284" s="135"/>
      <c r="F284" s="92">
        <v>0</v>
      </c>
      <c r="G284" s="92">
        <v>0</v>
      </c>
      <c r="H284" s="92">
        <v>0</v>
      </c>
      <c r="I284" s="92">
        <v>0</v>
      </c>
      <c r="J284" s="92">
        <v>0</v>
      </c>
      <c r="K284" s="92">
        <v>0</v>
      </c>
      <c r="L284" s="92">
        <v>0</v>
      </c>
      <c r="M284" s="92">
        <v>0</v>
      </c>
      <c r="N284" s="92">
        <v>0</v>
      </c>
      <c r="O284" s="92">
        <v>0</v>
      </c>
      <c r="P284" s="92">
        <v>0</v>
      </c>
      <c r="Q284" s="92">
        <v>0</v>
      </c>
      <c r="R284" s="92">
        <v>0</v>
      </c>
      <c r="S284" s="92">
        <v>0</v>
      </c>
      <c r="T284" s="92">
        <v>0</v>
      </c>
      <c r="U284" s="92">
        <v>0</v>
      </c>
      <c r="V284" s="92">
        <v>0</v>
      </c>
      <c r="W284" s="92">
        <v>0</v>
      </c>
      <c r="X284" s="92">
        <v>0</v>
      </c>
      <c r="Y284" s="92">
        <v>0</v>
      </c>
    </row>
    <row r="285" spans="2:25" ht="15.95" customHeight="1" x14ac:dyDescent="0.2">
      <c r="B285" s="124" t="s">
        <v>826</v>
      </c>
      <c r="C285" s="90" t="s">
        <v>827</v>
      </c>
      <c r="D285" s="138">
        <f t="shared" si="33"/>
        <v>300000</v>
      </c>
      <c r="E285" s="135"/>
      <c r="F285" s="92">
        <v>0</v>
      </c>
      <c r="G285" s="92">
        <v>0</v>
      </c>
      <c r="H285" s="92">
        <v>0</v>
      </c>
      <c r="I285" s="92">
        <v>0</v>
      </c>
      <c r="J285" s="92">
        <v>0</v>
      </c>
      <c r="K285" s="92">
        <v>0</v>
      </c>
      <c r="L285" s="92">
        <v>300000</v>
      </c>
      <c r="M285" s="92">
        <v>0</v>
      </c>
      <c r="N285" s="92">
        <v>0</v>
      </c>
      <c r="O285" s="92">
        <v>0</v>
      </c>
      <c r="P285" s="92">
        <v>0</v>
      </c>
      <c r="Q285" s="92">
        <v>0</v>
      </c>
      <c r="R285" s="92">
        <v>0</v>
      </c>
      <c r="S285" s="92">
        <v>0</v>
      </c>
      <c r="T285" s="92">
        <v>0</v>
      </c>
      <c r="U285" s="92">
        <v>0</v>
      </c>
      <c r="V285" s="92">
        <v>0</v>
      </c>
      <c r="W285" s="92">
        <v>0</v>
      </c>
      <c r="X285" s="92">
        <v>0</v>
      </c>
      <c r="Y285" s="92">
        <v>0</v>
      </c>
    </row>
    <row r="286" spans="2:25" ht="15.95" hidden="1" customHeight="1" x14ac:dyDescent="0.2">
      <c r="B286" s="124" t="s">
        <v>828</v>
      </c>
      <c r="C286" s="90" t="s">
        <v>829</v>
      </c>
      <c r="D286" s="138">
        <f t="shared" si="33"/>
        <v>0</v>
      </c>
      <c r="E286" s="135"/>
      <c r="F286" s="92">
        <v>0</v>
      </c>
      <c r="G286" s="92">
        <v>0</v>
      </c>
      <c r="H286" s="92">
        <v>0</v>
      </c>
      <c r="I286" s="92">
        <v>0</v>
      </c>
      <c r="J286" s="92">
        <v>0</v>
      </c>
      <c r="K286" s="92">
        <v>0</v>
      </c>
      <c r="L286" s="92">
        <v>0</v>
      </c>
      <c r="M286" s="92">
        <v>0</v>
      </c>
      <c r="N286" s="92">
        <v>0</v>
      </c>
      <c r="O286" s="92">
        <v>0</v>
      </c>
      <c r="P286" s="92">
        <v>0</v>
      </c>
      <c r="Q286" s="92">
        <v>0</v>
      </c>
      <c r="R286" s="92">
        <v>0</v>
      </c>
      <c r="S286" s="92">
        <v>0</v>
      </c>
      <c r="T286" s="92">
        <v>0</v>
      </c>
      <c r="U286" s="92">
        <v>0</v>
      </c>
      <c r="V286" s="92">
        <v>0</v>
      </c>
      <c r="W286" s="92">
        <v>0</v>
      </c>
      <c r="X286" s="92">
        <v>0</v>
      </c>
      <c r="Y286" s="92">
        <v>0</v>
      </c>
    </row>
    <row r="287" spans="2:25" ht="15.95" hidden="1" customHeight="1" x14ac:dyDescent="0.2">
      <c r="B287" s="124" t="s">
        <v>830</v>
      </c>
      <c r="C287" s="90" t="s">
        <v>831</v>
      </c>
      <c r="D287" s="138">
        <f t="shared" si="33"/>
        <v>0</v>
      </c>
      <c r="E287" s="135"/>
      <c r="F287" s="92">
        <v>0</v>
      </c>
      <c r="G287" s="92">
        <v>0</v>
      </c>
      <c r="H287" s="92">
        <v>0</v>
      </c>
      <c r="I287" s="92">
        <v>0</v>
      </c>
      <c r="J287" s="92">
        <v>0</v>
      </c>
      <c r="K287" s="92">
        <v>0</v>
      </c>
      <c r="L287" s="92">
        <v>0</v>
      </c>
      <c r="M287" s="92">
        <v>0</v>
      </c>
      <c r="N287" s="92">
        <v>0</v>
      </c>
      <c r="O287" s="92">
        <v>0</v>
      </c>
      <c r="P287" s="92">
        <v>0</v>
      </c>
      <c r="Q287" s="92">
        <v>0</v>
      </c>
      <c r="R287" s="92">
        <v>0</v>
      </c>
      <c r="S287" s="92">
        <v>0</v>
      </c>
      <c r="T287" s="92">
        <v>0</v>
      </c>
      <c r="U287" s="92">
        <v>0</v>
      </c>
      <c r="V287" s="92">
        <v>0</v>
      </c>
      <c r="W287" s="92">
        <v>0</v>
      </c>
      <c r="X287" s="92">
        <v>0</v>
      </c>
      <c r="Y287" s="92">
        <v>0</v>
      </c>
    </row>
    <row r="288" spans="2:25" ht="15.95" customHeight="1" x14ac:dyDescent="0.2">
      <c r="B288" s="125" t="s">
        <v>832</v>
      </c>
      <c r="C288" s="93" t="s">
        <v>833</v>
      </c>
      <c r="D288" s="139">
        <f>D263+D264+D265+D266+D276</f>
        <v>300000</v>
      </c>
      <c r="E288" s="135"/>
      <c r="F288" s="95">
        <f>F263+F264+F265+F266+F276</f>
        <v>0</v>
      </c>
      <c r="G288" s="95">
        <f t="shared" ref="G288:Y288" si="36">G263+G264+G265+G266+G276</f>
        <v>0</v>
      </c>
      <c r="H288" s="95">
        <f t="shared" si="36"/>
        <v>0</v>
      </c>
      <c r="I288" s="95">
        <f t="shared" si="36"/>
        <v>0</v>
      </c>
      <c r="J288" s="95">
        <f t="shared" si="36"/>
        <v>0</v>
      </c>
      <c r="K288" s="95">
        <f t="shared" si="36"/>
        <v>0</v>
      </c>
      <c r="L288" s="95">
        <f t="shared" si="36"/>
        <v>300000</v>
      </c>
      <c r="M288" s="95">
        <f t="shared" si="36"/>
        <v>0</v>
      </c>
      <c r="N288" s="95">
        <f t="shared" si="36"/>
        <v>0</v>
      </c>
      <c r="O288" s="95">
        <f t="shared" si="36"/>
        <v>0</v>
      </c>
      <c r="P288" s="95">
        <f t="shared" si="36"/>
        <v>0</v>
      </c>
      <c r="Q288" s="95">
        <f t="shared" si="36"/>
        <v>0</v>
      </c>
      <c r="R288" s="95">
        <f t="shared" si="36"/>
        <v>0</v>
      </c>
      <c r="S288" s="95">
        <f t="shared" si="36"/>
        <v>0</v>
      </c>
      <c r="T288" s="95">
        <f t="shared" si="36"/>
        <v>0</v>
      </c>
      <c r="U288" s="95">
        <f t="shared" si="36"/>
        <v>0</v>
      </c>
      <c r="V288" s="95">
        <f t="shared" si="36"/>
        <v>0</v>
      </c>
      <c r="W288" s="95">
        <f t="shared" si="36"/>
        <v>0</v>
      </c>
      <c r="X288" s="95">
        <f t="shared" si="36"/>
        <v>0</v>
      </c>
      <c r="Y288" s="95">
        <f t="shared" si="36"/>
        <v>0</v>
      </c>
    </row>
    <row r="289" spans="2:25" ht="15.95" customHeight="1" thickBot="1" x14ac:dyDescent="0.25">
      <c r="B289" s="131" t="s">
        <v>834</v>
      </c>
      <c r="C289" s="132" t="s">
        <v>835</v>
      </c>
      <c r="D289" s="141">
        <f>D49+D85+D191+D227+D236+D262+D288</f>
        <v>152740546</v>
      </c>
      <c r="E289" s="135"/>
      <c r="F289" s="95">
        <f>F49+F85+F191+F227+F236+F262+F288</f>
        <v>1525377</v>
      </c>
      <c r="G289" s="95">
        <f t="shared" ref="G289:Y289" si="37">G49+G85+G191+G227+G236+G262+G288</f>
        <v>254000</v>
      </c>
      <c r="H289" s="95">
        <f t="shared" si="37"/>
        <v>29088000</v>
      </c>
      <c r="I289" s="95">
        <f t="shared" si="37"/>
        <v>58787241</v>
      </c>
      <c r="J289" s="95">
        <f t="shared" si="37"/>
        <v>0</v>
      </c>
      <c r="K289" s="95">
        <f t="shared" si="37"/>
        <v>5669596</v>
      </c>
      <c r="L289" s="95">
        <f t="shared" si="37"/>
        <v>300000</v>
      </c>
      <c r="M289" s="95">
        <f t="shared" si="37"/>
        <v>4200000</v>
      </c>
      <c r="N289" s="95">
        <f t="shared" si="37"/>
        <v>3200000</v>
      </c>
      <c r="O289" s="95">
        <f t="shared" si="37"/>
        <v>82800</v>
      </c>
      <c r="P289" s="95">
        <f t="shared" si="37"/>
        <v>5842000</v>
      </c>
      <c r="Q289" s="95">
        <f t="shared" si="37"/>
        <v>518160</v>
      </c>
      <c r="R289" s="95">
        <f t="shared" si="37"/>
        <v>250000</v>
      </c>
      <c r="S289" s="95">
        <f t="shared" si="37"/>
        <v>43023372</v>
      </c>
      <c r="T289" s="95">
        <f t="shared" si="37"/>
        <v>0</v>
      </c>
      <c r="U289" s="95">
        <f t="shared" si="37"/>
        <v>0</v>
      </c>
      <c r="V289" s="95">
        <f t="shared" si="37"/>
        <v>0</v>
      </c>
      <c r="W289" s="95">
        <f t="shared" si="37"/>
        <v>0</v>
      </c>
      <c r="X289" s="95">
        <f t="shared" si="37"/>
        <v>0</v>
      </c>
      <c r="Y289" s="95">
        <f t="shared" si="37"/>
        <v>0</v>
      </c>
    </row>
  </sheetData>
  <mergeCells count="21">
    <mergeCell ref="P1:P5"/>
    <mergeCell ref="B4:D4"/>
    <mergeCell ref="F1:F5"/>
    <mergeCell ref="G1:G5"/>
    <mergeCell ref="H1:H5"/>
    <mergeCell ref="I1:I5"/>
    <mergeCell ref="J1:J5"/>
    <mergeCell ref="K1:K5"/>
    <mergeCell ref="L1:L5"/>
    <mergeCell ref="M1:M5"/>
    <mergeCell ref="N1:N5"/>
    <mergeCell ref="O1:O5"/>
    <mergeCell ref="Q1:Q5"/>
    <mergeCell ref="R1:R5"/>
    <mergeCell ref="S1:S5"/>
    <mergeCell ref="Y1:Y5"/>
    <mergeCell ref="T1:T5"/>
    <mergeCell ref="U1:U5"/>
    <mergeCell ref="V1:V5"/>
    <mergeCell ref="W1:W5"/>
    <mergeCell ref="X1:X5"/>
  </mergeCells>
  <printOptions horizontalCentered="1"/>
  <pageMargins left="0.59055118110236227" right="0.59055118110236227" top="0.59055118110236227" bottom="0.59055118110236227" header="0.31496062992125984" footer="0.31496062992125984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0"/>
  <sheetViews>
    <sheetView workbookViewId="0">
      <selection activeCell="C5" sqref="C5"/>
    </sheetView>
  </sheetViews>
  <sheetFormatPr defaultRowHeight="15.95" customHeight="1" x14ac:dyDescent="0.2"/>
  <cols>
    <col min="1" max="1" width="2.7109375" customWidth="1"/>
    <col min="2" max="2" width="3.7109375" customWidth="1"/>
    <col min="3" max="3" width="80.7109375" customWidth="1"/>
    <col min="4" max="4" width="13.7109375" customWidth="1"/>
    <col min="5" max="5" width="2.7109375" customWidth="1"/>
  </cols>
  <sheetData>
    <row r="1" spans="2:4" ht="15.95" customHeight="1" x14ac:dyDescent="0.25">
      <c r="C1" s="86" t="s">
        <v>1058</v>
      </c>
    </row>
    <row r="2" spans="2:4" ht="15.95" customHeight="1" x14ac:dyDescent="0.2">
      <c r="B2" s="83" t="s">
        <v>1059</v>
      </c>
      <c r="C2" s="84" t="s">
        <v>1222</v>
      </c>
    </row>
    <row r="3" spans="2:4" ht="15.95" customHeight="1" thickBot="1" x14ac:dyDescent="0.25">
      <c r="D3" t="s">
        <v>920</v>
      </c>
    </row>
    <row r="4" spans="2:4" ht="15.95" customHeight="1" x14ac:dyDescent="0.2">
      <c r="B4" s="236" t="s">
        <v>1028</v>
      </c>
      <c r="C4" s="237"/>
      <c r="D4" s="238"/>
    </row>
    <row r="5" spans="2:4" ht="15.95" customHeight="1" x14ac:dyDescent="0.2">
      <c r="B5" s="136" t="s">
        <v>1</v>
      </c>
      <c r="C5" s="112" t="s">
        <v>2</v>
      </c>
      <c r="D5" s="137" t="s">
        <v>1069</v>
      </c>
    </row>
    <row r="6" spans="2:4" ht="15.95" customHeight="1" x14ac:dyDescent="0.2">
      <c r="B6" s="136">
        <v>1</v>
      </c>
      <c r="C6" s="112">
        <v>2</v>
      </c>
      <c r="D6" s="137">
        <v>3</v>
      </c>
    </row>
    <row r="7" spans="2:4" ht="15.95" customHeight="1" x14ac:dyDescent="0.2">
      <c r="B7" s="144" t="s">
        <v>3</v>
      </c>
      <c r="C7" s="142" t="s">
        <v>836</v>
      </c>
      <c r="D7" s="145">
        <v>3093500</v>
      </c>
    </row>
    <row r="8" spans="2:4" ht="0.2" customHeight="1" x14ac:dyDescent="0.2">
      <c r="B8" s="144" t="s">
        <v>5</v>
      </c>
      <c r="C8" s="142" t="s">
        <v>837</v>
      </c>
      <c r="D8" s="145">
        <v>0</v>
      </c>
    </row>
    <row r="9" spans="2:4" ht="15.95" customHeight="1" x14ac:dyDescent="0.2">
      <c r="B9" s="144" t="s">
        <v>7</v>
      </c>
      <c r="C9" s="142" t="s">
        <v>838</v>
      </c>
      <c r="D9" s="145">
        <v>0</v>
      </c>
    </row>
    <row r="10" spans="2:4" ht="15.95" customHeight="1" x14ac:dyDescent="0.2">
      <c r="B10" s="144" t="s">
        <v>9</v>
      </c>
      <c r="C10" s="142" t="s">
        <v>839</v>
      </c>
      <c r="D10" s="145">
        <v>0</v>
      </c>
    </row>
    <row r="11" spans="2:4" ht="0.2" customHeight="1" x14ac:dyDescent="0.2">
      <c r="B11" s="144" t="s">
        <v>11</v>
      </c>
      <c r="C11" s="142" t="s">
        <v>840</v>
      </c>
      <c r="D11" s="145">
        <v>0</v>
      </c>
    </row>
    <row r="12" spans="2:4" ht="15.95" customHeight="1" x14ac:dyDescent="0.2">
      <c r="B12" s="146" t="s">
        <v>13</v>
      </c>
      <c r="C12" s="143" t="s">
        <v>841</v>
      </c>
      <c r="D12" s="147">
        <f>D7+D9+D10</f>
        <v>3093500</v>
      </c>
    </row>
    <row r="13" spans="2:4" ht="15.95" customHeight="1" x14ac:dyDescent="0.2">
      <c r="B13" s="144" t="s">
        <v>15</v>
      </c>
      <c r="C13" s="142" t="s">
        <v>842</v>
      </c>
      <c r="D13" s="145">
        <v>0</v>
      </c>
    </row>
    <row r="14" spans="2:4" ht="0.2" customHeight="1" x14ac:dyDescent="0.2">
      <c r="B14" s="144" t="s">
        <v>0</v>
      </c>
      <c r="C14" s="142" t="s">
        <v>843</v>
      </c>
      <c r="D14" s="145">
        <v>0</v>
      </c>
    </row>
    <row r="15" spans="2:4" ht="0.2" customHeight="1" x14ac:dyDescent="0.2">
      <c r="B15" s="144" t="s">
        <v>18</v>
      </c>
      <c r="C15" s="142" t="s">
        <v>844</v>
      </c>
      <c r="D15" s="145">
        <v>0</v>
      </c>
    </row>
    <row r="16" spans="2:4" ht="15.95" customHeight="1" x14ac:dyDescent="0.2">
      <c r="B16" s="144" t="s">
        <v>20</v>
      </c>
      <c r="C16" s="142" t="s">
        <v>845</v>
      </c>
      <c r="D16" s="145">
        <v>0</v>
      </c>
    </row>
    <row r="17" spans="2:4" ht="15.95" customHeight="1" x14ac:dyDescent="0.2">
      <c r="B17" s="144" t="s">
        <v>22</v>
      </c>
      <c r="C17" s="142" t="s">
        <v>846</v>
      </c>
      <c r="D17" s="145">
        <v>0</v>
      </c>
    </row>
    <row r="18" spans="2:4" ht="15.95" customHeight="1" x14ac:dyDescent="0.2">
      <c r="B18" s="144" t="s">
        <v>24</v>
      </c>
      <c r="C18" s="142" t="s">
        <v>847</v>
      </c>
      <c r="D18" s="145">
        <v>0</v>
      </c>
    </row>
    <row r="19" spans="2:4" ht="0.2" customHeight="1" x14ac:dyDescent="0.2">
      <c r="B19" s="144" t="s">
        <v>26</v>
      </c>
      <c r="C19" s="142" t="s">
        <v>848</v>
      </c>
      <c r="D19" s="145">
        <v>0</v>
      </c>
    </row>
    <row r="20" spans="2:4" ht="0.2" customHeight="1" x14ac:dyDescent="0.2">
      <c r="B20" s="144" t="s">
        <v>28</v>
      </c>
      <c r="C20" s="142" t="s">
        <v>849</v>
      </c>
      <c r="D20" s="145">
        <v>0</v>
      </c>
    </row>
    <row r="21" spans="2:4" ht="0.2" customHeight="1" x14ac:dyDescent="0.2">
      <c r="B21" s="144" t="s">
        <v>30</v>
      </c>
      <c r="C21" s="142" t="s">
        <v>850</v>
      </c>
      <c r="D21" s="145">
        <v>0</v>
      </c>
    </row>
    <row r="22" spans="2:4" ht="15.95" customHeight="1" x14ac:dyDescent="0.2">
      <c r="B22" s="144" t="s">
        <v>32</v>
      </c>
      <c r="C22" s="142" t="s">
        <v>851</v>
      </c>
      <c r="D22" s="145">
        <v>0</v>
      </c>
    </row>
    <row r="23" spans="2:4" ht="15.95" customHeight="1" x14ac:dyDescent="0.2">
      <c r="B23" s="144" t="s">
        <v>34</v>
      </c>
      <c r="C23" s="142" t="s">
        <v>852</v>
      </c>
      <c r="D23" s="145">
        <v>0</v>
      </c>
    </row>
    <row r="24" spans="2:4" ht="0.2" customHeight="1" x14ac:dyDescent="0.2">
      <c r="B24" s="144" t="s">
        <v>36</v>
      </c>
      <c r="C24" s="142" t="s">
        <v>853</v>
      </c>
      <c r="D24" s="145">
        <v>0</v>
      </c>
    </row>
    <row r="25" spans="2:4" ht="15.95" customHeight="1" x14ac:dyDescent="0.2">
      <c r="B25" s="146" t="s">
        <v>38</v>
      </c>
      <c r="C25" s="143" t="s">
        <v>854</v>
      </c>
      <c r="D25" s="147">
        <f>D13+D16+D17+D18+D22+D23</f>
        <v>0</v>
      </c>
    </row>
    <row r="26" spans="2:4" ht="15.95" customHeight="1" x14ac:dyDescent="0.2">
      <c r="B26" s="144" t="s">
        <v>40</v>
      </c>
      <c r="C26" s="142" t="s">
        <v>855</v>
      </c>
      <c r="D26" s="145">
        <v>0</v>
      </c>
    </row>
    <row r="27" spans="2:4" ht="15.95" customHeight="1" x14ac:dyDescent="0.2">
      <c r="B27" s="144" t="s">
        <v>42</v>
      </c>
      <c r="C27" s="142" t="s">
        <v>856</v>
      </c>
      <c r="D27" s="145">
        <v>2351489</v>
      </c>
    </row>
    <row r="28" spans="2:4" ht="15.95" customHeight="1" x14ac:dyDescent="0.2">
      <c r="B28" s="144" t="s">
        <v>44</v>
      </c>
      <c r="C28" s="142" t="s">
        <v>857</v>
      </c>
      <c r="D28" s="145">
        <v>0</v>
      </c>
    </row>
    <row r="29" spans="2:4" ht="15.95" customHeight="1" x14ac:dyDescent="0.2">
      <c r="B29" s="144" t="s">
        <v>46</v>
      </c>
      <c r="C29" s="142" t="s">
        <v>858</v>
      </c>
      <c r="D29" s="145">
        <v>0</v>
      </c>
    </row>
    <row r="30" spans="2:4" ht="15.95" customHeight="1" x14ac:dyDescent="0.2">
      <c r="B30" s="144" t="s">
        <v>48</v>
      </c>
      <c r="C30" s="142" t="s">
        <v>859</v>
      </c>
      <c r="D30" s="145">
        <v>396000</v>
      </c>
    </row>
    <row r="31" spans="2:4" ht="15.95" customHeight="1" x14ac:dyDescent="0.2">
      <c r="B31" s="144" t="s">
        <v>50</v>
      </c>
      <c r="C31" s="142" t="s">
        <v>860</v>
      </c>
      <c r="D31" s="145">
        <v>0</v>
      </c>
    </row>
    <row r="32" spans="2:4" ht="15.95" customHeight="1" x14ac:dyDescent="0.2">
      <c r="B32" s="144" t="s">
        <v>52</v>
      </c>
      <c r="C32" s="142" t="s">
        <v>861</v>
      </c>
      <c r="D32" s="145">
        <v>0</v>
      </c>
    </row>
    <row r="33" spans="2:4" ht="15.95" customHeight="1" x14ac:dyDescent="0.2">
      <c r="B33" s="144" t="s">
        <v>54</v>
      </c>
      <c r="C33" s="142" t="s">
        <v>862</v>
      </c>
      <c r="D33" s="145">
        <v>0</v>
      </c>
    </row>
    <row r="34" spans="2:4" ht="15.95" customHeight="1" x14ac:dyDescent="0.2">
      <c r="B34" s="144" t="s">
        <v>56</v>
      </c>
      <c r="C34" s="142" t="s">
        <v>863</v>
      </c>
      <c r="D34" s="145">
        <v>0</v>
      </c>
    </row>
    <row r="35" spans="2:4" ht="15.95" customHeight="1" x14ac:dyDescent="0.2">
      <c r="B35" s="146" t="s">
        <v>58</v>
      </c>
      <c r="C35" s="143" t="s">
        <v>864</v>
      </c>
      <c r="D35" s="147">
        <f>D12+D25+D26+D27+D28+D29+D30+D31+D34</f>
        <v>5840989</v>
      </c>
    </row>
    <row r="36" spans="2:4" ht="15.95" customHeight="1" x14ac:dyDescent="0.2">
      <c r="B36" s="144" t="s">
        <v>60</v>
      </c>
      <c r="C36" s="142" t="s">
        <v>865</v>
      </c>
      <c r="D36" s="145">
        <v>0</v>
      </c>
    </row>
    <row r="37" spans="2:4" ht="15.95" customHeight="1" x14ac:dyDescent="0.2">
      <c r="B37" s="144" t="s">
        <v>62</v>
      </c>
      <c r="C37" s="142" t="s">
        <v>866</v>
      </c>
      <c r="D37" s="145">
        <v>0</v>
      </c>
    </row>
    <row r="38" spans="2:4" ht="15.95" customHeight="1" x14ac:dyDescent="0.2">
      <c r="B38" s="144" t="s">
        <v>64</v>
      </c>
      <c r="C38" s="142" t="s">
        <v>867</v>
      </c>
      <c r="D38" s="145">
        <v>0</v>
      </c>
    </row>
    <row r="39" spans="2:4" ht="0.2" customHeight="1" x14ac:dyDescent="0.2">
      <c r="B39" s="144" t="s">
        <v>66</v>
      </c>
      <c r="C39" s="142" t="s">
        <v>868</v>
      </c>
      <c r="D39" s="145">
        <v>0</v>
      </c>
    </row>
    <row r="40" spans="2:4" ht="15.95" customHeight="1" x14ac:dyDescent="0.2">
      <c r="B40" s="144" t="s">
        <v>68</v>
      </c>
      <c r="C40" s="142" t="s">
        <v>869</v>
      </c>
      <c r="D40" s="145">
        <v>0</v>
      </c>
    </row>
    <row r="41" spans="2:4" ht="15.95" customHeight="1" x14ac:dyDescent="0.2">
      <c r="B41" s="144" t="s">
        <v>70</v>
      </c>
      <c r="C41" s="142" t="s">
        <v>870</v>
      </c>
      <c r="D41" s="145">
        <v>0</v>
      </c>
    </row>
    <row r="42" spans="2:4" ht="0.2" customHeight="1" x14ac:dyDescent="0.2">
      <c r="B42" s="144" t="s">
        <v>72</v>
      </c>
      <c r="C42" s="142" t="s">
        <v>871</v>
      </c>
      <c r="D42" s="145">
        <v>0</v>
      </c>
    </row>
    <row r="43" spans="2:4" ht="15.95" customHeight="1" x14ac:dyDescent="0.2">
      <c r="B43" s="144" t="s">
        <v>74</v>
      </c>
      <c r="C43" s="142" t="s">
        <v>872</v>
      </c>
      <c r="D43" s="145">
        <v>0</v>
      </c>
    </row>
    <row r="44" spans="2:4" ht="15.95" customHeight="1" x14ac:dyDescent="0.2">
      <c r="B44" s="144" t="s">
        <v>76</v>
      </c>
      <c r="C44" s="142" t="s">
        <v>873</v>
      </c>
      <c r="D44" s="145">
        <v>0</v>
      </c>
    </row>
    <row r="45" spans="2:4" ht="15.95" customHeight="1" x14ac:dyDescent="0.2">
      <c r="B45" s="144" t="s">
        <v>78</v>
      </c>
      <c r="C45" s="142" t="s">
        <v>874</v>
      </c>
      <c r="D45" s="145">
        <v>0</v>
      </c>
    </row>
    <row r="46" spans="2:4" ht="15.95" customHeight="1" thickBot="1" x14ac:dyDescent="0.25">
      <c r="B46" s="148" t="s">
        <v>80</v>
      </c>
      <c r="C46" s="149" t="s">
        <v>875</v>
      </c>
      <c r="D46" s="150">
        <f>D35+D43+D44+D45</f>
        <v>5840989</v>
      </c>
    </row>
    <row r="48" spans="2:4" ht="15.95" customHeight="1" x14ac:dyDescent="0.2">
      <c r="C48" s="5" t="s">
        <v>910</v>
      </c>
      <c r="D48" s="2">
        <f>'03-Kolts-kiad'!D278</f>
        <v>425644011</v>
      </c>
    </row>
    <row r="50" spans="3:4" ht="15.95" customHeight="1" x14ac:dyDescent="0.2">
      <c r="C50" s="5" t="s">
        <v>911</v>
      </c>
      <c r="D50" s="2">
        <f>D46+D48</f>
        <v>431485000</v>
      </c>
    </row>
  </sheetData>
  <mergeCells count="1">
    <mergeCell ref="B4:D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8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workbookViewId="0">
      <selection activeCell="C5" sqref="C5"/>
    </sheetView>
  </sheetViews>
  <sheetFormatPr defaultRowHeight="12.75" x14ac:dyDescent="0.2"/>
  <cols>
    <col min="1" max="1" width="2.7109375" customWidth="1"/>
    <col min="2" max="2" width="3.7109375" customWidth="1"/>
    <col min="3" max="3" width="80.7109375" customWidth="1"/>
    <col min="4" max="4" width="13.7109375" customWidth="1"/>
    <col min="5" max="5" width="2.7109375" customWidth="1"/>
    <col min="6" max="6" width="13.7109375" customWidth="1"/>
  </cols>
  <sheetData>
    <row r="1" spans="2:4" ht="15.95" customHeight="1" x14ac:dyDescent="0.25">
      <c r="C1" s="86" t="s">
        <v>1058</v>
      </c>
    </row>
    <row r="2" spans="2:4" ht="15.95" customHeight="1" x14ac:dyDescent="0.2">
      <c r="B2" s="83" t="s">
        <v>1060</v>
      </c>
      <c r="C2" s="84" t="s">
        <v>1222</v>
      </c>
    </row>
    <row r="3" spans="2:4" ht="15.95" customHeight="1" thickBot="1" x14ac:dyDescent="0.25">
      <c r="D3" t="s">
        <v>920</v>
      </c>
    </row>
    <row r="4" spans="2:4" ht="15.95" customHeight="1" x14ac:dyDescent="0.2">
      <c r="B4" s="236" t="s">
        <v>1029</v>
      </c>
      <c r="C4" s="237"/>
      <c r="D4" s="238"/>
    </row>
    <row r="5" spans="2:4" ht="15.95" customHeight="1" x14ac:dyDescent="0.2">
      <c r="B5" s="136" t="s">
        <v>1</v>
      </c>
      <c r="C5" s="112" t="s">
        <v>2</v>
      </c>
      <c r="D5" s="137" t="s">
        <v>1069</v>
      </c>
    </row>
    <row r="6" spans="2:4" ht="15.95" customHeight="1" x14ac:dyDescent="0.2">
      <c r="B6" s="136">
        <v>1</v>
      </c>
      <c r="C6" s="112">
        <v>2</v>
      </c>
      <c r="D6" s="137">
        <v>3</v>
      </c>
    </row>
    <row r="7" spans="2:4" ht="15.95" customHeight="1" x14ac:dyDescent="0.2">
      <c r="B7" s="144" t="s">
        <v>3</v>
      </c>
      <c r="C7" s="142" t="s">
        <v>876</v>
      </c>
      <c r="D7" s="145">
        <v>0</v>
      </c>
    </row>
    <row r="8" spans="2:4" ht="15.95" customHeight="1" x14ac:dyDescent="0.2">
      <c r="B8" s="144" t="s">
        <v>5</v>
      </c>
      <c r="C8" s="142" t="s">
        <v>877</v>
      </c>
      <c r="D8" s="145">
        <v>0</v>
      </c>
    </row>
    <row r="9" spans="2:4" ht="15.95" customHeight="1" x14ac:dyDescent="0.2">
      <c r="B9" s="144" t="s">
        <v>7</v>
      </c>
      <c r="C9" s="142" t="s">
        <v>878</v>
      </c>
      <c r="D9" s="145">
        <v>0</v>
      </c>
    </row>
    <row r="10" spans="2:4" ht="15.95" customHeight="1" x14ac:dyDescent="0.2">
      <c r="B10" s="146" t="s">
        <v>9</v>
      </c>
      <c r="C10" s="143" t="s">
        <v>879</v>
      </c>
      <c r="D10" s="147">
        <f>D7+D8+D9</f>
        <v>0</v>
      </c>
    </row>
    <row r="11" spans="2:4" ht="15.95" customHeight="1" x14ac:dyDescent="0.2">
      <c r="B11" s="144" t="s">
        <v>11</v>
      </c>
      <c r="C11" s="142" t="s">
        <v>880</v>
      </c>
      <c r="D11" s="151">
        <f>D12+D13</f>
        <v>0</v>
      </c>
    </row>
    <row r="12" spans="2:4" ht="0.2" customHeight="1" x14ac:dyDescent="0.2">
      <c r="B12" s="144" t="s">
        <v>13</v>
      </c>
      <c r="C12" s="142" t="s">
        <v>881</v>
      </c>
      <c r="D12" s="145">
        <v>0</v>
      </c>
    </row>
    <row r="13" spans="2:4" ht="0.2" customHeight="1" x14ac:dyDescent="0.2">
      <c r="B13" s="144" t="s">
        <v>15</v>
      </c>
      <c r="C13" s="142" t="s">
        <v>882</v>
      </c>
      <c r="D13" s="145">
        <v>0</v>
      </c>
    </row>
    <row r="14" spans="2:4" ht="15.95" customHeight="1" x14ac:dyDescent="0.2">
      <c r="B14" s="144" t="s">
        <v>0</v>
      </c>
      <c r="C14" s="142" t="s">
        <v>883</v>
      </c>
      <c r="D14" s="145">
        <v>0</v>
      </c>
    </row>
    <row r="15" spans="2:4" ht="15.95" customHeight="1" x14ac:dyDescent="0.2">
      <c r="B15" s="144" t="s">
        <v>18</v>
      </c>
      <c r="C15" s="142" t="s">
        <v>884</v>
      </c>
      <c r="D15" s="145">
        <v>0</v>
      </c>
    </row>
    <row r="16" spans="2:4" ht="15.95" customHeight="1" x14ac:dyDescent="0.2">
      <c r="B16" s="144" t="s">
        <v>20</v>
      </c>
      <c r="C16" s="142" t="s">
        <v>885</v>
      </c>
      <c r="D16" s="145">
        <v>0</v>
      </c>
    </row>
    <row r="17" spans="2:6" ht="15.95" customHeight="1" x14ac:dyDescent="0.2">
      <c r="B17" s="146" t="s">
        <v>22</v>
      </c>
      <c r="C17" s="143" t="s">
        <v>886</v>
      </c>
      <c r="D17" s="147">
        <f>D11+D14+D15+D16</f>
        <v>0</v>
      </c>
    </row>
    <row r="18" spans="2:6" ht="15.95" customHeight="1" x14ac:dyDescent="0.2">
      <c r="B18" s="144" t="s">
        <v>24</v>
      </c>
      <c r="C18" s="142" t="s">
        <v>887</v>
      </c>
      <c r="D18" s="145">
        <v>278744454</v>
      </c>
      <c r="F18" s="1"/>
    </row>
    <row r="19" spans="2:6" ht="15.95" customHeight="1" x14ac:dyDescent="0.2">
      <c r="B19" s="144" t="s">
        <v>26</v>
      </c>
      <c r="C19" s="142" t="s">
        <v>888</v>
      </c>
      <c r="D19" s="145">
        <v>0</v>
      </c>
    </row>
    <row r="20" spans="2:6" ht="15.95" customHeight="1" x14ac:dyDescent="0.2">
      <c r="B20" s="146" t="s">
        <v>28</v>
      </c>
      <c r="C20" s="143" t="s">
        <v>889</v>
      </c>
      <c r="D20" s="147">
        <f>D18+D19</f>
        <v>278744454</v>
      </c>
    </row>
    <row r="21" spans="2:6" ht="15.95" customHeight="1" x14ac:dyDescent="0.2">
      <c r="B21" s="144" t="s">
        <v>30</v>
      </c>
      <c r="C21" s="142" t="s">
        <v>890</v>
      </c>
      <c r="D21" s="145">
        <v>0</v>
      </c>
    </row>
    <row r="22" spans="2:6" ht="15.95" customHeight="1" x14ac:dyDescent="0.2">
      <c r="B22" s="144" t="s">
        <v>32</v>
      </c>
      <c r="C22" s="142" t="s">
        <v>891</v>
      </c>
      <c r="D22" s="145">
        <v>0</v>
      </c>
    </row>
    <row r="23" spans="2:6" ht="15.95" customHeight="1" x14ac:dyDescent="0.2">
      <c r="B23" s="144" t="s">
        <v>34</v>
      </c>
      <c r="C23" s="142" t="s">
        <v>892</v>
      </c>
      <c r="D23" s="145">
        <v>0</v>
      </c>
    </row>
    <row r="24" spans="2:6" ht="15.95" customHeight="1" x14ac:dyDescent="0.2">
      <c r="B24" s="144" t="s">
        <v>36</v>
      </c>
      <c r="C24" s="142" t="s">
        <v>893</v>
      </c>
      <c r="D24" s="145">
        <v>0</v>
      </c>
    </row>
    <row r="25" spans="2:6" ht="15.95" customHeight="1" x14ac:dyDescent="0.2">
      <c r="B25" s="144" t="s">
        <v>38</v>
      </c>
      <c r="C25" s="142" t="s">
        <v>894</v>
      </c>
      <c r="D25" s="145">
        <v>0</v>
      </c>
    </row>
    <row r="26" spans="2:6" ht="15.95" customHeight="1" x14ac:dyDescent="0.2">
      <c r="B26" s="144" t="s">
        <v>40</v>
      </c>
      <c r="C26" s="142" t="s">
        <v>895</v>
      </c>
      <c r="D26" s="145">
        <v>0</v>
      </c>
    </row>
    <row r="27" spans="2:6" ht="15.95" customHeight="1" x14ac:dyDescent="0.2">
      <c r="B27" s="144" t="s">
        <v>42</v>
      </c>
      <c r="C27" s="142" t="s">
        <v>896</v>
      </c>
      <c r="D27" s="145">
        <v>0</v>
      </c>
    </row>
    <row r="28" spans="2:6" ht="15.95" customHeight="1" x14ac:dyDescent="0.2">
      <c r="B28" s="144" t="s">
        <v>44</v>
      </c>
      <c r="C28" s="142" t="s">
        <v>897</v>
      </c>
      <c r="D28" s="145">
        <f>D26+D27</f>
        <v>0</v>
      </c>
    </row>
    <row r="29" spans="2:6" ht="15.95" customHeight="1" x14ac:dyDescent="0.2">
      <c r="B29" s="146" t="s">
        <v>46</v>
      </c>
      <c r="C29" s="143" t="s">
        <v>898</v>
      </c>
      <c r="D29" s="147">
        <f>D10+D17+D20+D21+D22+D23+D24+D25+D28</f>
        <v>278744454</v>
      </c>
    </row>
    <row r="30" spans="2:6" ht="15.95" customHeight="1" x14ac:dyDescent="0.2">
      <c r="B30" s="144" t="s">
        <v>48</v>
      </c>
      <c r="C30" s="142" t="s">
        <v>899</v>
      </c>
      <c r="D30" s="145">
        <v>0</v>
      </c>
    </row>
    <row r="31" spans="2:6" ht="15.95" customHeight="1" x14ac:dyDescent="0.2">
      <c r="B31" s="144" t="s">
        <v>50</v>
      </c>
      <c r="C31" s="142" t="s">
        <v>900</v>
      </c>
      <c r="D31" s="145">
        <v>0</v>
      </c>
    </row>
    <row r="32" spans="2:6" ht="15.95" customHeight="1" x14ac:dyDescent="0.2">
      <c r="B32" s="144" t="s">
        <v>52</v>
      </c>
      <c r="C32" s="142" t="s">
        <v>901</v>
      </c>
      <c r="D32" s="145">
        <v>0</v>
      </c>
    </row>
    <row r="33" spans="2:4" ht="15.95" customHeight="1" x14ac:dyDescent="0.2">
      <c r="B33" s="144" t="s">
        <v>54</v>
      </c>
      <c r="C33" s="142" t="s">
        <v>902</v>
      </c>
      <c r="D33" s="145">
        <v>0</v>
      </c>
    </row>
    <row r="34" spans="2:4" ht="15.95" customHeight="1" x14ac:dyDescent="0.2">
      <c r="B34" s="144" t="s">
        <v>56</v>
      </c>
      <c r="C34" s="142" t="s">
        <v>903</v>
      </c>
      <c r="D34" s="145">
        <v>0</v>
      </c>
    </row>
    <row r="35" spans="2:4" ht="15.95" customHeight="1" x14ac:dyDescent="0.2">
      <c r="B35" s="146" t="s">
        <v>58</v>
      </c>
      <c r="C35" s="143" t="s">
        <v>904</v>
      </c>
      <c r="D35" s="147">
        <f>D30+D31+D32+D33+D34</f>
        <v>0</v>
      </c>
    </row>
    <row r="36" spans="2:4" ht="15.95" customHeight="1" x14ac:dyDescent="0.2">
      <c r="B36" s="144" t="s">
        <v>60</v>
      </c>
      <c r="C36" s="142" t="s">
        <v>905</v>
      </c>
      <c r="D36" s="145">
        <v>0</v>
      </c>
    </row>
    <row r="37" spans="2:4" ht="15.95" customHeight="1" x14ac:dyDescent="0.2">
      <c r="B37" s="144" t="s">
        <v>62</v>
      </c>
      <c r="C37" s="142" t="s">
        <v>906</v>
      </c>
      <c r="D37" s="145">
        <v>0</v>
      </c>
    </row>
    <row r="38" spans="2:4" ht="15.95" customHeight="1" thickBot="1" x14ac:dyDescent="0.25">
      <c r="B38" s="152" t="s">
        <v>64</v>
      </c>
      <c r="C38" s="153" t="s">
        <v>907</v>
      </c>
      <c r="D38" s="154">
        <f>D29+D35+D36+D37</f>
        <v>278744454</v>
      </c>
    </row>
    <row r="40" spans="2:4" ht="15" x14ac:dyDescent="0.2">
      <c r="C40" s="3" t="s">
        <v>908</v>
      </c>
      <c r="D40" s="4">
        <f>'04-Kolts-bev'!D289</f>
        <v>152740546</v>
      </c>
    </row>
    <row r="42" spans="2:4" ht="15" x14ac:dyDescent="0.2">
      <c r="C42" s="10" t="s">
        <v>909</v>
      </c>
      <c r="D42" s="11">
        <f>D38+D40</f>
        <v>431485000</v>
      </c>
    </row>
    <row r="44" spans="2:4" ht="15" x14ac:dyDescent="0.2">
      <c r="C44" s="9" t="s">
        <v>911</v>
      </c>
      <c r="D44" s="8">
        <f>'05-Fin-kiad'!D50</f>
        <v>431485000</v>
      </c>
    </row>
    <row r="46" spans="2:4" ht="15" x14ac:dyDescent="0.25">
      <c r="C46" s="12" t="s">
        <v>1130</v>
      </c>
      <c r="D46" s="13">
        <f>D42-D44</f>
        <v>0</v>
      </c>
    </row>
  </sheetData>
  <mergeCells count="1">
    <mergeCell ref="B4:D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8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3"/>
  <sheetViews>
    <sheetView workbookViewId="0">
      <selection activeCell="C5" sqref="C5"/>
    </sheetView>
  </sheetViews>
  <sheetFormatPr defaultColWidth="2.7109375" defaultRowHeight="15" x14ac:dyDescent="0.2"/>
  <cols>
    <col min="1" max="1" width="2.7109375" style="68"/>
    <col min="2" max="2" width="4.140625" style="68" bestFit="1" customWidth="1"/>
    <col min="3" max="3" width="50.85546875" style="68" customWidth="1"/>
    <col min="4" max="4" width="20.42578125" style="68" customWidth="1"/>
    <col min="5" max="16384" width="2.7109375" style="68"/>
  </cols>
  <sheetData>
    <row r="2" spans="2:4" ht="18" x14ac:dyDescent="0.25">
      <c r="C2" s="87" t="s">
        <v>1044</v>
      </c>
    </row>
    <row r="3" spans="2:4" ht="18" x14ac:dyDescent="0.25">
      <c r="C3" s="87" t="s">
        <v>1061</v>
      </c>
    </row>
    <row r="4" spans="2:4" ht="18" x14ac:dyDescent="0.25">
      <c r="C4" s="70"/>
    </row>
    <row r="6" spans="2:4" ht="15.75" x14ac:dyDescent="0.2">
      <c r="B6" s="83" t="s">
        <v>1062</v>
      </c>
      <c r="C6" s="84" t="s">
        <v>1222</v>
      </c>
    </row>
    <row r="9" spans="2:4" x14ac:dyDescent="0.2">
      <c r="C9" s="68" t="s">
        <v>1154</v>
      </c>
    </row>
    <row r="11" spans="2:4" x14ac:dyDescent="0.2">
      <c r="D11" s="69" t="s">
        <v>1050</v>
      </c>
    </row>
    <row r="12" spans="2:4" x14ac:dyDescent="0.2">
      <c r="D12" s="69"/>
    </row>
    <row r="13" spans="2:4" ht="15.75" thickBot="1" x14ac:dyDescent="0.25">
      <c r="D13" s="69"/>
    </row>
    <row r="14" spans="2:4" ht="15.75" x14ac:dyDescent="0.25">
      <c r="C14" s="71" t="s">
        <v>1048</v>
      </c>
      <c r="D14" s="76" t="s">
        <v>1049</v>
      </c>
    </row>
    <row r="15" spans="2:4" x14ac:dyDescent="0.2">
      <c r="C15" s="72" t="s">
        <v>1156</v>
      </c>
      <c r="D15" s="73">
        <v>210406679</v>
      </c>
    </row>
    <row r="16" spans="2:4" x14ac:dyDescent="0.2">
      <c r="C16" s="72" t="s">
        <v>1155</v>
      </c>
      <c r="D16" s="73">
        <v>23840000</v>
      </c>
    </row>
    <row r="17" spans="3:4" x14ac:dyDescent="0.2">
      <c r="C17" s="72" t="s">
        <v>1157</v>
      </c>
      <c r="D17" s="73">
        <v>20276958</v>
      </c>
    </row>
    <row r="18" spans="3:4" x14ac:dyDescent="0.2">
      <c r="C18" s="72" t="s">
        <v>1158</v>
      </c>
      <c r="D18" s="73">
        <v>1598325</v>
      </c>
    </row>
    <row r="19" spans="3:4" x14ac:dyDescent="0.2">
      <c r="C19" s="72" t="s">
        <v>1161</v>
      </c>
      <c r="D19" s="73">
        <v>762000</v>
      </c>
    </row>
    <row r="20" spans="3:4" x14ac:dyDescent="0.2">
      <c r="C20" s="72" t="s">
        <v>1162</v>
      </c>
      <c r="D20" s="73">
        <v>9513940</v>
      </c>
    </row>
    <row r="21" spans="3:4" x14ac:dyDescent="0.2">
      <c r="C21" s="72"/>
      <c r="D21" s="73">
        <v>0</v>
      </c>
    </row>
    <row r="22" spans="3:4" x14ac:dyDescent="0.2">
      <c r="C22" s="72"/>
      <c r="D22" s="73">
        <v>0</v>
      </c>
    </row>
    <row r="23" spans="3:4" x14ac:dyDescent="0.2">
      <c r="C23" s="72"/>
      <c r="D23" s="73">
        <v>0</v>
      </c>
    </row>
    <row r="24" spans="3:4" ht="16.5" thickBot="1" x14ac:dyDescent="0.3">
      <c r="C24" s="74" t="s">
        <v>1046</v>
      </c>
      <c r="D24" s="75">
        <f>SUM(D15:D23)</f>
        <v>266397902</v>
      </c>
    </row>
    <row r="32" spans="3:4" ht="15.75" x14ac:dyDescent="0.25">
      <c r="C32" s="155" t="s">
        <v>1164</v>
      </c>
      <c r="D32" s="156">
        <f>'03-Kolts-kiad'!D210+'03-Kolts-kiad'!D215</f>
        <v>266397902</v>
      </c>
    </row>
    <row r="33" spans="3:4" ht="15.75" x14ac:dyDescent="0.25">
      <c r="C33" s="155" t="s">
        <v>1163</v>
      </c>
      <c r="D33" s="156">
        <f>D32-D24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C5" sqref="C5"/>
    </sheetView>
  </sheetViews>
  <sheetFormatPr defaultRowHeight="12.75" x14ac:dyDescent="0.2"/>
  <cols>
    <col min="1" max="1" width="2.7109375" style="43" customWidth="1"/>
    <col min="2" max="2" width="11.140625" style="43" hidden="1" customWidth="1"/>
    <col min="3" max="3" width="30.5703125" customWidth="1"/>
    <col min="4" max="16" width="12.7109375" customWidth="1"/>
    <col min="17" max="17" width="11.140625" hidden="1" customWidth="1"/>
  </cols>
  <sheetData>
    <row r="1" spans="2:17" s="44" customFormat="1" x14ac:dyDescent="0.2"/>
    <row r="2" spans="2:17" s="44" customFormat="1" ht="20.25" x14ac:dyDescent="0.3">
      <c r="D2" s="239" t="s">
        <v>1058</v>
      </c>
      <c r="E2" s="239"/>
      <c r="F2" s="239"/>
      <c r="G2" s="239"/>
      <c r="H2" s="239"/>
      <c r="I2" s="239"/>
      <c r="J2" s="239"/>
      <c r="K2" s="239"/>
      <c r="L2" s="239"/>
      <c r="M2" s="239"/>
      <c r="N2" s="239"/>
    </row>
    <row r="3" spans="2:17" s="44" customFormat="1" ht="18" x14ac:dyDescent="0.2">
      <c r="E3" s="82" t="s">
        <v>1063</v>
      </c>
      <c r="F3" s="80" t="s">
        <v>1222</v>
      </c>
    </row>
    <row r="4" spans="2:17" s="44" customFormat="1" x14ac:dyDescent="0.2"/>
    <row r="6" spans="2:17" x14ac:dyDescent="0.2">
      <c r="O6" s="46" t="s">
        <v>920</v>
      </c>
    </row>
    <row r="7" spans="2:17" ht="13.5" thickBot="1" x14ac:dyDescent="0.25"/>
    <row r="8" spans="2:17" x14ac:dyDescent="0.2">
      <c r="C8" s="48" t="s">
        <v>2</v>
      </c>
      <c r="D8" s="49" t="s">
        <v>1070</v>
      </c>
      <c r="E8" s="49" t="s">
        <v>1071</v>
      </c>
      <c r="F8" s="49" t="s">
        <v>1072</v>
      </c>
      <c r="G8" s="49" t="s">
        <v>1073</v>
      </c>
      <c r="H8" s="49" t="s">
        <v>1074</v>
      </c>
      <c r="I8" s="49" t="s">
        <v>1075</v>
      </c>
      <c r="J8" s="49" t="s">
        <v>1076</v>
      </c>
      <c r="K8" s="49" t="s">
        <v>1077</v>
      </c>
      <c r="L8" s="49" t="s">
        <v>1078</v>
      </c>
      <c r="M8" s="49" t="s">
        <v>1079</v>
      </c>
      <c r="N8" s="49" t="s">
        <v>1080</v>
      </c>
      <c r="O8" s="49" t="s">
        <v>1081</v>
      </c>
      <c r="P8" s="50" t="s">
        <v>1030</v>
      </c>
    </row>
    <row r="9" spans="2:17" ht="13.5" thickBot="1" x14ac:dyDescent="0.25">
      <c r="C9" s="55" t="s">
        <v>1031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7"/>
    </row>
    <row r="10" spans="2:17" x14ac:dyDescent="0.2">
      <c r="B10" s="45">
        <f>'04-Kolts-bev'!D49</f>
        <v>72189637</v>
      </c>
      <c r="C10" s="48" t="s">
        <v>929</v>
      </c>
      <c r="D10" s="61">
        <v>6015803</v>
      </c>
      <c r="E10" s="61">
        <f>D10</f>
        <v>6015803</v>
      </c>
      <c r="F10" s="61">
        <f t="shared" ref="F10:M10" si="0">E10</f>
        <v>6015803</v>
      </c>
      <c r="G10" s="61">
        <f t="shared" si="0"/>
        <v>6015803</v>
      </c>
      <c r="H10" s="61">
        <f t="shared" si="0"/>
        <v>6015803</v>
      </c>
      <c r="I10" s="61">
        <f t="shared" si="0"/>
        <v>6015803</v>
      </c>
      <c r="J10" s="61">
        <f t="shared" si="0"/>
        <v>6015803</v>
      </c>
      <c r="K10" s="61">
        <f t="shared" si="0"/>
        <v>6015803</v>
      </c>
      <c r="L10" s="61">
        <f t="shared" si="0"/>
        <v>6015803</v>
      </c>
      <c r="M10" s="61">
        <f t="shared" si="0"/>
        <v>6015803</v>
      </c>
      <c r="N10" s="61">
        <v>6015803</v>
      </c>
      <c r="O10" s="61">
        <v>6015804</v>
      </c>
      <c r="P10" s="62">
        <f>SUM(D10:O10)</f>
        <v>72189637</v>
      </c>
      <c r="Q10" s="45" t="str">
        <f t="shared" ref="Q10:Q17" si="1">IF(P10=B10,"OK","Jav")</f>
        <v>OK</v>
      </c>
    </row>
    <row r="11" spans="2:17" x14ac:dyDescent="0.2">
      <c r="B11" s="45">
        <f>'04-Kolts-bev'!D191</f>
        <v>43023372</v>
      </c>
      <c r="C11" s="52" t="s">
        <v>978</v>
      </c>
      <c r="D11" s="47">
        <v>100000</v>
      </c>
      <c r="E11" s="47">
        <v>200000</v>
      </c>
      <c r="F11" s="47">
        <v>15500000</v>
      </c>
      <c r="G11" s="47">
        <v>5000000</v>
      </c>
      <c r="H11" s="47">
        <v>500000</v>
      </c>
      <c r="I11" s="47">
        <v>1000000</v>
      </c>
      <c r="J11" s="47">
        <v>250000</v>
      </c>
      <c r="K11" s="47">
        <v>500000</v>
      </c>
      <c r="L11" s="47">
        <v>15500000</v>
      </c>
      <c r="M11" s="47">
        <v>4000000</v>
      </c>
      <c r="N11" s="47">
        <v>400000</v>
      </c>
      <c r="O11" s="47">
        <v>73372</v>
      </c>
      <c r="P11" s="51">
        <f t="shared" ref="P11:P17" si="2">SUM(D11:O11)</f>
        <v>43023372</v>
      </c>
      <c r="Q11" s="45" t="str">
        <f t="shared" si="1"/>
        <v>OK</v>
      </c>
    </row>
    <row r="12" spans="2:17" x14ac:dyDescent="0.2">
      <c r="B12" s="45">
        <f>'04-Kolts-bev'!D227</f>
        <v>16282657</v>
      </c>
      <c r="C12" s="52" t="s">
        <v>981</v>
      </c>
      <c r="D12" s="47">
        <v>1356888</v>
      </c>
      <c r="E12" s="47">
        <f>D12</f>
        <v>1356888</v>
      </c>
      <c r="F12" s="47">
        <f t="shared" ref="F12:M12" si="3">E12</f>
        <v>1356888</v>
      </c>
      <c r="G12" s="47">
        <f t="shared" si="3"/>
        <v>1356888</v>
      </c>
      <c r="H12" s="47">
        <f t="shared" si="3"/>
        <v>1356888</v>
      </c>
      <c r="I12" s="47">
        <f t="shared" si="3"/>
        <v>1356888</v>
      </c>
      <c r="J12" s="47">
        <f t="shared" si="3"/>
        <v>1356888</v>
      </c>
      <c r="K12" s="47">
        <f t="shared" si="3"/>
        <v>1356888</v>
      </c>
      <c r="L12" s="47">
        <f t="shared" si="3"/>
        <v>1356888</v>
      </c>
      <c r="M12" s="47">
        <f t="shared" si="3"/>
        <v>1356888</v>
      </c>
      <c r="N12" s="47">
        <v>1356888</v>
      </c>
      <c r="O12" s="47">
        <v>1356889</v>
      </c>
      <c r="P12" s="51">
        <f t="shared" si="2"/>
        <v>16282657</v>
      </c>
      <c r="Q12" s="45" t="str">
        <f t="shared" si="1"/>
        <v>OK</v>
      </c>
    </row>
    <row r="13" spans="2:17" s="43" customFormat="1" x14ac:dyDescent="0.2">
      <c r="B13" s="45">
        <f>'04-Kolts-bev'!D236</f>
        <v>20944880</v>
      </c>
      <c r="C13" s="52" t="s">
        <v>985</v>
      </c>
      <c r="D13" s="47">
        <v>5228346</v>
      </c>
      <c r="E13" s="47"/>
      <c r="F13" s="47"/>
      <c r="G13" s="47">
        <v>3149606</v>
      </c>
      <c r="H13" s="47"/>
      <c r="I13" s="47"/>
      <c r="J13" s="47">
        <v>4188976</v>
      </c>
      <c r="K13" s="47">
        <v>4188976</v>
      </c>
      <c r="L13" s="47">
        <v>4188976</v>
      </c>
      <c r="M13" s="47"/>
      <c r="N13" s="47"/>
      <c r="O13" s="47"/>
      <c r="P13" s="51">
        <f t="shared" si="2"/>
        <v>20944880</v>
      </c>
      <c r="Q13" s="45" t="str">
        <f t="shared" si="1"/>
        <v>OK</v>
      </c>
    </row>
    <row r="14" spans="2:17" x14ac:dyDescent="0.2">
      <c r="B14" s="45">
        <f>'04-Kolts-bev'!D276</f>
        <v>300000</v>
      </c>
      <c r="C14" s="52" t="s">
        <v>1166</v>
      </c>
      <c r="D14" s="47"/>
      <c r="E14" s="47"/>
      <c r="F14" s="47"/>
      <c r="G14" s="47">
        <v>100000</v>
      </c>
      <c r="H14" s="47"/>
      <c r="I14" s="47"/>
      <c r="J14" s="47"/>
      <c r="K14" s="47">
        <v>100000</v>
      </c>
      <c r="L14" s="47"/>
      <c r="M14" s="47"/>
      <c r="N14" s="47"/>
      <c r="O14" s="47">
        <v>100000</v>
      </c>
      <c r="P14" s="51">
        <f t="shared" si="2"/>
        <v>300000</v>
      </c>
      <c r="Q14" s="45" t="str">
        <f t="shared" si="1"/>
        <v>OK</v>
      </c>
    </row>
    <row r="15" spans="2:17" x14ac:dyDescent="0.2">
      <c r="C15" s="52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51">
        <f t="shared" si="2"/>
        <v>0</v>
      </c>
      <c r="Q15" s="45" t="str">
        <f t="shared" si="1"/>
        <v>OK</v>
      </c>
    </row>
    <row r="16" spans="2:17" x14ac:dyDescent="0.2">
      <c r="C16" s="52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51">
        <f t="shared" si="2"/>
        <v>0</v>
      </c>
      <c r="Q16" s="45" t="str">
        <f t="shared" si="1"/>
        <v>OK</v>
      </c>
    </row>
    <row r="17" spans="2:17" x14ac:dyDescent="0.2">
      <c r="B17" s="45">
        <f>'06-Fin-bev'!D20</f>
        <v>278744454</v>
      </c>
      <c r="C17" s="52" t="s">
        <v>1165</v>
      </c>
      <c r="D17" s="47">
        <v>278744454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51">
        <f t="shared" si="2"/>
        <v>278744454</v>
      </c>
      <c r="Q17" s="45" t="str">
        <f t="shared" si="1"/>
        <v>OK</v>
      </c>
    </row>
    <row r="18" spans="2:17" ht="13.5" thickBot="1" x14ac:dyDescent="0.25">
      <c r="B18" s="45">
        <f>SUM(B10:B17)</f>
        <v>431485000</v>
      </c>
      <c r="C18" s="63" t="s">
        <v>1032</v>
      </c>
      <c r="D18" s="53">
        <f t="shared" ref="D18:O18" si="4">SUM(D10:D17)</f>
        <v>291445491</v>
      </c>
      <c r="E18" s="53">
        <f t="shared" si="4"/>
        <v>7572691</v>
      </c>
      <c r="F18" s="53">
        <f t="shared" si="4"/>
        <v>22872691</v>
      </c>
      <c r="G18" s="53">
        <f t="shared" si="4"/>
        <v>15622297</v>
      </c>
      <c r="H18" s="53">
        <f t="shared" si="4"/>
        <v>7872691</v>
      </c>
      <c r="I18" s="53">
        <f t="shared" si="4"/>
        <v>8372691</v>
      </c>
      <c r="J18" s="53">
        <f t="shared" si="4"/>
        <v>11811667</v>
      </c>
      <c r="K18" s="53">
        <f t="shared" si="4"/>
        <v>12161667</v>
      </c>
      <c r="L18" s="53">
        <f t="shared" si="4"/>
        <v>27061667</v>
      </c>
      <c r="M18" s="53">
        <f t="shared" si="4"/>
        <v>11372691</v>
      </c>
      <c r="N18" s="53">
        <f t="shared" si="4"/>
        <v>7772691</v>
      </c>
      <c r="O18" s="53">
        <f t="shared" si="4"/>
        <v>7546065</v>
      </c>
      <c r="P18" s="54">
        <f>SUM(D18:O18)</f>
        <v>431485000</v>
      </c>
    </row>
    <row r="19" spans="2:17" s="43" customFormat="1" x14ac:dyDescent="0.2"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</row>
    <row r="20" spans="2:17" ht="13.5" thickBot="1" x14ac:dyDescent="0.25">
      <c r="C20" s="55" t="s">
        <v>1033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7"/>
    </row>
    <row r="21" spans="2:17" x14ac:dyDescent="0.2">
      <c r="B21" s="45">
        <f>'03-Kolts-kiad'!D26</f>
        <v>26378478</v>
      </c>
      <c r="C21" s="48" t="s">
        <v>931</v>
      </c>
      <c r="D21" s="61">
        <v>2198206</v>
      </c>
      <c r="E21" s="61">
        <f>D21</f>
        <v>2198206</v>
      </c>
      <c r="F21" s="61">
        <f t="shared" ref="F21:L21" si="5">E21</f>
        <v>2198206</v>
      </c>
      <c r="G21" s="61">
        <f t="shared" si="5"/>
        <v>2198206</v>
      </c>
      <c r="H21" s="61">
        <f t="shared" si="5"/>
        <v>2198206</v>
      </c>
      <c r="I21" s="61">
        <f t="shared" si="5"/>
        <v>2198206</v>
      </c>
      <c r="J21" s="61">
        <f t="shared" si="5"/>
        <v>2198206</v>
      </c>
      <c r="K21" s="61">
        <f t="shared" si="5"/>
        <v>2198206</v>
      </c>
      <c r="L21" s="61">
        <f t="shared" si="5"/>
        <v>2198206</v>
      </c>
      <c r="M21" s="61">
        <v>2198206</v>
      </c>
      <c r="N21" s="61">
        <v>2198206</v>
      </c>
      <c r="O21" s="61">
        <v>2198212</v>
      </c>
      <c r="P21" s="62">
        <f t="shared" ref="P21:P33" si="6">SUM(D21:O21)</f>
        <v>26378478</v>
      </c>
      <c r="Q21" s="45" t="str">
        <f t="shared" ref="Q21:Q31" si="7">IF(P21=B21,"OK","Jav")</f>
        <v>OK</v>
      </c>
    </row>
    <row r="22" spans="2:17" x14ac:dyDescent="0.2">
      <c r="B22" s="45">
        <f>'03-Kolts-kiad'!D27</f>
        <v>5894306</v>
      </c>
      <c r="C22" s="52" t="s">
        <v>1034</v>
      </c>
      <c r="D22" s="47">
        <v>491192</v>
      </c>
      <c r="E22" s="47">
        <v>491192</v>
      </c>
      <c r="F22" s="47">
        <v>491192</v>
      </c>
      <c r="G22" s="47">
        <v>491192</v>
      </c>
      <c r="H22" s="47">
        <v>491192</v>
      </c>
      <c r="I22" s="47">
        <v>491192</v>
      </c>
      <c r="J22" s="47">
        <v>491192</v>
      </c>
      <c r="K22" s="47">
        <v>491192</v>
      </c>
      <c r="L22" s="47">
        <v>491192</v>
      </c>
      <c r="M22" s="47">
        <v>491192</v>
      </c>
      <c r="N22" s="47">
        <v>491192</v>
      </c>
      <c r="O22" s="47">
        <v>491194</v>
      </c>
      <c r="P22" s="51">
        <f t="shared" si="6"/>
        <v>5894306</v>
      </c>
      <c r="Q22" s="45" t="str">
        <f t="shared" si="7"/>
        <v>OK</v>
      </c>
    </row>
    <row r="23" spans="2:17" x14ac:dyDescent="0.2">
      <c r="B23" s="45">
        <f>'03-Kolts-kiad'!D71</f>
        <v>49233680</v>
      </c>
      <c r="C23" s="52" t="s">
        <v>1035</v>
      </c>
      <c r="D23" s="47">
        <v>4102806</v>
      </c>
      <c r="E23" s="47">
        <f>D23</f>
        <v>4102806</v>
      </c>
      <c r="F23" s="47">
        <f t="shared" ref="F23:L23" si="8">E23</f>
        <v>4102806</v>
      </c>
      <c r="G23" s="47">
        <f t="shared" si="8"/>
        <v>4102806</v>
      </c>
      <c r="H23" s="47">
        <f t="shared" si="8"/>
        <v>4102806</v>
      </c>
      <c r="I23" s="47">
        <f t="shared" si="8"/>
        <v>4102806</v>
      </c>
      <c r="J23" s="47">
        <f t="shared" si="8"/>
        <v>4102806</v>
      </c>
      <c r="K23" s="47">
        <f t="shared" si="8"/>
        <v>4102806</v>
      </c>
      <c r="L23" s="47">
        <f t="shared" si="8"/>
        <v>4102806</v>
      </c>
      <c r="M23" s="47">
        <f t="shared" ref="M23:N23" si="9">L23</f>
        <v>4102806</v>
      </c>
      <c r="N23" s="47">
        <f t="shared" si="9"/>
        <v>4102806</v>
      </c>
      <c r="O23" s="47">
        <v>4102814</v>
      </c>
      <c r="P23" s="51">
        <f t="shared" si="6"/>
        <v>49233680</v>
      </c>
      <c r="Q23" s="45" t="str">
        <f t="shared" si="7"/>
        <v>OK</v>
      </c>
    </row>
    <row r="24" spans="2:17" x14ac:dyDescent="0.2">
      <c r="B24" s="45">
        <f>'03-Kolts-kiad'!D131</f>
        <v>7700000</v>
      </c>
      <c r="C24" s="52" t="s">
        <v>1038</v>
      </c>
      <c r="D24" s="47">
        <f>B24/12</f>
        <v>641666.66666666663</v>
      </c>
      <c r="E24" s="47">
        <f>D24</f>
        <v>641666.66666666663</v>
      </c>
      <c r="F24" s="47">
        <f t="shared" ref="F24:O24" si="10">E24</f>
        <v>641666.66666666663</v>
      </c>
      <c r="G24" s="47">
        <f t="shared" si="10"/>
        <v>641666.66666666663</v>
      </c>
      <c r="H24" s="47">
        <f t="shared" si="10"/>
        <v>641666.66666666663</v>
      </c>
      <c r="I24" s="47">
        <f t="shared" si="10"/>
        <v>641666.66666666663</v>
      </c>
      <c r="J24" s="47">
        <f t="shared" si="10"/>
        <v>641666.66666666663</v>
      </c>
      <c r="K24" s="47">
        <f t="shared" si="10"/>
        <v>641666.66666666663</v>
      </c>
      <c r="L24" s="47">
        <f t="shared" si="10"/>
        <v>641666.66666666663</v>
      </c>
      <c r="M24" s="47">
        <f t="shared" si="10"/>
        <v>641666.66666666663</v>
      </c>
      <c r="N24" s="47">
        <f t="shared" si="10"/>
        <v>641666.66666666663</v>
      </c>
      <c r="O24" s="47">
        <f t="shared" si="10"/>
        <v>641666.66666666663</v>
      </c>
      <c r="P24" s="51">
        <f t="shared" si="6"/>
        <v>7700000.0000000009</v>
      </c>
      <c r="Q24" s="45" t="str">
        <f t="shared" si="7"/>
        <v>OK</v>
      </c>
    </row>
    <row r="25" spans="2:17" x14ac:dyDescent="0.2">
      <c r="B25" s="45">
        <f>'03-Kolts-kiad'!D201</f>
        <v>69439645</v>
      </c>
      <c r="C25" s="52" t="s">
        <v>1039</v>
      </c>
      <c r="D25" s="47">
        <v>5786637</v>
      </c>
      <c r="E25" s="47">
        <f>D25</f>
        <v>5786637</v>
      </c>
      <c r="F25" s="47">
        <f t="shared" ref="F25:N25" si="11">E25</f>
        <v>5786637</v>
      </c>
      <c r="G25" s="47">
        <f t="shared" si="11"/>
        <v>5786637</v>
      </c>
      <c r="H25" s="47">
        <f t="shared" si="11"/>
        <v>5786637</v>
      </c>
      <c r="I25" s="47">
        <f t="shared" si="11"/>
        <v>5786637</v>
      </c>
      <c r="J25" s="47">
        <f t="shared" si="11"/>
        <v>5786637</v>
      </c>
      <c r="K25" s="47">
        <f t="shared" si="11"/>
        <v>5786637</v>
      </c>
      <c r="L25" s="47">
        <f t="shared" si="11"/>
        <v>5786637</v>
      </c>
      <c r="M25" s="47">
        <f t="shared" si="11"/>
        <v>5786637</v>
      </c>
      <c r="N25" s="47">
        <f t="shared" si="11"/>
        <v>5786637</v>
      </c>
      <c r="O25" s="47">
        <v>5786638</v>
      </c>
      <c r="P25" s="51">
        <f t="shared" si="6"/>
        <v>69439645</v>
      </c>
      <c r="Q25" s="45" t="str">
        <f t="shared" si="7"/>
        <v>OK</v>
      </c>
    </row>
    <row r="26" spans="2:17" x14ac:dyDescent="0.2">
      <c r="B26" s="45">
        <f>'03-Kolts-kiad'!D210</f>
        <v>24602000</v>
      </c>
      <c r="C26" s="52" t="s">
        <v>969</v>
      </c>
      <c r="D26" s="47"/>
      <c r="E26" s="47"/>
      <c r="F26" s="47">
        <v>762000</v>
      </c>
      <c r="G26" s="47"/>
      <c r="H26" s="47"/>
      <c r="I26" s="47"/>
      <c r="J26" s="47"/>
      <c r="K26" s="47"/>
      <c r="L26" s="47"/>
      <c r="M26" s="47"/>
      <c r="N26" s="47"/>
      <c r="O26" s="47">
        <v>23840000</v>
      </c>
      <c r="P26" s="51">
        <f t="shared" si="6"/>
        <v>24602000</v>
      </c>
      <c r="Q26" s="45" t="str">
        <f t="shared" si="7"/>
        <v>OK</v>
      </c>
    </row>
    <row r="27" spans="2:17" x14ac:dyDescent="0.2">
      <c r="B27" s="45">
        <f>'03-Kolts-kiad'!D215</f>
        <v>241795902</v>
      </c>
      <c r="C27" s="52" t="s">
        <v>973</v>
      </c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>
        <v>241795902</v>
      </c>
      <c r="P27" s="51">
        <f t="shared" si="6"/>
        <v>241795902</v>
      </c>
      <c r="Q27" s="45" t="str">
        <f t="shared" si="7"/>
        <v>OK</v>
      </c>
    </row>
    <row r="28" spans="2:17" x14ac:dyDescent="0.2">
      <c r="B28" s="45">
        <f>'03-Kolts-kiad'!D277</f>
        <v>600000</v>
      </c>
      <c r="C28" s="52" t="s">
        <v>1040</v>
      </c>
      <c r="D28" s="47"/>
      <c r="E28" s="47"/>
      <c r="F28" s="47">
        <v>100000</v>
      </c>
      <c r="G28" s="47">
        <v>100000</v>
      </c>
      <c r="H28" s="47"/>
      <c r="I28" s="47">
        <v>100000</v>
      </c>
      <c r="J28" s="47"/>
      <c r="K28" s="47">
        <v>100000</v>
      </c>
      <c r="L28" s="47"/>
      <c r="M28" s="47"/>
      <c r="N28" s="47">
        <v>100000</v>
      </c>
      <c r="O28" s="47">
        <v>100000</v>
      </c>
      <c r="P28" s="51">
        <f t="shared" si="6"/>
        <v>600000</v>
      </c>
      <c r="Q28" s="45" t="str">
        <f t="shared" si="7"/>
        <v>OK</v>
      </c>
    </row>
    <row r="29" spans="2:17" x14ac:dyDescent="0.2">
      <c r="B29" s="45">
        <f>SUM(B30:B32)</f>
        <v>5840989</v>
      </c>
      <c r="C29" s="52" t="s">
        <v>1051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51">
        <f t="shared" si="6"/>
        <v>0</v>
      </c>
      <c r="Q29" s="45"/>
    </row>
    <row r="30" spans="2:17" x14ac:dyDescent="0.2">
      <c r="B30" s="43">
        <v>2351489</v>
      </c>
      <c r="C30" s="52" t="s">
        <v>1041</v>
      </c>
      <c r="D30" s="47">
        <v>2351489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51">
        <f t="shared" si="6"/>
        <v>2351489</v>
      </c>
      <c r="Q30" s="45" t="str">
        <f t="shared" si="7"/>
        <v>OK</v>
      </c>
    </row>
    <row r="31" spans="2:17" x14ac:dyDescent="0.2">
      <c r="B31" s="43">
        <v>3093500</v>
      </c>
      <c r="C31" s="52" t="s">
        <v>1042</v>
      </c>
      <c r="D31" s="47">
        <v>618700</v>
      </c>
      <c r="E31" s="47"/>
      <c r="F31" s="47"/>
      <c r="G31" s="47">
        <v>618700</v>
      </c>
      <c r="H31" s="47"/>
      <c r="I31" s="47"/>
      <c r="J31" s="47">
        <v>618700</v>
      </c>
      <c r="K31" s="47"/>
      <c r="L31" s="47"/>
      <c r="M31" s="47">
        <v>618700</v>
      </c>
      <c r="N31" s="47"/>
      <c r="O31" s="47">
        <v>618700</v>
      </c>
      <c r="P31" s="51">
        <f t="shared" si="6"/>
        <v>3093500</v>
      </c>
      <c r="Q31" s="45" t="str">
        <f t="shared" si="7"/>
        <v>OK</v>
      </c>
    </row>
    <row r="32" spans="2:17" x14ac:dyDescent="0.2">
      <c r="B32" s="43">
        <v>396000</v>
      </c>
      <c r="C32" s="52" t="s">
        <v>1043</v>
      </c>
      <c r="D32" s="47">
        <v>33000</v>
      </c>
      <c r="E32" s="47">
        <v>33000</v>
      </c>
      <c r="F32" s="47">
        <v>33000</v>
      </c>
      <c r="G32" s="47">
        <v>33000</v>
      </c>
      <c r="H32" s="47">
        <v>33000</v>
      </c>
      <c r="I32" s="47">
        <v>33000</v>
      </c>
      <c r="J32" s="47">
        <v>33000</v>
      </c>
      <c r="K32" s="47">
        <v>33000</v>
      </c>
      <c r="L32" s="47">
        <v>33000</v>
      </c>
      <c r="M32" s="47">
        <v>33000</v>
      </c>
      <c r="N32" s="47">
        <v>33000</v>
      </c>
      <c r="O32" s="47">
        <v>33000</v>
      </c>
      <c r="P32" s="51">
        <f t="shared" si="6"/>
        <v>396000</v>
      </c>
      <c r="Q32" s="45" t="str">
        <f>IF(P32=B32,"OK","Jav")</f>
        <v>OK</v>
      </c>
    </row>
    <row r="33" spans="2:17" ht="13.5" thickBot="1" x14ac:dyDescent="0.25">
      <c r="B33" s="45">
        <f>SUM(B21:B29)</f>
        <v>431485000</v>
      </c>
      <c r="C33" s="63" t="s">
        <v>1036</v>
      </c>
      <c r="D33" s="53">
        <f t="shared" ref="D33:O33" si="12">SUM(D21:D32)</f>
        <v>16223696.666666668</v>
      </c>
      <c r="E33" s="53">
        <f t="shared" si="12"/>
        <v>13253507.666666668</v>
      </c>
      <c r="F33" s="53">
        <f t="shared" si="12"/>
        <v>14115507.666666668</v>
      </c>
      <c r="G33" s="53">
        <f t="shared" si="12"/>
        <v>13972207.666666668</v>
      </c>
      <c r="H33" s="53">
        <f t="shared" si="12"/>
        <v>13253507.666666668</v>
      </c>
      <c r="I33" s="53">
        <f t="shared" si="12"/>
        <v>13353507.666666668</v>
      </c>
      <c r="J33" s="53">
        <f t="shared" si="12"/>
        <v>13872207.666666668</v>
      </c>
      <c r="K33" s="53">
        <f t="shared" si="12"/>
        <v>13353507.666666668</v>
      </c>
      <c r="L33" s="53">
        <f t="shared" si="12"/>
        <v>13253507.666666668</v>
      </c>
      <c r="M33" s="53">
        <f t="shared" si="12"/>
        <v>13872207.666666668</v>
      </c>
      <c r="N33" s="53">
        <f t="shared" si="12"/>
        <v>13353507.666666668</v>
      </c>
      <c r="O33" s="53">
        <f t="shared" si="12"/>
        <v>279608126.66666669</v>
      </c>
      <c r="P33" s="54">
        <f t="shared" si="6"/>
        <v>431485000</v>
      </c>
      <c r="Q33" s="45"/>
    </row>
    <row r="34" spans="2:17" ht="13.5" thickBot="1" x14ac:dyDescent="0.25">
      <c r="C34" s="64" t="s">
        <v>1037</v>
      </c>
      <c r="D34" s="65">
        <f>(D18-D33)</f>
        <v>275221794.33333331</v>
      </c>
      <c r="E34" s="65">
        <f t="shared" ref="E34:O34" si="13">D34+E18-E33</f>
        <v>269540977.66666663</v>
      </c>
      <c r="F34" s="65">
        <f t="shared" si="13"/>
        <v>278298160.99999994</v>
      </c>
      <c r="G34" s="65">
        <f t="shared" si="13"/>
        <v>279948250.33333325</v>
      </c>
      <c r="H34" s="65">
        <f t="shared" si="13"/>
        <v>274567433.66666657</v>
      </c>
      <c r="I34" s="65">
        <f t="shared" si="13"/>
        <v>269586616.99999988</v>
      </c>
      <c r="J34" s="65">
        <f t="shared" si="13"/>
        <v>267526076.33333322</v>
      </c>
      <c r="K34" s="65">
        <f t="shared" si="13"/>
        <v>266334235.6666666</v>
      </c>
      <c r="L34" s="65">
        <f t="shared" si="13"/>
        <v>280142394.99999994</v>
      </c>
      <c r="M34" s="65">
        <f t="shared" si="13"/>
        <v>277642878.33333325</v>
      </c>
      <c r="N34" s="65">
        <f t="shared" si="13"/>
        <v>272062061.66666657</v>
      </c>
      <c r="O34" s="65">
        <f t="shared" si="13"/>
        <v>0</v>
      </c>
      <c r="P34" s="66">
        <f>O34+P18-P33</f>
        <v>0</v>
      </c>
    </row>
  </sheetData>
  <mergeCells count="1">
    <mergeCell ref="D2:N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J1" sqref="J1:J1048576"/>
    </sheetView>
  </sheetViews>
  <sheetFormatPr defaultRowHeight="12.75" x14ac:dyDescent="0.2"/>
  <cols>
    <col min="1" max="1" width="5.5703125" customWidth="1"/>
    <col min="2" max="2" width="33.85546875" customWidth="1"/>
    <col min="3" max="3" width="13.85546875" bestFit="1" customWidth="1"/>
    <col min="4" max="4" width="0.28515625" customWidth="1"/>
    <col min="5" max="6" width="13.85546875" bestFit="1" customWidth="1"/>
    <col min="7" max="8" width="9.28515625" bestFit="1" customWidth="1"/>
    <col min="10" max="10" width="12.85546875" hidden="1" customWidth="1"/>
  </cols>
  <sheetData>
    <row r="1" spans="1:10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10" ht="20.25" x14ac:dyDescent="0.3">
      <c r="A2" s="44"/>
      <c r="B2" s="239" t="s">
        <v>1044</v>
      </c>
      <c r="C2" s="239"/>
      <c r="D2" s="239"/>
      <c r="E2" s="239"/>
      <c r="F2" s="239"/>
      <c r="G2" s="239"/>
      <c r="H2" s="239"/>
      <c r="I2" s="44"/>
    </row>
    <row r="3" spans="1:10" ht="20.25" x14ac:dyDescent="0.3">
      <c r="A3" s="44"/>
      <c r="B3" s="239" t="s">
        <v>1045</v>
      </c>
      <c r="C3" s="239"/>
      <c r="D3" s="239"/>
      <c r="E3" s="239"/>
      <c r="F3" s="239"/>
      <c r="G3" s="239"/>
      <c r="H3" s="239"/>
      <c r="I3" s="44"/>
    </row>
    <row r="4" spans="1:10" x14ac:dyDescent="0.2">
      <c r="A4" s="44"/>
      <c r="B4" s="44"/>
      <c r="C4" s="44"/>
      <c r="D4" s="44"/>
      <c r="E4" s="44"/>
      <c r="F4" s="44"/>
      <c r="G4" s="44"/>
      <c r="H4" s="44"/>
      <c r="I4" s="44"/>
    </row>
    <row r="5" spans="1:10" ht="18" x14ac:dyDescent="0.25">
      <c r="A5" s="81" t="s">
        <v>1064</v>
      </c>
      <c r="B5" s="80" t="s">
        <v>1222</v>
      </c>
      <c r="C5" s="44"/>
      <c r="D5" s="44"/>
      <c r="E5" s="44"/>
      <c r="F5" s="44"/>
      <c r="H5" s="44"/>
      <c r="I5" s="44"/>
    </row>
    <row r="6" spans="1:10" x14ac:dyDescent="0.2">
      <c r="A6" s="44"/>
      <c r="B6" s="44"/>
      <c r="C6" s="44"/>
      <c r="D6" s="44"/>
      <c r="E6" s="44"/>
      <c r="F6" s="44"/>
      <c r="H6" s="44"/>
      <c r="I6" s="44"/>
    </row>
    <row r="7" spans="1:10" x14ac:dyDescent="0.2">
      <c r="A7" s="44"/>
      <c r="B7" s="44"/>
      <c r="C7" s="44"/>
      <c r="D7" s="44"/>
      <c r="E7" s="44"/>
      <c r="F7" s="44"/>
      <c r="G7" s="110" t="s">
        <v>920</v>
      </c>
      <c r="H7" s="44"/>
      <c r="I7" s="44"/>
    </row>
    <row r="8" spans="1:10" ht="13.5" thickBot="1" x14ac:dyDescent="0.25">
      <c r="A8" s="44"/>
      <c r="B8" s="44"/>
      <c r="C8" s="44"/>
      <c r="D8" s="44"/>
      <c r="E8" s="44"/>
      <c r="F8" s="44"/>
      <c r="G8" s="44"/>
      <c r="H8" s="44"/>
      <c r="I8" s="44"/>
    </row>
    <row r="9" spans="1:10" ht="18.75" thickBot="1" x14ac:dyDescent="0.3">
      <c r="A9" s="44"/>
      <c r="B9" s="157"/>
      <c r="C9" s="158" t="s">
        <v>1167</v>
      </c>
      <c r="D9" s="157"/>
      <c r="E9" s="240" t="s">
        <v>1065</v>
      </c>
      <c r="F9" s="241"/>
      <c r="G9" s="241"/>
      <c r="H9" s="242"/>
      <c r="I9" s="44"/>
    </row>
    <row r="10" spans="1:10" ht="18" x14ac:dyDescent="0.25">
      <c r="A10" s="44"/>
      <c r="B10" s="159"/>
      <c r="C10" s="160">
        <v>2018</v>
      </c>
      <c r="D10" s="161"/>
      <c r="E10" s="162" t="s">
        <v>1046</v>
      </c>
      <c r="F10" s="160">
        <v>2019</v>
      </c>
      <c r="G10" s="160">
        <v>2020</v>
      </c>
      <c r="H10" s="163">
        <v>2021</v>
      </c>
      <c r="I10" s="67"/>
    </row>
    <row r="11" spans="1:10" ht="18" x14ac:dyDescent="0.25">
      <c r="A11" s="44"/>
      <c r="B11" s="164"/>
      <c r="C11" s="165">
        <v>0</v>
      </c>
      <c r="D11" s="166"/>
      <c r="E11" s="165">
        <f>SUM(F11:H11)</f>
        <v>0</v>
      </c>
      <c r="F11" s="165">
        <v>0</v>
      </c>
      <c r="G11" s="165">
        <v>0</v>
      </c>
      <c r="H11" s="167">
        <v>0</v>
      </c>
      <c r="I11" s="45"/>
    </row>
    <row r="12" spans="1:10" ht="18" x14ac:dyDescent="0.25">
      <c r="A12" s="44"/>
      <c r="B12" s="164" t="s">
        <v>1047</v>
      </c>
      <c r="C12" s="165">
        <v>396000</v>
      </c>
      <c r="D12" s="166"/>
      <c r="E12" s="165">
        <f>SUM(F12:H12)</f>
        <v>33000</v>
      </c>
      <c r="F12" s="165">
        <v>33000</v>
      </c>
      <c r="G12" s="165">
        <v>0</v>
      </c>
      <c r="H12" s="167">
        <v>0</v>
      </c>
      <c r="I12" s="45"/>
      <c r="J12" s="45">
        <f>E12+C12</f>
        <v>429000</v>
      </c>
    </row>
    <row r="13" spans="1:10" ht="18" x14ac:dyDescent="0.25">
      <c r="A13" s="44"/>
      <c r="B13" s="164" t="s">
        <v>1042</v>
      </c>
      <c r="C13" s="165">
        <v>3093500</v>
      </c>
      <c r="D13" s="166"/>
      <c r="E13" s="165">
        <f>SUM(F13:H13)</f>
        <v>2475600</v>
      </c>
      <c r="F13" s="165">
        <v>2475600</v>
      </c>
      <c r="G13" s="165">
        <v>0</v>
      </c>
      <c r="H13" s="167">
        <v>0</v>
      </c>
      <c r="I13" s="45"/>
      <c r="J13" s="45">
        <f>E13+C13</f>
        <v>5569100</v>
      </c>
    </row>
    <row r="14" spans="1:10" ht="18.75" thickBot="1" x14ac:dyDescent="0.3">
      <c r="A14" s="44"/>
      <c r="B14" s="168" t="s">
        <v>1046</v>
      </c>
      <c r="C14" s="169">
        <f>SUM(C11:C13)</f>
        <v>3489500</v>
      </c>
      <c r="D14" s="170"/>
      <c r="E14" s="169">
        <f>SUM(F14:H14)</f>
        <v>2508600</v>
      </c>
      <c r="F14" s="169">
        <f t="shared" ref="F14:H14" si="0">SUM(F11:F13)</f>
        <v>2508600</v>
      </c>
      <c r="G14" s="169">
        <f t="shared" si="0"/>
        <v>0</v>
      </c>
      <c r="H14" s="171">
        <f t="shared" si="0"/>
        <v>0</v>
      </c>
      <c r="I14" s="45"/>
      <c r="J14" s="45">
        <f>E14+C14</f>
        <v>5998100</v>
      </c>
    </row>
    <row r="15" spans="1:10" x14ac:dyDescent="0.2">
      <c r="A15" s="44"/>
      <c r="B15" s="44"/>
      <c r="C15" s="44"/>
      <c r="D15" s="44"/>
      <c r="E15" s="44"/>
      <c r="F15" s="44"/>
      <c r="G15" s="44"/>
      <c r="H15" s="44"/>
      <c r="I15" s="44"/>
    </row>
  </sheetData>
  <mergeCells count="3">
    <mergeCell ref="B2:H2"/>
    <mergeCell ref="B3:H3"/>
    <mergeCell ref="E9:H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10</vt:i4>
      </vt:variant>
    </vt:vector>
  </HeadingPairs>
  <TitlesOfParts>
    <vt:vector size="21" baseType="lpstr">
      <vt:lpstr>01-Ktgv-Mrlg</vt:lpstr>
      <vt:lpstr>02-MukFelh-Mrlg</vt:lpstr>
      <vt:lpstr>03-Kolts-kiad</vt:lpstr>
      <vt:lpstr>04-Kolts-bev</vt:lpstr>
      <vt:lpstr>05-Fin-kiad</vt:lpstr>
      <vt:lpstr>06-Fin-bev</vt:lpstr>
      <vt:lpstr>07-Beruh</vt:lpstr>
      <vt:lpstr>08-Ei-utemterv</vt:lpstr>
      <vt:lpstr>09-Tobbeves</vt:lpstr>
      <vt:lpstr>10_CofogOssz</vt:lpstr>
      <vt:lpstr>11_Kov3Ev</vt:lpstr>
      <vt:lpstr>'03-Kolts-kiad'!Nyomtatási_cím</vt:lpstr>
      <vt:lpstr>'04-Kolts-bev'!Nyomtatási_cím</vt:lpstr>
      <vt:lpstr>'03-Kolts-kiad'!Nyomtatási_terület</vt:lpstr>
      <vt:lpstr>'04-Kolts-bev'!Nyomtatási_terület</vt:lpstr>
      <vt:lpstr>'05-Fin-kiad'!Nyomtatási_terület</vt:lpstr>
      <vt:lpstr>'06-Fin-bev'!Nyomtatási_terület</vt:lpstr>
      <vt:lpstr>'07-Beruh'!Nyomtatási_terület</vt:lpstr>
      <vt:lpstr>'09-Tobbeves'!Nyomtatási_terület</vt:lpstr>
      <vt:lpstr>'10_CofogOssz'!Nyomtatási_terület</vt:lpstr>
      <vt:lpstr>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Rendszergazda</cp:lastModifiedBy>
  <cp:lastPrinted>2018-02-21T12:18:07Z</cp:lastPrinted>
  <dcterms:created xsi:type="dcterms:W3CDTF">2010-05-29T08:47:41Z</dcterms:created>
  <dcterms:modified xsi:type="dcterms:W3CDTF">2018-03-29T13:36:02Z</dcterms:modified>
</cp:coreProperties>
</file>