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19440" windowHeight="15000" firstSheet="10" activeTab="11"/>
  </bookViews>
  <sheets>
    <sheet name="1.sz.melléklet" sheetId="1" r:id="rId1"/>
    <sheet name="ÖNKORMÁNYZATIKIADÁSOK" sheetId="2" r:id="rId2"/>
    <sheet name="ÓVODAIKIADÁSOK" sheetId="15" r:id="rId3"/>
    <sheet name="ÖSSZESEN KIADÁSOK" sheetId="17" r:id="rId4"/>
    <sheet name="ÖNKORMÁNYZATIBEVÉTEL" sheetId="10" r:id="rId5"/>
    <sheet name="ÓVODAIBEVÉTEL" sheetId="34" r:id="rId6"/>
    <sheet name="BEVÉTELEK ÖSSZESEN" sheetId="33" r:id="rId7"/>
    <sheet name="létszám" sheetId="8" r:id="rId8"/>
    <sheet name="beruházások felújítások" sheetId="11" r:id="rId9"/>
    <sheet name="EU projektek" sheetId="18" r:id="rId10"/>
    <sheet name="finanszírozás" sheetId="27" r:id="rId11"/>
    <sheet name="szociális kiadások" sheetId="29" r:id="rId12"/>
    <sheet name="helyi adók" sheetId="32" r:id="rId13"/>
    <sheet name="Gördülő mérleg" sheetId="19" r:id="rId14"/>
    <sheet name="EI FELHASZN TERV" sheetId="20" r:id="rId15"/>
    <sheet name="EI FELHASZN TERV (2)" sheetId="24" r:id="rId16"/>
    <sheet name="Átadott" sheetId="35" r:id="rId17"/>
    <sheet name="Átvett" sheetId="36" r:id="rId18"/>
    <sheet name="4.sz.melléklet" sheetId="37" r:id="rId19"/>
  </sheets>
  <definedNames>
    <definedName name="_pr232" localSheetId="13">'Gördülő mérleg'!#REF!</definedName>
    <definedName name="_pr233" localSheetId="13">'Gördülő mérleg'!#REF!</definedName>
    <definedName name="_pr234" localSheetId="13">'Gördülő mérleg'!#REF!</definedName>
    <definedName name="_pr235" localSheetId="13">'Gördülő mérleg'!#REF!</definedName>
    <definedName name="_pr236" localSheetId="13">'Gördülő mérleg'!#REF!</definedName>
    <definedName name="_pr312" localSheetId="13">'Gördülő mérleg'!#REF!</definedName>
    <definedName name="_pr313" localSheetId="13">'Gördülő mérleg'!#REF!</definedName>
    <definedName name="_pr314" localSheetId="13">'Gördülő mérleg'!#REF!</definedName>
    <definedName name="_pr315" localSheetId="13">'Gördülő mérleg'!#REF!</definedName>
    <definedName name="_xlnm.Print_Area" localSheetId="0">'1.sz.melléklet'!$A$1:$A$26</definedName>
    <definedName name="_xlnm.Print_Area" localSheetId="8">'beruházások felújítások'!$A$1:$E$49</definedName>
    <definedName name="_xlnm.Print_Area" localSheetId="6">'BEVÉTELEK ÖSSZESEN'!$A$1:$F$97</definedName>
    <definedName name="_xlnm.Print_Area" localSheetId="14">'EI FELHASZN TERV'!$A$1:$O$216</definedName>
    <definedName name="_xlnm.Print_Area" localSheetId="15">'EI FELHASZN TERV (2)'!$A$1:$O$216</definedName>
    <definedName name="_xlnm.Print_Area" localSheetId="9">'EU projektek'!$A$1:$B$23</definedName>
    <definedName name="_xlnm.Print_Area" localSheetId="10">finanszírozás!$A$1:$D$9</definedName>
    <definedName name="_xlnm.Print_Area" localSheetId="13">'Gördülő mérleg'!$A$1:$E$154</definedName>
    <definedName name="_xlnm.Print_Area" localSheetId="7">létszám!$A$1:$D$33</definedName>
    <definedName name="_xlnm.Print_Area" localSheetId="5">ÓVODAIBEVÉTEL!$A$1:$F$97</definedName>
    <definedName name="_xlnm.Print_Area" localSheetId="2">ÓVODAIKIADÁSOK!$A$1:$F$123</definedName>
    <definedName name="_xlnm.Print_Area" localSheetId="4">ÖNKORMÁNYZATIBEVÉTEL!$A$1:$F$98</definedName>
    <definedName name="_xlnm.Print_Area" localSheetId="1">ÖNKORMÁNYZATIKIADÁSOK!$A$1:$F$123</definedName>
    <definedName name="_xlnm.Print_Area" localSheetId="3">'ÖSSZESEN KIADÁSOK'!$A$1:$F$123</definedName>
    <definedName name="_xlnm.Print_Area" localSheetId="11">'szociális kiadások'!$A$1:$C$39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4" i="37" l="1"/>
  <c r="E26" i="37"/>
  <c r="E15" i="11"/>
  <c r="O49" i="24"/>
  <c r="O52" i="24"/>
  <c r="O53" i="24"/>
  <c r="O54" i="24"/>
  <c r="O55" i="24"/>
  <c r="O56" i="24"/>
  <c r="O57" i="24"/>
  <c r="O91" i="24"/>
  <c r="O92" i="24"/>
  <c r="O93" i="24"/>
  <c r="O94" i="24"/>
  <c r="O95" i="24"/>
  <c r="O96" i="24"/>
  <c r="O100" i="24"/>
  <c r="O101" i="24"/>
  <c r="O102" i="24"/>
  <c r="C103" i="24"/>
  <c r="D103" i="24"/>
  <c r="E103" i="24"/>
  <c r="F103" i="24"/>
  <c r="G103" i="24"/>
  <c r="H103" i="24"/>
  <c r="I103" i="24"/>
  <c r="J103" i="24"/>
  <c r="K103" i="24"/>
  <c r="L103" i="24"/>
  <c r="M103" i="24"/>
  <c r="N103" i="24"/>
  <c r="O104" i="24"/>
  <c r="O105" i="24"/>
  <c r="O106" i="24"/>
  <c r="O107" i="24"/>
  <c r="C108" i="24"/>
  <c r="D108" i="24"/>
  <c r="E108" i="24"/>
  <c r="F108" i="24"/>
  <c r="G108" i="24"/>
  <c r="H108" i="24"/>
  <c r="I108" i="24"/>
  <c r="J108" i="24"/>
  <c r="K108" i="24"/>
  <c r="L108" i="24"/>
  <c r="M108" i="24"/>
  <c r="N108" i="24"/>
  <c r="O109" i="24"/>
  <c r="O110" i="24"/>
  <c r="C111" i="24"/>
  <c r="D111" i="24"/>
  <c r="E111" i="24"/>
  <c r="F111" i="24"/>
  <c r="G111" i="24"/>
  <c r="H111" i="24"/>
  <c r="I111" i="24"/>
  <c r="J111" i="24"/>
  <c r="K111" i="24"/>
  <c r="L111" i="24"/>
  <c r="M111" i="24"/>
  <c r="N111" i="24"/>
  <c r="O112" i="24"/>
  <c r="O113" i="24"/>
  <c r="O114" i="24"/>
  <c r="C115" i="24"/>
  <c r="D115" i="24"/>
  <c r="E115" i="24"/>
  <c r="F115" i="24"/>
  <c r="G115" i="24"/>
  <c r="H115" i="24"/>
  <c r="I115" i="24"/>
  <c r="J115" i="24"/>
  <c r="K115" i="24"/>
  <c r="L115" i="24"/>
  <c r="M115" i="24"/>
  <c r="N115" i="24"/>
  <c r="O116" i="24"/>
  <c r="O117" i="24"/>
  <c r="O118" i="24"/>
  <c r="O119" i="24"/>
  <c r="C120" i="24"/>
  <c r="C122" i="24" s="1"/>
  <c r="D120" i="24"/>
  <c r="E120" i="24"/>
  <c r="F120" i="24"/>
  <c r="G120" i="24"/>
  <c r="H120" i="24"/>
  <c r="I120" i="24"/>
  <c r="J120" i="24"/>
  <c r="K120" i="24"/>
  <c r="L120" i="24"/>
  <c r="M120" i="24"/>
  <c r="N120" i="24"/>
  <c r="O121" i="24"/>
  <c r="O124" i="24"/>
  <c r="O125" i="24"/>
  <c r="O126" i="24"/>
  <c r="O127" i="24"/>
  <c r="O128" i="24"/>
  <c r="O129" i="24"/>
  <c r="M131" i="24"/>
  <c r="M137" i="24" s="1"/>
  <c r="K131" i="24"/>
  <c r="K137" i="24" s="1"/>
  <c r="I131" i="24"/>
  <c r="I137" i="24" s="1"/>
  <c r="G131" i="24"/>
  <c r="G137" i="24" s="1"/>
  <c r="E131" i="24"/>
  <c r="E137" i="24" s="1"/>
  <c r="O45" i="24"/>
  <c r="C108" i="20"/>
  <c r="O26" i="20"/>
  <c r="O27" i="20"/>
  <c r="O28" i="20"/>
  <c r="O31" i="20"/>
  <c r="O32" i="20"/>
  <c r="O213" i="24"/>
  <c r="N212" i="24"/>
  <c r="M212" i="24"/>
  <c r="L212" i="24"/>
  <c r="K212" i="24"/>
  <c r="J212" i="24"/>
  <c r="I212" i="24"/>
  <c r="H212" i="24"/>
  <c r="G212" i="24"/>
  <c r="F212" i="24"/>
  <c r="E212" i="24"/>
  <c r="D212" i="24"/>
  <c r="C212" i="24"/>
  <c r="O211" i="24"/>
  <c r="O210" i="24"/>
  <c r="O209" i="24"/>
  <c r="O208" i="24"/>
  <c r="O206" i="24"/>
  <c r="O205" i="24"/>
  <c r="O204" i="24"/>
  <c r="O203" i="24"/>
  <c r="O202" i="24"/>
  <c r="N201" i="24"/>
  <c r="M201" i="24"/>
  <c r="L201" i="24"/>
  <c r="K201" i="24"/>
  <c r="J201" i="24"/>
  <c r="I201" i="24"/>
  <c r="H201" i="24"/>
  <c r="G201" i="24"/>
  <c r="F201" i="24"/>
  <c r="E201" i="24"/>
  <c r="D201" i="24"/>
  <c r="C201" i="24"/>
  <c r="O200" i="24"/>
  <c r="O199" i="24"/>
  <c r="O198" i="24"/>
  <c r="O197" i="24"/>
  <c r="N196" i="24"/>
  <c r="M196" i="24"/>
  <c r="L196" i="24"/>
  <c r="K196" i="24"/>
  <c r="J196" i="24"/>
  <c r="I196" i="24"/>
  <c r="H196" i="24"/>
  <c r="G196" i="24"/>
  <c r="F196" i="24"/>
  <c r="E196" i="24"/>
  <c r="D196" i="24"/>
  <c r="C196" i="24"/>
  <c r="O195" i="24"/>
  <c r="O194" i="24"/>
  <c r="O193" i="24"/>
  <c r="O192" i="24"/>
  <c r="N191" i="24"/>
  <c r="M191" i="24"/>
  <c r="L191" i="24"/>
  <c r="K191" i="24"/>
  <c r="J191" i="24"/>
  <c r="I191" i="24"/>
  <c r="H191" i="24"/>
  <c r="G191" i="24"/>
  <c r="F191" i="24"/>
  <c r="E191" i="24"/>
  <c r="D191" i="24"/>
  <c r="C191" i="24"/>
  <c r="O190" i="24"/>
  <c r="O189" i="24"/>
  <c r="O188" i="24"/>
  <c r="O187" i="24"/>
  <c r="O186" i="24"/>
  <c r="O184" i="24"/>
  <c r="N183" i="24"/>
  <c r="M183" i="24"/>
  <c r="L183" i="24"/>
  <c r="K183" i="24"/>
  <c r="J183" i="24"/>
  <c r="I183" i="24"/>
  <c r="H183" i="24"/>
  <c r="G183" i="24"/>
  <c r="F183" i="24"/>
  <c r="E183" i="24"/>
  <c r="D183" i="24"/>
  <c r="C183" i="24"/>
  <c r="O182" i="24"/>
  <c r="O181" i="24"/>
  <c r="O180" i="24"/>
  <c r="N179" i="24"/>
  <c r="M179" i="24"/>
  <c r="L179" i="24"/>
  <c r="K179" i="24"/>
  <c r="J179" i="24"/>
  <c r="I179" i="24"/>
  <c r="H179" i="24"/>
  <c r="G179" i="24"/>
  <c r="F179" i="24"/>
  <c r="E179" i="24"/>
  <c r="D179" i="24"/>
  <c r="C179" i="24"/>
  <c r="O178" i="24"/>
  <c r="O177" i="24"/>
  <c r="O176" i="24"/>
  <c r="O175" i="24"/>
  <c r="O174" i="24"/>
  <c r="N173" i="24"/>
  <c r="M173" i="24"/>
  <c r="L173" i="24"/>
  <c r="K173" i="24"/>
  <c r="J173" i="24"/>
  <c r="I173" i="24"/>
  <c r="H173" i="24"/>
  <c r="G173" i="24"/>
  <c r="F173" i="24"/>
  <c r="E173" i="24"/>
  <c r="D173" i="24"/>
  <c r="C173" i="24"/>
  <c r="O172" i="24"/>
  <c r="O171" i="24"/>
  <c r="O170" i="24"/>
  <c r="O169" i="24"/>
  <c r="O168" i="24"/>
  <c r="O167" i="24"/>
  <c r="N166" i="24"/>
  <c r="M166" i="24"/>
  <c r="L166" i="24"/>
  <c r="K166" i="24"/>
  <c r="J166" i="24"/>
  <c r="I166" i="24"/>
  <c r="H166" i="24"/>
  <c r="G166" i="24"/>
  <c r="F166" i="24"/>
  <c r="E166" i="24"/>
  <c r="D166" i="24"/>
  <c r="C166" i="24"/>
  <c r="O165" i="24"/>
  <c r="O164" i="24"/>
  <c r="O163" i="24"/>
  <c r="O161" i="24"/>
  <c r="O160" i="24"/>
  <c r="O159" i="24"/>
  <c r="O158" i="24"/>
  <c r="O157" i="24"/>
  <c r="O155" i="24"/>
  <c r="O154" i="24"/>
  <c r="O153" i="24"/>
  <c r="O152" i="24"/>
  <c r="N149" i="24"/>
  <c r="M149" i="24"/>
  <c r="L149" i="24"/>
  <c r="K149" i="24"/>
  <c r="J149" i="24"/>
  <c r="I149" i="24"/>
  <c r="H149" i="24"/>
  <c r="G149" i="24"/>
  <c r="F149" i="24"/>
  <c r="E149" i="24"/>
  <c r="D149" i="24"/>
  <c r="C149" i="24"/>
  <c r="O148" i="24"/>
  <c r="O147" i="24"/>
  <c r="O146" i="24"/>
  <c r="O145" i="24"/>
  <c r="O144" i="24"/>
  <c r="O143" i="24"/>
  <c r="O142" i="24"/>
  <c r="O141" i="24"/>
  <c r="N140" i="24"/>
  <c r="M140" i="24"/>
  <c r="M151" i="24" s="1"/>
  <c r="L140" i="24"/>
  <c r="K140" i="24"/>
  <c r="K151" i="24" s="1"/>
  <c r="J140" i="24"/>
  <c r="I140" i="24"/>
  <c r="I151" i="24" s="1"/>
  <c r="H140" i="24"/>
  <c r="G140" i="24"/>
  <c r="G151" i="24" s="1"/>
  <c r="F140" i="24"/>
  <c r="E140" i="24"/>
  <c r="E151" i="24" s="1"/>
  <c r="D140" i="24"/>
  <c r="C140" i="24"/>
  <c r="O139" i="24"/>
  <c r="O138" i="24"/>
  <c r="O136" i="24"/>
  <c r="O135" i="24"/>
  <c r="O134" i="24"/>
  <c r="O133" i="24"/>
  <c r="O132" i="24"/>
  <c r="O130" i="24"/>
  <c r="N97" i="24"/>
  <c r="M97" i="24"/>
  <c r="L97" i="24"/>
  <c r="K97" i="24"/>
  <c r="J97" i="24"/>
  <c r="I97" i="24"/>
  <c r="H97" i="24"/>
  <c r="G97" i="24"/>
  <c r="F97" i="24"/>
  <c r="E97" i="24"/>
  <c r="D97" i="24"/>
  <c r="C97" i="24"/>
  <c r="O90" i="24"/>
  <c r="O89" i="24"/>
  <c r="N88" i="24"/>
  <c r="M88" i="24"/>
  <c r="L88" i="24"/>
  <c r="K88" i="24"/>
  <c r="J88" i="24"/>
  <c r="I88" i="24"/>
  <c r="H88" i="24"/>
  <c r="G88" i="24"/>
  <c r="F88" i="24"/>
  <c r="E88" i="24"/>
  <c r="D88" i="24"/>
  <c r="C88" i="24"/>
  <c r="O87" i="24"/>
  <c r="O86" i="24"/>
  <c r="O85" i="24"/>
  <c r="O84" i="24"/>
  <c r="N83" i="24"/>
  <c r="M83" i="24"/>
  <c r="L83" i="24"/>
  <c r="K83" i="24"/>
  <c r="J83" i="24"/>
  <c r="I83" i="24"/>
  <c r="H83" i="24"/>
  <c r="G83" i="24"/>
  <c r="F83" i="24"/>
  <c r="E83" i="24"/>
  <c r="D83" i="24"/>
  <c r="C83" i="24"/>
  <c r="O82" i="24"/>
  <c r="O81" i="24"/>
  <c r="O80" i="24"/>
  <c r="O79" i="24"/>
  <c r="O78" i="24"/>
  <c r="O77" i="24"/>
  <c r="O76" i="24"/>
  <c r="N74" i="24"/>
  <c r="M74" i="24"/>
  <c r="L74" i="24"/>
  <c r="K74" i="24"/>
  <c r="J74" i="24"/>
  <c r="I74" i="24"/>
  <c r="H74" i="24"/>
  <c r="G74" i="24"/>
  <c r="F74" i="24"/>
  <c r="E74" i="24"/>
  <c r="D74" i="24"/>
  <c r="C74" i="24"/>
  <c r="O73" i="24"/>
  <c r="O72" i="24"/>
  <c r="O71" i="24"/>
  <c r="O70" i="24"/>
  <c r="O69" i="24"/>
  <c r="O68" i="24"/>
  <c r="O67" i="24"/>
  <c r="O66" i="24"/>
  <c r="O65" i="24"/>
  <c r="O64" i="24"/>
  <c r="O63" i="24"/>
  <c r="O62" i="24"/>
  <c r="O61" i="24"/>
  <c r="N60" i="24"/>
  <c r="M60" i="24"/>
  <c r="L60" i="24"/>
  <c r="K60" i="24"/>
  <c r="J60" i="24"/>
  <c r="I60" i="24"/>
  <c r="H60" i="24"/>
  <c r="G60" i="24"/>
  <c r="F60" i="24"/>
  <c r="E60" i="24"/>
  <c r="D60" i="24"/>
  <c r="C60" i="24"/>
  <c r="O59" i="24"/>
  <c r="O58" i="24"/>
  <c r="N50" i="24"/>
  <c r="M50" i="24"/>
  <c r="L50" i="24"/>
  <c r="K50" i="24"/>
  <c r="J50" i="24"/>
  <c r="I50" i="24"/>
  <c r="H50" i="24"/>
  <c r="G50" i="24"/>
  <c r="F50" i="24"/>
  <c r="E50" i="24"/>
  <c r="D50" i="24"/>
  <c r="C50" i="24"/>
  <c r="O48" i="24"/>
  <c r="O47" i="24"/>
  <c r="O46" i="24"/>
  <c r="N44" i="24"/>
  <c r="M44" i="24"/>
  <c r="L44" i="24"/>
  <c r="K44" i="24"/>
  <c r="J44" i="24"/>
  <c r="I44" i="24"/>
  <c r="H44" i="24"/>
  <c r="G44" i="24"/>
  <c r="F44" i="24"/>
  <c r="E44" i="24"/>
  <c r="D44" i="24"/>
  <c r="C44" i="24"/>
  <c r="O43" i="24"/>
  <c r="N41" i="24"/>
  <c r="M41" i="24"/>
  <c r="L41" i="24"/>
  <c r="K41" i="24"/>
  <c r="J41" i="24"/>
  <c r="I41" i="24"/>
  <c r="H41" i="24"/>
  <c r="G41" i="24"/>
  <c r="F41" i="24"/>
  <c r="E41" i="24"/>
  <c r="D41" i="24"/>
  <c r="C41" i="24"/>
  <c r="O40" i="24"/>
  <c r="O38" i="24"/>
  <c r="O37" i="24"/>
  <c r="O36" i="24"/>
  <c r="O35" i="24"/>
  <c r="O34" i="24"/>
  <c r="N33" i="24"/>
  <c r="M33" i="24"/>
  <c r="L33" i="24"/>
  <c r="K33" i="24"/>
  <c r="J33" i="24"/>
  <c r="I33" i="24"/>
  <c r="H33" i="24"/>
  <c r="G33" i="24"/>
  <c r="F33" i="24"/>
  <c r="E33" i="24"/>
  <c r="D33" i="24"/>
  <c r="C33" i="24"/>
  <c r="O32" i="24"/>
  <c r="O31" i="24"/>
  <c r="N30" i="24"/>
  <c r="M30" i="24"/>
  <c r="L30" i="24"/>
  <c r="K30" i="24"/>
  <c r="J30" i="24"/>
  <c r="I30" i="24"/>
  <c r="H30" i="24"/>
  <c r="G30" i="24"/>
  <c r="F30" i="24"/>
  <c r="E30" i="24"/>
  <c r="D30" i="24"/>
  <c r="O28" i="24"/>
  <c r="O27" i="24"/>
  <c r="O26" i="24"/>
  <c r="N24" i="24"/>
  <c r="M24" i="24"/>
  <c r="L24" i="24"/>
  <c r="K24" i="24"/>
  <c r="J24" i="24"/>
  <c r="I24" i="24"/>
  <c r="H24" i="24"/>
  <c r="G24" i="24"/>
  <c r="F24" i="24"/>
  <c r="E24" i="24"/>
  <c r="D24" i="24"/>
  <c r="C24" i="24"/>
  <c r="O23" i="24"/>
  <c r="O22" i="24"/>
  <c r="O21" i="24"/>
  <c r="N20" i="24"/>
  <c r="M20" i="24"/>
  <c r="L20" i="24"/>
  <c r="K20" i="24"/>
  <c r="J20" i="24"/>
  <c r="I20" i="24"/>
  <c r="H20" i="24"/>
  <c r="G20" i="24"/>
  <c r="F20" i="24"/>
  <c r="E20" i="24"/>
  <c r="D20" i="24"/>
  <c r="C20" i="24"/>
  <c r="O19" i="24"/>
  <c r="O18" i="24"/>
  <c r="O17" i="24"/>
  <c r="O16" i="24"/>
  <c r="O15" i="24"/>
  <c r="O14" i="24"/>
  <c r="O13" i="24"/>
  <c r="O12" i="24"/>
  <c r="O11" i="24"/>
  <c r="O10" i="24"/>
  <c r="O9" i="24"/>
  <c r="O8" i="24"/>
  <c r="O7" i="24"/>
  <c r="D25" i="24" l="1"/>
  <c r="L25" i="24"/>
  <c r="H25" i="24"/>
  <c r="F25" i="24"/>
  <c r="J25" i="24"/>
  <c r="O60" i="24"/>
  <c r="O88" i="24"/>
  <c r="O103" i="24"/>
  <c r="O111" i="24"/>
  <c r="N25" i="24"/>
  <c r="O24" i="24"/>
  <c r="O97" i="24"/>
  <c r="O166" i="24"/>
  <c r="O191" i="24"/>
  <c r="O196" i="24"/>
  <c r="O115" i="24"/>
  <c r="O50" i="24"/>
  <c r="C25" i="24"/>
  <c r="G25" i="24"/>
  <c r="K25" i="24"/>
  <c r="D151" i="24"/>
  <c r="H151" i="24"/>
  <c r="L151" i="24"/>
  <c r="O179" i="24"/>
  <c r="F207" i="24"/>
  <c r="F214" i="24" s="1"/>
  <c r="J207" i="24"/>
  <c r="J214" i="24" s="1"/>
  <c r="N207" i="24"/>
  <c r="N214" i="24" s="1"/>
  <c r="K122" i="24"/>
  <c r="G122" i="24"/>
  <c r="C207" i="24"/>
  <c r="C214" i="24" s="1"/>
  <c r="G207" i="24"/>
  <c r="G214" i="24" s="1"/>
  <c r="K207" i="24"/>
  <c r="K214" i="24" s="1"/>
  <c r="N122" i="24"/>
  <c r="J122" i="24"/>
  <c r="F122" i="24"/>
  <c r="E25" i="24"/>
  <c r="I25" i="24"/>
  <c r="M25" i="24"/>
  <c r="O74" i="24"/>
  <c r="F151" i="24"/>
  <c r="J151" i="24"/>
  <c r="N151" i="24"/>
  <c r="D207" i="24"/>
  <c r="D214" i="24" s="1"/>
  <c r="H207" i="24"/>
  <c r="H214" i="24" s="1"/>
  <c r="L207" i="24"/>
  <c r="L214" i="24" s="1"/>
  <c r="O108" i="24"/>
  <c r="M122" i="24"/>
  <c r="I122" i="24"/>
  <c r="E122" i="24"/>
  <c r="E36" i="37"/>
  <c r="O140" i="24"/>
  <c r="O149" i="24"/>
  <c r="C150" i="24"/>
  <c r="O150" i="24" s="1"/>
  <c r="O173" i="24"/>
  <c r="E207" i="24"/>
  <c r="E214" i="24" s="1"/>
  <c r="I207" i="24"/>
  <c r="I214" i="24" s="1"/>
  <c r="M207" i="24"/>
  <c r="M214" i="24" s="1"/>
  <c r="O120" i="24"/>
  <c r="L122" i="24"/>
  <c r="H122" i="24"/>
  <c r="D122" i="24"/>
  <c r="O162" i="24"/>
  <c r="D131" i="24"/>
  <c r="D137" i="24" s="1"/>
  <c r="D185" i="24" s="1"/>
  <c r="F131" i="24"/>
  <c r="F137" i="24" s="1"/>
  <c r="F185" i="24" s="1"/>
  <c r="H131" i="24"/>
  <c r="H137" i="24" s="1"/>
  <c r="J131" i="24"/>
  <c r="J137" i="24" s="1"/>
  <c r="J185" i="24" s="1"/>
  <c r="L131" i="24"/>
  <c r="L137" i="24" s="1"/>
  <c r="L185" i="24" s="1"/>
  <c r="N131" i="24"/>
  <c r="N137" i="24" s="1"/>
  <c r="O83" i="24"/>
  <c r="O33" i="24"/>
  <c r="D51" i="24"/>
  <c r="D99" i="24" s="1"/>
  <c r="D123" i="24" s="1"/>
  <c r="N51" i="24"/>
  <c r="I51" i="24"/>
  <c r="I99" i="24" s="1"/>
  <c r="I123" i="24" s="1"/>
  <c r="F51" i="24"/>
  <c r="E51" i="24"/>
  <c r="M51" i="24"/>
  <c r="L51" i="24"/>
  <c r="K51" i="24"/>
  <c r="J51" i="24"/>
  <c r="J99" i="24" s="1"/>
  <c r="J123" i="24" s="1"/>
  <c r="H51" i="24"/>
  <c r="H99" i="24" s="1"/>
  <c r="H123" i="24" s="1"/>
  <c r="G51" i="24"/>
  <c r="E185" i="24"/>
  <c r="G185" i="24"/>
  <c r="I185" i="24"/>
  <c r="K185" i="24"/>
  <c r="M185" i="24"/>
  <c r="O20" i="24"/>
  <c r="C151" i="24"/>
  <c r="O183" i="24"/>
  <c r="O201" i="24"/>
  <c r="O212" i="24"/>
  <c r="L99" i="24" l="1"/>
  <c r="L123" i="24" s="1"/>
  <c r="K99" i="24"/>
  <c r="K123" i="24" s="1"/>
  <c r="F99" i="24"/>
  <c r="F123" i="24" s="1"/>
  <c r="O25" i="24"/>
  <c r="G99" i="24"/>
  <c r="G123" i="24" s="1"/>
  <c r="H185" i="24"/>
  <c r="O151" i="24"/>
  <c r="M99" i="24"/>
  <c r="M123" i="24" s="1"/>
  <c r="N99" i="24"/>
  <c r="N123" i="24" s="1"/>
  <c r="N185" i="24"/>
  <c r="E99" i="24"/>
  <c r="E123" i="24" s="1"/>
  <c r="O207" i="24"/>
  <c r="O122" i="24"/>
  <c r="O214" i="24"/>
  <c r="F37" i="34"/>
  <c r="D8" i="19" l="1"/>
  <c r="D10" i="19"/>
  <c r="D11" i="19"/>
  <c r="E11" i="19" s="1"/>
  <c r="D12" i="19"/>
  <c r="E12" i="19" s="1"/>
  <c r="D13" i="19"/>
  <c r="E13" i="19" s="1"/>
  <c r="D14" i="19"/>
  <c r="E14" i="19" s="1"/>
  <c r="D15" i="19"/>
  <c r="E15" i="19" s="1"/>
  <c r="D17" i="19"/>
  <c r="E17" i="19" s="1"/>
  <c r="D18" i="19"/>
  <c r="D19" i="19"/>
  <c r="D20" i="19"/>
  <c r="E20" i="19" s="1"/>
  <c r="D21" i="19"/>
  <c r="E21" i="19" s="1"/>
  <c r="D22" i="19"/>
  <c r="E22" i="19" s="1"/>
  <c r="D23" i="19"/>
  <c r="E23" i="19" s="1"/>
  <c r="D24" i="19"/>
  <c r="E24" i="19" s="1"/>
  <c r="D26" i="19"/>
  <c r="E26" i="19" s="1"/>
  <c r="D27" i="19"/>
  <c r="D28" i="19"/>
  <c r="D29" i="19"/>
  <c r="D30" i="19"/>
  <c r="E30" i="19" s="1"/>
  <c r="D31" i="19"/>
  <c r="E31" i="19" s="1"/>
  <c r="D32" i="19"/>
  <c r="D33" i="19"/>
  <c r="D34" i="19"/>
  <c r="E34" i="19" s="1"/>
  <c r="D35" i="19"/>
  <c r="D36" i="19"/>
  <c r="E36" i="19" s="1"/>
  <c r="D37" i="19"/>
  <c r="E37" i="19" s="1"/>
  <c r="D38" i="19"/>
  <c r="E38" i="19" s="1"/>
  <c r="D41" i="19"/>
  <c r="D42" i="19"/>
  <c r="E42" i="19" s="1"/>
  <c r="D43" i="19"/>
  <c r="E43" i="19" s="1"/>
  <c r="D44" i="19"/>
  <c r="E44" i="19" s="1"/>
  <c r="D45" i="19"/>
  <c r="D46" i="19"/>
  <c r="D47" i="19"/>
  <c r="E47" i="19" s="1"/>
  <c r="D49" i="19"/>
  <c r="E49" i="19" s="1"/>
  <c r="D50" i="19"/>
  <c r="D51" i="19"/>
  <c r="D52" i="19"/>
  <c r="D54" i="19"/>
  <c r="D55" i="19"/>
  <c r="D56" i="19"/>
  <c r="D57" i="19"/>
  <c r="D58" i="19"/>
  <c r="D59" i="19"/>
  <c r="D60" i="19"/>
  <c r="D61" i="19"/>
  <c r="D62" i="19"/>
  <c r="D65" i="19"/>
  <c r="D66" i="19"/>
  <c r="D67" i="19"/>
  <c r="D68" i="19"/>
  <c r="E68" i="19" s="1"/>
  <c r="D69" i="19"/>
  <c r="E69" i="19" s="1"/>
  <c r="D70" i="19"/>
  <c r="D71" i="19"/>
  <c r="D72" i="19"/>
  <c r="E72" i="19" s="1"/>
  <c r="D74" i="19"/>
  <c r="D75" i="19"/>
  <c r="D76" i="19"/>
  <c r="D77" i="19"/>
  <c r="E77" i="19" s="1"/>
  <c r="D78" i="19"/>
  <c r="D79" i="19"/>
  <c r="D83" i="19"/>
  <c r="E83" i="19" s="1"/>
  <c r="D84" i="19"/>
  <c r="E84" i="19" s="1"/>
  <c r="D85" i="19"/>
  <c r="D86" i="19"/>
  <c r="D87" i="19"/>
  <c r="D88" i="19"/>
  <c r="E88" i="19" s="1"/>
  <c r="D90" i="19"/>
  <c r="D93" i="19"/>
  <c r="E93" i="19" s="1"/>
  <c r="D94" i="19"/>
  <c r="E94" i="19" s="1"/>
  <c r="D95" i="19"/>
  <c r="D97" i="19"/>
  <c r="D98" i="19"/>
  <c r="D99" i="19"/>
  <c r="D100" i="19"/>
  <c r="D101" i="19"/>
  <c r="E101" i="19" s="1"/>
  <c r="D102" i="19"/>
  <c r="E102" i="19" s="1"/>
  <c r="D103" i="19"/>
  <c r="D104" i="19"/>
  <c r="E104" i="19" s="1"/>
  <c r="D105" i="19"/>
  <c r="D106" i="19"/>
  <c r="E106" i="19" s="1"/>
  <c r="D108" i="19"/>
  <c r="D109" i="19"/>
  <c r="E109" i="19" s="1"/>
  <c r="D110" i="19"/>
  <c r="D113" i="19"/>
  <c r="E113" i="19" s="1"/>
  <c r="D114" i="19"/>
  <c r="D115" i="19"/>
  <c r="D116" i="19"/>
  <c r="D117" i="19"/>
  <c r="D118" i="19"/>
  <c r="E118" i="19" s="1"/>
  <c r="D119" i="19"/>
  <c r="D120" i="19"/>
  <c r="E120" i="19" s="1"/>
  <c r="D121" i="19"/>
  <c r="D122" i="19"/>
  <c r="D123" i="19"/>
  <c r="D125" i="19"/>
  <c r="D126" i="19"/>
  <c r="D127" i="19"/>
  <c r="D131" i="19"/>
  <c r="E131" i="19" s="1"/>
  <c r="D132" i="19"/>
  <c r="D133" i="19"/>
  <c r="D134" i="19"/>
  <c r="D135" i="19"/>
  <c r="E135" i="19" s="1"/>
  <c r="D136" i="19"/>
  <c r="E136" i="19" s="1"/>
  <c r="D137" i="19"/>
  <c r="D138" i="19"/>
  <c r="D139" i="19"/>
  <c r="D140" i="19"/>
  <c r="D141" i="19"/>
  <c r="D142" i="19"/>
  <c r="E142" i="19" s="1"/>
  <c r="D143" i="19"/>
  <c r="D144" i="19"/>
  <c r="D146" i="19"/>
  <c r="D147" i="19"/>
  <c r="D148" i="19"/>
  <c r="D149" i="19"/>
  <c r="D150" i="19"/>
  <c r="D151" i="19"/>
  <c r="E7" i="19"/>
  <c r="E8" i="19"/>
  <c r="E10" i="19"/>
  <c r="E18" i="19"/>
  <c r="E19" i="19"/>
  <c r="E27" i="19"/>
  <c r="E28" i="19"/>
  <c r="E29" i="19"/>
  <c r="E32" i="19"/>
  <c r="E33" i="19"/>
  <c r="E35" i="19"/>
  <c r="E41" i="19"/>
  <c r="E45" i="19"/>
  <c r="E46" i="19"/>
  <c r="E50" i="19"/>
  <c r="E51" i="19"/>
  <c r="E52" i="19"/>
  <c r="E54" i="19"/>
  <c r="E55" i="19"/>
  <c r="E56" i="19"/>
  <c r="E57" i="19"/>
  <c r="E58" i="19"/>
  <c r="E59" i="19"/>
  <c r="E60" i="19"/>
  <c r="E61" i="19"/>
  <c r="E62" i="19"/>
  <c r="E65" i="19"/>
  <c r="E66" i="19"/>
  <c r="E67" i="19"/>
  <c r="E70" i="19"/>
  <c r="E71" i="19"/>
  <c r="E74" i="19"/>
  <c r="E75" i="19"/>
  <c r="E76" i="19"/>
  <c r="E78" i="19"/>
  <c r="E79" i="19"/>
  <c r="E85" i="19"/>
  <c r="E86" i="19"/>
  <c r="E87" i="19"/>
  <c r="E90" i="19"/>
  <c r="E95" i="19"/>
  <c r="E97" i="19"/>
  <c r="E98" i="19"/>
  <c r="E99" i="19"/>
  <c r="E100" i="19"/>
  <c r="E103" i="19"/>
  <c r="E105" i="19"/>
  <c r="E108" i="19"/>
  <c r="E110" i="19"/>
  <c r="E114" i="19"/>
  <c r="E115" i="19"/>
  <c r="E116" i="19"/>
  <c r="E117" i="19"/>
  <c r="E119" i="19"/>
  <c r="E121" i="19"/>
  <c r="E122" i="19"/>
  <c r="E123" i="19"/>
  <c r="E125" i="19"/>
  <c r="E126" i="19"/>
  <c r="E127" i="19"/>
  <c r="E132" i="19"/>
  <c r="E133" i="19"/>
  <c r="E134" i="19"/>
  <c r="E137" i="19"/>
  <c r="E138" i="19"/>
  <c r="E139" i="19"/>
  <c r="E140" i="19"/>
  <c r="E141" i="19"/>
  <c r="E143" i="19"/>
  <c r="E144" i="19"/>
  <c r="E146" i="19"/>
  <c r="E147" i="19"/>
  <c r="E148" i="19"/>
  <c r="E149" i="19"/>
  <c r="E150" i="19"/>
  <c r="E151" i="19"/>
  <c r="D212" i="20"/>
  <c r="E212" i="20"/>
  <c r="F212" i="20"/>
  <c r="G212" i="20"/>
  <c r="H212" i="20"/>
  <c r="I212" i="20"/>
  <c r="J212" i="20"/>
  <c r="K212" i="20"/>
  <c r="L212" i="20"/>
  <c r="M212" i="20"/>
  <c r="N212" i="20"/>
  <c r="C212" i="20"/>
  <c r="D201" i="20"/>
  <c r="E201" i="20"/>
  <c r="F201" i="20"/>
  <c r="G201" i="20"/>
  <c r="H201" i="20"/>
  <c r="I201" i="20"/>
  <c r="J201" i="20"/>
  <c r="K201" i="20"/>
  <c r="L201" i="20"/>
  <c r="M201" i="20"/>
  <c r="N201" i="20"/>
  <c r="C201" i="20"/>
  <c r="D196" i="20"/>
  <c r="E196" i="20"/>
  <c r="F196" i="20"/>
  <c r="G196" i="20"/>
  <c r="H196" i="20"/>
  <c r="I196" i="20"/>
  <c r="J196" i="20"/>
  <c r="K196" i="20"/>
  <c r="L196" i="20"/>
  <c r="M196" i="20"/>
  <c r="N196" i="20"/>
  <c r="C196" i="20"/>
  <c r="D191" i="20"/>
  <c r="E191" i="20"/>
  <c r="F191" i="20"/>
  <c r="G191" i="20"/>
  <c r="H191" i="20"/>
  <c r="I191" i="20"/>
  <c r="J191" i="20"/>
  <c r="K191" i="20"/>
  <c r="L191" i="20"/>
  <c r="M191" i="20"/>
  <c r="N191" i="20"/>
  <c r="C191" i="20"/>
  <c r="D183" i="20"/>
  <c r="E183" i="20"/>
  <c r="F183" i="20"/>
  <c r="G183" i="20"/>
  <c r="H183" i="20"/>
  <c r="I183" i="20"/>
  <c r="J183" i="20"/>
  <c r="K183" i="20"/>
  <c r="L183" i="20"/>
  <c r="M183" i="20"/>
  <c r="N183" i="20"/>
  <c r="C183" i="20"/>
  <c r="D179" i="20"/>
  <c r="E179" i="20"/>
  <c r="F179" i="20"/>
  <c r="G179" i="20"/>
  <c r="H179" i="20"/>
  <c r="I179" i="20"/>
  <c r="J179" i="20"/>
  <c r="K179" i="20"/>
  <c r="L179" i="20"/>
  <c r="M179" i="20"/>
  <c r="N179" i="20"/>
  <c r="C179" i="20"/>
  <c r="D173" i="20"/>
  <c r="E173" i="20"/>
  <c r="F173" i="20"/>
  <c r="G173" i="20"/>
  <c r="H173" i="20"/>
  <c r="I173" i="20"/>
  <c r="J173" i="20"/>
  <c r="K173" i="20"/>
  <c r="L173" i="20"/>
  <c r="M173" i="20"/>
  <c r="N173" i="20"/>
  <c r="C173" i="20"/>
  <c r="D166" i="20"/>
  <c r="E166" i="20"/>
  <c r="F166" i="20"/>
  <c r="G166" i="20"/>
  <c r="H166" i="20"/>
  <c r="I166" i="20"/>
  <c r="J166" i="20"/>
  <c r="K166" i="20"/>
  <c r="L166" i="20"/>
  <c r="M166" i="20"/>
  <c r="N166" i="20"/>
  <c r="C166" i="20"/>
  <c r="D162" i="20"/>
  <c r="E162" i="20"/>
  <c r="F162" i="20"/>
  <c r="G162" i="20"/>
  <c r="H162" i="20"/>
  <c r="I162" i="20"/>
  <c r="J162" i="20"/>
  <c r="K162" i="20"/>
  <c r="L162" i="20"/>
  <c r="M162" i="20"/>
  <c r="N162" i="20"/>
  <c r="C162" i="20"/>
  <c r="D149" i="20"/>
  <c r="E149" i="20"/>
  <c r="F149" i="20"/>
  <c r="G149" i="20"/>
  <c r="H149" i="20"/>
  <c r="I149" i="20"/>
  <c r="J149" i="20"/>
  <c r="K149" i="20"/>
  <c r="L149" i="20"/>
  <c r="M149" i="20"/>
  <c r="N149" i="20"/>
  <c r="C149" i="20"/>
  <c r="C150" i="20" s="1"/>
  <c r="D140" i="20"/>
  <c r="E140" i="20"/>
  <c r="F140" i="20"/>
  <c r="G140" i="20"/>
  <c r="H140" i="20"/>
  <c r="I140" i="20"/>
  <c r="J140" i="20"/>
  <c r="K140" i="20"/>
  <c r="L140" i="20"/>
  <c r="M140" i="20"/>
  <c r="N140" i="20"/>
  <c r="C140" i="20"/>
  <c r="C151" i="20" s="1"/>
  <c r="D131" i="20"/>
  <c r="D137" i="20" s="1"/>
  <c r="E131" i="20"/>
  <c r="E137" i="20" s="1"/>
  <c r="F131" i="20"/>
  <c r="F137" i="20" s="1"/>
  <c r="G131" i="20"/>
  <c r="G137" i="20" s="1"/>
  <c r="H131" i="20"/>
  <c r="H137" i="20" s="1"/>
  <c r="I131" i="20"/>
  <c r="I137" i="20" s="1"/>
  <c r="J131" i="20"/>
  <c r="J137" i="20" s="1"/>
  <c r="K131" i="20"/>
  <c r="K137" i="20" s="1"/>
  <c r="L131" i="20"/>
  <c r="L137" i="20" s="1"/>
  <c r="M131" i="20"/>
  <c r="M137" i="20" s="1"/>
  <c r="N131" i="20"/>
  <c r="N137" i="20" s="1"/>
  <c r="C131" i="20"/>
  <c r="C137" i="20" s="1"/>
  <c r="D120" i="20"/>
  <c r="E120" i="20"/>
  <c r="F120" i="20"/>
  <c r="G120" i="20"/>
  <c r="H120" i="20"/>
  <c r="I120" i="20"/>
  <c r="J120" i="20"/>
  <c r="K120" i="20"/>
  <c r="L120" i="20"/>
  <c r="M120" i="20"/>
  <c r="N120" i="20"/>
  <c r="C120" i="20"/>
  <c r="D115" i="20"/>
  <c r="E115" i="20"/>
  <c r="F115" i="20"/>
  <c r="G115" i="20"/>
  <c r="H115" i="20"/>
  <c r="I115" i="20"/>
  <c r="J115" i="20"/>
  <c r="K115" i="20"/>
  <c r="L115" i="20"/>
  <c r="M115" i="20"/>
  <c r="N115" i="20"/>
  <c r="C115" i="20"/>
  <c r="N108" i="20"/>
  <c r="D108" i="20"/>
  <c r="E108" i="20"/>
  <c r="F108" i="20"/>
  <c r="G108" i="20"/>
  <c r="H108" i="20"/>
  <c r="I108" i="20"/>
  <c r="J108" i="20"/>
  <c r="K108" i="20"/>
  <c r="L108" i="20"/>
  <c r="M108" i="20"/>
  <c r="D103" i="20"/>
  <c r="E103" i="20"/>
  <c r="F103" i="20"/>
  <c r="G103" i="20"/>
  <c r="H103" i="20"/>
  <c r="I103" i="20"/>
  <c r="J103" i="20"/>
  <c r="K103" i="20"/>
  <c r="L103" i="20"/>
  <c r="M103" i="20"/>
  <c r="N103" i="20"/>
  <c r="C103" i="20"/>
  <c r="D97" i="20"/>
  <c r="E97" i="20"/>
  <c r="F97" i="20"/>
  <c r="G97" i="20"/>
  <c r="H97" i="20"/>
  <c r="I97" i="20"/>
  <c r="J97" i="20"/>
  <c r="K97" i="20"/>
  <c r="L97" i="20"/>
  <c r="M97" i="20"/>
  <c r="N97" i="20"/>
  <c r="C97" i="20"/>
  <c r="D88" i="20"/>
  <c r="E88" i="20"/>
  <c r="F88" i="20"/>
  <c r="G88" i="20"/>
  <c r="H88" i="20"/>
  <c r="I88" i="20"/>
  <c r="J88" i="20"/>
  <c r="K88" i="20"/>
  <c r="L88" i="20"/>
  <c r="M88" i="20"/>
  <c r="N88" i="20"/>
  <c r="C88" i="20"/>
  <c r="D83" i="20"/>
  <c r="E83" i="20"/>
  <c r="F83" i="20"/>
  <c r="G83" i="20"/>
  <c r="H83" i="20"/>
  <c r="I83" i="20"/>
  <c r="J83" i="20"/>
  <c r="K83" i="20"/>
  <c r="L83" i="20"/>
  <c r="M83" i="20"/>
  <c r="N83" i="20"/>
  <c r="C83" i="20"/>
  <c r="O69" i="20"/>
  <c r="O70" i="20"/>
  <c r="O71" i="20"/>
  <c r="O78" i="20"/>
  <c r="O79" i="20"/>
  <c r="O82" i="20"/>
  <c r="O84" i="20"/>
  <c r="O87" i="20"/>
  <c r="O111" i="20"/>
  <c r="O124" i="20"/>
  <c r="O126" i="20"/>
  <c r="O128" i="20"/>
  <c r="O129" i="20"/>
  <c r="O143" i="20"/>
  <c r="O144" i="20"/>
  <c r="O147" i="20"/>
  <c r="O164" i="20"/>
  <c r="O175" i="20"/>
  <c r="O182" i="20"/>
  <c r="D74" i="20"/>
  <c r="E74" i="20"/>
  <c r="F74" i="20"/>
  <c r="G74" i="20"/>
  <c r="H74" i="20"/>
  <c r="I74" i="20"/>
  <c r="J74" i="20"/>
  <c r="K74" i="20"/>
  <c r="L74" i="20"/>
  <c r="M74" i="20"/>
  <c r="N74" i="20"/>
  <c r="D44" i="20"/>
  <c r="E44" i="20"/>
  <c r="F44" i="20"/>
  <c r="G44" i="20"/>
  <c r="H44" i="20"/>
  <c r="I44" i="20"/>
  <c r="J44" i="20"/>
  <c r="K44" i="20"/>
  <c r="L44" i="20"/>
  <c r="M44" i="20"/>
  <c r="N44" i="20"/>
  <c r="C44" i="20"/>
  <c r="D30" i="20"/>
  <c r="E30" i="20"/>
  <c r="F30" i="20"/>
  <c r="G30" i="20"/>
  <c r="H30" i="20"/>
  <c r="I30" i="20"/>
  <c r="J30" i="20"/>
  <c r="K30" i="20"/>
  <c r="L30" i="20"/>
  <c r="M30" i="20"/>
  <c r="N30" i="20"/>
  <c r="D24" i="20"/>
  <c r="E24" i="20"/>
  <c r="F24" i="20"/>
  <c r="G24" i="20"/>
  <c r="H24" i="20"/>
  <c r="I24" i="20"/>
  <c r="J24" i="20"/>
  <c r="K24" i="20"/>
  <c r="L24" i="20"/>
  <c r="M24" i="20"/>
  <c r="N24" i="20"/>
  <c r="O8" i="20"/>
  <c r="O9" i="20"/>
  <c r="O10" i="20"/>
  <c r="O11" i="20"/>
  <c r="O12" i="20"/>
  <c r="O13" i="20"/>
  <c r="O14" i="20"/>
  <c r="O15" i="20"/>
  <c r="O16" i="20"/>
  <c r="O17" i="20"/>
  <c r="O18" i="20"/>
  <c r="O19" i="20"/>
  <c r="O23" i="20"/>
  <c r="O34" i="20"/>
  <c r="O35" i="20"/>
  <c r="O37" i="20"/>
  <c r="O39" i="20"/>
  <c r="O40" i="20"/>
  <c r="O42" i="20"/>
  <c r="O43" i="20"/>
  <c r="O46" i="20"/>
  <c r="O53" i="20"/>
  <c r="O55" i="20"/>
  <c r="O56" i="20"/>
  <c r="O57" i="20"/>
  <c r="O58" i="20"/>
  <c r="O59" i="20"/>
  <c r="O66" i="20"/>
  <c r="O7" i="20"/>
  <c r="D20" i="20"/>
  <c r="E20" i="20"/>
  <c r="F20" i="20"/>
  <c r="G20" i="20"/>
  <c r="H20" i="20"/>
  <c r="I20" i="20"/>
  <c r="J20" i="20"/>
  <c r="K20" i="20"/>
  <c r="K25" i="20" s="1"/>
  <c r="L20" i="20"/>
  <c r="M20" i="20"/>
  <c r="N20" i="20"/>
  <c r="N25" i="20" s="1"/>
  <c r="C20" i="20"/>
  <c r="F94" i="34"/>
  <c r="E93" i="34"/>
  <c r="D93" i="34"/>
  <c r="C93" i="34"/>
  <c r="F92" i="34"/>
  <c r="F91" i="34"/>
  <c r="F90" i="34"/>
  <c r="F89" i="34"/>
  <c r="E88" i="34"/>
  <c r="D88" i="34"/>
  <c r="C88" i="34"/>
  <c r="F87" i="34"/>
  <c r="F86" i="34"/>
  <c r="F85" i="34"/>
  <c r="F84" i="34"/>
  <c r="F83" i="34"/>
  <c r="E82" i="34"/>
  <c r="D82" i="34"/>
  <c r="C82" i="34"/>
  <c r="F81" i="34"/>
  <c r="F80" i="34"/>
  <c r="F79" i="34"/>
  <c r="F78" i="34"/>
  <c r="E77" i="34"/>
  <c r="D77" i="34"/>
  <c r="C77" i="34"/>
  <c r="F76" i="34"/>
  <c r="F75" i="34"/>
  <c r="F74" i="34"/>
  <c r="F73" i="34"/>
  <c r="E72" i="34"/>
  <c r="D72" i="34"/>
  <c r="C72" i="34"/>
  <c r="F71" i="34"/>
  <c r="F70" i="34"/>
  <c r="F69" i="34"/>
  <c r="F68" i="34"/>
  <c r="F67" i="34"/>
  <c r="F65" i="34"/>
  <c r="E64" i="34"/>
  <c r="D64" i="34"/>
  <c r="C64" i="34"/>
  <c r="F63" i="34"/>
  <c r="F62" i="34"/>
  <c r="F61" i="34"/>
  <c r="E60" i="34"/>
  <c r="D60" i="34"/>
  <c r="C60" i="34"/>
  <c r="F59" i="34"/>
  <c r="F58" i="34"/>
  <c r="F57" i="34"/>
  <c r="F56" i="34"/>
  <c r="F55" i="34"/>
  <c r="E54" i="34"/>
  <c r="D54" i="34"/>
  <c r="C54" i="34"/>
  <c r="F53" i="34"/>
  <c r="F52" i="34"/>
  <c r="F51" i="34"/>
  <c r="F50" i="34"/>
  <c r="F49" i="34"/>
  <c r="E47" i="34"/>
  <c r="D47" i="34"/>
  <c r="C47" i="34"/>
  <c r="F46" i="34"/>
  <c r="F45" i="34"/>
  <c r="F44" i="34"/>
  <c r="E43" i="34"/>
  <c r="D43" i="34"/>
  <c r="C43" i="34"/>
  <c r="F42" i="34"/>
  <c r="F41" i="34"/>
  <c r="F40" i="34"/>
  <c r="F39" i="34"/>
  <c r="F38" i="34"/>
  <c r="F36" i="34"/>
  <c r="F35" i="34"/>
  <c r="F34" i="34"/>
  <c r="F33" i="34"/>
  <c r="F31" i="34"/>
  <c r="E30" i="34"/>
  <c r="D30" i="34"/>
  <c r="C30" i="34"/>
  <c r="F29" i="34"/>
  <c r="F28" i="34"/>
  <c r="F27" i="34"/>
  <c r="F26" i="34"/>
  <c r="F25" i="34"/>
  <c r="F24" i="34"/>
  <c r="F23" i="34"/>
  <c r="F22" i="34"/>
  <c r="E21" i="34"/>
  <c r="D21" i="34"/>
  <c r="C21" i="34"/>
  <c r="F20" i="34"/>
  <c r="F19" i="34"/>
  <c r="F17" i="34"/>
  <c r="F16" i="34"/>
  <c r="F15" i="34"/>
  <c r="F14" i="34"/>
  <c r="F13" i="34"/>
  <c r="E12" i="34"/>
  <c r="E18" i="34" s="1"/>
  <c r="D12" i="34"/>
  <c r="D18" i="34" s="1"/>
  <c r="C12" i="34"/>
  <c r="C18" i="34" s="1"/>
  <c r="F11" i="34"/>
  <c r="F10" i="34"/>
  <c r="F9" i="34"/>
  <c r="F8" i="34"/>
  <c r="F7" i="34"/>
  <c r="F6" i="34"/>
  <c r="D30" i="10"/>
  <c r="E30" i="10"/>
  <c r="C30" i="10"/>
  <c r="D94" i="10"/>
  <c r="E94" i="10"/>
  <c r="D89" i="10"/>
  <c r="E89" i="10"/>
  <c r="D83" i="10"/>
  <c r="E83" i="10"/>
  <c r="D78" i="10"/>
  <c r="E78" i="10"/>
  <c r="D73" i="10"/>
  <c r="E73" i="10"/>
  <c r="D65" i="10"/>
  <c r="E65" i="10"/>
  <c r="D61" i="10"/>
  <c r="E61" i="10"/>
  <c r="D54" i="10"/>
  <c r="E54" i="10"/>
  <c r="D47" i="10"/>
  <c r="E47" i="10"/>
  <c r="D43" i="10"/>
  <c r="E43" i="10"/>
  <c r="D21" i="10"/>
  <c r="E21" i="10"/>
  <c r="D12" i="10"/>
  <c r="D18" i="10" s="1"/>
  <c r="E12" i="10"/>
  <c r="E18" i="10" s="1"/>
  <c r="C94" i="10"/>
  <c r="C89" i="10"/>
  <c r="C83" i="10"/>
  <c r="C78" i="10"/>
  <c r="C65" i="10"/>
  <c r="C54" i="10"/>
  <c r="C47" i="10"/>
  <c r="C21" i="10"/>
  <c r="C43" i="10"/>
  <c r="C61" i="10"/>
  <c r="E32" i="10" l="1"/>
  <c r="F72" i="34"/>
  <c r="C207" i="20"/>
  <c r="F18" i="34"/>
  <c r="K151" i="20"/>
  <c r="G151" i="20"/>
  <c r="G185" i="20" s="1"/>
  <c r="K207" i="20"/>
  <c r="G207" i="20"/>
  <c r="E96" i="10"/>
  <c r="N151" i="20"/>
  <c r="J151" i="20"/>
  <c r="J185" i="20" s="1"/>
  <c r="F151" i="20"/>
  <c r="F185" i="20" s="1"/>
  <c r="N207" i="20"/>
  <c r="J207" i="20"/>
  <c r="F207" i="20"/>
  <c r="D96" i="10"/>
  <c r="F47" i="34"/>
  <c r="F82" i="34"/>
  <c r="M151" i="20"/>
  <c r="M185" i="20" s="1"/>
  <c r="I151" i="20"/>
  <c r="E151" i="20"/>
  <c r="M207" i="20"/>
  <c r="I207" i="20"/>
  <c r="E207" i="20"/>
  <c r="L151" i="20"/>
  <c r="H151" i="20"/>
  <c r="H185" i="20" s="1"/>
  <c r="D151" i="20"/>
  <c r="L207" i="20"/>
  <c r="H207" i="20"/>
  <c r="D207" i="20"/>
  <c r="D25" i="20"/>
  <c r="M25" i="20"/>
  <c r="L25" i="20"/>
  <c r="J25" i="20"/>
  <c r="I25" i="20"/>
  <c r="G25" i="20"/>
  <c r="H25" i="20"/>
  <c r="F25" i="20"/>
  <c r="E25" i="20"/>
  <c r="D95" i="34"/>
  <c r="D32" i="10"/>
  <c r="C32" i="34"/>
  <c r="E32" i="34"/>
  <c r="E66" i="34" s="1"/>
  <c r="O20" i="20"/>
  <c r="K185" i="20"/>
  <c r="I185" i="20"/>
  <c r="E185" i="20"/>
  <c r="N185" i="20"/>
  <c r="L185" i="20"/>
  <c r="D185" i="20"/>
  <c r="O44" i="20"/>
  <c r="F30" i="34"/>
  <c r="F54" i="34"/>
  <c r="F77" i="34"/>
  <c r="E95" i="34"/>
  <c r="O166" i="20"/>
  <c r="F88" i="34"/>
  <c r="C95" i="34"/>
  <c r="C185" i="20"/>
  <c r="C214" i="20" s="1"/>
  <c r="O83" i="20"/>
  <c r="F43" i="34"/>
  <c r="D32" i="34"/>
  <c r="F32" i="34" s="1"/>
  <c r="C66" i="34"/>
  <c r="F21" i="34"/>
  <c r="F60" i="34"/>
  <c r="F93" i="34"/>
  <c r="F12" i="34"/>
  <c r="F64" i="34"/>
  <c r="F7" i="10"/>
  <c r="F8" i="10"/>
  <c r="F9" i="10"/>
  <c r="F10" i="10"/>
  <c r="F11" i="10"/>
  <c r="F13" i="10"/>
  <c r="F14" i="10"/>
  <c r="F15" i="10"/>
  <c r="F16" i="10"/>
  <c r="F17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3" i="10"/>
  <c r="F34" i="10"/>
  <c r="F35" i="10"/>
  <c r="F36" i="10"/>
  <c r="F37" i="10"/>
  <c r="F39" i="10"/>
  <c r="F40" i="10"/>
  <c r="F41" i="10"/>
  <c r="F42" i="10"/>
  <c r="F43" i="10"/>
  <c r="F44" i="10"/>
  <c r="F49" i="10"/>
  <c r="F50" i="10"/>
  <c r="F51" i="10"/>
  <c r="F52" i="10"/>
  <c r="F53" i="10"/>
  <c r="F54" i="10"/>
  <c r="F55" i="10"/>
  <c r="F58" i="10"/>
  <c r="F59" i="10"/>
  <c r="F60" i="10"/>
  <c r="F61" i="10"/>
  <c r="F62" i="10"/>
  <c r="F63" i="10"/>
  <c r="F64" i="10"/>
  <c r="F65" i="10"/>
  <c r="F66" i="10"/>
  <c r="F68" i="10"/>
  <c r="F69" i="10"/>
  <c r="F70" i="10"/>
  <c r="F71" i="10"/>
  <c r="F72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6" i="10"/>
  <c r="F47" i="10"/>
  <c r="E67" i="10"/>
  <c r="C32" i="10"/>
  <c r="C18" i="10"/>
  <c r="F18" i="10" s="1"/>
  <c r="F120" i="15"/>
  <c r="E119" i="15"/>
  <c r="D119" i="15"/>
  <c r="C119" i="15"/>
  <c r="F118" i="15"/>
  <c r="F117" i="15"/>
  <c r="F116" i="15"/>
  <c r="F115" i="15"/>
  <c r="F113" i="15"/>
  <c r="F112" i="15"/>
  <c r="F111" i="15"/>
  <c r="E110" i="15"/>
  <c r="D110" i="15"/>
  <c r="F109" i="15"/>
  <c r="F108" i="15"/>
  <c r="E107" i="15"/>
  <c r="D107" i="15"/>
  <c r="C107" i="15"/>
  <c r="F106" i="15"/>
  <c r="F105" i="15"/>
  <c r="F104" i="15"/>
  <c r="F103" i="15"/>
  <c r="E102" i="15"/>
  <c r="D102" i="15"/>
  <c r="C102" i="15"/>
  <c r="F101" i="15"/>
  <c r="F100" i="15"/>
  <c r="F99" i="15"/>
  <c r="F97" i="15"/>
  <c r="E96" i="15"/>
  <c r="D96" i="15"/>
  <c r="C96" i="15"/>
  <c r="F95" i="15"/>
  <c r="F96" i="15" s="1"/>
  <c r="F94" i="15"/>
  <c r="F93" i="15"/>
  <c r="F92" i="15"/>
  <c r="F91" i="15"/>
  <c r="F90" i="15"/>
  <c r="F89" i="15"/>
  <c r="F88" i="15"/>
  <c r="E87" i="15"/>
  <c r="D87" i="15"/>
  <c r="C87" i="15"/>
  <c r="F86" i="15"/>
  <c r="F85" i="15"/>
  <c r="F84" i="15"/>
  <c r="F83" i="15"/>
  <c r="E82" i="15"/>
  <c r="D82" i="15"/>
  <c r="C82" i="15"/>
  <c r="F81" i="15"/>
  <c r="F80" i="15"/>
  <c r="F79" i="15"/>
  <c r="F78" i="15"/>
  <c r="F77" i="15"/>
  <c r="F76" i="15"/>
  <c r="F75" i="15"/>
  <c r="F74" i="15"/>
  <c r="E73" i="15"/>
  <c r="F72" i="15"/>
  <c r="F71" i="15"/>
  <c r="F70" i="15"/>
  <c r="F69" i="15"/>
  <c r="F68" i="15"/>
  <c r="F67" i="15"/>
  <c r="F66" i="15"/>
  <c r="F65" i="15"/>
  <c r="F64" i="15"/>
  <c r="F63" i="15"/>
  <c r="F62" i="15"/>
  <c r="F61" i="15"/>
  <c r="F60" i="15"/>
  <c r="E59" i="15"/>
  <c r="D59" i="15"/>
  <c r="C59" i="15"/>
  <c r="F58" i="15"/>
  <c r="F57" i="15"/>
  <c r="F56" i="15"/>
  <c r="F55" i="15"/>
  <c r="F54" i="15"/>
  <c r="F53" i="15"/>
  <c r="F52" i="15"/>
  <c r="F51" i="15"/>
  <c r="E49" i="15"/>
  <c r="D49" i="15"/>
  <c r="C49" i="15"/>
  <c r="F48" i="15"/>
  <c r="F47" i="15"/>
  <c r="F46" i="15"/>
  <c r="F45" i="15"/>
  <c r="F44" i="15"/>
  <c r="E43" i="15"/>
  <c r="D43" i="15"/>
  <c r="C43" i="15"/>
  <c r="F42" i="15"/>
  <c r="F41" i="15"/>
  <c r="E40" i="15"/>
  <c r="D40" i="15"/>
  <c r="C40" i="15"/>
  <c r="F39" i="15"/>
  <c r="F38" i="15"/>
  <c r="F37" i="15"/>
  <c r="F36" i="15"/>
  <c r="F35" i="15"/>
  <c r="F34" i="15"/>
  <c r="F33" i="15"/>
  <c r="E32" i="15"/>
  <c r="D32" i="15"/>
  <c r="C32" i="15"/>
  <c r="F32" i="15" s="1"/>
  <c r="F31" i="15"/>
  <c r="F30" i="15"/>
  <c r="E29" i="15"/>
  <c r="D29" i="15"/>
  <c r="C29" i="15"/>
  <c r="F28" i="15"/>
  <c r="F27" i="15"/>
  <c r="F26" i="15"/>
  <c r="F25" i="15"/>
  <c r="E23" i="15"/>
  <c r="D23" i="15"/>
  <c r="C23" i="15"/>
  <c r="F22" i="15"/>
  <c r="F21" i="15"/>
  <c r="F20" i="15"/>
  <c r="E19" i="15"/>
  <c r="D19" i="15"/>
  <c r="C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C114" i="15" l="1"/>
  <c r="C121" i="15" s="1"/>
  <c r="F95" i="34"/>
  <c r="E96" i="34"/>
  <c r="N214" i="20"/>
  <c r="G214" i="20"/>
  <c r="E214" i="20"/>
  <c r="I214" i="20"/>
  <c r="L214" i="20"/>
  <c r="F119" i="15"/>
  <c r="F214" i="20"/>
  <c r="D50" i="15"/>
  <c r="E114" i="15"/>
  <c r="E121" i="15" s="1"/>
  <c r="J214" i="20"/>
  <c r="F82" i="15"/>
  <c r="F107" i="15"/>
  <c r="M214" i="20"/>
  <c r="K214" i="20"/>
  <c r="H214" i="20"/>
  <c r="D214" i="20"/>
  <c r="E50" i="15"/>
  <c r="E98" i="15" s="1"/>
  <c r="E122" i="15" s="1"/>
  <c r="D24" i="15"/>
  <c r="F29" i="15"/>
  <c r="E24" i="15"/>
  <c r="F49" i="15"/>
  <c r="F87" i="15"/>
  <c r="F102" i="15"/>
  <c r="F110" i="15"/>
  <c r="F40" i="15"/>
  <c r="D66" i="34"/>
  <c r="D96" i="34" s="1"/>
  <c r="C96" i="34"/>
  <c r="E97" i="10"/>
  <c r="F32" i="10"/>
  <c r="D67" i="10"/>
  <c r="D97" i="10" s="1"/>
  <c r="F12" i="10"/>
  <c r="F12" i="33" s="1"/>
  <c r="C67" i="10"/>
  <c r="F59" i="15"/>
  <c r="F43" i="15"/>
  <c r="F23" i="15"/>
  <c r="F19" i="15"/>
  <c r="C24" i="15"/>
  <c r="C50" i="15"/>
  <c r="D114" i="15"/>
  <c r="D121" i="15" s="1"/>
  <c r="D23" i="2"/>
  <c r="E23" i="2"/>
  <c r="C23" i="2"/>
  <c r="D19" i="2"/>
  <c r="E19" i="2"/>
  <c r="C49" i="2"/>
  <c r="C43" i="2"/>
  <c r="C32" i="2"/>
  <c r="D82" i="2"/>
  <c r="E82" i="2"/>
  <c r="C82" i="2"/>
  <c r="D122" i="15" l="1"/>
  <c r="E24" i="2"/>
  <c r="F24" i="15"/>
  <c r="F50" i="15"/>
  <c r="F23" i="2"/>
  <c r="D24" i="2"/>
  <c r="F96" i="34"/>
  <c r="F66" i="34"/>
  <c r="C122" i="15"/>
  <c r="F67" i="10"/>
  <c r="C73" i="10"/>
  <c r="F114" i="15"/>
  <c r="F121" i="15"/>
  <c r="E49" i="2"/>
  <c r="D43" i="2"/>
  <c r="E43" i="2"/>
  <c r="D119" i="2"/>
  <c r="E119" i="2"/>
  <c r="D110" i="2"/>
  <c r="D110" i="17" s="1"/>
  <c r="E110" i="2"/>
  <c r="D107" i="2"/>
  <c r="E107" i="2"/>
  <c r="D102" i="2"/>
  <c r="D114" i="2" s="1"/>
  <c r="E102" i="2"/>
  <c r="F94" i="2"/>
  <c r="F95" i="2"/>
  <c r="F96" i="2" s="1"/>
  <c r="D96" i="2"/>
  <c r="D96" i="17" s="1"/>
  <c r="E96" i="2"/>
  <c r="D23" i="17"/>
  <c r="D29" i="2"/>
  <c r="E29" i="2"/>
  <c r="E29" i="17" s="1"/>
  <c r="D32" i="2"/>
  <c r="D32" i="17" s="1"/>
  <c r="E32" i="2"/>
  <c r="D40" i="2"/>
  <c r="E40" i="2"/>
  <c r="E40" i="17" s="1"/>
  <c r="E87" i="2"/>
  <c r="E73" i="17"/>
  <c r="C73" i="17"/>
  <c r="C59" i="2"/>
  <c r="C19" i="2"/>
  <c r="C40" i="2"/>
  <c r="C73" i="19"/>
  <c r="D73" i="19" s="1"/>
  <c r="E73" i="19" s="1"/>
  <c r="C53" i="19"/>
  <c r="D53" i="19" s="1"/>
  <c r="E53" i="19" s="1"/>
  <c r="C48" i="19"/>
  <c r="C39" i="19"/>
  <c r="D39" i="19" s="1"/>
  <c r="E39" i="19" s="1"/>
  <c r="C25" i="19"/>
  <c r="D25" i="19" s="1"/>
  <c r="E25" i="19" s="1"/>
  <c r="C29" i="2"/>
  <c r="D16" i="19"/>
  <c r="E16" i="19" s="1"/>
  <c r="C9" i="19"/>
  <c r="D9" i="19" s="1"/>
  <c r="E9" i="19" s="1"/>
  <c r="D145" i="19"/>
  <c r="E145" i="19" s="1"/>
  <c r="D128" i="19"/>
  <c r="E128" i="19" s="1"/>
  <c r="C111" i="19"/>
  <c r="D111" i="19" s="1"/>
  <c r="E111" i="19" s="1"/>
  <c r="C107" i="19"/>
  <c r="D107" i="19" s="1"/>
  <c r="E107" i="19" s="1"/>
  <c r="D96" i="19"/>
  <c r="E96" i="19" s="1"/>
  <c r="C91" i="19"/>
  <c r="D91" i="19" s="1"/>
  <c r="E91" i="19" s="1"/>
  <c r="C89" i="19"/>
  <c r="D89" i="19" s="1"/>
  <c r="E89" i="19" s="1"/>
  <c r="O216" i="24"/>
  <c r="D60" i="20"/>
  <c r="E60" i="20"/>
  <c r="F60" i="20"/>
  <c r="G60" i="20"/>
  <c r="H60" i="20"/>
  <c r="I60" i="20"/>
  <c r="J60" i="20"/>
  <c r="K60" i="20"/>
  <c r="L60" i="20"/>
  <c r="M60" i="20"/>
  <c r="N60" i="20"/>
  <c r="D50" i="20"/>
  <c r="E50" i="20"/>
  <c r="F50" i="20"/>
  <c r="G50" i="20"/>
  <c r="H50" i="20"/>
  <c r="I50" i="20"/>
  <c r="J50" i="20"/>
  <c r="K50" i="20"/>
  <c r="L50" i="20"/>
  <c r="M50" i="20"/>
  <c r="N50" i="20"/>
  <c r="D41" i="20"/>
  <c r="E41" i="20"/>
  <c r="F41" i="20"/>
  <c r="G41" i="20"/>
  <c r="H41" i="20"/>
  <c r="I41" i="20"/>
  <c r="J41" i="20"/>
  <c r="K41" i="20"/>
  <c r="L41" i="20"/>
  <c r="M41" i="20"/>
  <c r="N41" i="20"/>
  <c r="D33" i="20"/>
  <c r="E33" i="20"/>
  <c r="F33" i="20"/>
  <c r="G33" i="20"/>
  <c r="H33" i="20"/>
  <c r="I33" i="20"/>
  <c r="J33" i="20"/>
  <c r="K33" i="20"/>
  <c r="L33" i="20"/>
  <c r="M33" i="20"/>
  <c r="N33" i="20"/>
  <c r="C33" i="20"/>
  <c r="D4" i="20"/>
  <c r="B22" i="18"/>
  <c r="B14" i="18"/>
  <c r="D90" i="11"/>
  <c r="C90" i="11"/>
  <c r="E67" i="11"/>
  <c r="E68" i="11"/>
  <c r="E69" i="11"/>
  <c r="E53" i="11"/>
  <c r="E54" i="11"/>
  <c r="E55" i="11"/>
  <c r="E56" i="11"/>
  <c r="E57" i="11"/>
  <c r="E58" i="11"/>
  <c r="E59" i="11"/>
  <c r="E60" i="11"/>
  <c r="E62" i="11"/>
  <c r="E63" i="11"/>
  <c r="E64" i="11"/>
  <c r="E65" i="11"/>
  <c r="E66" i="11"/>
  <c r="E73" i="11"/>
  <c r="E72" i="11"/>
  <c r="E70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71" i="11"/>
  <c r="E46" i="11"/>
  <c r="E47" i="11"/>
  <c r="E17" i="11"/>
  <c r="E18" i="11"/>
  <c r="E19" i="11"/>
  <c r="E20" i="11"/>
  <c r="E22" i="11"/>
  <c r="E23" i="11"/>
  <c r="E24" i="11"/>
  <c r="E25" i="11"/>
  <c r="E26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16" i="11"/>
  <c r="D15" i="33"/>
  <c r="E15" i="33"/>
  <c r="F15" i="33"/>
  <c r="D16" i="33"/>
  <c r="E16" i="33"/>
  <c r="F16" i="33"/>
  <c r="D17" i="33"/>
  <c r="E17" i="33"/>
  <c r="F17" i="33"/>
  <c r="D18" i="33"/>
  <c r="E18" i="33"/>
  <c r="F18" i="33"/>
  <c r="C19" i="33"/>
  <c r="D19" i="33"/>
  <c r="E19" i="33"/>
  <c r="F19" i="33"/>
  <c r="C20" i="33"/>
  <c r="D20" i="33"/>
  <c r="E20" i="33"/>
  <c r="F20" i="33"/>
  <c r="C21" i="33"/>
  <c r="D21" i="33"/>
  <c r="E21" i="33"/>
  <c r="F21" i="33"/>
  <c r="C22" i="33"/>
  <c r="D22" i="33"/>
  <c r="E22" i="33"/>
  <c r="F22" i="33"/>
  <c r="C23" i="33"/>
  <c r="D23" i="33"/>
  <c r="E23" i="33"/>
  <c r="F23" i="33"/>
  <c r="C24" i="33"/>
  <c r="D24" i="33"/>
  <c r="E24" i="33"/>
  <c r="F24" i="33"/>
  <c r="C25" i="33"/>
  <c r="D25" i="33"/>
  <c r="E25" i="33"/>
  <c r="F25" i="33"/>
  <c r="C26" i="33"/>
  <c r="D26" i="33"/>
  <c r="E26" i="33"/>
  <c r="F26" i="33"/>
  <c r="C27" i="33"/>
  <c r="D27" i="33"/>
  <c r="E27" i="33"/>
  <c r="F27" i="33"/>
  <c r="C28" i="33"/>
  <c r="D28" i="33"/>
  <c r="E28" i="33"/>
  <c r="F28" i="33"/>
  <c r="C29" i="33"/>
  <c r="D29" i="33"/>
  <c r="E29" i="33"/>
  <c r="F29" i="33"/>
  <c r="C30" i="33"/>
  <c r="D30" i="33"/>
  <c r="E30" i="33"/>
  <c r="F30" i="33"/>
  <c r="C31" i="33"/>
  <c r="D31" i="33"/>
  <c r="E31" i="33"/>
  <c r="F31" i="33"/>
  <c r="C32" i="33"/>
  <c r="D32" i="33"/>
  <c r="E32" i="33"/>
  <c r="F32" i="33"/>
  <c r="C33" i="33"/>
  <c r="D33" i="33"/>
  <c r="E33" i="33"/>
  <c r="F33" i="33"/>
  <c r="C34" i="33"/>
  <c r="D34" i="33"/>
  <c r="E34" i="33"/>
  <c r="F34" i="33"/>
  <c r="C35" i="33"/>
  <c r="D35" i="33"/>
  <c r="E35" i="33"/>
  <c r="F35" i="33"/>
  <c r="C36" i="33"/>
  <c r="D36" i="33"/>
  <c r="E36" i="33"/>
  <c r="F36" i="33"/>
  <c r="C37" i="33"/>
  <c r="D37" i="33"/>
  <c r="E37" i="33"/>
  <c r="F37" i="33"/>
  <c r="C38" i="33"/>
  <c r="D38" i="33"/>
  <c r="E38" i="33"/>
  <c r="F38" i="33"/>
  <c r="C39" i="33"/>
  <c r="D39" i="33"/>
  <c r="E39" i="33"/>
  <c r="F39" i="33"/>
  <c r="C40" i="33"/>
  <c r="D40" i="33"/>
  <c r="E40" i="33"/>
  <c r="F40" i="33"/>
  <c r="C41" i="33"/>
  <c r="D41" i="33"/>
  <c r="E41" i="33"/>
  <c r="F41" i="33"/>
  <c r="E42" i="33"/>
  <c r="E43" i="33"/>
  <c r="C44" i="33"/>
  <c r="D44" i="33"/>
  <c r="E44" i="33"/>
  <c r="F44" i="33"/>
  <c r="C45" i="33"/>
  <c r="D45" i="33"/>
  <c r="E45" i="33"/>
  <c r="F45" i="33"/>
  <c r="C46" i="33"/>
  <c r="D46" i="33"/>
  <c r="E46" i="33"/>
  <c r="F46" i="33"/>
  <c r="C47" i="33"/>
  <c r="D47" i="33"/>
  <c r="E47" i="33"/>
  <c r="F47" i="33"/>
  <c r="D49" i="33"/>
  <c r="E49" i="33"/>
  <c r="F49" i="33"/>
  <c r="C50" i="33"/>
  <c r="D50" i="33"/>
  <c r="E50" i="33"/>
  <c r="F50" i="33"/>
  <c r="C51" i="33"/>
  <c r="D51" i="33"/>
  <c r="E51" i="33"/>
  <c r="F51" i="33"/>
  <c r="C52" i="33"/>
  <c r="D52" i="33"/>
  <c r="E52" i="33"/>
  <c r="F52" i="33"/>
  <c r="C53" i="33"/>
  <c r="D53" i="33"/>
  <c r="E53" i="33"/>
  <c r="F53" i="33"/>
  <c r="C54" i="33"/>
  <c r="D54" i="33"/>
  <c r="E54" i="33"/>
  <c r="F54" i="33"/>
  <c r="C55" i="33"/>
  <c r="D55" i="33"/>
  <c r="E55" i="33"/>
  <c r="F55" i="33"/>
  <c r="C56" i="33"/>
  <c r="D56" i="33"/>
  <c r="E56" i="33"/>
  <c r="F56" i="33"/>
  <c r="C57" i="33"/>
  <c r="D57" i="33"/>
  <c r="E57" i="33"/>
  <c r="F57" i="33"/>
  <c r="C58" i="33"/>
  <c r="D58" i="33"/>
  <c r="E58" i="33"/>
  <c r="F58" i="33"/>
  <c r="C59" i="33"/>
  <c r="D59" i="33"/>
  <c r="E59" i="33"/>
  <c r="F59" i="33"/>
  <c r="C60" i="33"/>
  <c r="E60" i="33"/>
  <c r="C61" i="33"/>
  <c r="E61" i="33"/>
  <c r="C62" i="33"/>
  <c r="D62" i="33"/>
  <c r="E62" i="33"/>
  <c r="F62" i="33"/>
  <c r="C63" i="33"/>
  <c r="D63" i="33"/>
  <c r="E63" i="33"/>
  <c r="F63" i="33"/>
  <c r="C64" i="33"/>
  <c r="D64" i="33"/>
  <c r="E64" i="33"/>
  <c r="F64" i="33"/>
  <c r="E66" i="33"/>
  <c r="E67" i="33"/>
  <c r="C68" i="33"/>
  <c r="E68" i="33"/>
  <c r="C69" i="33"/>
  <c r="D69" i="33"/>
  <c r="E69" i="33"/>
  <c r="F69" i="33"/>
  <c r="C70" i="33"/>
  <c r="D70" i="33"/>
  <c r="E70" i="33"/>
  <c r="F70" i="33"/>
  <c r="C71" i="33"/>
  <c r="D71" i="33"/>
  <c r="E71" i="33"/>
  <c r="F71" i="33"/>
  <c r="C72" i="33"/>
  <c r="D72" i="33"/>
  <c r="E72" i="33"/>
  <c r="C73" i="33"/>
  <c r="D73" i="33"/>
  <c r="E73" i="33"/>
  <c r="C74" i="33"/>
  <c r="D74" i="33"/>
  <c r="E74" i="33"/>
  <c r="F74" i="33"/>
  <c r="C75" i="33"/>
  <c r="D75" i="33"/>
  <c r="E75" i="33"/>
  <c r="F75" i="33"/>
  <c r="C76" i="33"/>
  <c r="D76" i="33"/>
  <c r="E76" i="33"/>
  <c r="F76" i="33"/>
  <c r="C77" i="33"/>
  <c r="D77" i="33"/>
  <c r="E77" i="33"/>
  <c r="F77" i="33"/>
  <c r="D78" i="33"/>
  <c r="E78" i="33"/>
  <c r="D79" i="33"/>
  <c r="E79" i="33"/>
  <c r="D80" i="33"/>
  <c r="E80" i="33"/>
  <c r="C81" i="33"/>
  <c r="D81" i="33"/>
  <c r="E81" i="33"/>
  <c r="F81" i="33"/>
  <c r="D82" i="33"/>
  <c r="E82" i="33"/>
  <c r="D83" i="33"/>
  <c r="E83" i="33"/>
  <c r="C84" i="33"/>
  <c r="D84" i="33"/>
  <c r="E84" i="33"/>
  <c r="F84" i="33"/>
  <c r="C85" i="33"/>
  <c r="D85" i="33"/>
  <c r="E85" i="33"/>
  <c r="F85" i="33"/>
  <c r="C86" i="33"/>
  <c r="D86" i="33"/>
  <c r="E86" i="33"/>
  <c r="F86" i="33"/>
  <c r="C87" i="33"/>
  <c r="D87" i="33"/>
  <c r="E87" i="33"/>
  <c r="F87" i="33"/>
  <c r="C88" i="33"/>
  <c r="D88" i="33"/>
  <c r="E88" i="33"/>
  <c r="F88" i="33"/>
  <c r="C89" i="33"/>
  <c r="D89" i="33"/>
  <c r="E89" i="33"/>
  <c r="F89" i="33"/>
  <c r="C90" i="33"/>
  <c r="D90" i="33"/>
  <c r="E90" i="33"/>
  <c r="F90" i="33"/>
  <c r="C91" i="33"/>
  <c r="D91" i="33"/>
  <c r="E91" i="33"/>
  <c r="F91" i="33"/>
  <c r="C92" i="33"/>
  <c r="D92" i="33"/>
  <c r="E92" i="33"/>
  <c r="F92" i="33"/>
  <c r="C93" i="33"/>
  <c r="D93" i="33"/>
  <c r="E93" i="33"/>
  <c r="F93" i="33"/>
  <c r="C94" i="33"/>
  <c r="D94" i="33"/>
  <c r="E94" i="33"/>
  <c r="F94" i="33"/>
  <c r="E95" i="33"/>
  <c r="E96" i="33"/>
  <c r="D8" i="33"/>
  <c r="E8" i="33"/>
  <c r="F8" i="33"/>
  <c r="D9" i="33"/>
  <c r="E9" i="33"/>
  <c r="F9" i="33"/>
  <c r="D10" i="33"/>
  <c r="E10" i="33"/>
  <c r="F10" i="33"/>
  <c r="D11" i="33"/>
  <c r="E11" i="33"/>
  <c r="F11" i="33"/>
  <c r="C12" i="33"/>
  <c r="D12" i="33"/>
  <c r="E12" i="33"/>
  <c r="D13" i="33"/>
  <c r="E13" i="33"/>
  <c r="F13" i="33"/>
  <c r="D14" i="33"/>
  <c r="E14" i="33"/>
  <c r="F14" i="33"/>
  <c r="D7" i="33"/>
  <c r="E7" i="33"/>
  <c r="F7" i="33"/>
  <c r="D6" i="33"/>
  <c r="E6" i="33"/>
  <c r="F6" i="33"/>
  <c r="C13" i="17"/>
  <c r="D13" i="17"/>
  <c r="E13" i="17"/>
  <c r="C14" i="17"/>
  <c r="D14" i="17"/>
  <c r="E14" i="17"/>
  <c r="C15" i="17"/>
  <c r="D15" i="17"/>
  <c r="E15" i="17"/>
  <c r="C16" i="17"/>
  <c r="D16" i="17"/>
  <c r="E16" i="17"/>
  <c r="C17" i="17"/>
  <c r="D17" i="17"/>
  <c r="E17" i="17"/>
  <c r="C18" i="17"/>
  <c r="D18" i="17"/>
  <c r="E18" i="17"/>
  <c r="E19" i="17"/>
  <c r="C20" i="17"/>
  <c r="D20" i="17"/>
  <c r="E20" i="17"/>
  <c r="D21" i="17"/>
  <c r="E21" i="17"/>
  <c r="D22" i="17"/>
  <c r="E22" i="17"/>
  <c r="E23" i="17"/>
  <c r="C25" i="17"/>
  <c r="D25" i="17"/>
  <c r="E25" i="17"/>
  <c r="C26" i="17"/>
  <c r="D26" i="17"/>
  <c r="E26" i="17"/>
  <c r="C27" i="17"/>
  <c r="D27" i="17"/>
  <c r="E27" i="17"/>
  <c r="C28" i="17"/>
  <c r="D28" i="17"/>
  <c r="E28" i="17"/>
  <c r="D29" i="17"/>
  <c r="C30" i="17"/>
  <c r="D30" i="17"/>
  <c r="E30" i="17"/>
  <c r="D31" i="17"/>
  <c r="E31" i="17"/>
  <c r="E32" i="17"/>
  <c r="C33" i="17"/>
  <c r="D33" i="17"/>
  <c r="E33" i="17"/>
  <c r="C34" i="17"/>
  <c r="D34" i="17"/>
  <c r="E34" i="17"/>
  <c r="C35" i="17"/>
  <c r="D35" i="17"/>
  <c r="E35" i="17"/>
  <c r="C36" i="17"/>
  <c r="D36" i="17"/>
  <c r="E36" i="17"/>
  <c r="C37" i="17"/>
  <c r="D37" i="17"/>
  <c r="E37" i="17"/>
  <c r="C38" i="17"/>
  <c r="D38" i="17"/>
  <c r="E38" i="17"/>
  <c r="C39" i="17"/>
  <c r="D39" i="17"/>
  <c r="E39" i="17"/>
  <c r="C41" i="17"/>
  <c r="D41" i="17"/>
  <c r="E41" i="17"/>
  <c r="C42" i="17"/>
  <c r="D42" i="17"/>
  <c r="E42" i="17"/>
  <c r="E43" i="17"/>
  <c r="C44" i="17"/>
  <c r="D44" i="17"/>
  <c r="E44" i="17"/>
  <c r="D45" i="17"/>
  <c r="E45" i="17"/>
  <c r="D46" i="17"/>
  <c r="E46" i="17"/>
  <c r="D47" i="17"/>
  <c r="E47" i="17"/>
  <c r="D48" i="17"/>
  <c r="E48" i="17"/>
  <c r="E49" i="17"/>
  <c r="C51" i="17"/>
  <c r="D51" i="17"/>
  <c r="E51" i="17"/>
  <c r="C52" i="17"/>
  <c r="D52" i="17"/>
  <c r="E52" i="17"/>
  <c r="C53" i="17"/>
  <c r="D53" i="17"/>
  <c r="E53" i="17"/>
  <c r="C54" i="17"/>
  <c r="D54" i="17"/>
  <c r="E54" i="17"/>
  <c r="C55" i="17"/>
  <c r="D55" i="17"/>
  <c r="E55" i="17"/>
  <c r="C56" i="17"/>
  <c r="D56" i="17"/>
  <c r="E56" i="17"/>
  <c r="C57" i="17"/>
  <c r="D57" i="17"/>
  <c r="E57" i="17"/>
  <c r="C58" i="17"/>
  <c r="D58" i="17"/>
  <c r="E58" i="17"/>
  <c r="C59" i="17"/>
  <c r="C60" i="17"/>
  <c r="D60" i="17"/>
  <c r="E60" i="17"/>
  <c r="C61" i="17"/>
  <c r="D61" i="17"/>
  <c r="E61" i="17"/>
  <c r="C62" i="17"/>
  <c r="D62" i="17"/>
  <c r="E62" i="17"/>
  <c r="C63" i="17"/>
  <c r="D63" i="17"/>
  <c r="E63" i="17"/>
  <c r="C64" i="17"/>
  <c r="D64" i="17"/>
  <c r="E64" i="17"/>
  <c r="C65" i="17"/>
  <c r="D65" i="17"/>
  <c r="E65" i="17"/>
  <c r="C66" i="17"/>
  <c r="D66" i="17"/>
  <c r="E66" i="17"/>
  <c r="C67" i="17"/>
  <c r="D67" i="17"/>
  <c r="E67" i="17"/>
  <c r="C68" i="17"/>
  <c r="D68" i="17"/>
  <c r="E68" i="17"/>
  <c r="C69" i="17"/>
  <c r="D69" i="17"/>
  <c r="E69" i="17"/>
  <c r="C70" i="17"/>
  <c r="D70" i="17"/>
  <c r="E70" i="17"/>
  <c r="C71" i="17"/>
  <c r="D71" i="17"/>
  <c r="E71" i="17"/>
  <c r="C72" i="17"/>
  <c r="D72" i="17"/>
  <c r="E72" i="17"/>
  <c r="D73" i="17"/>
  <c r="C75" i="17"/>
  <c r="D75" i="17"/>
  <c r="E75" i="17"/>
  <c r="D76" i="17"/>
  <c r="E76" i="17"/>
  <c r="C77" i="17"/>
  <c r="D77" i="17"/>
  <c r="E77" i="17"/>
  <c r="C78" i="17"/>
  <c r="D78" i="17"/>
  <c r="E78" i="17"/>
  <c r="C79" i="17"/>
  <c r="D79" i="17"/>
  <c r="E79" i="17"/>
  <c r="C80" i="17"/>
  <c r="D80" i="17"/>
  <c r="E80" i="17"/>
  <c r="E81" i="17"/>
  <c r="E82" i="17"/>
  <c r="C83" i="17"/>
  <c r="D83" i="17"/>
  <c r="E83" i="17"/>
  <c r="D84" i="17"/>
  <c r="E84" i="17"/>
  <c r="D85" i="17"/>
  <c r="E85" i="17"/>
  <c r="D86" i="17"/>
  <c r="E86" i="17"/>
  <c r="D87" i="17"/>
  <c r="E87" i="17"/>
  <c r="C88" i="17"/>
  <c r="D88" i="17"/>
  <c r="E88" i="17"/>
  <c r="D89" i="17"/>
  <c r="E89" i="17"/>
  <c r="D90" i="17"/>
  <c r="E90" i="17"/>
  <c r="D91" i="17"/>
  <c r="E91" i="17"/>
  <c r="D92" i="17"/>
  <c r="E92" i="17"/>
  <c r="D93" i="17"/>
  <c r="E93" i="17"/>
  <c r="D94" i="17"/>
  <c r="E94" i="17"/>
  <c r="D95" i="17"/>
  <c r="E95" i="17"/>
  <c r="E96" i="17"/>
  <c r="D99" i="17"/>
  <c r="E99" i="17"/>
  <c r="D100" i="17"/>
  <c r="E100" i="17"/>
  <c r="D101" i="17"/>
  <c r="E101" i="17"/>
  <c r="E102" i="17"/>
  <c r="D103" i="17"/>
  <c r="E103" i="17"/>
  <c r="D104" i="17"/>
  <c r="E104" i="17"/>
  <c r="D105" i="17"/>
  <c r="E105" i="17"/>
  <c r="D106" i="17"/>
  <c r="E106" i="17"/>
  <c r="D107" i="17"/>
  <c r="E107" i="17"/>
  <c r="C108" i="17"/>
  <c r="D108" i="17"/>
  <c r="E108" i="17"/>
  <c r="D109" i="17"/>
  <c r="E109" i="17"/>
  <c r="E110" i="17"/>
  <c r="C111" i="17"/>
  <c r="D111" i="17"/>
  <c r="E111" i="17"/>
  <c r="C112" i="17"/>
  <c r="D112" i="17"/>
  <c r="E112" i="17"/>
  <c r="C113" i="17"/>
  <c r="D113" i="17"/>
  <c r="E113" i="17"/>
  <c r="D115" i="17"/>
  <c r="E115" i="17"/>
  <c r="D116" i="17"/>
  <c r="E116" i="17"/>
  <c r="D117" i="17"/>
  <c r="E117" i="17"/>
  <c r="D118" i="17"/>
  <c r="E118" i="17"/>
  <c r="D119" i="17"/>
  <c r="E119" i="17"/>
  <c r="C120" i="17"/>
  <c r="D120" i="17"/>
  <c r="E120" i="17"/>
  <c r="C8" i="17"/>
  <c r="D8" i="17"/>
  <c r="E8" i="17"/>
  <c r="C9" i="17"/>
  <c r="D9" i="17"/>
  <c r="E9" i="17"/>
  <c r="C10" i="17"/>
  <c r="D10" i="17"/>
  <c r="E10" i="17"/>
  <c r="C11" i="17"/>
  <c r="D11" i="17"/>
  <c r="E11" i="17"/>
  <c r="C12" i="17"/>
  <c r="D12" i="17"/>
  <c r="E12" i="17"/>
  <c r="C7" i="17"/>
  <c r="D7" i="17"/>
  <c r="E7" i="17"/>
  <c r="D6" i="17"/>
  <c r="E6" i="17"/>
  <c r="C6" i="17"/>
  <c r="D49" i="17"/>
  <c r="D40" i="17"/>
  <c r="C40" i="17"/>
  <c r="C29" i="17"/>
  <c r="D19" i="17"/>
  <c r="C19" i="17"/>
  <c r="D59" i="17"/>
  <c r="E59" i="2"/>
  <c r="E59" i="17" s="1"/>
  <c r="E24" i="17"/>
  <c r="F18" i="2"/>
  <c r="F19" i="2"/>
  <c r="F20" i="2"/>
  <c r="F25" i="2"/>
  <c r="F26" i="2"/>
  <c r="F27" i="2"/>
  <c r="F28" i="2"/>
  <c r="F30" i="2"/>
  <c r="F33" i="2"/>
  <c r="F33" i="17" s="1"/>
  <c r="F34" i="2"/>
  <c r="F35" i="2"/>
  <c r="F36" i="2"/>
  <c r="F37" i="2"/>
  <c r="F38" i="2"/>
  <c r="F39" i="2"/>
  <c r="F39" i="17" s="1"/>
  <c r="F41" i="2"/>
  <c r="F42" i="2"/>
  <c r="F44" i="2"/>
  <c r="F51" i="2"/>
  <c r="F52" i="2"/>
  <c r="F53" i="2"/>
  <c r="F54" i="2"/>
  <c r="F55" i="2"/>
  <c r="F55" i="17" s="1"/>
  <c r="F56" i="2"/>
  <c r="F56" i="17" s="1"/>
  <c r="F57" i="2"/>
  <c r="F58" i="2"/>
  <c r="F58" i="17" s="1"/>
  <c r="F60" i="2"/>
  <c r="F61" i="2"/>
  <c r="F62" i="2"/>
  <c r="F63" i="2"/>
  <c r="F64" i="2"/>
  <c r="F65" i="2"/>
  <c r="F66" i="2"/>
  <c r="F67" i="2"/>
  <c r="F68" i="2"/>
  <c r="F69" i="2"/>
  <c r="F70" i="2"/>
  <c r="F71" i="17"/>
  <c r="F75" i="2"/>
  <c r="F76" i="2"/>
  <c r="F77" i="2"/>
  <c r="F78" i="2"/>
  <c r="F79" i="2"/>
  <c r="F80" i="2"/>
  <c r="F81" i="2"/>
  <c r="F83" i="2"/>
  <c r="F88" i="2"/>
  <c r="F97" i="2"/>
  <c r="F108" i="2"/>
  <c r="F111" i="2"/>
  <c r="F112" i="2"/>
  <c r="F113" i="2"/>
  <c r="F120" i="2"/>
  <c r="F120" i="17" s="1"/>
  <c r="F7" i="2"/>
  <c r="F8" i="2"/>
  <c r="F9" i="2"/>
  <c r="F10" i="2"/>
  <c r="F11" i="2"/>
  <c r="F12" i="2"/>
  <c r="F13" i="2"/>
  <c r="F14" i="2"/>
  <c r="F15" i="2"/>
  <c r="F16" i="2"/>
  <c r="F17" i="2"/>
  <c r="F6" i="2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8" i="8"/>
  <c r="D102" i="17" l="1"/>
  <c r="F40" i="2"/>
  <c r="F122" i="15"/>
  <c r="F29" i="2"/>
  <c r="E114" i="2"/>
  <c r="O33" i="20"/>
  <c r="C80" i="19"/>
  <c r="D80" i="19" s="1"/>
  <c r="E80" i="19" s="1"/>
  <c r="D114" i="17"/>
  <c r="E114" i="17"/>
  <c r="N51" i="20"/>
  <c r="N99" i="20" s="1"/>
  <c r="N122" i="20" s="1"/>
  <c r="L51" i="20"/>
  <c r="L99" i="20" s="1"/>
  <c r="L122" i="20" s="1"/>
  <c r="J51" i="20"/>
  <c r="J99" i="20" s="1"/>
  <c r="J122" i="20" s="1"/>
  <c r="H51" i="20"/>
  <c r="H99" i="20" s="1"/>
  <c r="H122" i="20" s="1"/>
  <c r="F51" i="20"/>
  <c r="F99" i="20" s="1"/>
  <c r="F122" i="20" s="1"/>
  <c r="D51" i="20"/>
  <c r="D99" i="20" s="1"/>
  <c r="D122" i="20" s="1"/>
  <c r="D50" i="17"/>
  <c r="C96" i="10"/>
  <c r="C97" i="10" s="1"/>
  <c r="F73" i="10"/>
  <c r="M51" i="20"/>
  <c r="M99" i="20" s="1"/>
  <c r="M122" i="20" s="1"/>
  <c r="K51" i="20"/>
  <c r="K99" i="20" s="1"/>
  <c r="K122" i="20" s="1"/>
  <c r="I51" i="20"/>
  <c r="I99" i="20" s="1"/>
  <c r="I122" i="20" s="1"/>
  <c r="G51" i="20"/>
  <c r="G99" i="20" s="1"/>
  <c r="G122" i="20" s="1"/>
  <c r="E51" i="20"/>
  <c r="E99" i="20" s="1"/>
  <c r="E122" i="20" s="1"/>
  <c r="D129" i="19"/>
  <c r="E129" i="19" s="1"/>
  <c r="D124" i="19"/>
  <c r="E124" i="19" s="1"/>
  <c r="C63" i="19"/>
  <c r="D63" i="19" s="1"/>
  <c r="E63" i="19" s="1"/>
  <c r="D48" i="19"/>
  <c r="E48" i="19" s="1"/>
  <c r="E50" i="2"/>
  <c r="E50" i="17" s="1"/>
  <c r="F73" i="17"/>
  <c r="C45" i="17"/>
  <c r="F45" i="2"/>
  <c r="F45" i="17" s="1"/>
  <c r="F43" i="2"/>
  <c r="C43" i="17"/>
  <c r="C109" i="17"/>
  <c r="F109" i="2"/>
  <c r="C89" i="17"/>
  <c r="F89" i="2"/>
  <c r="F89" i="17" s="1"/>
  <c r="C21" i="17"/>
  <c r="F21" i="2"/>
  <c r="F21" i="17" s="1"/>
  <c r="F20" i="17"/>
  <c r="C31" i="17"/>
  <c r="F31" i="2"/>
  <c r="C84" i="17"/>
  <c r="F84" i="2"/>
  <c r="F84" i="17" s="1"/>
  <c r="F40" i="17"/>
  <c r="F19" i="17"/>
  <c r="F26" i="17"/>
  <c r="F7" i="17"/>
  <c r="F18" i="17"/>
  <c r="F96" i="17"/>
  <c r="F88" i="17"/>
  <c r="F70" i="17"/>
  <c r="F69" i="17"/>
  <c r="F68" i="17"/>
  <c r="F67" i="17"/>
  <c r="F66" i="17"/>
  <c r="F65" i="17"/>
  <c r="F38" i="17"/>
  <c r="F37" i="17"/>
  <c r="F36" i="17"/>
  <c r="F35" i="17"/>
  <c r="F34" i="17"/>
  <c r="F28" i="17"/>
  <c r="F27" i="17"/>
  <c r="F25" i="17"/>
  <c r="F17" i="17"/>
  <c r="F16" i="17"/>
  <c r="F15" i="17"/>
  <c r="F14" i="17"/>
  <c r="F13" i="17"/>
  <c r="F59" i="2"/>
  <c r="F59" i="17" s="1"/>
  <c r="F79" i="17"/>
  <c r="F6" i="17"/>
  <c r="F12" i="17"/>
  <c r="F11" i="17"/>
  <c r="F10" i="17"/>
  <c r="F9" i="17"/>
  <c r="F8" i="17"/>
  <c r="F112" i="17"/>
  <c r="F108" i="17"/>
  <c r="F94" i="17"/>
  <c r="F63" i="17"/>
  <c r="F62" i="17"/>
  <c r="F61" i="17"/>
  <c r="F60" i="17"/>
  <c r="F57" i="17"/>
  <c r="F54" i="17"/>
  <c r="F53" i="17"/>
  <c r="F52" i="17"/>
  <c r="F51" i="17"/>
  <c r="F44" i="17"/>
  <c r="F42" i="17"/>
  <c r="F41" i="17"/>
  <c r="F30" i="17"/>
  <c r="C92" i="19"/>
  <c r="D92" i="19" s="1"/>
  <c r="E92" i="19" s="1"/>
  <c r="D130" i="19"/>
  <c r="E130" i="19" s="1"/>
  <c r="C152" i="19"/>
  <c r="D152" i="19" s="1"/>
  <c r="E152" i="19" s="1"/>
  <c r="C40" i="19"/>
  <c r="D40" i="19" s="1"/>
  <c r="E40" i="19" s="1"/>
  <c r="F113" i="17"/>
  <c r="F111" i="17"/>
  <c r="F95" i="17"/>
  <c r="F83" i="17"/>
  <c r="F77" i="17"/>
  <c r="F80" i="17"/>
  <c r="F72" i="17"/>
  <c r="F82" i="2"/>
  <c r="F64" i="17"/>
  <c r="F78" i="17"/>
  <c r="D112" i="19"/>
  <c r="E112" i="19" s="1"/>
  <c r="E65" i="33"/>
  <c r="C65" i="33"/>
  <c r="C43" i="33"/>
  <c r="E48" i="33"/>
  <c r="F65" i="33"/>
  <c r="D65" i="33"/>
  <c r="D43" i="33"/>
  <c r="D48" i="33" s="1"/>
  <c r="C216" i="24"/>
  <c r="E90" i="11"/>
  <c r="F72" i="33" l="1"/>
  <c r="F73" i="33"/>
  <c r="F96" i="10"/>
  <c r="C153" i="19"/>
  <c r="D153" i="19" s="1"/>
  <c r="E153" i="19" s="1"/>
  <c r="F97" i="10"/>
  <c r="C46" i="17"/>
  <c r="F46" i="2"/>
  <c r="F109" i="17"/>
  <c r="F110" i="2"/>
  <c r="C90" i="17"/>
  <c r="F90" i="2"/>
  <c r="C22" i="17"/>
  <c r="F22" i="2"/>
  <c r="F31" i="17"/>
  <c r="C32" i="17"/>
  <c r="F32" i="2"/>
  <c r="F32" i="17" s="1"/>
  <c r="C85" i="17"/>
  <c r="F85" i="2"/>
  <c r="C64" i="19"/>
  <c r="D64" i="19" s="1"/>
  <c r="E64" i="19" s="1"/>
  <c r="F29" i="17"/>
  <c r="D24" i="17"/>
  <c r="C47" i="17" l="1"/>
  <c r="F47" i="2"/>
  <c r="F46" i="17"/>
  <c r="F90" i="17"/>
  <c r="C91" i="17"/>
  <c r="F91" i="2"/>
  <c r="F22" i="17"/>
  <c r="C24" i="2"/>
  <c r="C24" i="17" s="1"/>
  <c r="C23" i="17"/>
  <c r="F85" i="17"/>
  <c r="C86" i="17"/>
  <c r="F86" i="2"/>
  <c r="F86" i="17" s="1"/>
  <c r="C81" i="19"/>
  <c r="D81" i="19" s="1"/>
  <c r="E81" i="19" s="1"/>
  <c r="F47" i="17" l="1"/>
  <c r="C48" i="17"/>
  <c r="F48" i="2"/>
  <c r="F91" i="17"/>
  <c r="C92" i="17"/>
  <c r="F92" i="2"/>
  <c r="F23" i="17"/>
  <c r="F24" i="2"/>
  <c r="F24" i="17" s="1"/>
  <c r="C87" i="17"/>
  <c r="F87" i="2"/>
  <c r="F48" i="17" l="1"/>
  <c r="F49" i="2"/>
  <c r="F49" i="17" s="1"/>
  <c r="C49" i="17"/>
  <c r="C50" i="2"/>
  <c r="F92" i="17"/>
  <c r="C93" i="17"/>
  <c r="F93" i="2"/>
  <c r="F87" i="17"/>
  <c r="C50" i="17" l="1"/>
  <c r="F50" i="2"/>
  <c r="C94" i="17"/>
  <c r="F93" i="17"/>
  <c r="F50" i="17" l="1"/>
  <c r="C96" i="2"/>
  <c r="C95" i="17"/>
  <c r="C96" i="17" l="1"/>
  <c r="C99" i="17" l="1"/>
  <c r="F99" i="2"/>
  <c r="F100" i="2" l="1"/>
  <c r="C100" i="17"/>
  <c r="F99" i="17"/>
  <c r="F100" i="17" l="1"/>
  <c r="C101" i="17"/>
  <c r="C102" i="2"/>
  <c r="F101" i="2"/>
  <c r="F101" i="17" l="1"/>
  <c r="C102" i="17"/>
  <c r="F102" i="2"/>
  <c r="F102" i="17" l="1"/>
  <c r="C103" i="17"/>
  <c r="F103" i="2"/>
  <c r="F103" i="17" l="1"/>
  <c r="C104" i="17"/>
  <c r="F104" i="2"/>
  <c r="F105" i="2" l="1"/>
  <c r="C105" i="17"/>
  <c r="F104" i="17"/>
  <c r="F105" i="17" l="1"/>
  <c r="F106" i="2"/>
  <c r="C106" i="17"/>
  <c r="C107" i="2"/>
  <c r="C107" i="17" l="1"/>
  <c r="C114" i="2"/>
  <c r="F107" i="2"/>
  <c r="F106" i="17"/>
  <c r="F114" i="2" l="1"/>
  <c r="F107" i="17"/>
  <c r="F115" i="2" l="1"/>
  <c r="C115" i="17"/>
  <c r="C116" i="17" l="1"/>
  <c r="F116" i="2"/>
  <c r="F115" i="17"/>
  <c r="F117" i="2" l="1"/>
  <c r="C117" i="17"/>
  <c r="F116" i="17"/>
  <c r="F117" i="17" l="1"/>
  <c r="C118" i="17"/>
  <c r="C119" i="2"/>
  <c r="F118" i="2"/>
  <c r="F118" i="17" l="1"/>
  <c r="C119" i="17"/>
  <c r="F119" i="2"/>
  <c r="F119" i="17" l="1"/>
  <c r="C6" i="33" l="1"/>
  <c r="C13" i="33"/>
  <c r="C17" i="33"/>
  <c r="C7" i="33"/>
  <c r="C14" i="33"/>
  <c r="C10" i="33"/>
  <c r="C8" i="33"/>
  <c r="C15" i="33"/>
  <c r="C9" i="33"/>
  <c r="C16" i="33"/>
  <c r="C11" i="33"/>
  <c r="C18" i="33"/>
  <c r="C48" i="33" s="1"/>
  <c r="C24" i="20" l="1"/>
  <c r="O21" i="20"/>
  <c r="O24" i="20" s="1"/>
  <c r="C25" i="20" l="1"/>
  <c r="O25" i="20" s="1"/>
  <c r="O36" i="20" l="1"/>
  <c r="C41" i="20"/>
  <c r="O41" i="20" s="1"/>
  <c r="O38" i="20"/>
  <c r="C50" i="20"/>
  <c r="O50" i="20" s="1"/>
  <c r="O45" i="20"/>
  <c r="O47" i="20"/>
  <c r="O48" i="20"/>
  <c r="O49" i="20"/>
  <c r="O54" i="20"/>
  <c r="C60" i="20"/>
  <c r="O60" i="20" s="1"/>
  <c r="O52" i="20"/>
  <c r="O61" i="20"/>
  <c r="O62" i="20"/>
  <c r="O64" i="20"/>
  <c r="O63" i="20"/>
  <c r="O68" i="20"/>
  <c r="O65" i="20"/>
  <c r="O67" i="20"/>
  <c r="O88" i="20"/>
  <c r="O76" i="20"/>
  <c r="O77" i="20"/>
  <c r="O81" i="20"/>
  <c r="O80" i="20"/>
  <c r="O85" i="20"/>
  <c r="O86" i="20"/>
  <c r="O98" i="20"/>
  <c r="O89" i="20"/>
  <c r="O91" i="20"/>
  <c r="O92" i="20"/>
  <c r="O93" i="20"/>
  <c r="O90" i="20"/>
  <c r="O94" i="20"/>
  <c r="O96" i="20"/>
  <c r="O97" i="20"/>
  <c r="O95" i="20"/>
  <c r="C74" i="20" l="1"/>
  <c r="O74" i="20" s="1"/>
  <c r="O72" i="20"/>
  <c r="O73" i="20"/>
  <c r="O110" i="20"/>
  <c r="O109" i="20"/>
  <c r="O100" i="20"/>
  <c r="O101" i="20"/>
  <c r="O102" i="20"/>
  <c r="O115" i="20" l="1"/>
  <c r="O103" i="20"/>
  <c r="O104" i="20" l="1"/>
  <c r="O105" i="20" l="1"/>
  <c r="O106" i="20" l="1"/>
  <c r="O107" i="20" l="1"/>
  <c r="O108" i="20"/>
  <c r="O112" i="20"/>
  <c r="O114" i="20"/>
  <c r="O113" i="20"/>
  <c r="O116" i="20"/>
  <c r="O149" i="20"/>
  <c r="O173" i="20"/>
  <c r="O151" i="20"/>
  <c r="O137" i="20"/>
  <c r="O123" i="20"/>
  <c r="O131" i="20"/>
  <c r="O179" i="20"/>
  <c r="O174" i="20"/>
  <c r="O152" i="20"/>
  <c r="O168" i="20"/>
  <c r="O199" i="20"/>
  <c r="O195" i="20"/>
  <c r="O139" i="20"/>
  <c r="O206" i="20"/>
  <c r="O157" i="20"/>
  <c r="O172" i="20"/>
  <c r="O146" i="20"/>
  <c r="O188" i="20"/>
  <c r="O169" i="20"/>
  <c r="O211" i="20"/>
  <c r="O190" i="20"/>
  <c r="O167" i="20"/>
  <c r="O184" i="20"/>
  <c r="O133" i="20"/>
  <c r="O181" i="20"/>
  <c r="O145" i="20"/>
  <c r="O118" i="20"/>
  <c r="O210" i="20"/>
  <c r="O154" i="20"/>
  <c r="O191" i="20"/>
  <c r="O212" i="20"/>
  <c r="O178" i="20"/>
  <c r="O176" i="20"/>
  <c r="O192" i="20"/>
  <c r="O189" i="20"/>
  <c r="O171" i="20"/>
  <c r="O142" i="20"/>
  <c r="O197" i="20"/>
  <c r="O213" i="20"/>
  <c r="O117" i="20"/>
  <c r="O134" i="20"/>
  <c r="O180" i="20"/>
  <c r="O183" i="20"/>
  <c r="O120" i="20"/>
  <c r="O185" i="20"/>
  <c r="O140" i="20"/>
  <c r="O119" i="20"/>
  <c r="O141" i="20"/>
  <c r="O186" i="20"/>
  <c r="O198" i="20"/>
  <c r="O161" i="20"/>
  <c r="O201" i="20"/>
  <c r="O200" i="20"/>
  <c r="O130" i="20"/>
  <c r="O170" i="20"/>
  <c r="O193" i="20"/>
  <c r="O132" i="20"/>
  <c r="O138" i="20"/>
  <c r="O205" i="20"/>
  <c r="O207" i="20"/>
  <c r="O196" i="20"/>
  <c r="O125" i="20"/>
  <c r="O177" i="20"/>
  <c r="O135" i="20"/>
  <c r="O158" i="20"/>
  <c r="O208" i="20"/>
  <c r="O204" i="20"/>
  <c r="O160" i="20"/>
  <c r="O155" i="20"/>
  <c r="O194" i="20"/>
  <c r="O121" i="20"/>
  <c r="O187" i="20"/>
  <c r="O165" i="20"/>
  <c r="O202" i="20"/>
  <c r="O163" i="20"/>
  <c r="O203" i="20"/>
  <c r="O150" i="20"/>
  <c r="O148" i="20"/>
  <c r="O209" i="20"/>
  <c r="C30" i="20"/>
  <c r="O30" i="20" s="1"/>
  <c r="O29" i="20"/>
  <c r="O214" i="20" l="1"/>
  <c r="C51" i="20"/>
  <c r="C99" i="20" l="1"/>
  <c r="O51" i="20"/>
  <c r="C131" i="24" l="1"/>
  <c r="O131" i="24" s="1"/>
  <c r="C137" i="24" l="1"/>
  <c r="C185" i="24" l="1"/>
  <c r="O185" i="24" s="1"/>
  <c r="O137" i="24"/>
  <c r="C123" i="24"/>
  <c r="C51" i="24"/>
  <c r="O29" i="24"/>
  <c r="C29" i="24"/>
  <c r="O215" i="20"/>
  <c r="C215" i="20"/>
  <c r="C75" i="24"/>
  <c r="O75" i="24"/>
  <c r="O75" i="20"/>
  <c r="C75" i="20"/>
</calcChain>
</file>

<file path=xl/sharedStrings.xml><?xml version="1.0" encoding="utf-8"?>
<sst xmlns="http://schemas.openxmlformats.org/spreadsheetml/2006/main" count="3213" uniqueCount="720">
  <si>
    <t>ÖNKORMÁNYZATI ELŐIRÁNYZATOK</t>
  </si>
  <si>
    <t>MINDÖSSZESEN</t>
  </si>
  <si>
    <t>ÖNKORMÁNYZAT ÉS KÖLTSÉGVETÉSI SZERVEI ELŐIRÁNYZATA MINDÖSSZESEN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</si>
  <si>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</si>
  <si>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</si>
  <si>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</si>
  <si>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</si>
  <si>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</si>
  <si>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</si>
  <si>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</si>
  <si>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</si>
  <si>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</si>
  <si>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</si>
  <si>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</si>
  <si>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</si>
  <si>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</si>
  <si>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</si>
  <si>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</si>
  <si>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</si>
  <si>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</si>
  <si>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</si>
  <si>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</si>
  <si>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</si>
  <si>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</si>
  <si>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A helyi önkormányzat költségvetési mérlege közgazdasági tagolásban (E Ft)</t>
  </si>
  <si>
    <t>Előirányzat felhasználási terv (E Ft)</t>
  </si>
  <si>
    <t>Központi, irányító szervi támogatások folyósítása működési célra</t>
  </si>
  <si>
    <t>Központi, irányító szervi támogatások folyósítása felhalmozási célra</t>
  </si>
  <si>
    <t>ÖSSZESEN</t>
  </si>
  <si>
    <t>Irányító szervi támogatások folyósítása (E Ft)</t>
  </si>
  <si>
    <t>ÖSSZESEN:</t>
  </si>
  <si>
    <t>eredeti ei.</t>
  </si>
  <si>
    <t>Az európai uniós forrásból finanszírozott támogatással megvalósuló programok, projektek kiadásai, bevételei, valamint a helyi önkormányzat ilyen projektekhez történő hozzájárulásai (E Ft)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</si>
  <si>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</si>
  <si>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</si>
  <si>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</si>
  <si>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</si>
  <si>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</si>
  <si>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t>Rovat-
szám</t>
  </si>
  <si>
    <t>Lakosságnak juttatott támogatások, szociális, rászorultsági jellegű ellátások (E Ft)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</si>
  <si>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</si>
  <si>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</si>
  <si>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</si>
  <si>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</si>
  <si>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</si>
  <si>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</si>
  <si>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</si>
  <si>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</si>
  <si>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</si>
  <si>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</si>
  <si>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</si>
  <si>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</si>
  <si>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</si>
  <si>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</si>
  <si>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</si>
  <si>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</si>
  <si>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</si>
  <si>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</si>
  <si>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</si>
  <si>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</si>
  <si>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</si>
  <si>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</si>
  <si>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</si>
  <si>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</si>
  <si>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</si>
  <si>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</si>
  <si>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</si>
  <si>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</si>
  <si>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</si>
  <si>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</si>
  <si>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</si>
  <si>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</si>
  <si>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</si>
  <si>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</si>
  <si>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</si>
  <si>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</si>
  <si>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</si>
  <si>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</si>
  <si>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</si>
  <si>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</si>
  <si>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</si>
  <si>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</si>
  <si>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</si>
  <si>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</si>
  <si>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</si>
  <si>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</si>
  <si>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</si>
  <si>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</si>
  <si>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</si>
  <si>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</si>
  <si>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</si>
  <si>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</si>
  <si>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</si>
  <si>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</si>
  <si>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</si>
  <si>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</si>
  <si>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</si>
  <si>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</si>
  <si>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</si>
  <si>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</si>
  <si>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</si>
  <si>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</si>
  <si>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</si>
  <si>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</si>
  <si>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</si>
  <si>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</si>
  <si>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</si>
  <si>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</si>
  <si>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</si>
  <si>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</si>
  <si>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</si>
  <si>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</si>
  <si>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</si>
  <si>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</si>
  <si>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</si>
  <si>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</si>
  <si>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</si>
  <si>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</si>
  <si>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</si>
  <si>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</si>
  <si>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</si>
  <si>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</si>
  <si>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</si>
  <si>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</si>
  <si>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</si>
  <si>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</si>
  <si>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</si>
  <si>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</si>
  <si>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</si>
  <si>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</si>
  <si>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</si>
  <si>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</si>
  <si>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</si>
  <si>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</si>
  <si>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</si>
  <si>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</si>
  <si>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</si>
  <si>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</si>
  <si>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</si>
  <si>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</si>
  <si>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</si>
  <si>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</si>
  <si>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</si>
  <si>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</si>
  <si>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</si>
  <si>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</si>
  <si>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</si>
  <si>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</si>
  <si>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</si>
  <si>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</si>
  <si>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</si>
  <si>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</si>
  <si>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</si>
  <si>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</si>
  <si>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</si>
  <si>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</si>
  <si>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</si>
  <si>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</si>
  <si>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</si>
  <si>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</si>
  <si>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</si>
  <si>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</si>
  <si>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</si>
  <si>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</si>
  <si>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</si>
  <si>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</si>
  <si>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</si>
  <si>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</si>
  <si>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</si>
  <si>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</si>
  <si>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</si>
  <si>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</si>
  <si>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</si>
  <si>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</si>
  <si>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</si>
  <si>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</si>
  <si>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</si>
  <si>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</si>
  <si>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</si>
  <si>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</si>
  <si>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</si>
  <si>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</si>
  <si>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</si>
  <si>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</si>
  <si>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</si>
  <si>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</si>
  <si>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</si>
  <si>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</si>
  <si>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</si>
  <si>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</si>
  <si>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</si>
  <si>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</si>
  <si>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</si>
  <si>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</si>
  <si>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</si>
  <si>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</si>
  <si>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</si>
  <si>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</si>
  <si>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</si>
  <si>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</si>
  <si>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</si>
  <si>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</si>
  <si>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</si>
  <si>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</si>
  <si>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</si>
  <si>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</si>
  <si>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</si>
  <si>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</si>
  <si>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</si>
  <si>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</si>
  <si>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</si>
  <si>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</si>
  <si>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</si>
  <si>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</si>
  <si>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</si>
  <si>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</si>
  <si>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</si>
  <si>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</si>
  <si>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</si>
  <si>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</si>
  <si>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</si>
  <si>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</si>
  <si>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</si>
  <si>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</si>
  <si>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</si>
  <si>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</si>
  <si>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</si>
  <si>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</si>
  <si>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</si>
  <si>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</si>
  <si>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</si>
  <si>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</si>
  <si>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</si>
  <si>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</si>
  <si>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</si>
  <si>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</si>
  <si>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</si>
  <si>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</si>
  <si>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</si>
  <si>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</si>
  <si>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</si>
  <si>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</si>
  <si>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</si>
  <si>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</si>
  <si>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</si>
  <si>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</si>
  <si>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</si>
  <si>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</si>
  <si>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</si>
  <si>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</si>
  <si>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</si>
  <si>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</si>
  <si>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</si>
  <si>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</si>
  <si>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</si>
  <si>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</si>
  <si>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</si>
  <si>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</si>
  <si>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</si>
  <si>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</si>
  <si>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</si>
  <si>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</si>
  <si>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</si>
  <si>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</si>
  <si>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</si>
  <si>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</si>
  <si>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</si>
  <si>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</si>
  <si>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</si>
  <si>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</si>
  <si>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</si>
  <si>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</si>
  <si>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</si>
  <si>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</si>
  <si>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</si>
  <si>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</si>
  <si>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</si>
  <si>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</si>
  <si>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</si>
  <si>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</si>
  <si>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</si>
  <si>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</si>
  <si>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</si>
  <si>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</si>
  <si>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</si>
  <si>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</si>
  <si>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</si>
  <si>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</si>
  <si>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</si>
  <si>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</si>
  <si>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</si>
  <si>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</si>
  <si>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</si>
  <si>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</si>
  <si>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</si>
  <si>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</si>
  <si>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</si>
  <si>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</si>
  <si>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</si>
  <si>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</si>
  <si>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</si>
  <si>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</si>
  <si>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</si>
  <si>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</si>
  <si>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</si>
  <si>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</si>
  <si>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</si>
  <si>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</si>
  <si>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</si>
  <si>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</si>
  <si>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</si>
  <si>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</si>
  <si>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</si>
  <si>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</si>
  <si>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</si>
  <si>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</si>
  <si>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</si>
  <si>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</si>
  <si>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</si>
  <si>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</si>
  <si>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</si>
  <si>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</si>
  <si>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</si>
  <si>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</si>
  <si>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</si>
  <si>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</si>
  <si>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</si>
  <si>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</si>
  <si>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</si>
  <si>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</si>
  <si>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</si>
  <si>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</si>
  <si>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</si>
  <si>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</si>
  <si>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</si>
  <si>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</si>
  <si>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</si>
  <si>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</si>
  <si>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</si>
  <si>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</si>
  <si>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</si>
  <si>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</si>
  <si>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</si>
  <si>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</si>
  <si>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</si>
  <si>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</si>
  <si>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</si>
  <si>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</si>
  <si>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</si>
  <si>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</si>
  <si>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</si>
  <si>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</si>
  <si>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</si>
  <si>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</si>
  <si>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</si>
  <si>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</si>
  <si>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</si>
  <si>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</si>
  <si>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</si>
  <si>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</si>
  <si>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</si>
  <si>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</si>
  <si>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</si>
  <si>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</si>
  <si>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</si>
  <si>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</si>
  <si>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</si>
  <si>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</si>
  <si>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</si>
  <si>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</si>
  <si>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</si>
  <si>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</si>
  <si>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</si>
  <si>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</si>
  <si>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</si>
  <si>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</si>
  <si>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</si>
  <si>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</si>
  <si>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</si>
  <si>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</si>
  <si>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</si>
  <si>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</si>
  <si>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</si>
  <si>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</si>
  <si>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</si>
  <si>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</si>
  <si>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</si>
  <si>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</si>
  <si>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</si>
  <si>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</si>
  <si>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</si>
  <si>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</si>
  <si>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</si>
  <si>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</si>
  <si>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</si>
  <si>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</si>
  <si>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</si>
  <si>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</si>
  <si>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</si>
  <si>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</si>
  <si>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</si>
  <si>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</si>
  <si>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</si>
  <si>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</si>
  <si>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</si>
  <si>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</si>
  <si>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</si>
  <si>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</si>
  <si>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</si>
  <si>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</si>
  <si>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</si>
  <si>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</si>
  <si>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</si>
  <si>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</si>
  <si>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</si>
  <si>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</si>
  <si>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</si>
  <si>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</si>
  <si>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</si>
  <si>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</si>
  <si>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</si>
  <si>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</si>
  <si>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</si>
  <si>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</si>
  <si>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</si>
  <si>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</si>
  <si>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</si>
  <si>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</si>
  <si>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</si>
  <si>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</si>
  <si>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</si>
  <si>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</si>
  <si>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</si>
  <si>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</si>
  <si>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</si>
  <si>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</si>
  <si>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</si>
  <si>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</si>
  <si>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</si>
  <si>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</si>
  <si>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</si>
  <si>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</si>
  <si>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</si>
  <si>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</si>
  <si>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</si>
  <si>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</si>
  <si>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</si>
  <si>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</si>
  <si>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</si>
  <si>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</si>
  <si>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</si>
  <si>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</si>
  <si>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</si>
  <si>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</si>
  <si>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</si>
  <si>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</si>
  <si>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</si>
  <si>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</si>
  <si>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</si>
  <si>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</si>
  <si>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</si>
  <si>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</si>
  <si>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</si>
  <si>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</si>
  <si>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>Rovat
száma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</si>
  <si>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</si>
  <si>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</si>
  <si>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</si>
  <si>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</si>
  <si>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</si>
  <si>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</si>
  <si>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</si>
  <si>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</si>
  <si>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</si>
  <si>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</si>
  <si>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</si>
  <si>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</si>
  <si>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</si>
  <si>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</si>
  <si>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</si>
  <si>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</si>
  <si>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</si>
  <si>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</si>
  <si>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</si>
  <si>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</si>
  <si>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</si>
  <si>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</si>
  <si>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</si>
  <si>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</si>
  <si>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</si>
  <si>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</si>
  <si>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</si>
  <si>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</si>
  <si>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</si>
  <si>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</si>
  <si>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</si>
  <si>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</si>
  <si>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</si>
  <si>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</si>
  <si>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</si>
  <si>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</si>
  <si>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</si>
  <si>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</si>
  <si>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</si>
  <si>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</si>
  <si>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</si>
  <si>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 xml:space="preserve">BEVÉTELEK ÖSSZESEN </t>
  </si>
  <si>
    <t>Bevételek (E Ft)</t>
  </si>
  <si>
    <t>Kiadások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</si>
  <si>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</si>
  <si>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</si>
  <si>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</si>
  <si>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</si>
  <si>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</si>
  <si>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</si>
  <si>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</si>
  <si>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</si>
  <si>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</si>
  <si>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</si>
  <si>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</si>
  <si>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</si>
  <si>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</si>
  <si>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</si>
  <si>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</si>
  <si>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</si>
  <si>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</si>
  <si>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</si>
  <si>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</si>
  <si>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</si>
  <si>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</si>
  <si>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 (=80+…+86)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</si>
  <si>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</si>
  <si>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</si>
  <si>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</si>
  <si>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</si>
  <si>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</si>
  <si>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</si>
  <si>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</si>
  <si>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</si>
  <si>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</si>
  <si>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</si>
  <si>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</si>
  <si>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</si>
  <si>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</si>
  <si>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</si>
  <si>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</si>
  <si>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</si>
  <si>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</si>
  <si>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</si>
  <si>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</si>
  <si>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</si>
  <si>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Megnevezés</t>
  </si>
  <si>
    <t>KEREKERDŐ ÓVODA ELŐIRÁNYZATAI</t>
  </si>
  <si>
    <t xml:space="preserve">KEREKERDŐ ÓVODA </t>
  </si>
  <si>
    <t>ROVAT MEGNEVEZÉSE</t>
  </si>
  <si>
    <t>NETTÓ</t>
  </si>
  <si>
    <t>ÁFA</t>
  </si>
  <si>
    <t>BRUTTÓ</t>
  </si>
  <si>
    <t xml:space="preserve">KÖLTSÉGVETÉSI ENGEDÉLYEZETT LÉTSZÁMKERET (álláshely) (fő) ÖNKORMÁNYZAT </t>
  </si>
  <si>
    <t>KÖLTSÉGVETÉSI ENGEDÉLYEZETT LÉTSZÁMKERET (álláshely) (fő) KEREKERDŐ ÓVODA</t>
  </si>
  <si>
    <t>KEREKERDŐ ÓVODA</t>
  </si>
  <si>
    <t>ROVAT-SZÁM</t>
  </si>
  <si>
    <t>ÓVODA FEJLESZTÉS (TÁMOP)</t>
  </si>
  <si>
    <t>1.sz.melléklet</t>
  </si>
  <si>
    <t>2/a.sz. melléklet</t>
  </si>
  <si>
    <t>2/b sz. melléklet</t>
  </si>
  <si>
    <t>2. sz. melléklet</t>
  </si>
  <si>
    <t>3.sz.melléklet</t>
  </si>
  <si>
    <t>3/a.sz.melléklet</t>
  </si>
  <si>
    <t>3/b.sz.melléklet</t>
  </si>
  <si>
    <t>6.sz.melléklet</t>
  </si>
  <si>
    <t>7.sz.melléklet</t>
  </si>
  <si>
    <t>10/a.sz.melléklet</t>
  </si>
  <si>
    <t>10/b.sz.melléklet</t>
  </si>
  <si>
    <t>8.sz.melléklet</t>
  </si>
  <si>
    <t>5. sz. melléklet</t>
  </si>
  <si>
    <t>12. sz. melléklet</t>
  </si>
  <si>
    <t>9. sz. melléklet</t>
  </si>
  <si>
    <t>Támogatások, kölcsönök nyújtása és törlesztése (E Ft)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</si>
  <si>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</si>
  <si>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</si>
  <si>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</si>
  <si>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</si>
  <si>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</si>
  <si>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</si>
  <si>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</si>
  <si>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</si>
  <si>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</si>
  <si>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</si>
  <si>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</si>
  <si>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</si>
  <si>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</si>
  <si>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</si>
  <si>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</si>
  <si>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</si>
  <si>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</si>
  <si>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</si>
  <si>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</si>
  <si>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</si>
  <si>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</si>
  <si>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 xml:space="preserve">Egyéb működési célú támogatások államháztartáson kívülre </t>
  </si>
  <si>
    <t xml:space="preserve">Felhalmozási célú visszatérítendő támogatások, kölcsönök nyújtása államháztartáson belülre </t>
  </si>
  <si>
    <t xml:space="preserve">Felhalmozási célú visszatérítendő támogatások, kölcsönök törlesztése államháztartáson belülre </t>
  </si>
  <si>
    <t xml:space="preserve">Egyéb felhalmozási célú támogatások államháztartáson belülre </t>
  </si>
  <si>
    <t xml:space="preserve">Felhalmozási célú visszatérítendő támogatások, kölcsönök nyújtása államháztartáson kívülre </t>
  </si>
  <si>
    <t>Támogatások, kölcsönök bevételei (E Ft)</t>
  </si>
  <si>
    <t>központi költségvetési szervektől</t>
  </si>
  <si>
    <t>központi kezelésű előirányzatoktól</t>
  </si>
  <si>
    <t>fejezeti kezelésű előirányzatok EU-s programokra és azok hazai társfinanszírozásától</t>
  </si>
  <si>
    <t>egyéb fejezeti kezelésű előirányzatoktól</t>
  </si>
  <si>
    <t>társadalombiztosítás pénzügyi alapjaitól</t>
  </si>
  <si>
    <t>elkülönített állami pénzalapoktól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</si>
  <si>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</si>
  <si>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</si>
  <si>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</si>
  <si>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</si>
  <si>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Működési célú visszatérítendő támogatások, kölcsönök igénybevétele államháztartáson belülről </t>
  </si>
  <si>
    <t xml:space="preserve">Egyéb működési célú támogatások bevételei államháztartáson belülről </t>
  </si>
  <si>
    <t xml:space="preserve">Felhalmozási célú visszatérítendő támogatások, kölcsönök visszatérülése államháztartáson belülről </t>
  </si>
  <si>
    <t xml:space="preserve"> központi költségvetési szervektől</t>
  </si>
  <si>
    <t xml:space="preserve">Felhalmozási célú visszatérítendő támogatások, kölcsönök igénybevétele államháztartáson belülről </t>
  </si>
  <si>
    <t>egyházi jogi személyektől</t>
  </si>
  <si>
    <t>egyéb civil szervezetektől</t>
  </si>
  <si>
    <t>háztartásoktól</t>
  </si>
  <si>
    <t>pénzügyi vállalkozásoktól</t>
  </si>
  <si>
    <t>állami többségi tulajdonú nem pénzügyi vállalkozásoktól</t>
  </si>
  <si>
    <t>önkormányzati többségi tulajdonú nem pénzügyi vállalkozásoktól</t>
  </si>
  <si>
    <t>egyéb vállalkozásoktól</t>
  </si>
  <si>
    <t xml:space="preserve">Európai Uniótól </t>
  </si>
  <si>
    <t>kormányok és nemzetközi szervezetektől</t>
  </si>
  <si>
    <t>egyéb külföldiektől</t>
  </si>
  <si>
    <t xml:space="preserve">Működési célú visszatérítendő támogatások, kölcsönök visszatérülése államháztartáson kívülről </t>
  </si>
  <si>
    <t>Európai Uniótól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</si>
  <si>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</si>
  <si>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</si>
  <si>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</si>
  <si>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11/a. melléklet</t>
  </si>
  <si>
    <t>11/b. mell.</t>
  </si>
  <si>
    <t>HARKA KÖZSÉG ÖNKORMÁNYZATA</t>
  </si>
  <si>
    <t>ÁLLAMI TÁMOGATÁSOK JOGCÍMENKÉNT ÉS INTÉZMÉNYENKÉNT</t>
  </si>
  <si>
    <t>4. melléklet</t>
  </si>
  <si>
    <t>Intézmény</t>
  </si>
  <si>
    <t>létszám</t>
  </si>
  <si>
    <t>normatíva</t>
  </si>
  <si>
    <t>(fő)</t>
  </si>
  <si>
    <t>(e Ft)</t>
  </si>
  <si>
    <t>Harka Község Önkormányzata</t>
  </si>
  <si>
    <t xml:space="preserve">    Zöldterület-gazd.kapcsolatos feladatok ellátásának támogatása</t>
  </si>
  <si>
    <t xml:space="preserve">    Közvilágítás fenntartásának támogatása</t>
  </si>
  <si>
    <t xml:space="preserve">    Köztemető fenntartásának támogatása</t>
  </si>
  <si>
    <t xml:space="preserve">    Közutak fenntartásának támogatása</t>
  </si>
  <si>
    <t xml:space="preserve">    Külterületi feladatok támogatása</t>
  </si>
  <si>
    <t xml:space="preserve">    Egyéb kötelező önkormányzati feladatok támogatása</t>
  </si>
  <si>
    <t>Kiegészítő támogatások</t>
  </si>
  <si>
    <t xml:space="preserve">    Könyvtár közművelődés</t>
  </si>
  <si>
    <t xml:space="preserve">    Kedvezményes étkeztetés </t>
  </si>
  <si>
    <t xml:space="preserve">    Gyerekétkeztetés (konyhai dolgozók bértámogatása,működési támogatás)</t>
  </si>
  <si>
    <t xml:space="preserve">    Kistelepülések szociális feladatainak ellátása</t>
  </si>
  <si>
    <t>összesen:</t>
  </si>
  <si>
    <t xml:space="preserve">                               Kerekerdő Óvoda</t>
  </si>
  <si>
    <t xml:space="preserve"> Települési önkorm.egyes közoktatási feladatainak támogatása</t>
  </si>
  <si>
    <t xml:space="preserve">    óvodapedagógusok bértámogatása</t>
  </si>
  <si>
    <t xml:space="preserve">    óvodapedagógusok nevelő munkáját közvetlenül segítők bértámogatása</t>
  </si>
  <si>
    <t xml:space="preserve">    pótlólagos összeg</t>
  </si>
  <si>
    <t xml:space="preserve">          óvodaműködtetési támogatás</t>
  </si>
  <si>
    <t>ÁLLAMI TÁMOGATÁS MINDÖSSZESEN:</t>
  </si>
  <si>
    <t>Foglalkoztatottak egyéb személyi juttatásai (tp.hozzáj.)</t>
  </si>
  <si>
    <t>Intézményi ellátottak pénzbeli juttatásai (Bursa)</t>
  </si>
  <si>
    <t>Tulajdonosi bevételek (vízmű , vadászter.)</t>
  </si>
  <si>
    <t>Egyéb működési célú átvett pénzeszközök (kerékp. Túra)</t>
  </si>
  <si>
    <t>Egyéb működési célú támogatások államháztartáson kívülre (háziorv., Egyh.civil szerv.)</t>
  </si>
  <si>
    <t>pénzügyi vállalkozások részére (házi orv.)</t>
  </si>
  <si>
    <t xml:space="preserve">pénzügyi vállalkozások részére </t>
  </si>
  <si>
    <t>társulások és költségvetési szerveiktől STKH kölcs visszafiz.)</t>
  </si>
  <si>
    <t>Felhalmozási célú önkormányzati támogatások ( Ovi feluj.pály.)</t>
  </si>
  <si>
    <t>temetési segély [Szoctv. 46.§] ( 50e/temetés)</t>
  </si>
  <si>
    <t xml:space="preserve">Működési célú támogatások, kölcsönök törlesztése államháztartáson belülre </t>
  </si>
  <si>
    <t xml:space="preserve">Működési célú támogatások, kölcsönök nyújtása államháztartáson kívülre </t>
  </si>
  <si>
    <t>Egyéb felhalmozási célú támogatások bevételei államháztartáson kívülről</t>
  </si>
  <si>
    <t xml:space="preserve">háztartásoktól </t>
  </si>
  <si>
    <t>Polgármester illetm. Támogatása</t>
  </si>
  <si>
    <t>Informatikai eszközök beszerzése, létesítése Szám.gép</t>
  </si>
  <si>
    <t>Ingatlan  értékesítés áfája</t>
  </si>
  <si>
    <t>Ingatlanok beszerzése, létesítése  (Vízmű, járda feluj.)</t>
  </si>
  <si>
    <t>B75</t>
  </si>
  <si>
    <t>2020. tervezett</t>
  </si>
  <si>
    <t>ingatlan értékesítés áfája</t>
  </si>
  <si>
    <t>B</t>
  </si>
  <si>
    <t>Önkormányzat 2019. évi költségvetése</t>
  </si>
  <si>
    <t>Egyéb működési bevételek (temető, terület fogl.díjak,.)</t>
  </si>
  <si>
    <t>Önkormányzat (Óvoda)2019. évi költségvetése</t>
  </si>
  <si>
    <t>Egyéb tárgyi eszközök beszerzése, létesítése (iratmegsemm., fagyasztó)</t>
  </si>
  <si>
    <t>Önkormányzat (Óvoda) 2019. évi költségvetése</t>
  </si>
  <si>
    <t>Fizetendő általános forgalmi adó  (Épit. Telek áfája,étk. Áfája, 2018 évi áfa fiz.)</t>
  </si>
  <si>
    <t>Egyéb tárgyi eszközök beszerzése, létesítése (VÍZMŰ beruh)</t>
  </si>
  <si>
    <t>Beruházási célú előzetesen felszámított általános forgalmi adó (vízmű beruh)</t>
  </si>
  <si>
    <t>Egyéb felhalmozási célú átvett pénzeszközök háztartástól (közműfejl.hozzáj.)</t>
  </si>
  <si>
    <t>Óvoda: fagyasztó, iratmegsemm.)</t>
  </si>
  <si>
    <t>Egyéb tárgyi eszközök beszerzése, létesítése (vízmű)</t>
  </si>
  <si>
    <t>Óvoda( iratmegsemm., fegyasztó)</t>
  </si>
  <si>
    <t xml:space="preserve">Ingatlanok felújítása </t>
  </si>
  <si>
    <t>Egyéb nem intézményi ellátások (újszülöttek tám 1M, tem.seg.500e,telep.tám. 500e, egyéb seg.)</t>
  </si>
  <si>
    <t>Egyéb működési célú támogatások államháztartáson belülre(3,2M Ágf.,450e S.és tsége, 1,5M Soszi,Peresztg 280e, , Alpok a.30e, Kvári vízit.180)</t>
  </si>
  <si>
    <t>átmeneti segély [Szoctv. 45.§] ( újszülöttek 1M, telep. Tám. 1M</t>
  </si>
  <si>
    <t>helyi önkormányzatok és költségvetési szerveik részére(Ágf. Nagy Ané bére 3,2M, Pereszteg orovsi ügyelet280e)</t>
  </si>
  <si>
    <t>egyéb fejezeti kezelésű előirányzatok részére (mentők)</t>
  </si>
  <si>
    <t>társulások és költségvetési szerveik részére ( Sopron és tsége 450e,  Kvári vízit:180e, Alpok alja 30e SOSZI1,5M</t>
  </si>
  <si>
    <t xml:space="preserve">egyéb civil szervezetek részére </t>
  </si>
  <si>
    <t>egyéb civil szervezetek részére Harkai tűzoltók 500e, SE 400e</t>
  </si>
  <si>
    <t>háztartásoktól közműfejl.hozzáj. 40x267e</t>
  </si>
  <si>
    <t>2019. év</t>
  </si>
  <si>
    <t>2019. ÉV</t>
  </si>
  <si>
    <t>2019. eredeti ei.</t>
  </si>
  <si>
    <t>2021. tervezett</t>
  </si>
  <si>
    <t>Önkormányzat 2019. évi költségvetése MÓDOSÍTOTT</t>
  </si>
  <si>
    <t>ÖNKORMÁNYZAT ÉS KÖLTSÉGVETÉSI SZERVEI ELŐIRÁNYZATA MINDÖSSZESEN MÓDOSÍTOTT</t>
  </si>
  <si>
    <t>Előirányzat felhasználási terv (E Ft) MÓDOSÍTOTT</t>
  </si>
  <si>
    <t>Beruházások és felújítások (E Ft)MÓDOSÍTOTT</t>
  </si>
  <si>
    <t>Ingatlanok beszerzése, létesítése (ÓVODA BŐVÍTÉS)</t>
  </si>
  <si>
    <t>Egyéb tárgyi eszközök beszerzése, létesítése (vízmű, Óvoda bőv. Eszk. Besz.)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</si>
</sst>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_"/>
    <numFmt numFmtId="165" formatCode="\ ##########"/>
    <numFmt numFmtId="166" formatCode="#,##0\ _F_t"/>
  </numFmts>
  <fonts count="5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theme="1"/>
      <name val="Bookman Old Style"/>
      <family val="1"/>
      <charset val="238"/>
    </font>
    <font>
      <b/>
      <sz val="11"/>
      <color indexed="8"/>
      <name val="Calibri"/>
      <family val="2"/>
      <charset val="238"/>
      <scheme val="minor"/>
    </font>
    <font>
      <sz val="12"/>
      <name val="Bookman Old Style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charset val="238"/>
    </font>
    <font>
      <b/>
      <sz val="9"/>
      <color indexed="8"/>
      <name val="Bookman Old Style"/>
      <family val="1"/>
      <charset val="238"/>
    </font>
    <font>
      <sz val="9"/>
      <color theme="1"/>
      <name val="Calibri"/>
      <family val="2"/>
      <charset val="238"/>
      <scheme val="minor"/>
    </font>
    <font>
      <b/>
      <i/>
      <sz val="9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sz val="10"/>
      <color theme="1"/>
      <name val="Calibri"/>
      <family val="2"/>
      <charset val="238"/>
      <scheme val="minor"/>
    </font>
    <font>
      <b/>
      <i/>
      <sz val="10"/>
      <color indexed="8"/>
      <name val="Bookman Old Style"/>
      <family val="1"/>
      <charset val="238"/>
    </font>
    <font>
      <b/>
      <sz val="9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sz val="9"/>
      <name val="Bookman Old Style"/>
      <family val="1"/>
      <charset val="238"/>
    </font>
    <font>
      <b/>
      <sz val="9"/>
      <name val="Bookman Old Style"/>
      <family val="1"/>
      <charset val="238"/>
    </font>
    <font>
      <b/>
      <i/>
      <u/>
      <sz val="9"/>
      <color indexed="8"/>
      <name val="Bookman Old Style"/>
      <family val="1"/>
      <charset val="238"/>
    </font>
    <font>
      <sz val="9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9"/>
      <color indexed="10"/>
      <name val="Bookman Old Style"/>
      <family val="1"/>
      <charset val="238"/>
    </font>
    <font>
      <b/>
      <sz val="11"/>
      <color rgb="FFFF000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2" fillId="0" borderId="0"/>
    <xf numFmtId="0" fontId="1" fillId="0" borderId="0"/>
  </cellStyleXfs>
  <cellXfs count="348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7" fillId="0" borderId="1" xfId="0" applyFont="1" applyBorder="1"/>
    <xf numFmtId="0" fontId="19" fillId="5" borderId="1" xfId="0" applyFont="1" applyFill="1" applyBorder="1"/>
    <xf numFmtId="0" fontId="20" fillId="5" borderId="1" xfId="0" applyFont="1" applyFill="1" applyBorder="1"/>
    <xf numFmtId="0" fontId="8" fillId="4" borderId="1" xfId="0" applyFont="1" applyFill="1" applyBorder="1" applyAlignment="1">
      <alignment horizontal="left" vertical="center" wrapText="1"/>
    </xf>
    <xf numFmtId="0" fontId="21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3" fillId="6" borderId="1" xfId="0" applyFont="1" applyFill="1" applyBorder="1"/>
    <xf numFmtId="0" fontId="5" fillId="7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7" fillId="5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6" fillId="5" borderId="1" xfId="0" applyFont="1" applyFill="1" applyBorder="1"/>
    <xf numFmtId="0" fontId="8" fillId="0" borderId="1" xfId="0" applyFont="1" applyFill="1" applyBorder="1" applyAlignment="1">
      <alignment vertical="center" wrapText="1"/>
    </xf>
    <xf numFmtId="0" fontId="17" fillId="2" borderId="0" xfId="0" applyFont="1" applyFill="1"/>
    <xf numFmtId="0" fontId="0" fillId="2" borderId="0" xfId="0" applyFill="1"/>
    <xf numFmtId="0" fontId="17" fillId="0" borderId="1" xfId="0" applyFont="1" applyBorder="1" applyAlignment="1">
      <alignment horizontal="center"/>
    </xf>
    <xf numFmtId="0" fontId="15" fillId="0" borderId="0" xfId="0" applyFont="1" applyFill="1" applyBorder="1" applyAlignment="1">
      <alignment horizontal="center" vertical="center" wrapText="1"/>
    </xf>
    <xf numFmtId="0" fontId="25" fillId="0" borderId="0" xfId="0" applyFont="1"/>
    <xf numFmtId="0" fontId="26" fillId="0" borderId="0" xfId="0" applyFont="1" applyAlignment="1">
      <alignment horizontal="center" wrapText="1"/>
    </xf>
    <xf numFmtId="165" fontId="10" fillId="6" borderId="1" xfId="0" applyNumberFormat="1" applyFont="1" applyFill="1" applyBorder="1" applyAlignment="1">
      <alignment vertical="center"/>
    </xf>
    <xf numFmtId="0" fontId="0" fillId="0" borderId="0" xfId="0" applyFill="1"/>
    <xf numFmtId="0" fontId="10" fillId="0" borderId="0" xfId="0" applyFon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0" borderId="0" xfId="0" applyFont="1"/>
    <xf numFmtId="0" fontId="10" fillId="0" borderId="1" xfId="0" applyFont="1" applyBorder="1" applyAlignment="1">
      <alignment vertical="center" wrapText="1"/>
    </xf>
    <xf numFmtId="166" fontId="0" fillId="0" borderId="0" xfId="0" applyNumberFormat="1"/>
    <xf numFmtId="166" fontId="29" fillId="0" borderId="1" xfId="0" applyNumberFormat="1" applyFont="1" applyBorder="1" applyAlignment="1">
      <alignment horizontal="right"/>
    </xf>
    <xf numFmtId="166" fontId="0" fillId="0" borderId="1" xfId="0" applyNumberFormat="1" applyBorder="1"/>
    <xf numFmtId="166" fontId="0" fillId="0" borderId="1" xfId="0" applyNumberFormat="1" applyBorder="1" applyAlignment="1">
      <alignment horizontal="right"/>
    </xf>
    <xf numFmtId="166" fontId="29" fillId="0" borderId="1" xfId="0" applyNumberFormat="1" applyFont="1" applyBorder="1"/>
    <xf numFmtId="166" fontId="0" fillId="0" borderId="0" xfId="0" applyNumberFormat="1" applyAlignment="1">
      <alignment horizontal="right"/>
    </xf>
    <xf numFmtId="166" fontId="3" fillId="0" borderId="1" xfId="0" applyNumberFormat="1" applyFont="1" applyBorder="1" applyAlignment="1">
      <alignment horizontal="right" vertical="center" wrapText="1"/>
    </xf>
    <xf numFmtId="166" fontId="3" fillId="0" borderId="1" xfId="0" applyNumberFormat="1" applyFont="1" applyFill="1" applyBorder="1" applyAlignment="1">
      <alignment horizontal="right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right"/>
    </xf>
    <xf numFmtId="166" fontId="0" fillId="0" borderId="1" xfId="0" applyNumberFormat="1" applyFont="1" applyBorder="1"/>
    <xf numFmtId="0" fontId="14" fillId="0" borderId="0" xfId="0" applyFont="1"/>
    <xf numFmtId="166" fontId="0" fillId="0" borderId="1" xfId="0" applyNumberFormat="1" applyFont="1" applyBorder="1" applyAlignment="1">
      <alignment horizontal="right" vertical="center"/>
    </xf>
    <xf numFmtId="166" fontId="29" fillId="0" borderId="1" xfId="0" applyNumberFormat="1" applyFont="1" applyBorder="1" applyAlignment="1">
      <alignment horizontal="right" vertical="center"/>
    </xf>
    <xf numFmtId="166" fontId="0" fillId="8" borderId="1" xfId="0" applyNumberFormat="1" applyFont="1" applyFill="1" applyBorder="1" applyAlignment="1">
      <alignment horizontal="right" vertical="center"/>
    </xf>
    <xf numFmtId="166" fontId="29" fillId="8" borderId="1" xfId="0" applyNumberFormat="1" applyFont="1" applyFill="1" applyBorder="1" applyAlignment="1">
      <alignment horizontal="right" vertical="center"/>
    </xf>
    <xf numFmtId="166" fontId="0" fillId="8" borderId="1" xfId="0" applyNumberFormat="1" applyFill="1" applyBorder="1"/>
    <xf numFmtId="0" fontId="30" fillId="0" borderId="0" xfId="0" applyFont="1" applyAlignment="1">
      <alignment horizontal="center" vertical="center"/>
    </xf>
    <xf numFmtId="166" fontId="28" fillId="0" borderId="1" xfId="0" applyNumberFormat="1" applyFont="1" applyBorder="1"/>
    <xf numFmtId="166" fontId="28" fillId="0" borderId="1" xfId="0" applyNumberFormat="1" applyFont="1" applyBorder="1" applyAlignment="1">
      <alignment horizontal="right" vertical="center"/>
    </xf>
    <xf numFmtId="166" fontId="31" fillId="0" borderId="1" xfId="0" applyNumberFormat="1" applyFont="1" applyBorder="1" applyAlignment="1">
      <alignment horizontal="right" vertical="center"/>
    </xf>
    <xf numFmtId="166" fontId="28" fillId="8" borderId="1" xfId="0" applyNumberFormat="1" applyFont="1" applyFill="1" applyBorder="1"/>
    <xf numFmtId="166" fontId="31" fillId="8" borderId="1" xfId="0" applyNumberFormat="1" applyFont="1" applyFill="1" applyBorder="1" applyAlignment="1">
      <alignment horizontal="right" vertical="center"/>
    </xf>
    <xf numFmtId="166" fontId="28" fillId="0" borderId="1" xfId="0" applyNumberFormat="1" applyFont="1" applyBorder="1" applyAlignment="1">
      <alignment horizontal="right"/>
    </xf>
    <xf numFmtId="166" fontId="31" fillId="0" borderId="1" xfId="0" applyNumberFormat="1" applyFont="1" applyBorder="1"/>
    <xf numFmtId="166" fontId="28" fillId="9" borderId="1" xfId="0" applyNumberFormat="1" applyFont="1" applyFill="1" applyBorder="1" applyAlignment="1">
      <alignment horizontal="right"/>
    </xf>
    <xf numFmtId="166" fontId="28" fillId="9" borderId="1" xfId="0" applyNumberFormat="1" applyFont="1" applyFill="1" applyBorder="1"/>
    <xf numFmtId="0" fontId="28" fillId="0" borderId="0" xfId="0" applyFont="1" applyBorder="1"/>
    <xf numFmtId="0" fontId="5" fillId="5" borderId="1" xfId="0" applyFont="1" applyFill="1" applyBorder="1"/>
    <xf numFmtId="166" fontId="28" fillId="10" borderId="1" xfId="0" applyNumberFormat="1" applyFont="1" applyFill="1" applyBorder="1"/>
    <xf numFmtId="166" fontId="31" fillId="10" borderId="1" xfId="0" applyNumberFormat="1" applyFont="1" applyFill="1" applyBorder="1"/>
    <xf numFmtId="166" fontId="28" fillId="10" borderId="1" xfId="0" applyNumberFormat="1" applyFont="1" applyFill="1" applyBorder="1" applyAlignment="1">
      <alignment horizontal="right"/>
    </xf>
    <xf numFmtId="0" fontId="5" fillId="7" borderId="1" xfId="0" applyFont="1" applyFill="1" applyBorder="1"/>
    <xf numFmtId="166" fontId="28" fillId="11" borderId="1" xfId="0" applyNumberFormat="1" applyFont="1" applyFill="1" applyBorder="1" applyAlignment="1">
      <alignment horizontal="right"/>
    </xf>
    <xf numFmtId="166" fontId="28" fillId="12" borderId="1" xfId="0" applyNumberFormat="1" applyFont="1" applyFill="1" applyBorder="1" applyAlignment="1">
      <alignment horizontal="right"/>
    </xf>
    <xf numFmtId="166" fontId="28" fillId="11" borderId="1" xfId="0" applyNumberFormat="1" applyFont="1" applyFill="1" applyBorder="1"/>
    <xf numFmtId="166" fontId="28" fillId="12" borderId="1" xfId="0" applyNumberFormat="1" applyFont="1" applyFill="1" applyBorder="1"/>
    <xf numFmtId="0" fontId="28" fillId="0" borderId="1" xfId="0" applyFont="1" applyBorder="1"/>
    <xf numFmtId="0" fontId="6" fillId="0" borderId="1" xfId="1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166" fontId="28" fillId="12" borderId="1" xfId="0" applyNumberFormat="1" applyFont="1" applyFill="1" applyBorder="1" applyAlignment="1">
      <alignment horizontal="right" vertical="center"/>
    </xf>
    <xf numFmtId="166" fontId="29" fillId="0" borderId="0" xfId="0" applyNumberFormat="1" applyFont="1" applyAlignment="1">
      <alignment horizontal="right" vertical="center"/>
    </xf>
    <xf numFmtId="165" fontId="10" fillId="12" borderId="1" xfId="0" applyNumberFormat="1" applyFont="1" applyFill="1" applyBorder="1" applyAlignment="1">
      <alignment vertical="center"/>
    </xf>
    <xf numFmtId="166" fontId="31" fillId="12" borderId="1" xfId="0" applyNumberFormat="1" applyFont="1" applyFill="1" applyBorder="1" applyAlignment="1">
      <alignment horizontal="right" vertical="center"/>
    </xf>
    <xf numFmtId="166" fontId="31" fillId="9" borderId="1" xfId="0" applyNumberFormat="1" applyFont="1" applyFill="1" applyBorder="1" applyAlignment="1">
      <alignment horizontal="right" vertical="center"/>
    </xf>
    <xf numFmtId="166" fontId="31" fillId="10" borderId="1" xfId="0" applyNumberFormat="1" applyFont="1" applyFill="1" applyBorder="1" applyAlignment="1">
      <alignment horizontal="right" vertical="center"/>
    </xf>
    <xf numFmtId="166" fontId="31" fillId="11" borderId="1" xfId="0" applyNumberFormat="1" applyFont="1" applyFill="1" applyBorder="1" applyAlignment="1">
      <alignment horizontal="right" vertical="center"/>
    </xf>
    <xf numFmtId="166" fontId="28" fillId="11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wrapText="1"/>
    </xf>
    <xf numFmtId="166" fontId="0" fillId="2" borderId="0" xfId="0" applyNumberFormat="1" applyFill="1"/>
    <xf numFmtId="166" fontId="35" fillId="0" borderId="1" xfId="0" applyNumberFormat="1" applyFont="1" applyFill="1" applyBorder="1" applyAlignment="1">
      <alignment horizontal="left" vertical="center" wrapText="1"/>
    </xf>
    <xf numFmtId="166" fontId="3" fillId="0" borderId="1" xfId="0" applyNumberFormat="1" applyFont="1" applyBorder="1" applyAlignment="1">
      <alignment horizontal="center" wrapText="1"/>
    </xf>
    <xf numFmtId="166" fontId="31" fillId="0" borderId="1" xfId="0" applyNumberFormat="1" applyFont="1" applyBorder="1" applyAlignment="1">
      <alignment horizontal="center" wrapText="1"/>
    </xf>
    <xf numFmtId="166" fontId="28" fillId="0" borderId="0" xfId="0" applyNumberFormat="1" applyFont="1"/>
    <xf numFmtId="166" fontId="17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166" fontId="31" fillId="12" borderId="1" xfId="0" applyNumberFormat="1" applyFont="1" applyFill="1" applyBorder="1"/>
    <xf numFmtId="166" fontId="31" fillId="9" borderId="1" xfId="0" applyNumberFormat="1" applyFont="1" applyFill="1" applyBorder="1"/>
    <xf numFmtId="166" fontId="34" fillId="9" borderId="1" xfId="0" applyNumberFormat="1" applyFont="1" applyFill="1" applyBorder="1" applyAlignment="1">
      <alignment horizontal="right" vertical="center"/>
    </xf>
    <xf numFmtId="166" fontId="34" fillId="0" borderId="1" xfId="0" applyNumberFormat="1" applyFont="1" applyFill="1" applyBorder="1" applyAlignment="1">
      <alignment horizontal="right" vertical="center" wrapText="1"/>
    </xf>
    <xf numFmtId="166" fontId="31" fillId="0" borderId="1" xfId="0" applyNumberFormat="1" applyFont="1" applyBorder="1" applyAlignment="1">
      <alignment horizontal="right"/>
    </xf>
    <xf numFmtId="166" fontId="34" fillId="0" borderId="1" xfId="0" applyNumberFormat="1" applyFont="1" applyFill="1" applyBorder="1" applyAlignment="1">
      <alignment horizontal="right" vertical="center"/>
    </xf>
    <xf numFmtId="166" fontId="35" fillId="0" borderId="1" xfId="0" applyNumberFormat="1" applyFont="1" applyFill="1" applyBorder="1" applyAlignment="1">
      <alignment horizontal="right" vertical="center"/>
    </xf>
    <xf numFmtId="166" fontId="35" fillId="0" borderId="1" xfId="0" applyNumberFormat="1" applyFont="1" applyFill="1" applyBorder="1" applyAlignment="1">
      <alignment horizontal="right" vertical="center" wrapText="1"/>
    </xf>
    <xf numFmtId="166" fontId="31" fillId="11" borderId="1" xfId="0" applyNumberFormat="1" applyFont="1" applyFill="1" applyBorder="1"/>
    <xf numFmtId="0" fontId="4" fillId="13" borderId="1" xfId="0" applyFont="1" applyFill="1" applyBorder="1" applyAlignment="1">
      <alignment horizontal="left" vertical="center" wrapText="1"/>
    </xf>
    <xf numFmtId="165" fontId="4" fillId="13" borderId="1" xfId="0" applyNumberFormat="1" applyFont="1" applyFill="1" applyBorder="1" applyAlignment="1">
      <alignment vertical="center"/>
    </xf>
    <xf numFmtId="166" fontId="29" fillId="13" borderId="1" xfId="0" applyNumberFormat="1" applyFont="1" applyFill="1" applyBorder="1"/>
    <xf numFmtId="166" fontId="31" fillId="0" borderId="0" xfId="0" applyNumberFormat="1" applyFont="1" applyAlignment="1">
      <alignment horizontal="right" vertical="center"/>
    </xf>
    <xf numFmtId="166" fontId="10" fillId="0" borderId="1" xfId="0" applyNumberFormat="1" applyFont="1" applyBorder="1" applyAlignment="1">
      <alignment horizontal="center" vertical="center"/>
    </xf>
    <xf numFmtId="166" fontId="16" fillId="0" borderId="0" xfId="0" applyNumberFormat="1" applyFont="1"/>
    <xf numFmtId="166" fontId="10" fillId="0" borderId="0" xfId="0" applyNumberFormat="1" applyFont="1"/>
    <xf numFmtId="166" fontId="28" fillId="9" borderId="1" xfId="0" applyNumberFormat="1" applyFont="1" applyFill="1" applyBorder="1" applyAlignment="1">
      <alignment horizontal="right" vertical="center"/>
    </xf>
    <xf numFmtId="166" fontId="28" fillId="10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wrapText="1"/>
    </xf>
    <xf numFmtId="0" fontId="21" fillId="0" borderId="0" xfId="0" applyFont="1" applyAlignment="1">
      <alignment horizont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2"/>
    <xf numFmtId="0" fontId="36" fillId="0" borderId="12" xfId="2" applyFont="1" applyBorder="1" applyAlignment="1">
      <alignment horizontal="center"/>
    </xf>
    <xf numFmtId="166" fontId="36" fillId="0" borderId="12" xfId="2" applyNumberFormat="1" applyFont="1" applyBorder="1" applyAlignment="1">
      <alignment horizontal="center"/>
    </xf>
    <xf numFmtId="0" fontId="36" fillId="0" borderId="16" xfId="2" applyFont="1" applyBorder="1" applyAlignment="1">
      <alignment horizontal="center"/>
    </xf>
    <xf numFmtId="166" fontId="36" fillId="0" borderId="16" xfId="2" applyNumberFormat="1" applyFont="1" applyBorder="1" applyAlignment="1">
      <alignment horizontal="center"/>
    </xf>
    <xf numFmtId="0" fontId="37" fillId="0" borderId="1" xfId="2" applyFont="1" applyFill="1" applyBorder="1" applyAlignment="1">
      <alignment horizontal="center"/>
    </xf>
    <xf numFmtId="166" fontId="37" fillId="0" borderId="1" xfId="2" applyNumberFormat="1" applyFont="1" applyBorder="1"/>
    <xf numFmtId="0" fontId="37" fillId="0" borderId="1" xfId="2" applyFont="1" applyBorder="1" applyAlignment="1">
      <alignment horizontal="center"/>
    </xf>
    <xf numFmtId="166" fontId="39" fillId="0" borderId="1" xfId="2" applyNumberFormat="1" applyFont="1" applyFill="1" applyBorder="1"/>
    <xf numFmtId="166" fontId="40" fillId="0" borderId="1" xfId="2" applyNumberFormat="1" applyFont="1" applyBorder="1"/>
    <xf numFmtId="0" fontId="36" fillId="0" borderId="1" xfId="2" applyFont="1" applyBorder="1" applyAlignment="1"/>
    <xf numFmtId="0" fontId="37" fillId="0" borderId="1" xfId="2" applyFont="1" applyBorder="1" applyAlignment="1">
      <alignment horizontal="left"/>
    </xf>
    <xf numFmtId="0" fontId="37" fillId="0" borderId="23" xfId="2" applyFont="1" applyBorder="1" applyAlignment="1"/>
    <xf numFmtId="0" fontId="37" fillId="0" borderId="24" xfId="2" applyFont="1" applyBorder="1" applyAlignment="1"/>
    <xf numFmtId="0" fontId="36" fillId="0" borderId="26" xfId="2" applyFont="1" applyBorder="1"/>
    <xf numFmtId="0" fontId="36" fillId="0" borderId="27" xfId="2" applyFont="1" applyBorder="1"/>
    <xf numFmtId="0" fontId="36" fillId="0" borderId="27" xfId="2" applyFont="1" applyBorder="1" applyAlignment="1"/>
    <xf numFmtId="0" fontId="36" fillId="0" borderId="27" xfId="2" applyFont="1" applyBorder="1" applyAlignment="1">
      <alignment horizontal="center"/>
    </xf>
    <xf numFmtId="166" fontId="36" fillId="0" borderId="28" xfId="2" applyNumberFormat="1" applyFont="1" applyBorder="1"/>
    <xf numFmtId="0" fontId="43" fillId="0" borderId="0" xfId="0" applyFont="1"/>
    <xf numFmtId="0" fontId="42" fillId="5" borderId="1" xfId="0" applyFont="1" applyFill="1" applyBorder="1"/>
    <xf numFmtId="0" fontId="3" fillId="0" borderId="0" xfId="0" applyFont="1" applyAlignment="1">
      <alignment horizontal="center"/>
    </xf>
    <xf numFmtId="0" fontId="46" fillId="0" borderId="0" xfId="0" applyFont="1"/>
    <xf numFmtId="0" fontId="47" fillId="0" borderId="0" xfId="0" applyFont="1" applyAlignment="1">
      <alignment horizontal="center" wrapText="1"/>
    </xf>
    <xf numFmtId="0" fontId="46" fillId="0" borderId="0" xfId="0" applyFont="1" applyAlignment="1">
      <alignment horizontal="right"/>
    </xf>
    <xf numFmtId="0" fontId="4" fillId="0" borderId="0" xfId="0" applyFont="1"/>
    <xf numFmtId="0" fontId="4" fillId="0" borderId="1" xfId="0" applyFont="1" applyBorder="1"/>
    <xf numFmtId="0" fontId="3" fillId="0" borderId="1" xfId="0" applyFont="1" applyBorder="1"/>
    <xf numFmtId="0" fontId="3" fillId="5" borderId="1" xfId="0" applyFont="1" applyFill="1" applyBorder="1"/>
    <xf numFmtId="0" fontId="44" fillId="0" borderId="0" xfId="0" applyFont="1"/>
    <xf numFmtId="166" fontId="43" fillId="0" borderId="0" xfId="0" applyNumberFormat="1" applyFont="1"/>
    <xf numFmtId="0" fontId="42" fillId="0" borderId="0" xfId="0" applyFont="1"/>
    <xf numFmtId="0" fontId="42" fillId="0" borderId="1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 wrapText="1"/>
    </xf>
    <xf numFmtId="166" fontId="42" fillId="0" borderId="1" xfId="0" applyNumberFormat="1" applyFont="1" applyBorder="1" applyAlignment="1">
      <alignment horizontal="center" vertical="center" wrapText="1"/>
    </xf>
    <xf numFmtId="166" fontId="42" fillId="0" borderId="1" xfId="0" applyNumberFormat="1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0" fontId="45" fillId="0" borderId="1" xfId="0" applyFont="1" applyFill="1" applyBorder="1" applyAlignment="1">
      <alignment vertical="center"/>
    </xf>
    <xf numFmtId="0" fontId="45" fillId="0" borderId="1" xfId="0" applyNumberFormat="1" applyFont="1" applyFill="1" applyBorder="1" applyAlignment="1">
      <alignment vertical="center"/>
    </xf>
    <xf numFmtId="166" fontId="49" fillId="0" borderId="1" xfId="0" applyNumberFormat="1" applyFont="1" applyBorder="1" applyAlignment="1">
      <alignment horizontal="right"/>
    </xf>
    <xf numFmtId="166" fontId="49" fillId="0" borderId="1" xfId="0" applyNumberFormat="1" applyFont="1" applyBorder="1"/>
    <xf numFmtId="166" fontId="43" fillId="0" borderId="1" xfId="0" applyNumberFormat="1" applyFont="1" applyBorder="1"/>
    <xf numFmtId="165" fontId="45" fillId="0" borderId="1" xfId="0" applyNumberFormat="1" applyFont="1" applyFill="1" applyBorder="1" applyAlignment="1">
      <alignment vertical="center"/>
    </xf>
    <xf numFmtId="166" fontId="43" fillId="0" borderId="1" xfId="0" applyNumberFormat="1" applyFont="1" applyBorder="1" applyAlignment="1">
      <alignment horizontal="right"/>
    </xf>
    <xf numFmtId="0" fontId="45" fillId="0" borderId="1" xfId="0" applyFont="1" applyFill="1" applyBorder="1" applyAlignment="1">
      <alignment vertical="center" wrapText="1"/>
    </xf>
    <xf numFmtId="0" fontId="45" fillId="0" borderId="1" xfId="0" applyFont="1" applyFill="1" applyBorder="1" applyAlignment="1">
      <alignment horizontal="left" vertical="center" wrapText="1"/>
    </xf>
    <xf numFmtId="0" fontId="42" fillId="0" borderId="1" xfId="0" applyFont="1" applyFill="1" applyBorder="1" applyAlignment="1">
      <alignment vertical="center" wrapText="1"/>
    </xf>
    <xf numFmtId="165" fontId="42" fillId="0" borderId="1" xfId="0" applyNumberFormat="1" applyFont="1" applyFill="1" applyBorder="1" applyAlignment="1">
      <alignment vertical="center"/>
    </xf>
    <xf numFmtId="166" fontId="48" fillId="0" borderId="1" xfId="0" applyNumberFormat="1" applyFont="1" applyBorder="1" applyAlignment="1">
      <alignment horizontal="right"/>
    </xf>
    <xf numFmtId="166" fontId="48" fillId="0" borderId="1" xfId="0" applyNumberFormat="1" applyFont="1" applyBorder="1"/>
    <xf numFmtId="0" fontId="48" fillId="0" borderId="0" xfId="0" applyFont="1"/>
    <xf numFmtId="0" fontId="45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 wrapText="1"/>
    </xf>
    <xf numFmtId="166" fontId="50" fillId="0" borderId="1" xfId="0" applyNumberFormat="1" applyFont="1" applyBorder="1"/>
    <xf numFmtId="0" fontId="45" fillId="3" borderId="1" xfId="0" applyFont="1" applyFill="1" applyBorder="1" applyAlignment="1">
      <alignment horizontal="left" vertical="center" wrapText="1"/>
    </xf>
    <xf numFmtId="0" fontId="51" fillId="0" borderId="1" xfId="0" applyFont="1" applyFill="1" applyBorder="1" applyAlignment="1">
      <alignment horizontal="left" vertical="center" wrapText="1"/>
    </xf>
    <xf numFmtId="0" fontId="51" fillId="3" borderId="1" xfId="0" applyFont="1" applyFill="1" applyBorder="1" applyAlignment="1">
      <alignment horizontal="left" vertical="center" wrapText="1"/>
    </xf>
    <xf numFmtId="0" fontId="52" fillId="0" borderId="1" xfId="0" applyFont="1" applyFill="1" applyBorder="1" applyAlignment="1">
      <alignment horizontal="left" vertical="center" wrapText="1"/>
    </xf>
    <xf numFmtId="0" fontId="51" fillId="0" borderId="1" xfId="0" applyFont="1" applyFill="1" applyBorder="1" applyAlignment="1">
      <alignment vertical="center" wrapText="1"/>
    </xf>
    <xf numFmtId="0" fontId="51" fillId="0" borderId="1" xfId="0" applyFont="1" applyFill="1" applyBorder="1" applyAlignment="1">
      <alignment vertical="center"/>
    </xf>
    <xf numFmtId="0" fontId="53" fillId="6" borderId="1" xfId="0" applyFont="1" applyFill="1" applyBorder="1"/>
    <xf numFmtId="165" fontId="42" fillId="12" borderId="1" xfId="0" applyNumberFormat="1" applyFont="1" applyFill="1" applyBorder="1" applyAlignment="1">
      <alignment vertical="center"/>
    </xf>
    <xf numFmtId="166" fontId="48" fillId="12" borderId="1" xfId="0" applyNumberFormat="1" applyFont="1" applyFill="1" applyBorder="1" applyAlignment="1">
      <alignment horizontal="right"/>
    </xf>
    <xf numFmtId="166" fontId="50" fillId="12" borderId="1" xfId="0" applyNumberFormat="1" applyFont="1" applyFill="1" applyBorder="1"/>
    <xf numFmtId="166" fontId="48" fillId="12" borderId="1" xfId="0" applyNumberFormat="1" applyFont="1" applyFill="1" applyBorder="1"/>
    <xf numFmtId="164" fontId="45" fillId="0" borderId="1" xfId="0" applyNumberFormat="1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166" fontId="43" fillId="12" borderId="1" xfId="0" applyNumberFormat="1" applyFont="1" applyFill="1" applyBorder="1" applyAlignment="1">
      <alignment horizontal="right"/>
    </xf>
    <xf numFmtId="166" fontId="49" fillId="12" borderId="1" xfId="0" applyNumberFormat="1" applyFont="1" applyFill="1" applyBorder="1"/>
    <xf numFmtId="166" fontId="43" fillId="12" borderId="1" xfId="0" applyNumberFormat="1" applyFont="1" applyFill="1" applyBorder="1"/>
    <xf numFmtId="0" fontId="42" fillId="4" borderId="1" xfId="0" applyFont="1" applyFill="1" applyBorder="1" applyAlignment="1">
      <alignment horizontal="left" vertical="center"/>
    </xf>
    <xf numFmtId="165" fontId="42" fillId="4" borderId="1" xfId="0" applyNumberFormat="1" applyFont="1" applyFill="1" applyBorder="1" applyAlignment="1">
      <alignment vertical="center"/>
    </xf>
    <xf numFmtId="166" fontId="48" fillId="9" borderId="1" xfId="0" applyNumberFormat="1" applyFont="1" applyFill="1" applyBorder="1" applyAlignment="1">
      <alignment horizontal="right"/>
    </xf>
    <xf numFmtId="166" fontId="54" fillId="0" borderId="1" xfId="0" applyNumberFormat="1" applyFont="1" applyFill="1" applyBorder="1" applyAlignment="1">
      <alignment horizontal="right" vertical="center" wrapText="1"/>
    </xf>
    <xf numFmtId="166" fontId="55" fillId="0" borderId="1" xfId="0" applyNumberFormat="1" applyFont="1" applyFill="1" applyBorder="1" applyAlignment="1">
      <alignment horizontal="left" vertical="center" wrapText="1"/>
    </xf>
    <xf numFmtId="0" fontId="54" fillId="0" borderId="0" xfId="0" applyFont="1" applyFill="1" applyBorder="1" applyAlignment="1">
      <alignment horizontal="left" vertical="center" wrapText="1"/>
    </xf>
    <xf numFmtId="0" fontId="43" fillId="0" borderId="0" xfId="0" applyFont="1" applyBorder="1"/>
    <xf numFmtId="166" fontId="56" fillId="0" borderId="1" xfId="0" applyNumberFormat="1" applyFont="1" applyFill="1" applyBorder="1" applyAlignment="1">
      <alignment horizontal="right" vertical="center" wrapText="1"/>
    </xf>
    <xf numFmtId="0" fontId="56" fillId="0" borderId="0" xfId="0" applyFont="1" applyFill="1" applyBorder="1" applyAlignment="1">
      <alignment horizontal="left" vertical="center" wrapText="1"/>
    </xf>
    <xf numFmtId="0" fontId="48" fillId="0" borderId="0" xfId="0" applyFont="1" applyBorder="1"/>
    <xf numFmtId="0" fontId="51" fillId="0" borderId="1" xfId="0" applyFont="1" applyFill="1" applyBorder="1" applyAlignment="1">
      <alignment horizontal="left" vertical="center"/>
    </xf>
    <xf numFmtId="166" fontId="54" fillId="0" borderId="1" xfId="0" applyNumberFormat="1" applyFont="1" applyFill="1" applyBorder="1" applyAlignment="1">
      <alignment horizontal="right" vertical="center"/>
    </xf>
    <xf numFmtId="166" fontId="55" fillId="0" borderId="1" xfId="0" applyNumberFormat="1" applyFont="1" applyFill="1" applyBorder="1" applyAlignment="1">
      <alignment horizontal="left" vertical="center"/>
    </xf>
    <xf numFmtId="0" fontId="54" fillId="0" borderId="0" xfId="0" applyFont="1" applyFill="1" applyBorder="1" applyAlignment="1">
      <alignment horizontal="left" vertical="center"/>
    </xf>
    <xf numFmtId="0" fontId="52" fillId="0" borderId="1" xfId="0" applyFont="1" applyFill="1" applyBorder="1" applyAlignment="1">
      <alignment horizontal="left" vertical="center"/>
    </xf>
    <xf numFmtId="166" fontId="56" fillId="0" borderId="1" xfId="0" applyNumberFormat="1" applyFont="1" applyFill="1" applyBorder="1" applyAlignment="1">
      <alignment horizontal="right" vertical="center"/>
    </xf>
    <xf numFmtId="0" fontId="56" fillId="0" borderId="0" xfId="0" applyFont="1" applyFill="1" applyBorder="1" applyAlignment="1">
      <alignment horizontal="left" vertical="center"/>
    </xf>
    <xf numFmtId="0" fontId="52" fillId="4" borderId="1" xfId="0" applyFont="1" applyFill="1" applyBorder="1" applyAlignment="1">
      <alignment horizontal="left" vertical="center"/>
    </xf>
    <xf numFmtId="0" fontId="42" fillId="4" borderId="1" xfId="0" applyFont="1" applyFill="1" applyBorder="1" applyAlignment="1">
      <alignment horizontal="left" vertical="center" wrapText="1"/>
    </xf>
    <xf numFmtId="166" fontId="56" fillId="9" borderId="1" xfId="0" applyNumberFormat="1" applyFont="1" applyFill="1" applyBorder="1" applyAlignment="1">
      <alignment horizontal="right" vertical="center"/>
    </xf>
    <xf numFmtId="166" fontId="48" fillId="9" borderId="1" xfId="0" applyNumberFormat="1" applyFont="1" applyFill="1" applyBorder="1"/>
    <xf numFmtId="0" fontId="42" fillId="10" borderId="1" xfId="0" applyFont="1" applyFill="1" applyBorder="1"/>
    <xf numFmtId="0" fontId="45" fillId="10" borderId="1" xfId="0" applyFont="1" applyFill="1" applyBorder="1"/>
    <xf numFmtId="166" fontId="43" fillId="10" borderId="1" xfId="0" applyNumberFormat="1" applyFont="1" applyFill="1" applyBorder="1" applyAlignment="1">
      <alignment horizontal="right"/>
    </xf>
    <xf numFmtId="166" fontId="43" fillId="0" borderId="0" xfId="0" applyNumberFormat="1" applyFont="1" applyBorder="1"/>
    <xf numFmtId="0" fontId="57" fillId="0" borderId="0" xfId="0" applyFont="1"/>
    <xf numFmtId="0" fontId="42" fillId="0" borderId="1" xfId="0" applyFont="1" applyBorder="1" applyAlignment="1">
      <alignment horizontal="center" wrapText="1"/>
    </xf>
    <xf numFmtId="0" fontId="42" fillId="0" borderId="1" xfId="0" applyFont="1" applyFill="1" applyBorder="1" applyAlignment="1">
      <alignment horizontal="center" wrapText="1"/>
    </xf>
    <xf numFmtId="0" fontId="43" fillId="0" borderId="1" xfId="0" applyFont="1" applyBorder="1"/>
    <xf numFmtId="0" fontId="48" fillId="0" borderId="1" xfId="0" applyFont="1" applyBorder="1"/>
    <xf numFmtId="0" fontId="42" fillId="6" borderId="1" xfId="0" applyFont="1" applyFill="1" applyBorder="1" applyAlignment="1">
      <alignment horizontal="left" vertical="center"/>
    </xf>
    <xf numFmtId="0" fontId="48" fillId="12" borderId="1" xfId="0" applyFont="1" applyFill="1" applyBorder="1"/>
    <xf numFmtId="0" fontId="52" fillId="4" borderId="1" xfId="0" applyFont="1" applyFill="1" applyBorder="1" applyAlignment="1">
      <alignment horizontal="left" vertical="center" wrapText="1"/>
    </xf>
    <xf numFmtId="0" fontId="48" fillId="9" borderId="1" xfId="0" applyFont="1" applyFill="1" applyBorder="1"/>
    <xf numFmtId="0" fontId="42" fillId="7" borderId="1" xfId="0" applyFont="1" applyFill="1" applyBorder="1"/>
    <xf numFmtId="0" fontId="42" fillId="7" borderId="1" xfId="0" applyFont="1" applyFill="1" applyBorder="1" applyAlignment="1">
      <alignment horizontal="left" vertical="center"/>
    </xf>
    <xf numFmtId="0" fontId="48" fillId="11" borderId="1" xfId="0" applyFont="1" applyFill="1" applyBorder="1"/>
    <xf numFmtId="0" fontId="48" fillId="10" borderId="1" xfId="0" applyFont="1" applyFill="1" applyBorder="1"/>
    <xf numFmtId="166" fontId="48" fillId="11" borderId="1" xfId="0" applyNumberFormat="1" applyFont="1" applyFill="1" applyBorder="1" applyAlignment="1">
      <alignment horizontal="right"/>
    </xf>
    <xf numFmtId="166" fontId="48" fillId="10" borderId="1" xfId="0" applyNumberFormat="1" applyFont="1" applyFill="1" applyBorder="1" applyAlignment="1">
      <alignment horizontal="right"/>
    </xf>
    <xf numFmtId="0" fontId="38" fillId="0" borderId="23" xfId="2" applyFont="1" applyBorder="1" applyAlignment="1">
      <alignment horizontal="left"/>
    </xf>
    <xf numFmtId="0" fontId="37" fillId="0" borderId="1" xfId="2" applyFont="1" applyBorder="1" applyAlignment="1">
      <alignment horizontal="center"/>
    </xf>
    <xf numFmtId="0" fontId="38" fillId="0" borderId="24" xfId="2" applyFont="1" applyBorder="1" applyAlignment="1">
      <alignment horizontal="left"/>
    </xf>
    <xf numFmtId="0" fontId="58" fillId="0" borderId="0" xfId="0" applyFont="1"/>
    <xf numFmtId="0" fontId="42" fillId="0" borderId="0" xfId="0" applyFont="1" applyAlignment="1">
      <alignment horizontal="center" wrapText="1"/>
    </xf>
    <xf numFmtId="0" fontId="43" fillId="0" borderId="0" xfId="0" applyFont="1" applyAlignment="1">
      <alignment horizontal="center" wrapText="1"/>
    </xf>
    <xf numFmtId="0" fontId="43" fillId="0" borderId="0" xfId="0" applyFont="1" applyAlignment="1">
      <alignment wrapText="1"/>
    </xf>
    <xf numFmtId="0" fontId="44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6" fontId="21" fillId="0" borderId="0" xfId="0" applyNumberFormat="1" applyFont="1" applyAlignment="1">
      <alignment horizontal="center" wrapText="1"/>
    </xf>
    <xf numFmtId="166" fontId="0" fillId="0" borderId="0" xfId="0" applyNumberFormat="1" applyAlignment="1">
      <alignment horizontal="center" wrapText="1"/>
    </xf>
    <xf numFmtId="166" fontId="0" fillId="0" borderId="0" xfId="0" applyNumberFormat="1" applyAlignment="1">
      <alignment wrapText="1"/>
    </xf>
    <xf numFmtId="0" fontId="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36" fillId="0" borderId="17" xfId="2" applyFont="1" applyBorder="1" applyAlignment="1">
      <alignment horizontal="center" vertical="center"/>
    </xf>
    <xf numFmtId="0" fontId="36" fillId="0" borderId="2" xfId="2" applyFont="1" applyBorder="1" applyAlignment="1">
      <alignment horizontal="center" vertical="center"/>
    </xf>
    <xf numFmtId="0" fontId="36" fillId="0" borderId="18" xfId="2" applyFont="1" applyBorder="1" applyAlignment="1">
      <alignment horizontal="center" vertical="center"/>
    </xf>
    <xf numFmtId="0" fontId="36" fillId="0" borderId="19" xfId="2" applyFont="1" applyBorder="1" applyAlignment="1">
      <alignment horizontal="center" vertical="center"/>
    </xf>
    <xf numFmtId="0" fontId="36" fillId="0" borderId="0" xfId="2" applyFont="1" applyBorder="1" applyAlignment="1">
      <alignment horizontal="center" vertical="center"/>
    </xf>
    <xf numFmtId="0" fontId="36" fillId="0" borderId="20" xfId="2" applyFont="1" applyBorder="1" applyAlignment="1">
      <alignment horizontal="center" vertical="center"/>
    </xf>
    <xf numFmtId="0" fontId="36" fillId="0" borderId="21" xfId="2" applyFont="1" applyBorder="1" applyAlignment="1">
      <alignment horizontal="center" vertical="center"/>
    </xf>
    <xf numFmtId="0" fontId="36" fillId="0" borderId="14" xfId="2" applyFont="1" applyBorder="1" applyAlignment="1">
      <alignment horizontal="center" vertical="center"/>
    </xf>
    <xf numFmtId="0" fontId="36" fillId="0" borderId="22" xfId="2" applyFont="1" applyBorder="1" applyAlignment="1">
      <alignment horizontal="center" vertical="center"/>
    </xf>
    <xf numFmtId="0" fontId="37" fillId="0" borderId="6" xfId="2" applyFont="1" applyBorder="1" applyAlignment="1">
      <alignment horizontal="center"/>
    </xf>
    <xf numFmtId="0" fontId="37" fillId="0" borderId="7" xfId="2" applyFont="1" applyBorder="1" applyAlignment="1">
      <alignment horizontal="center"/>
    </xf>
    <xf numFmtId="0" fontId="37" fillId="0" borderId="0" xfId="2" applyFont="1" applyBorder="1" applyAlignment="1">
      <alignment horizontal="center"/>
    </xf>
    <xf numFmtId="0" fontId="37" fillId="0" borderId="11" xfId="2" applyFont="1" applyBorder="1" applyAlignment="1">
      <alignment horizontal="center"/>
    </xf>
    <xf numFmtId="0" fontId="36" fillId="0" borderId="0" xfId="2" applyFont="1" applyAlignment="1">
      <alignment horizontal="center" vertical="center"/>
    </xf>
    <xf numFmtId="0" fontId="36" fillId="0" borderId="5" xfId="2" applyFont="1" applyBorder="1" applyAlignment="1">
      <alignment horizontal="center" vertical="center"/>
    </xf>
    <xf numFmtId="0" fontId="36" fillId="0" borderId="6" xfId="2" applyFont="1" applyBorder="1" applyAlignment="1">
      <alignment horizontal="center" vertical="center"/>
    </xf>
    <xf numFmtId="0" fontId="36" fillId="0" borderId="7" xfId="2" applyFont="1" applyBorder="1" applyAlignment="1">
      <alignment horizontal="center" vertical="center"/>
    </xf>
    <xf numFmtId="0" fontId="36" fillId="0" borderId="10" xfId="2" applyFont="1" applyBorder="1" applyAlignment="1">
      <alignment horizontal="center" vertical="center"/>
    </xf>
    <xf numFmtId="0" fontId="36" fillId="0" borderId="11" xfId="2" applyFont="1" applyBorder="1" applyAlignment="1">
      <alignment horizontal="center" vertical="center"/>
    </xf>
    <xf numFmtId="0" fontId="36" fillId="0" borderId="13" xfId="2" applyFont="1" applyBorder="1" applyAlignment="1">
      <alignment horizontal="center" vertical="center"/>
    </xf>
    <xf numFmtId="0" fontId="36" fillId="0" borderId="15" xfId="2" applyFont="1" applyBorder="1" applyAlignment="1">
      <alignment horizontal="center" vertical="center"/>
    </xf>
    <xf numFmtId="0" fontId="36" fillId="0" borderId="8" xfId="2" applyFont="1" applyBorder="1" applyAlignment="1">
      <alignment horizontal="center" vertical="center"/>
    </xf>
    <xf numFmtId="0" fontId="36" fillId="0" borderId="9" xfId="2" applyFont="1" applyBorder="1" applyAlignment="1">
      <alignment horizontal="center" vertical="center"/>
    </xf>
    <xf numFmtId="0" fontId="38" fillId="0" borderId="1" xfId="2" applyFont="1" applyBorder="1" applyAlignment="1">
      <alignment horizontal="left"/>
    </xf>
    <xf numFmtId="0" fontId="38" fillId="0" borderId="23" xfId="2" applyFont="1" applyBorder="1" applyAlignment="1">
      <alignment horizontal="left"/>
    </xf>
    <xf numFmtId="0" fontId="37" fillId="0" borderId="1" xfId="2" applyFont="1" applyBorder="1" applyAlignment="1">
      <alignment horizontal="center"/>
    </xf>
    <xf numFmtId="0" fontId="37" fillId="0" borderId="23" xfId="2" applyFont="1" applyBorder="1" applyAlignment="1">
      <alignment horizontal="center"/>
    </xf>
    <xf numFmtId="0" fontId="38" fillId="0" borderId="23" xfId="2" applyFont="1" applyBorder="1" applyAlignment="1"/>
    <xf numFmtId="0" fontId="38" fillId="0" borderId="24" xfId="2" applyFont="1" applyBorder="1" applyAlignment="1"/>
    <xf numFmtId="0" fontId="38" fillId="0" borderId="25" xfId="2" applyFont="1" applyBorder="1" applyAlignment="1"/>
    <xf numFmtId="0" fontId="38" fillId="0" borderId="24" xfId="2" applyFont="1" applyBorder="1" applyAlignment="1">
      <alignment horizontal="left"/>
    </xf>
    <xf numFmtId="0" fontId="38" fillId="0" borderId="25" xfId="2" applyFont="1" applyBorder="1" applyAlignment="1">
      <alignment horizontal="left"/>
    </xf>
    <xf numFmtId="49" fontId="37" fillId="0" borderId="1" xfId="2" applyNumberFormat="1" applyFont="1" applyBorder="1" applyAlignment="1">
      <alignment horizontal="left"/>
    </xf>
    <xf numFmtId="0" fontId="40" fillId="0" borderId="1" xfId="2" applyFont="1" applyBorder="1" applyAlignment="1">
      <alignment horizontal="left"/>
    </xf>
    <xf numFmtId="0" fontId="37" fillId="0" borderId="24" xfId="2" applyFont="1" applyBorder="1" applyAlignment="1">
      <alignment horizontal="center"/>
    </xf>
    <xf numFmtId="0" fontId="37" fillId="0" borderId="25" xfId="2" applyFont="1" applyBorder="1" applyAlignment="1">
      <alignment horizontal="center"/>
    </xf>
    <xf numFmtId="0" fontId="37" fillId="0" borderId="1" xfId="2" applyFont="1" applyBorder="1" applyAlignment="1">
      <alignment horizontal="left"/>
    </xf>
    <xf numFmtId="0" fontId="37" fillId="0" borderId="23" xfId="2" applyFont="1" applyBorder="1" applyAlignment="1">
      <alignment horizontal="left"/>
    </xf>
    <xf numFmtId="0" fontId="40" fillId="0" borderId="10" xfId="2" applyFont="1" applyBorder="1" applyAlignment="1">
      <alignment horizontal="left"/>
    </xf>
    <xf numFmtId="0" fontId="40" fillId="0" borderId="0" xfId="2" applyFont="1" applyBorder="1" applyAlignment="1">
      <alignment horizontal="left"/>
    </xf>
    <xf numFmtId="0" fontId="41" fillId="0" borderId="1" xfId="2" applyFont="1" applyBorder="1" applyAlignment="1">
      <alignment horizontal="left"/>
    </xf>
  </cellXfs>
  <cellStyles count="3">
    <cellStyle name="Normál" xfId="0" builtinId="0"/>
    <cellStyle name="Normál 2" xfId="2"/>
    <cellStyle name="Normal_KTRSZJ" xfId="1"/>
  </cellStyles>
  <dxfs count="0"/>
  <tableStyles count="0" defaultTableStyle="TableStyleMedium9" defaultPivotStyle="PivotStyleLight16"/>
  <colors>
    <mruColors>
      <color rgb="FF00FF00"/>
      <color rgb="FFCC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workbookViewId="0"/>
  </sheetViews>
  <sheetFormatPr defaultColWidth="8.85546875" defaultRowHeight="12.75" x14ac:dyDescent="0.2"/>
  <cols>
    <col min="1" max="1" width="85.5703125" style="194" customWidth="1"/>
    <col min="2" max="16384" width="8.85546875" style="194"/>
  </cols>
  <sheetData>
    <row r="1" spans="1:9" x14ac:dyDescent="0.2">
      <c r="A1" s="193" t="s">
        <v>688</v>
      </c>
    </row>
    <row r="2" spans="1:9" ht="50.25" customHeight="1" x14ac:dyDescent="0.2">
      <c r="A2" s="195" t="s">
        <v>473</v>
      </c>
    </row>
    <row r="3" spans="1:9" x14ac:dyDescent="0.2">
      <c r="A3" s="196" t="s">
        <v>563</v>
      </c>
    </row>
    <row r="4" spans="1:9" ht="15" x14ac:dyDescent="0.3">
      <c r="B4" s="197"/>
      <c r="C4" s="197"/>
      <c r="D4" s="197"/>
      <c r="E4" s="197"/>
      <c r="F4" s="197"/>
      <c r="G4" s="197"/>
      <c r="H4" s="197"/>
      <c r="I4" s="197"/>
    </row>
    <row r="5" spans="1:9" ht="15" x14ac:dyDescent="0.3">
      <c r="A5" s="198" t="s">
        <v>41</v>
      </c>
      <c r="B5" s="197"/>
      <c r="C5" s="197"/>
      <c r="D5" s="197"/>
      <c r="E5" s="197"/>
      <c r="F5" s="197"/>
      <c r="G5" s="197"/>
      <c r="H5" s="197"/>
      <c r="I5" s="197"/>
    </row>
    <row r="6" spans="1:9" ht="15" x14ac:dyDescent="0.3">
      <c r="A6" s="198" t="s">
        <v>42</v>
      </c>
      <c r="B6" s="197"/>
      <c r="C6" s="197"/>
      <c r="D6" s="197"/>
      <c r="E6" s="197"/>
      <c r="F6" s="197"/>
      <c r="G6" s="197"/>
      <c r="H6" s="197"/>
      <c r="I6" s="197"/>
    </row>
    <row r="7" spans="1:9" ht="15" x14ac:dyDescent="0.3">
      <c r="A7" s="198" t="s">
        <v>43</v>
      </c>
      <c r="B7" s="197"/>
      <c r="C7" s="197"/>
      <c r="D7" s="197"/>
      <c r="E7" s="197"/>
      <c r="F7" s="197"/>
      <c r="G7" s="197"/>
      <c r="H7" s="197"/>
      <c r="I7" s="197"/>
    </row>
    <row r="8" spans="1:9" ht="15" x14ac:dyDescent="0.3">
      <c r="A8" s="198" t="s">
        <v>44</v>
      </c>
      <c r="B8" s="197"/>
      <c r="C8" s="197"/>
      <c r="D8" s="197"/>
      <c r="E8" s="197"/>
      <c r="F8" s="197"/>
      <c r="G8" s="197"/>
      <c r="H8" s="197"/>
      <c r="I8" s="197"/>
    </row>
    <row r="9" spans="1:9" ht="15" x14ac:dyDescent="0.3">
      <c r="A9" s="198" t="s">
        <v>45</v>
      </c>
      <c r="B9" s="197"/>
      <c r="C9" s="197"/>
      <c r="D9" s="197"/>
      <c r="E9" s="197"/>
      <c r="F9" s="197"/>
      <c r="G9" s="197"/>
      <c r="H9" s="197"/>
      <c r="I9" s="197"/>
    </row>
    <row r="10" spans="1:9" ht="15" x14ac:dyDescent="0.3">
      <c r="A10" s="198" t="s">
        <v>46</v>
      </c>
      <c r="B10" s="197"/>
      <c r="C10" s="197"/>
      <c r="D10" s="197"/>
      <c r="E10" s="197"/>
      <c r="F10" s="197"/>
      <c r="G10" s="197"/>
      <c r="H10" s="197"/>
      <c r="I10" s="197"/>
    </row>
    <row r="11" spans="1:9" ht="15" x14ac:dyDescent="0.3">
      <c r="A11" s="198" t="s">
        <v>47</v>
      </c>
      <c r="B11" s="197"/>
      <c r="C11" s="197"/>
      <c r="D11" s="197"/>
      <c r="E11" s="197"/>
      <c r="F11" s="197"/>
      <c r="G11" s="197"/>
      <c r="H11" s="197"/>
      <c r="I11" s="197"/>
    </row>
    <row r="12" spans="1:9" ht="15" x14ac:dyDescent="0.3">
      <c r="A12" s="198" t="s">
        <v>48</v>
      </c>
      <c r="B12" s="197"/>
      <c r="C12" s="197"/>
      <c r="D12" s="197"/>
      <c r="E12" s="197"/>
      <c r="F12" s="197"/>
      <c r="G12" s="197"/>
      <c r="H12" s="197"/>
      <c r="I12" s="197"/>
    </row>
    <row r="13" spans="1:9" ht="15" x14ac:dyDescent="0.3">
      <c r="A13" s="199" t="s">
        <v>40</v>
      </c>
      <c r="B13" s="197"/>
      <c r="C13" s="197"/>
      <c r="D13" s="197"/>
      <c r="E13" s="197"/>
      <c r="F13" s="197"/>
      <c r="G13" s="197"/>
      <c r="H13" s="197"/>
      <c r="I13" s="197"/>
    </row>
    <row r="14" spans="1:9" ht="15" x14ac:dyDescent="0.3">
      <c r="A14" s="199" t="s">
        <v>49</v>
      </c>
      <c r="B14" s="197"/>
      <c r="C14" s="197"/>
      <c r="D14" s="197"/>
      <c r="E14" s="197"/>
      <c r="F14" s="197"/>
      <c r="G14" s="197"/>
      <c r="H14" s="197"/>
      <c r="I14" s="197"/>
    </row>
    <row r="15" spans="1:9" ht="15" x14ac:dyDescent="0.3">
      <c r="A15" s="200" t="s">
        <v>471</v>
      </c>
      <c r="B15" s="197"/>
      <c r="C15" s="197"/>
      <c r="D15" s="197"/>
      <c r="E15" s="197"/>
      <c r="F15" s="197"/>
      <c r="G15" s="197"/>
      <c r="H15" s="197"/>
      <c r="I15" s="197"/>
    </row>
    <row r="16" spans="1:9" ht="15" x14ac:dyDescent="0.3">
      <c r="A16" s="198" t="s">
        <v>51</v>
      </c>
      <c r="B16" s="197"/>
      <c r="C16" s="197"/>
      <c r="D16" s="197"/>
      <c r="E16" s="197"/>
      <c r="F16" s="197"/>
      <c r="G16" s="197"/>
      <c r="H16" s="197"/>
      <c r="I16" s="197"/>
    </row>
    <row r="17" spans="1:9" ht="15" x14ac:dyDescent="0.3">
      <c r="A17" s="198" t="s">
        <v>52</v>
      </c>
      <c r="B17" s="197"/>
      <c r="C17" s="197"/>
      <c r="D17" s="197"/>
      <c r="E17" s="197"/>
      <c r="F17" s="197"/>
      <c r="G17" s="197"/>
      <c r="H17" s="197"/>
      <c r="I17" s="197"/>
    </row>
    <row r="18" spans="1:9" ht="15" x14ac:dyDescent="0.3">
      <c r="A18" s="198" t="s">
        <v>53</v>
      </c>
      <c r="B18" s="197"/>
      <c r="C18" s="197"/>
      <c r="D18" s="197"/>
      <c r="E18" s="197"/>
      <c r="F18" s="197"/>
      <c r="G18" s="197"/>
      <c r="H18" s="197"/>
      <c r="I18" s="197"/>
    </row>
    <row r="19" spans="1:9" ht="15" x14ac:dyDescent="0.3">
      <c r="A19" s="198" t="s">
        <v>54</v>
      </c>
      <c r="B19" s="197"/>
      <c r="C19" s="197"/>
      <c r="D19" s="197"/>
      <c r="E19" s="197"/>
      <c r="F19" s="197"/>
      <c r="G19" s="197"/>
      <c r="H19" s="197"/>
      <c r="I19" s="197"/>
    </row>
    <row r="20" spans="1:9" ht="15" x14ac:dyDescent="0.3">
      <c r="A20" s="198" t="s">
        <v>55</v>
      </c>
      <c r="B20" s="197"/>
      <c r="C20" s="197"/>
      <c r="D20" s="197"/>
      <c r="E20" s="197"/>
      <c r="F20" s="197"/>
      <c r="G20" s="197"/>
      <c r="H20" s="197"/>
      <c r="I20" s="197"/>
    </row>
    <row r="21" spans="1:9" ht="15" x14ac:dyDescent="0.3">
      <c r="A21" s="198" t="s">
        <v>56</v>
      </c>
      <c r="B21" s="197"/>
      <c r="C21" s="197"/>
      <c r="D21" s="197"/>
      <c r="E21" s="197"/>
      <c r="F21" s="197"/>
      <c r="G21" s="197"/>
      <c r="H21" s="197"/>
      <c r="I21" s="197"/>
    </row>
    <row r="22" spans="1:9" ht="15" x14ac:dyDescent="0.3">
      <c r="A22" s="198" t="s">
        <v>57</v>
      </c>
      <c r="B22" s="197"/>
      <c r="C22" s="197"/>
      <c r="D22" s="197"/>
      <c r="E22" s="197"/>
      <c r="F22" s="197"/>
      <c r="G22" s="197"/>
      <c r="H22" s="197"/>
      <c r="I22" s="197"/>
    </row>
    <row r="23" spans="1:9" ht="15" x14ac:dyDescent="0.3">
      <c r="A23" s="199" t="s">
        <v>50</v>
      </c>
      <c r="B23" s="197"/>
      <c r="C23" s="197"/>
      <c r="D23" s="197"/>
      <c r="E23" s="197"/>
      <c r="F23" s="197"/>
      <c r="G23" s="197"/>
      <c r="H23" s="197"/>
      <c r="I23" s="197"/>
    </row>
    <row r="24" spans="1:9" ht="15" x14ac:dyDescent="0.3">
      <c r="A24" s="199" t="s">
        <v>58</v>
      </c>
      <c r="B24" s="197"/>
      <c r="C24" s="197"/>
      <c r="D24" s="197"/>
      <c r="E24" s="197"/>
      <c r="F24" s="197"/>
      <c r="G24" s="197"/>
      <c r="H24" s="197"/>
      <c r="I24" s="197"/>
    </row>
    <row r="25" spans="1:9" ht="15" x14ac:dyDescent="0.3">
      <c r="A25" s="200" t="s">
        <v>472</v>
      </c>
      <c r="B25" s="197"/>
      <c r="C25" s="197"/>
      <c r="D25" s="197"/>
      <c r="E25" s="197"/>
      <c r="F25" s="197"/>
      <c r="G25" s="197"/>
      <c r="H25" s="197"/>
      <c r="I25" s="197"/>
    </row>
    <row r="26" spans="1:9" ht="15" x14ac:dyDescent="0.3">
      <c r="A26" s="197"/>
      <c r="B26" s="197"/>
      <c r="C26" s="197"/>
      <c r="D26" s="197"/>
      <c r="E26" s="197"/>
      <c r="F26" s="197"/>
      <c r="G26" s="197"/>
      <c r="H26" s="197"/>
      <c r="I26" s="197"/>
    </row>
    <row r="27" spans="1:9" ht="15" x14ac:dyDescent="0.3">
      <c r="A27" s="197"/>
      <c r="B27" s="197"/>
      <c r="C27" s="197"/>
      <c r="D27" s="197"/>
      <c r="E27" s="197"/>
      <c r="F27" s="197"/>
      <c r="G27" s="197"/>
      <c r="H27" s="197"/>
      <c r="I27" s="197"/>
    </row>
    <row r="28" spans="1:9" ht="15" x14ac:dyDescent="0.3">
      <c r="A28" s="197"/>
      <c r="B28" s="197"/>
      <c r="C28" s="197"/>
      <c r="D28" s="197"/>
      <c r="E28" s="197"/>
      <c r="F28" s="197"/>
      <c r="G28" s="197"/>
      <c r="H28" s="197"/>
      <c r="I28" s="197"/>
    </row>
    <row r="29" spans="1:9" ht="15" x14ac:dyDescent="0.3">
      <c r="A29" s="197"/>
      <c r="B29" s="197"/>
      <c r="C29" s="197"/>
      <c r="D29" s="197"/>
      <c r="E29" s="197"/>
      <c r="F29" s="197"/>
      <c r="G29" s="197"/>
      <c r="H29" s="197"/>
      <c r="I29" s="197"/>
    </row>
    <row r="30" spans="1:9" ht="15" x14ac:dyDescent="0.3">
      <c r="A30" s="197"/>
      <c r="B30" s="197"/>
      <c r="C30" s="197"/>
      <c r="D30" s="197"/>
      <c r="E30" s="197"/>
      <c r="F30" s="197"/>
      <c r="G30" s="197"/>
      <c r="H30" s="197"/>
      <c r="I30" s="197"/>
    </row>
    <row r="31" spans="1:9" ht="15" x14ac:dyDescent="0.3">
      <c r="A31" s="197"/>
      <c r="B31" s="197"/>
      <c r="C31" s="197"/>
      <c r="D31" s="197"/>
      <c r="E31" s="197"/>
      <c r="F31" s="197"/>
      <c r="G31" s="197"/>
      <c r="H31" s="197"/>
      <c r="I31" s="197"/>
    </row>
    <row r="32" spans="1:9" ht="15" x14ac:dyDescent="0.3">
      <c r="A32" s="197"/>
      <c r="B32" s="197"/>
      <c r="C32" s="197"/>
      <c r="D32" s="197"/>
      <c r="E32" s="197"/>
      <c r="F32" s="197"/>
      <c r="G32" s="197"/>
      <c r="H32" s="197"/>
      <c r="I32" s="197"/>
    </row>
  </sheetData>
  <phoneticPr fontId="27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workbookViewId="0">
      <selection activeCell="A2" sqref="A2:B2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ht="27" customHeight="1" x14ac:dyDescent="0.25">
      <c r="A1" s="290" t="s">
        <v>688</v>
      </c>
      <c r="B1" s="296"/>
    </row>
    <row r="2" spans="1:7" ht="71.25" customHeight="1" x14ac:dyDescent="0.25">
      <c r="A2" s="297" t="s">
        <v>32</v>
      </c>
      <c r="B2" s="297"/>
      <c r="C2" s="63"/>
      <c r="D2" s="63"/>
      <c r="E2" s="63"/>
      <c r="F2" s="63"/>
      <c r="G2" s="63"/>
    </row>
    <row r="3" spans="1:7" ht="24" customHeight="1" x14ac:dyDescent="0.25">
      <c r="A3" s="60"/>
      <c r="B3" s="60"/>
      <c r="C3" s="63"/>
      <c r="D3" s="63"/>
      <c r="E3" s="63"/>
      <c r="F3" s="63"/>
      <c r="G3" s="63"/>
    </row>
    <row r="4" spans="1:7" ht="22.5" customHeight="1" x14ac:dyDescent="0.25">
      <c r="A4" s="4" t="s">
        <v>0</v>
      </c>
    </row>
    <row r="5" spans="1:7" ht="15.75" x14ac:dyDescent="0.25">
      <c r="A5" s="126" t="s">
        <v>562</v>
      </c>
      <c r="B5" s="44" t="s">
        <v>8</v>
      </c>
    </row>
    <row r="6" spans="1:7" x14ac:dyDescent="0.25">
      <c r="A6" s="43" t="s">
        <v>41</v>
      </c>
      <c r="B6" s="43"/>
    </row>
    <row r="7" spans="1:7" x14ac:dyDescent="0.25">
      <c r="A7" s="64" t="s">
        <v>42</v>
      </c>
      <c r="B7" s="43"/>
    </row>
    <row r="8" spans="1:7" x14ac:dyDescent="0.25">
      <c r="A8" s="43" t="s">
        <v>43</v>
      </c>
      <c r="B8" s="43"/>
    </row>
    <row r="9" spans="1:7" x14ac:dyDescent="0.25">
      <c r="A9" s="43" t="s">
        <v>44</v>
      </c>
      <c r="B9" s="43"/>
    </row>
    <row r="10" spans="1:7" x14ac:dyDescent="0.25">
      <c r="A10" s="43" t="s">
        <v>45</v>
      </c>
      <c r="B10" s="43"/>
    </row>
    <row r="11" spans="1:7" x14ac:dyDescent="0.25">
      <c r="A11" s="43" t="s">
        <v>46</v>
      </c>
      <c r="B11" s="43"/>
    </row>
    <row r="12" spans="1:7" x14ac:dyDescent="0.25">
      <c r="A12" s="43" t="s">
        <v>47</v>
      </c>
      <c r="B12" s="43"/>
    </row>
    <row r="13" spans="1:7" x14ac:dyDescent="0.25">
      <c r="A13" s="43" t="s">
        <v>48</v>
      </c>
      <c r="B13" s="43"/>
    </row>
    <row r="14" spans="1:7" x14ac:dyDescent="0.25">
      <c r="A14" s="62" t="s">
        <v>11</v>
      </c>
      <c r="B14" s="67">
        <f>SUM(B6:B13)</f>
        <v>0</v>
      </c>
    </row>
    <row r="15" spans="1:7" ht="30" x14ac:dyDescent="0.25">
      <c r="A15" s="65" t="s">
        <v>3</v>
      </c>
      <c r="B15" s="43"/>
    </row>
    <row r="16" spans="1:7" ht="30" x14ac:dyDescent="0.25">
      <c r="A16" s="65" t="s">
        <v>4</v>
      </c>
      <c r="B16" s="43"/>
    </row>
    <row r="17" spans="1:2" x14ac:dyDescent="0.25">
      <c r="A17" s="66" t="s">
        <v>5</v>
      </c>
      <c r="B17" s="43"/>
    </row>
    <row r="18" spans="1:2" x14ac:dyDescent="0.25">
      <c r="A18" s="66" t="s">
        <v>6</v>
      </c>
      <c r="B18" s="43"/>
    </row>
    <row r="19" spans="1:2" x14ac:dyDescent="0.25">
      <c r="A19" s="43" t="s">
        <v>9</v>
      </c>
      <c r="B19" s="43"/>
    </row>
    <row r="20" spans="1:2" x14ac:dyDescent="0.25">
      <c r="A20" s="49" t="s">
        <v>7</v>
      </c>
      <c r="B20" s="43"/>
    </row>
    <row r="21" spans="1:2" ht="31.5" x14ac:dyDescent="0.25">
      <c r="A21" s="68" t="s">
        <v>10</v>
      </c>
      <c r="B21" s="21"/>
    </row>
    <row r="22" spans="1:2" ht="15.75" x14ac:dyDescent="0.25">
      <c r="A22" s="45" t="s">
        <v>506</v>
      </c>
      <c r="B22" s="46">
        <f>SUM(B15:B21)</f>
        <v>0</v>
      </c>
    </row>
  </sheetData>
  <mergeCells count="2">
    <mergeCell ref="A2:B2"/>
    <mergeCell ref="A1:B1"/>
  </mergeCells>
  <phoneticPr fontId="27" type="noConversion"/>
  <pageMargins left="0.70866141732283472" right="0.70866141732283472" top="0.74803149606299213" bottom="0.74803149606299213" header="0.31496062992125984" footer="0.31496062992125984"/>
  <pageSetup paperSize="9" scale="86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"/>
  <sheetViews>
    <sheetView workbookViewId="0">
      <selection activeCell="D9" sqref="D9"/>
    </sheetView>
  </sheetViews>
  <sheetFormatPr defaultRowHeight="15" x14ac:dyDescent="0.25"/>
  <cols>
    <col min="1" max="1" width="40.140625" customWidth="1"/>
    <col min="2" max="2" width="14.5703125" customWidth="1"/>
    <col min="3" max="3" width="23.7109375" customWidth="1"/>
    <col min="4" max="4" width="19.5703125" customWidth="1"/>
  </cols>
  <sheetData>
    <row r="1" spans="1:4" ht="23.25" customHeight="1" x14ac:dyDescent="0.25">
      <c r="A1" s="290" t="s">
        <v>688</v>
      </c>
      <c r="B1" s="291"/>
      <c r="C1" s="291"/>
      <c r="D1" s="291"/>
    </row>
    <row r="2" spans="1:4" ht="25.5" customHeight="1" x14ac:dyDescent="0.25">
      <c r="A2" s="306" t="s">
        <v>29</v>
      </c>
      <c r="B2" s="291"/>
      <c r="C2" s="291"/>
      <c r="D2" s="291"/>
    </row>
    <row r="3" spans="1:4" ht="21.75" customHeight="1" x14ac:dyDescent="0.25">
      <c r="A3" s="72"/>
      <c r="B3" s="61"/>
      <c r="C3" s="61"/>
      <c r="D3" s="141" t="s">
        <v>575</v>
      </c>
    </row>
    <row r="4" spans="1:4" s="82" customFormat="1" ht="20.25" customHeight="1" x14ac:dyDescent="0.25">
      <c r="A4" s="77" t="s">
        <v>0</v>
      </c>
    </row>
    <row r="5" spans="1:4" s="129" customFormat="1" ht="39.950000000000003" customHeight="1" x14ac:dyDescent="0.25">
      <c r="A5" s="127" t="s">
        <v>536</v>
      </c>
      <c r="B5" s="128" t="s">
        <v>561</v>
      </c>
      <c r="C5" s="127" t="s">
        <v>560</v>
      </c>
      <c r="D5" s="127" t="s">
        <v>28</v>
      </c>
    </row>
    <row r="6" spans="1:4" s="129" customFormat="1" ht="52.5" customHeight="1" x14ac:dyDescent="0.25">
      <c r="A6" s="130" t="s">
        <v>26</v>
      </c>
      <c r="B6" s="131" t="s">
        <v>213</v>
      </c>
      <c r="C6" s="132">
        <v>74130</v>
      </c>
      <c r="D6" s="132">
        <v>74130</v>
      </c>
    </row>
    <row r="7" spans="1:4" s="129" customFormat="1" ht="51" customHeight="1" x14ac:dyDescent="0.25">
      <c r="A7" s="130" t="s">
        <v>27</v>
      </c>
      <c r="B7" s="131" t="s">
        <v>213</v>
      </c>
      <c r="C7" s="132"/>
      <c r="D7" s="132"/>
    </row>
    <row r="8" spans="1:4" s="129" customFormat="1" ht="39.950000000000003" customHeight="1" x14ac:dyDescent="0.25">
      <c r="A8" s="127" t="s">
        <v>30</v>
      </c>
      <c r="B8" s="127"/>
      <c r="C8" s="132">
        <v>74130</v>
      </c>
      <c r="D8" s="132">
        <v>74130</v>
      </c>
    </row>
  </sheetData>
  <mergeCells count="2">
    <mergeCell ref="A1:D1"/>
    <mergeCell ref="A2:D2"/>
  </mergeCells>
  <phoneticPr fontId="27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8"/>
  <sheetViews>
    <sheetView tabSelected="1" topLeftCell="A7" workbookViewId="0">
      <selection activeCell="C39" sqref="C39"/>
    </sheetView>
  </sheetViews>
  <sheetFormatPr defaultRowHeight="15" x14ac:dyDescent="0.25"/>
  <cols>
    <col min="1" max="1" width="100" customWidth="1"/>
    <col min="3" max="3" width="17" customWidth="1"/>
  </cols>
  <sheetData>
    <row r="1" spans="1:3" ht="28.5" customHeight="1" x14ac:dyDescent="0.25">
      <c r="A1" s="290" t="s">
        <v>688</v>
      </c>
      <c r="B1" s="296"/>
      <c r="C1" s="296"/>
    </row>
    <row r="2" spans="1:3" ht="26.25" customHeight="1" x14ac:dyDescent="0.25">
      <c r="A2" s="297" t="s">
        <v>39</v>
      </c>
      <c r="B2" s="297"/>
      <c r="C2" s="297"/>
    </row>
    <row r="3" spans="1:3" ht="18.75" customHeight="1" x14ac:dyDescent="0.3">
      <c r="A3" s="72"/>
      <c r="B3" s="74"/>
      <c r="C3" s="74"/>
    </row>
    <row r="4" spans="1:3" s="82" customFormat="1" ht="23.25" customHeight="1" x14ac:dyDescent="0.25">
      <c r="A4" s="77" t="s">
        <v>0</v>
      </c>
      <c r="C4" s="82" t="s">
        <v>570</v>
      </c>
    </row>
    <row r="5" spans="1:3" ht="25.5" x14ac:dyDescent="0.25">
      <c r="A5" s="44" t="s">
        <v>551</v>
      </c>
      <c r="B5" s="3" t="s">
        <v>60</v>
      </c>
      <c r="C5" s="71" t="s">
        <v>31</v>
      </c>
    </row>
    <row r="6" spans="1:3" x14ac:dyDescent="0.25">
      <c r="A6" s="12" t="s">
        <v>361</v>
      </c>
      <c r="B6" s="6" t="s">
        <v>139</v>
      </c>
      <c r="C6" s="28"/>
    </row>
    <row r="7" spans="1:3" x14ac:dyDescent="0.25">
      <c r="A7" s="12" t="s">
        <v>362</v>
      </c>
      <c r="B7" s="6" t="s">
        <v>139</v>
      </c>
      <c r="C7" s="28"/>
    </row>
    <row r="8" spans="1:3" x14ac:dyDescent="0.25">
      <c r="A8" s="12" t="s">
        <v>363</v>
      </c>
      <c r="B8" s="6" t="s">
        <v>139</v>
      </c>
      <c r="C8" s="28"/>
    </row>
    <row r="9" spans="1:3" x14ac:dyDescent="0.25">
      <c r="A9" s="12" t="s">
        <v>364</v>
      </c>
      <c r="B9" s="6" t="s">
        <v>139</v>
      </c>
      <c r="C9" s="28"/>
    </row>
    <row r="10" spans="1:3" x14ac:dyDescent="0.25">
      <c r="A10" s="13" t="s">
        <v>365</v>
      </c>
      <c r="B10" s="6" t="s">
        <v>139</v>
      </c>
      <c r="C10" s="28"/>
    </row>
    <row r="11" spans="1:3" x14ac:dyDescent="0.25">
      <c r="A11" s="13" t="s">
        <v>366</v>
      </c>
      <c r="B11" s="6" t="s">
        <v>139</v>
      </c>
      <c r="C11" s="28"/>
    </row>
    <row r="12" spans="1:3" s="82" customFormat="1" x14ac:dyDescent="0.25">
      <c r="A12" s="15" t="s">
        <v>36</v>
      </c>
      <c r="B12" s="14" t="s">
        <v>139</v>
      </c>
      <c r="C12" s="124"/>
    </row>
    <row r="13" spans="1:3" x14ac:dyDescent="0.25">
      <c r="A13" s="12" t="s">
        <v>367</v>
      </c>
      <c r="B13" s="6" t="s">
        <v>140</v>
      </c>
      <c r="C13" s="28"/>
    </row>
    <row r="14" spans="1:3" s="82" customFormat="1" x14ac:dyDescent="0.25">
      <c r="A14" s="16" t="s">
        <v>35</v>
      </c>
      <c r="B14" s="14" t="s">
        <v>140</v>
      </c>
      <c r="C14" s="124"/>
    </row>
    <row r="15" spans="1:3" x14ac:dyDescent="0.25">
      <c r="A15" s="12" t="s">
        <v>368</v>
      </c>
      <c r="B15" s="6" t="s">
        <v>141</v>
      </c>
      <c r="C15" s="28"/>
    </row>
    <row r="16" spans="1:3" x14ac:dyDescent="0.25">
      <c r="A16" s="12" t="s">
        <v>369</v>
      </c>
      <c r="B16" s="6" t="s">
        <v>141</v>
      </c>
      <c r="C16" s="28"/>
    </row>
    <row r="17" spans="1:3" x14ac:dyDescent="0.25">
      <c r="A17" s="13" t="s">
        <v>370</v>
      </c>
      <c r="B17" s="6" t="s">
        <v>141</v>
      </c>
      <c r="C17" s="28">
        <v>140</v>
      </c>
    </row>
    <row r="18" spans="1:3" x14ac:dyDescent="0.25">
      <c r="A18" s="13" t="s">
        <v>371</v>
      </c>
      <c r="B18" s="6" t="s">
        <v>141</v>
      </c>
      <c r="C18" s="28"/>
    </row>
    <row r="19" spans="1:3" x14ac:dyDescent="0.25">
      <c r="A19" s="13" t="s">
        <v>372</v>
      </c>
      <c r="B19" s="6" t="s">
        <v>141</v>
      </c>
      <c r="C19" s="28"/>
    </row>
    <row r="20" spans="1:3" ht="30" x14ac:dyDescent="0.25">
      <c r="A20" s="17" t="s">
        <v>373</v>
      </c>
      <c r="B20" s="6" t="s">
        <v>141</v>
      </c>
      <c r="C20" s="28"/>
    </row>
    <row r="21" spans="1:3" s="82" customFormat="1" x14ac:dyDescent="0.25">
      <c r="A21" s="11" t="s">
        <v>34</v>
      </c>
      <c r="B21" s="14" t="s">
        <v>141</v>
      </c>
      <c r="C21" s="124">
        <v>140</v>
      </c>
    </row>
    <row r="22" spans="1:3" x14ac:dyDescent="0.25">
      <c r="A22" s="12" t="s">
        <v>374</v>
      </c>
      <c r="B22" s="6" t="s">
        <v>142</v>
      </c>
      <c r="C22" s="28"/>
    </row>
    <row r="23" spans="1:3" x14ac:dyDescent="0.25">
      <c r="A23" s="12" t="s">
        <v>375</v>
      </c>
      <c r="B23" s="6" t="s">
        <v>142</v>
      </c>
      <c r="C23" s="28">
        <v>900</v>
      </c>
    </row>
    <row r="24" spans="1:3" s="82" customFormat="1" x14ac:dyDescent="0.25">
      <c r="A24" s="11" t="s">
        <v>33</v>
      </c>
      <c r="B24" s="8" t="s">
        <v>142</v>
      </c>
      <c r="C24" s="124">
        <v>900</v>
      </c>
    </row>
    <row r="25" spans="1:3" x14ac:dyDescent="0.25">
      <c r="A25" s="12" t="s">
        <v>376</v>
      </c>
      <c r="B25" s="6" t="s">
        <v>143</v>
      </c>
      <c r="C25" s="28"/>
    </row>
    <row r="26" spans="1:3" x14ac:dyDescent="0.25">
      <c r="A26" s="12" t="s">
        <v>377</v>
      </c>
      <c r="B26" s="6" t="s">
        <v>143</v>
      </c>
      <c r="C26" s="28"/>
    </row>
    <row r="27" spans="1:3" x14ac:dyDescent="0.25">
      <c r="A27" s="13" t="s">
        <v>703</v>
      </c>
      <c r="B27" s="6" t="s">
        <v>143</v>
      </c>
      <c r="C27" s="28">
        <v>2045</v>
      </c>
    </row>
    <row r="28" spans="1:3" x14ac:dyDescent="0.25">
      <c r="A28" s="13" t="s">
        <v>675</v>
      </c>
      <c r="B28" s="6" t="s">
        <v>143</v>
      </c>
      <c r="C28" s="28">
        <v>500</v>
      </c>
    </row>
    <row r="29" spans="1:3" x14ac:dyDescent="0.25">
      <c r="A29" s="13" t="s">
        <v>378</v>
      </c>
      <c r="B29" s="6" t="s">
        <v>143</v>
      </c>
      <c r="C29" s="28"/>
    </row>
    <row r="30" spans="1:3" x14ac:dyDescent="0.25">
      <c r="A30" s="13" t="s">
        <v>379</v>
      </c>
      <c r="B30" s="6" t="s">
        <v>143</v>
      </c>
      <c r="C30" s="28"/>
    </row>
    <row r="31" spans="1:3" x14ac:dyDescent="0.25">
      <c r="A31" s="13" t="s">
        <v>380</v>
      </c>
      <c r="B31" s="6" t="s">
        <v>143</v>
      </c>
      <c r="C31" s="28"/>
    </row>
    <row r="32" spans="1:3" x14ac:dyDescent="0.25">
      <c r="A32" s="13" t="s">
        <v>381</v>
      </c>
      <c r="B32" s="6" t="s">
        <v>143</v>
      </c>
      <c r="C32" s="28"/>
    </row>
    <row r="33" spans="1:3" x14ac:dyDescent="0.25">
      <c r="A33" s="13" t="s">
        <v>382</v>
      </c>
      <c r="B33" s="6" t="s">
        <v>143</v>
      </c>
      <c r="C33" s="28"/>
    </row>
    <row r="34" spans="1:3" x14ac:dyDescent="0.25">
      <c r="A34" s="13" t="s">
        <v>383</v>
      </c>
      <c r="B34" s="6" t="s">
        <v>143</v>
      </c>
      <c r="C34" s="28"/>
    </row>
    <row r="35" spans="1:3" ht="30" x14ac:dyDescent="0.25">
      <c r="A35" s="13" t="s">
        <v>384</v>
      </c>
      <c r="B35" s="6" t="s">
        <v>143</v>
      </c>
      <c r="C35" s="28"/>
    </row>
    <row r="36" spans="1:3" ht="30" x14ac:dyDescent="0.25">
      <c r="A36" s="13" t="s">
        <v>385</v>
      </c>
      <c r="B36" s="6" t="s">
        <v>143</v>
      </c>
      <c r="C36" s="28"/>
    </row>
    <row r="37" spans="1:3" s="82" customFormat="1" x14ac:dyDescent="0.25">
      <c r="A37" s="11" t="s">
        <v>386</v>
      </c>
      <c r="B37" s="14" t="s">
        <v>143</v>
      </c>
      <c r="C37" s="124">
        <v>3585</v>
      </c>
    </row>
    <row r="38" spans="1:3" s="82" customFormat="1" ht="15.75" x14ac:dyDescent="0.25">
      <c r="A38" s="18" t="s">
        <v>387</v>
      </c>
      <c r="B38" s="9" t="s">
        <v>144</v>
      </c>
      <c r="C38" s="124">
        <v>3585</v>
      </c>
    </row>
  </sheetData>
  <mergeCells count="2">
    <mergeCell ref="A1:C1"/>
    <mergeCell ref="A2:C2"/>
  </mergeCells>
  <phoneticPr fontId="27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opLeftCell="A16" workbookViewId="0">
      <selection activeCell="C14" sqref="C14"/>
    </sheetView>
  </sheetViews>
  <sheetFormatPr defaultRowHeight="15" x14ac:dyDescent="0.25"/>
  <cols>
    <col min="1" max="1" width="65" customWidth="1"/>
    <col min="3" max="3" width="16.85546875" style="84" customWidth="1"/>
  </cols>
  <sheetData>
    <row r="1" spans="1:3" ht="24" customHeight="1" x14ac:dyDescent="0.25">
      <c r="A1" s="290" t="s">
        <v>688</v>
      </c>
      <c r="B1" s="291"/>
      <c r="C1" s="291"/>
    </row>
    <row r="2" spans="1:3" ht="26.25" customHeight="1" x14ac:dyDescent="0.25">
      <c r="A2" s="297" t="s">
        <v>37</v>
      </c>
      <c r="B2" s="291"/>
      <c r="C2" s="291"/>
    </row>
    <row r="3" spans="1:3" x14ac:dyDescent="0.25">
      <c r="C3" s="84" t="s">
        <v>576</v>
      </c>
    </row>
    <row r="4" spans="1:3" ht="25.5" x14ac:dyDescent="0.25">
      <c r="A4" s="44" t="s">
        <v>551</v>
      </c>
      <c r="B4" s="3" t="s">
        <v>60</v>
      </c>
      <c r="C4" s="147" t="s">
        <v>31</v>
      </c>
    </row>
    <row r="5" spans="1:3" x14ac:dyDescent="0.25">
      <c r="A5" s="5" t="s">
        <v>491</v>
      </c>
      <c r="B5" s="5" t="s">
        <v>265</v>
      </c>
      <c r="C5" s="86"/>
    </row>
    <row r="6" spans="1:3" x14ac:dyDescent="0.25">
      <c r="A6" s="5" t="s">
        <v>492</v>
      </c>
      <c r="B6" s="5" t="s">
        <v>265</v>
      </c>
      <c r="C6" s="86"/>
    </row>
    <row r="7" spans="1:3" x14ac:dyDescent="0.25">
      <c r="A7" s="5" t="s">
        <v>493</v>
      </c>
      <c r="B7" s="5" t="s">
        <v>265</v>
      </c>
      <c r="C7" s="86">
        <v>8100</v>
      </c>
    </row>
    <row r="8" spans="1:3" x14ac:dyDescent="0.25">
      <c r="A8" s="5" t="s">
        <v>494</v>
      </c>
      <c r="B8" s="5" t="s">
        <v>265</v>
      </c>
      <c r="C8" s="86"/>
    </row>
    <row r="9" spans="1:3" s="82" customFormat="1" x14ac:dyDescent="0.25">
      <c r="A9" s="7" t="s">
        <v>445</v>
      </c>
      <c r="B9" s="8" t="s">
        <v>265</v>
      </c>
      <c r="C9" s="105">
        <v>8100</v>
      </c>
    </row>
    <row r="10" spans="1:3" s="82" customFormat="1" x14ac:dyDescent="0.25">
      <c r="A10" s="7" t="s">
        <v>446</v>
      </c>
      <c r="B10" s="8" t="s">
        <v>266</v>
      </c>
      <c r="C10" s="105">
        <v>20500</v>
      </c>
    </row>
    <row r="11" spans="1:3" ht="27" x14ac:dyDescent="0.25">
      <c r="A11" s="53" t="s">
        <v>267</v>
      </c>
      <c r="B11" s="53" t="s">
        <v>266</v>
      </c>
      <c r="C11" s="86">
        <v>20500</v>
      </c>
    </row>
    <row r="12" spans="1:3" ht="27" x14ac:dyDescent="0.25">
      <c r="A12" s="53" t="s">
        <v>268</v>
      </c>
      <c r="B12" s="53" t="s">
        <v>266</v>
      </c>
      <c r="C12" s="86"/>
    </row>
    <row r="13" spans="1:3" s="82" customFormat="1" x14ac:dyDescent="0.25">
      <c r="A13" s="7" t="s">
        <v>448</v>
      </c>
      <c r="B13" s="8" t="s">
        <v>272</v>
      </c>
      <c r="C13" s="105">
        <v>27000</v>
      </c>
    </row>
    <row r="14" spans="1:3" ht="27" x14ac:dyDescent="0.25">
      <c r="A14" s="53" t="s">
        <v>273</v>
      </c>
      <c r="B14" s="53" t="s">
        <v>272</v>
      </c>
      <c r="C14" s="86">
        <v>16200</v>
      </c>
    </row>
    <row r="15" spans="1:3" ht="27" x14ac:dyDescent="0.25">
      <c r="A15" s="53" t="s">
        <v>274</v>
      </c>
      <c r="B15" s="53" t="s">
        <v>272</v>
      </c>
      <c r="C15" s="86">
        <v>10800</v>
      </c>
    </row>
    <row r="16" spans="1:3" x14ac:dyDescent="0.25">
      <c r="A16" s="53" t="s">
        <v>275</v>
      </c>
      <c r="B16" s="53" t="s">
        <v>272</v>
      </c>
      <c r="C16" s="86"/>
    </row>
    <row r="17" spans="1:3" x14ac:dyDescent="0.25">
      <c r="A17" s="53" t="s">
        <v>276</v>
      </c>
      <c r="B17" s="53" t="s">
        <v>272</v>
      </c>
      <c r="C17" s="86"/>
    </row>
    <row r="18" spans="1:3" s="82" customFormat="1" x14ac:dyDescent="0.25">
      <c r="A18" s="7" t="s">
        <v>495</v>
      </c>
      <c r="B18" s="8" t="s">
        <v>277</v>
      </c>
      <c r="C18" s="105"/>
    </row>
    <row r="19" spans="1:3" x14ac:dyDescent="0.25">
      <c r="A19" s="53" t="s">
        <v>278</v>
      </c>
      <c r="B19" s="53" t="s">
        <v>277</v>
      </c>
      <c r="C19" s="86"/>
    </row>
    <row r="20" spans="1:3" x14ac:dyDescent="0.25">
      <c r="A20" s="53" t="s">
        <v>279</v>
      </c>
      <c r="B20" s="53" t="s">
        <v>277</v>
      </c>
      <c r="C20" s="86"/>
    </row>
    <row r="21" spans="1:3" s="82" customFormat="1" x14ac:dyDescent="0.25">
      <c r="A21" s="7" t="s">
        <v>478</v>
      </c>
      <c r="B21" s="8" t="s">
        <v>280</v>
      </c>
      <c r="C21" s="105"/>
    </row>
    <row r="22" spans="1:3" x14ac:dyDescent="0.25">
      <c r="A22" s="5" t="s">
        <v>496</v>
      </c>
      <c r="B22" s="5" t="s">
        <v>281</v>
      </c>
      <c r="C22" s="86"/>
    </row>
    <row r="23" spans="1:3" x14ac:dyDescent="0.25">
      <c r="A23" s="5" t="s">
        <v>497</v>
      </c>
      <c r="B23" s="5" t="s">
        <v>281</v>
      </c>
      <c r="C23" s="86"/>
    </row>
    <row r="24" spans="1:3" x14ac:dyDescent="0.25">
      <c r="A24" s="5" t="s">
        <v>498</v>
      </c>
      <c r="B24" s="5" t="s">
        <v>281</v>
      </c>
      <c r="C24" s="86"/>
    </row>
    <row r="25" spans="1:3" x14ac:dyDescent="0.25">
      <c r="A25" s="5" t="s">
        <v>499</v>
      </c>
      <c r="B25" s="5" t="s">
        <v>281</v>
      </c>
      <c r="C25" s="86"/>
    </row>
    <row r="26" spans="1:3" x14ac:dyDescent="0.25">
      <c r="A26" s="5" t="s">
        <v>500</v>
      </c>
      <c r="B26" s="5" t="s">
        <v>281</v>
      </c>
      <c r="C26" s="86"/>
    </row>
    <row r="27" spans="1:3" x14ac:dyDescent="0.25">
      <c r="A27" s="5" t="s">
        <v>501</v>
      </c>
      <c r="B27" s="5" t="s">
        <v>281</v>
      </c>
      <c r="C27" s="86"/>
    </row>
    <row r="28" spans="1:3" x14ac:dyDescent="0.25">
      <c r="A28" s="5" t="s">
        <v>502</v>
      </c>
      <c r="B28" s="5" t="s">
        <v>281</v>
      </c>
      <c r="C28" s="86"/>
    </row>
    <row r="29" spans="1:3" x14ac:dyDescent="0.25">
      <c r="A29" s="5" t="s">
        <v>503</v>
      </c>
      <c r="B29" s="5" t="s">
        <v>281</v>
      </c>
      <c r="C29" s="86"/>
    </row>
    <row r="30" spans="1:3" ht="45" x14ac:dyDescent="0.25">
      <c r="A30" s="5" t="s">
        <v>504</v>
      </c>
      <c r="B30" s="5" t="s">
        <v>281</v>
      </c>
      <c r="C30" s="86"/>
    </row>
    <row r="31" spans="1:3" x14ac:dyDescent="0.25">
      <c r="A31" s="5" t="s">
        <v>505</v>
      </c>
      <c r="B31" s="5" t="s">
        <v>281</v>
      </c>
      <c r="C31" s="86"/>
    </row>
    <row r="32" spans="1:3" s="82" customFormat="1" x14ac:dyDescent="0.25">
      <c r="A32" s="7" t="s">
        <v>450</v>
      </c>
      <c r="B32" s="8" t="s">
        <v>281</v>
      </c>
      <c r="C32" s="105"/>
    </row>
  </sheetData>
  <mergeCells count="2">
    <mergeCell ref="A1:C1"/>
    <mergeCell ref="A2:C2"/>
  </mergeCells>
  <phoneticPr fontId="27" type="noConversion"/>
  <pageMargins left="0.52" right="0.63" top="0.75" bottom="0.75" header="0.3" footer="0.3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topLeftCell="A10" workbookViewId="0">
      <selection activeCell="C48" sqref="C48"/>
    </sheetView>
  </sheetViews>
  <sheetFormatPr defaultRowHeight="15" x14ac:dyDescent="0.25"/>
  <cols>
    <col min="1" max="1" width="101.28515625" customWidth="1"/>
    <col min="3" max="5" width="13.7109375" style="84" customWidth="1"/>
  </cols>
  <sheetData>
    <row r="1" spans="1:6" x14ac:dyDescent="0.25">
      <c r="A1" s="69"/>
      <c r="B1" s="70"/>
      <c r="C1" s="142"/>
      <c r="D1" s="142"/>
      <c r="E1" s="142"/>
      <c r="F1" s="76"/>
    </row>
    <row r="2" spans="1:6" ht="26.25" customHeight="1" x14ac:dyDescent="0.25">
      <c r="A2" s="290" t="s">
        <v>688</v>
      </c>
      <c r="B2" s="296"/>
      <c r="C2" s="296"/>
      <c r="D2" s="296"/>
      <c r="E2" s="296"/>
    </row>
    <row r="3" spans="1:6" ht="30" customHeight="1" x14ac:dyDescent="0.25">
      <c r="A3" s="297" t="s">
        <v>24</v>
      </c>
      <c r="B3" s="291"/>
      <c r="C3" s="291"/>
      <c r="D3" s="291"/>
      <c r="E3" s="291"/>
    </row>
    <row r="4" spans="1:6" x14ac:dyDescent="0.25">
      <c r="E4" s="84" t="s">
        <v>577</v>
      </c>
    </row>
    <row r="5" spans="1:6" s="82" customFormat="1" x14ac:dyDescent="0.25">
      <c r="A5" s="77" t="s">
        <v>715</v>
      </c>
      <c r="C5" s="146"/>
      <c r="D5" s="146"/>
      <c r="E5" s="146"/>
    </row>
    <row r="6" spans="1:6" s="82" customFormat="1" ht="26.25" x14ac:dyDescent="0.25">
      <c r="A6" s="2" t="s">
        <v>59</v>
      </c>
      <c r="B6" s="3" t="s">
        <v>60</v>
      </c>
      <c r="C6" s="144" t="s">
        <v>712</v>
      </c>
      <c r="D6" s="144" t="s">
        <v>685</v>
      </c>
      <c r="E6" s="144" t="s">
        <v>713</v>
      </c>
    </row>
    <row r="7" spans="1:6" x14ac:dyDescent="0.25">
      <c r="A7" s="32" t="s">
        <v>353</v>
      </c>
      <c r="B7" s="31" t="s">
        <v>86</v>
      </c>
      <c r="C7" s="88">
        <v>65228</v>
      </c>
      <c r="D7" s="88">
        <v>79211</v>
      </c>
      <c r="E7" s="88">
        <f>D7*102%</f>
        <v>80795.22</v>
      </c>
    </row>
    <row r="8" spans="1:6" x14ac:dyDescent="0.25">
      <c r="A8" s="5" t="s">
        <v>354</v>
      </c>
      <c r="B8" s="31" t="s">
        <v>93</v>
      </c>
      <c r="C8" s="88">
        <v>12430</v>
      </c>
      <c r="D8" s="88">
        <f t="shared" ref="D8:E71" si="0">C8*102%</f>
        <v>12678.6</v>
      </c>
      <c r="E8" s="88">
        <f t="shared" si="0"/>
        <v>12932.172</v>
      </c>
    </row>
    <row r="9" spans="1:6" s="82" customFormat="1" x14ac:dyDescent="0.25">
      <c r="A9" s="51" t="s">
        <v>431</v>
      </c>
      <c r="B9" s="52" t="s">
        <v>94</v>
      </c>
      <c r="C9" s="111">
        <f>SUM(C7:C8)</f>
        <v>77658</v>
      </c>
      <c r="D9" s="111">
        <f t="shared" si="0"/>
        <v>79211.16</v>
      </c>
      <c r="E9" s="111">
        <f t="shared" si="0"/>
        <v>80795.383200000011</v>
      </c>
    </row>
    <row r="10" spans="1:6" s="82" customFormat="1" x14ac:dyDescent="0.25">
      <c r="A10" s="40" t="s">
        <v>402</v>
      </c>
      <c r="B10" s="52" t="s">
        <v>95</v>
      </c>
      <c r="C10" s="111">
        <v>14111</v>
      </c>
      <c r="D10" s="111">
        <f t="shared" si="0"/>
        <v>14393.22</v>
      </c>
      <c r="E10" s="111">
        <f t="shared" si="0"/>
        <v>14681.0844</v>
      </c>
    </row>
    <row r="11" spans="1:6" x14ac:dyDescent="0.25">
      <c r="A11" s="5" t="s">
        <v>355</v>
      </c>
      <c r="B11" s="31" t="s">
        <v>102</v>
      </c>
      <c r="C11" s="88">
        <v>16980</v>
      </c>
      <c r="D11" s="88">
        <f t="shared" si="0"/>
        <v>17319.599999999999</v>
      </c>
      <c r="E11" s="88">
        <f t="shared" si="0"/>
        <v>17665.991999999998</v>
      </c>
    </row>
    <row r="12" spans="1:6" x14ac:dyDescent="0.25">
      <c r="A12" s="158" t="s">
        <v>432</v>
      </c>
      <c r="B12" s="159" t="s">
        <v>107</v>
      </c>
      <c r="C12" s="160">
        <v>1880</v>
      </c>
      <c r="D12" s="160">
        <f t="shared" si="0"/>
        <v>1917.6000000000001</v>
      </c>
      <c r="E12" s="160">
        <f t="shared" si="0"/>
        <v>1955.9520000000002</v>
      </c>
    </row>
    <row r="13" spans="1:6" x14ac:dyDescent="0.25">
      <c r="A13" s="5" t="s">
        <v>356</v>
      </c>
      <c r="B13" s="31" t="s">
        <v>119</v>
      </c>
      <c r="C13" s="88">
        <v>20756</v>
      </c>
      <c r="D13" s="88">
        <f t="shared" si="0"/>
        <v>21171.119999999999</v>
      </c>
      <c r="E13" s="88">
        <f t="shared" si="0"/>
        <v>21594.542399999998</v>
      </c>
    </row>
    <row r="14" spans="1:6" x14ac:dyDescent="0.25">
      <c r="A14" s="5" t="s">
        <v>357</v>
      </c>
      <c r="B14" s="31" t="s">
        <v>124</v>
      </c>
      <c r="C14" s="88">
        <v>140</v>
      </c>
      <c r="D14" s="88">
        <f t="shared" si="0"/>
        <v>142.80000000000001</v>
      </c>
      <c r="E14" s="88">
        <f t="shared" si="0"/>
        <v>145.65600000000001</v>
      </c>
    </row>
    <row r="15" spans="1:6" x14ac:dyDescent="0.25">
      <c r="A15" s="5" t="s">
        <v>358</v>
      </c>
      <c r="B15" s="31" t="s">
        <v>133</v>
      </c>
      <c r="C15" s="88">
        <v>16967</v>
      </c>
      <c r="D15" s="88">
        <f t="shared" si="0"/>
        <v>17306.34</v>
      </c>
      <c r="E15" s="88">
        <f t="shared" si="0"/>
        <v>17652.466800000002</v>
      </c>
    </row>
    <row r="16" spans="1:6" s="82" customFormat="1" x14ac:dyDescent="0.25">
      <c r="A16" s="40" t="s">
        <v>359</v>
      </c>
      <c r="B16" s="52" t="s">
        <v>134</v>
      </c>
      <c r="C16" s="111">
        <v>55083</v>
      </c>
      <c r="D16" s="111">
        <f t="shared" si="0"/>
        <v>56184.66</v>
      </c>
      <c r="E16" s="111">
        <f t="shared" si="0"/>
        <v>57308.353200000005</v>
      </c>
    </row>
    <row r="17" spans="1:5" x14ac:dyDescent="0.25">
      <c r="A17" s="13" t="s">
        <v>135</v>
      </c>
      <c r="B17" s="31" t="s">
        <v>136</v>
      </c>
      <c r="C17" s="88"/>
      <c r="D17" s="88">
        <f t="shared" si="0"/>
        <v>0</v>
      </c>
      <c r="E17" s="88">
        <f t="shared" si="0"/>
        <v>0</v>
      </c>
    </row>
    <row r="18" spans="1:5" x14ac:dyDescent="0.25">
      <c r="A18" s="13" t="s">
        <v>360</v>
      </c>
      <c r="B18" s="31" t="s">
        <v>137</v>
      </c>
      <c r="C18" s="88"/>
      <c r="D18" s="88">
        <f t="shared" si="0"/>
        <v>0</v>
      </c>
      <c r="E18" s="88">
        <f t="shared" si="0"/>
        <v>0</v>
      </c>
    </row>
    <row r="19" spans="1:5" x14ac:dyDescent="0.25">
      <c r="A19" s="17" t="s">
        <v>408</v>
      </c>
      <c r="B19" s="31" t="s">
        <v>138</v>
      </c>
      <c r="C19" s="88"/>
      <c r="D19" s="88">
        <f t="shared" si="0"/>
        <v>0</v>
      </c>
      <c r="E19" s="88">
        <f t="shared" si="0"/>
        <v>0</v>
      </c>
    </row>
    <row r="20" spans="1:5" x14ac:dyDescent="0.25">
      <c r="A20" s="17" t="s">
        <v>409</v>
      </c>
      <c r="B20" s="31" t="s">
        <v>139</v>
      </c>
      <c r="C20" s="88"/>
      <c r="D20" s="88">
        <f t="shared" si="0"/>
        <v>0</v>
      </c>
      <c r="E20" s="88">
        <f t="shared" si="0"/>
        <v>0</v>
      </c>
    </row>
    <row r="21" spans="1:5" x14ac:dyDescent="0.25">
      <c r="A21" s="17" t="s">
        <v>410</v>
      </c>
      <c r="B21" s="31" t="s">
        <v>140</v>
      </c>
      <c r="C21" s="88"/>
      <c r="D21" s="88">
        <f t="shared" si="0"/>
        <v>0</v>
      </c>
      <c r="E21" s="88">
        <f t="shared" si="0"/>
        <v>0</v>
      </c>
    </row>
    <row r="22" spans="1:5" x14ac:dyDescent="0.25">
      <c r="A22" s="13" t="s">
        <v>411</v>
      </c>
      <c r="B22" s="31" t="s">
        <v>141</v>
      </c>
      <c r="C22" s="88">
        <v>140</v>
      </c>
      <c r="D22" s="88">
        <f t="shared" si="0"/>
        <v>142.80000000000001</v>
      </c>
      <c r="E22" s="88">
        <f t="shared" si="0"/>
        <v>145.65600000000001</v>
      </c>
    </row>
    <row r="23" spans="1:5" x14ac:dyDescent="0.25">
      <c r="A23" s="13" t="s">
        <v>412</v>
      </c>
      <c r="B23" s="31" t="s">
        <v>142</v>
      </c>
      <c r="C23" s="88">
        <v>900</v>
      </c>
      <c r="D23" s="88">
        <f t="shared" si="0"/>
        <v>918</v>
      </c>
      <c r="E23" s="88">
        <f t="shared" si="0"/>
        <v>936.36</v>
      </c>
    </row>
    <row r="24" spans="1:5" x14ac:dyDescent="0.25">
      <c r="A24" s="13" t="s">
        <v>413</v>
      </c>
      <c r="B24" s="31" t="s">
        <v>143</v>
      </c>
      <c r="C24" s="88">
        <v>2545</v>
      </c>
      <c r="D24" s="88">
        <f t="shared" si="0"/>
        <v>2595.9</v>
      </c>
      <c r="E24" s="88">
        <f t="shared" si="0"/>
        <v>2647.8180000000002</v>
      </c>
    </row>
    <row r="25" spans="1:5" s="82" customFormat="1" x14ac:dyDescent="0.25">
      <c r="A25" s="49" t="s">
        <v>387</v>
      </c>
      <c r="B25" s="52" t="s">
        <v>144</v>
      </c>
      <c r="C25" s="111">
        <f>SUM(C17:C24)</f>
        <v>3585</v>
      </c>
      <c r="D25" s="111">
        <f t="shared" si="0"/>
        <v>3656.7000000000003</v>
      </c>
      <c r="E25" s="111">
        <f t="shared" si="0"/>
        <v>3729.8340000000003</v>
      </c>
    </row>
    <row r="26" spans="1:5" x14ac:dyDescent="0.25">
      <c r="A26" s="12" t="s">
        <v>414</v>
      </c>
      <c r="B26" s="31" t="s">
        <v>145</v>
      </c>
      <c r="C26" s="88"/>
      <c r="D26" s="88">
        <f t="shared" si="0"/>
        <v>0</v>
      </c>
      <c r="E26" s="88">
        <f t="shared" si="0"/>
        <v>0</v>
      </c>
    </row>
    <row r="27" spans="1:5" x14ac:dyDescent="0.25">
      <c r="A27" s="12" t="s">
        <v>146</v>
      </c>
      <c r="B27" s="31" t="s">
        <v>147</v>
      </c>
      <c r="C27" s="88"/>
      <c r="D27" s="88">
        <f t="shared" si="0"/>
        <v>0</v>
      </c>
      <c r="E27" s="88">
        <f t="shared" si="0"/>
        <v>0</v>
      </c>
    </row>
    <row r="28" spans="1:5" x14ac:dyDescent="0.25">
      <c r="A28" s="12" t="s">
        <v>148</v>
      </c>
      <c r="B28" s="31" t="s">
        <v>149</v>
      </c>
      <c r="C28" s="88"/>
      <c r="D28" s="88">
        <f t="shared" si="0"/>
        <v>0</v>
      </c>
      <c r="E28" s="88">
        <f t="shared" si="0"/>
        <v>0</v>
      </c>
    </row>
    <row r="29" spans="1:5" x14ac:dyDescent="0.25">
      <c r="A29" s="12" t="s">
        <v>388</v>
      </c>
      <c r="B29" s="31" t="s">
        <v>150</v>
      </c>
      <c r="C29" s="88"/>
      <c r="D29" s="88">
        <f t="shared" si="0"/>
        <v>0</v>
      </c>
      <c r="E29" s="88">
        <f t="shared" si="0"/>
        <v>0</v>
      </c>
    </row>
    <row r="30" spans="1:5" x14ac:dyDescent="0.25">
      <c r="A30" s="12" t="s">
        <v>415</v>
      </c>
      <c r="B30" s="31" t="s">
        <v>151</v>
      </c>
      <c r="C30" s="88"/>
      <c r="D30" s="88">
        <f t="shared" si="0"/>
        <v>0</v>
      </c>
      <c r="E30" s="88">
        <f t="shared" si="0"/>
        <v>0</v>
      </c>
    </row>
    <row r="31" spans="1:5" x14ac:dyDescent="0.25">
      <c r="A31" s="12" t="s">
        <v>389</v>
      </c>
      <c r="B31" s="31" t="s">
        <v>152</v>
      </c>
      <c r="C31" s="88">
        <v>5640</v>
      </c>
      <c r="D31" s="88">
        <f t="shared" si="0"/>
        <v>5752.8</v>
      </c>
      <c r="E31" s="88">
        <f t="shared" si="0"/>
        <v>5867.8560000000007</v>
      </c>
    </row>
    <row r="32" spans="1:5" x14ac:dyDescent="0.25">
      <c r="A32" s="12" t="s">
        <v>416</v>
      </c>
      <c r="B32" s="31" t="s">
        <v>153</v>
      </c>
      <c r="C32" s="88"/>
      <c r="D32" s="88">
        <f t="shared" si="0"/>
        <v>0</v>
      </c>
      <c r="E32" s="88">
        <f t="shared" si="0"/>
        <v>0</v>
      </c>
    </row>
    <row r="33" spans="1:5" x14ac:dyDescent="0.25">
      <c r="A33" s="12" t="s">
        <v>417</v>
      </c>
      <c r="B33" s="31" t="s">
        <v>154</v>
      </c>
      <c r="C33" s="88"/>
      <c r="D33" s="88">
        <f t="shared" si="0"/>
        <v>0</v>
      </c>
      <c r="E33" s="88">
        <f t="shared" si="0"/>
        <v>0</v>
      </c>
    </row>
    <row r="34" spans="1:5" x14ac:dyDescent="0.25">
      <c r="A34" s="12" t="s">
        <v>155</v>
      </c>
      <c r="B34" s="31" t="s">
        <v>156</v>
      </c>
      <c r="C34" s="88"/>
      <c r="D34" s="88">
        <f t="shared" si="0"/>
        <v>0</v>
      </c>
      <c r="E34" s="88">
        <f t="shared" si="0"/>
        <v>0</v>
      </c>
    </row>
    <row r="35" spans="1:5" x14ac:dyDescent="0.25">
      <c r="A35" s="20" t="s">
        <v>157</v>
      </c>
      <c r="B35" s="31" t="s">
        <v>158</v>
      </c>
      <c r="C35" s="88"/>
      <c r="D35" s="88">
        <f t="shared" si="0"/>
        <v>0</v>
      </c>
      <c r="E35" s="88">
        <f t="shared" si="0"/>
        <v>0</v>
      </c>
    </row>
    <row r="36" spans="1:5" x14ac:dyDescent="0.25">
      <c r="A36" s="12" t="s">
        <v>418</v>
      </c>
      <c r="B36" s="31" t="s">
        <v>159</v>
      </c>
      <c r="C36" s="88">
        <v>2250</v>
      </c>
      <c r="D36" s="88">
        <f t="shared" si="0"/>
        <v>2295</v>
      </c>
      <c r="E36" s="88">
        <f t="shared" si="0"/>
        <v>2340.9</v>
      </c>
    </row>
    <row r="37" spans="1:5" x14ac:dyDescent="0.25">
      <c r="A37" s="20" t="s">
        <v>549</v>
      </c>
      <c r="B37" s="31" t="s">
        <v>160</v>
      </c>
      <c r="C37" s="88">
        <v>7067</v>
      </c>
      <c r="D37" s="88">
        <f t="shared" si="0"/>
        <v>7208.34</v>
      </c>
      <c r="E37" s="88">
        <f t="shared" si="0"/>
        <v>7352.5068000000001</v>
      </c>
    </row>
    <row r="38" spans="1:5" x14ac:dyDescent="0.25">
      <c r="A38" s="20" t="s">
        <v>550</v>
      </c>
      <c r="B38" s="31" t="s">
        <v>160</v>
      </c>
      <c r="C38" s="88">
        <v>20363</v>
      </c>
      <c r="D38" s="88">
        <f t="shared" si="0"/>
        <v>20770.260000000002</v>
      </c>
      <c r="E38" s="88">
        <f t="shared" si="0"/>
        <v>21185.665200000003</v>
      </c>
    </row>
    <row r="39" spans="1:5" s="82" customFormat="1" x14ac:dyDescent="0.25">
      <c r="A39" s="49" t="s">
        <v>390</v>
      </c>
      <c r="B39" s="52" t="s">
        <v>161</v>
      </c>
      <c r="C39" s="111">
        <f>SUM(C26:C38)</f>
        <v>35320</v>
      </c>
      <c r="D39" s="111">
        <f t="shared" si="0"/>
        <v>36026.400000000001</v>
      </c>
      <c r="E39" s="111">
        <f t="shared" si="0"/>
        <v>36746.928</v>
      </c>
    </row>
    <row r="40" spans="1:5" s="82" customFormat="1" ht="15.75" x14ac:dyDescent="0.25">
      <c r="A40" s="57" t="s">
        <v>539</v>
      </c>
      <c r="B40" s="75"/>
      <c r="C40" s="149">
        <f>C9+C10+C16+C25+C39</f>
        <v>185757</v>
      </c>
      <c r="D40" s="149">
        <f t="shared" si="0"/>
        <v>189472.14</v>
      </c>
      <c r="E40" s="149">
        <f t="shared" si="0"/>
        <v>193261.5828</v>
      </c>
    </row>
    <row r="41" spans="1:5" x14ac:dyDescent="0.25">
      <c r="A41" s="35" t="s">
        <v>162</v>
      </c>
      <c r="B41" s="31" t="s">
        <v>163</v>
      </c>
      <c r="C41" s="88"/>
      <c r="D41" s="88">
        <f t="shared" si="0"/>
        <v>0</v>
      </c>
      <c r="E41" s="88">
        <f t="shared" si="0"/>
        <v>0</v>
      </c>
    </row>
    <row r="42" spans="1:5" x14ac:dyDescent="0.25">
      <c r="A42" s="35" t="s">
        <v>419</v>
      </c>
      <c r="B42" s="31" t="s">
        <v>164</v>
      </c>
      <c r="C42" s="88">
        <v>69023</v>
      </c>
      <c r="D42" s="88">
        <f t="shared" si="0"/>
        <v>70403.460000000006</v>
      </c>
      <c r="E42" s="88">
        <f t="shared" si="0"/>
        <v>71811.529200000004</v>
      </c>
    </row>
    <row r="43" spans="1:5" x14ac:dyDescent="0.25">
      <c r="A43" s="35" t="s">
        <v>165</v>
      </c>
      <c r="B43" s="31" t="s">
        <v>166</v>
      </c>
      <c r="C43" s="88"/>
      <c r="D43" s="88">
        <f t="shared" si="0"/>
        <v>0</v>
      </c>
      <c r="E43" s="88">
        <f t="shared" si="0"/>
        <v>0</v>
      </c>
    </row>
    <row r="44" spans="1:5" x14ac:dyDescent="0.25">
      <c r="A44" s="35" t="s">
        <v>167</v>
      </c>
      <c r="B44" s="31" t="s">
        <v>168</v>
      </c>
      <c r="C44" s="88">
        <v>17283</v>
      </c>
      <c r="D44" s="88">
        <f t="shared" si="0"/>
        <v>17628.66</v>
      </c>
      <c r="E44" s="88">
        <f t="shared" si="0"/>
        <v>17981.233199999999</v>
      </c>
    </row>
    <row r="45" spans="1:5" x14ac:dyDescent="0.25">
      <c r="A45" s="6" t="s">
        <v>169</v>
      </c>
      <c r="B45" s="31" t="s">
        <v>170</v>
      </c>
      <c r="C45" s="88"/>
      <c r="D45" s="88">
        <f t="shared" si="0"/>
        <v>0</v>
      </c>
      <c r="E45" s="88">
        <f t="shared" si="0"/>
        <v>0</v>
      </c>
    </row>
    <row r="46" spans="1:5" x14ac:dyDescent="0.25">
      <c r="A46" s="6" t="s">
        <v>171</v>
      </c>
      <c r="B46" s="31" t="s">
        <v>172</v>
      </c>
      <c r="C46" s="88"/>
      <c r="D46" s="88">
        <f t="shared" si="0"/>
        <v>0</v>
      </c>
      <c r="E46" s="88">
        <f t="shared" si="0"/>
        <v>0</v>
      </c>
    </row>
    <row r="47" spans="1:5" x14ac:dyDescent="0.25">
      <c r="A47" s="6" t="s">
        <v>173</v>
      </c>
      <c r="B47" s="31" t="s">
        <v>174</v>
      </c>
      <c r="C47" s="88">
        <v>23303</v>
      </c>
      <c r="D47" s="88">
        <f t="shared" si="0"/>
        <v>23769.06</v>
      </c>
      <c r="E47" s="88">
        <f t="shared" si="0"/>
        <v>24244.441200000001</v>
      </c>
    </row>
    <row r="48" spans="1:5" s="82" customFormat="1" x14ac:dyDescent="0.25">
      <c r="A48" s="50" t="s">
        <v>392</v>
      </c>
      <c r="B48" s="52" t="s">
        <v>175</v>
      </c>
      <c r="C48" s="111">
        <f>SUM(C41:C47)</f>
        <v>109609</v>
      </c>
      <c r="D48" s="111">
        <f t="shared" si="0"/>
        <v>111801.18000000001</v>
      </c>
      <c r="E48" s="111">
        <f t="shared" si="0"/>
        <v>114037.20360000001</v>
      </c>
    </row>
    <row r="49" spans="1:5" x14ac:dyDescent="0.25">
      <c r="A49" s="13" t="s">
        <v>176</v>
      </c>
      <c r="B49" s="31" t="s">
        <v>177</v>
      </c>
      <c r="C49" s="88"/>
      <c r="D49" s="88">
        <f t="shared" si="0"/>
        <v>0</v>
      </c>
      <c r="E49" s="88">
        <f t="shared" si="0"/>
        <v>0</v>
      </c>
    </row>
    <row r="50" spans="1:5" x14ac:dyDescent="0.25">
      <c r="A50" s="13" t="s">
        <v>178</v>
      </c>
      <c r="B50" s="31" t="s">
        <v>179</v>
      </c>
      <c r="C50" s="88"/>
      <c r="D50" s="88">
        <f t="shared" si="0"/>
        <v>0</v>
      </c>
      <c r="E50" s="88">
        <f t="shared" si="0"/>
        <v>0</v>
      </c>
    </row>
    <row r="51" spans="1:5" x14ac:dyDescent="0.25">
      <c r="A51" s="13" t="s">
        <v>180</v>
      </c>
      <c r="B51" s="31" t="s">
        <v>181</v>
      </c>
      <c r="C51" s="88"/>
      <c r="D51" s="88">
        <f t="shared" si="0"/>
        <v>0</v>
      </c>
      <c r="E51" s="88">
        <f t="shared" si="0"/>
        <v>0</v>
      </c>
    </row>
    <row r="52" spans="1:5" x14ac:dyDescent="0.25">
      <c r="A52" s="13" t="s">
        <v>182</v>
      </c>
      <c r="B52" s="31" t="s">
        <v>183</v>
      </c>
      <c r="C52" s="88"/>
      <c r="D52" s="88">
        <f t="shared" si="0"/>
        <v>0</v>
      </c>
      <c r="E52" s="88">
        <f t="shared" si="0"/>
        <v>0</v>
      </c>
    </row>
    <row r="53" spans="1:5" s="82" customFormat="1" x14ac:dyDescent="0.25">
      <c r="A53" s="49" t="s">
        <v>393</v>
      </c>
      <c r="B53" s="52" t="s">
        <v>184</v>
      </c>
      <c r="C53" s="111">
        <f>SUM(C49:C52)</f>
        <v>0</v>
      </c>
      <c r="D53" s="111">
        <f t="shared" si="0"/>
        <v>0</v>
      </c>
      <c r="E53" s="111">
        <f t="shared" si="0"/>
        <v>0</v>
      </c>
    </row>
    <row r="54" spans="1:5" x14ac:dyDescent="0.25">
      <c r="A54" s="13" t="s">
        <v>185</v>
      </c>
      <c r="B54" s="31" t="s">
        <v>186</v>
      </c>
      <c r="C54" s="88"/>
      <c r="D54" s="88">
        <f t="shared" si="0"/>
        <v>0</v>
      </c>
      <c r="E54" s="88">
        <f t="shared" si="0"/>
        <v>0</v>
      </c>
    </row>
    <row r="55" spans="1:5" x14ac:dyDescent="0.25">
      <c r="A55" s="13" t="s">
        <v>420</v>
      </c>
      <c r="B55" s="31" t="s">
        <v>187</v>
      </c>
      <c r="C55" s="88"/>
      <c r="D55" s="88">
        <f t="shared" si="0"/>
        <v>0</v>
      </c>
      <c r="E55" s="88">
        <f t="shared" si="0"/>
        <v>0</v>
      </c>
    </row>
    <row r="56" spans="1:5" x14ac:dyDescent="0.25">
      <c r="A56" s="13" t="s">
        <v>421</v>
      </c>
      <c r="B56" s="31" t="s">
        <v>188</v>
      </c>
      <c r="C56" s="88"/>
      <c r="D56" s="88">
        <f t="shared" si="0"/>
        <v>0</v>
      </c>
      <c r="E56" s="88">
        <f t="shared" si="0"/>
        <v>0</v>
      </c>
    </row>
    <row r="57" spans="1:5" x14ac:dyDescent="0.25">
      <c r="A57" s="13" t="s">
        <v>422</v>
      </c>
      <c r="B57" s="31" t="s">
        <v>189</v>
      </c>
      <c r="C57" s="88"/>
      <c r="D57" s="88">
        <f t="shared" si="0"/>
        <v>0</v>
      </c>
      <c r="E57" s="88">
        <f t="shared" si="0"/>
        <v>0</v>
      </c>
    </row>
    <row r="58" spans="1:5" x14ac:dyDescent="0.25">
      <c r="A58" s="13" t="s">
        <v>423</v>
      </c>
      <c r="B58" s="31" t="s">
        <v>190</v>
      </c>
      <c r="C58" s="88"/>
      <c r="D58" s="88">
        <f t="shared" si="0"/>
        <v>0</v>
      </c>
      <c r="E58" s="88">
        <f t="shared" si="0"/>
        <v>0</v>
      </c>
    </row>
    <row r="59" spans="1:5" x14ac:dyDescent="0.25">
      <c r="A59" s="13" t="s">
        <v>424</v>
      </c>
      <c r="B59" s="31" t="s">
        <v>191</v>
      </c>
      <c r="C59" s="88"/>
      <c r="D59" s="88">
        <f t="shared" si="0"/>
        <v>0</v>
      </c>
      <c r="E59" s="88">
        <f t="shared" si="0"/>
        <v>0</v>
      </c>
    </row>
    <row r="60" spans="1:5" x14ac:dyDescent="0.25">
      <c r="A60" s="13" t="s">
        <v>192</v>
      </c>
      <c r="B60" s="31" t="s">
        <v>193</v>
      </c>
      <c r="C60" s="88"/>
      <c r="D60" s="88">
        <f t="shared" si="0"/>
        <v>0</v>
      </c>
      <c r="E60" s="88">
        <f t="shared" si="0"/>
        <v>0</v>
      </c>
    </row>
    <row r="61" spans="1:5" x14ac:dyDescent="0.25">
      <c r="A61" s="13" t="s">
        <v>425</v>
      </c>
      <c r="B61" s="31" t="s">
        <v>194</v>
      </c>
      <c r="C61" s="88"/>
      <c r="D61" s="88">
        <f t="shared" si="0"/>
        <v>0</v>
      </c>
      <c r="E61" s="88">
        <f t="shared" si="0"/>
        <v>0</v>
      </c>
    </row>
    <row r="62" spans="1:5" s="82" customFormat="1" x14ac:dyDescent="0.25">
      <c r="A62" s="49" t="s">
        <v>394</v>
      </c>
      <c r="B62" s="52" t="s">
        <v>195</v>
      </c>
      <c r="C62" s="111"/>
      <c r="D62" s="111">
        <f t="shared" si="0"/>
        <v>0</v>
      </c>
      <c r="E62" s="111">
        <f t="shared" si="0"/>
        <v>0</v>
      </c>
    </row>
    <row r="63" spans="1:5" s="82" customFormat="1" ht="15.75" x14ac:dyDescent="0.25">
      <c r="A63" s="57" t="s">
        <v>538</v>
      </c>
      <c r="B63" s="75"/>
      <c r="C63" s="149">
        <f>C48+C53+C62</f>
        <v>109609</v>
      </c>
      <c r="D63" s="149">
        <f t="shared" si="0"/>
        <v>111801.18000000001</v>
      </c>
      <c r="E63" s="149">
        <f t="shared" si="0"/>
        <v>114037.20360000001</v>
      </c>
    </row>
    <row r="64" spans="1:5" s="82" customFormat="1" ht="15.75" x14ac:dyDescent="0.25">
      <c r="A64" s="36" t="s">
        <v>433</v>
      </c>
      <c r="B64" s="37" t="s">
        <v>196</v>
      </c>
      <c r="C64" s="150">
        <f>C40+C63</f>
        <v>295366</v>
      </c>
      <c r="D64" s="150">
        <f t="shared" si="0"/>
        <v>301273.32</v>
      </c>
      <c r="E64" s="150">
        <f t="shared" si="0"/>
        <v>307298.78640000004</v>
      </c>
    </row>
    <row r="65" spans="1:5" s="82" customFormat="1" x14ac:dyDescent="0.25">
      <c r="A65" s="15" t="s">
        <v>395</v>
      </c>
      <c r="B65" s="7" t="s">
        <v>201</v>
      </c>
      <c r="C65" s="152"/>
      <c r="D65" s="153">
        <f t="shared" si="0"/>
        <v>0</v>
      </c>
      <c r="E65" s="153">
        <f t="shared" si="0"/>
        <v>0</v>
      </c>
    </row>
    <row r="66" spans="1:5" s="82" customFormat="1" x14ac:dyDescent="0.25">
      <c r="A66" s="14" t="s">
        <v>396</v>
      </c>
      <c r="B66" s="7" t="s">
        <v>207</v>
      </c>
      <c r="C66" s="154"/>
      <c r="D66" s="153">
        <f t="shared" si="0"/>
        <v>0</v>
      </c>
      <c r="E66" s="153">
        <f t="shared" si="0"/>
        <v>0</v>
      </c>
    </row>
    <row r="67" spans="1:5" x14ac:dyDescent="0.25">
      <c r="A67" s="38" t="s">
        <v>208</v>
      </c>
      <c r="B67" s="5" t="s">
        <v>209</v>
      </c>
      <c r="C67" s="155"/>
      <c r="D67" s="85">
        <f t="shared" si="0"/>
        <v>0</v>
      </c>
      <c r="E67" s="85">
        <f t="shared" si="0"/>
        <v>0</v>
      </c>
    </row>
    <row r="68" spans="1:5" x14ac:dyDescent="0.25">
      <c r="A68" s="38" t="s">
        <v>210</v>
      </c>
      <c r="B68" s="5" t="s">
        <v>211</v>
      </c>
      <c r="C68" s="155">
        <v>3303</v>
      </c>
      <c r="D68" s="85">
        <f t="shared" si="0"/>
        <v>3369.06</v>
      </c>
      <c r="E68" s="85">
        <f t="shared" si="0"/>
        <v>3436.4412000000002</v>
      </c>
    </row>
    <row r="69" spans="1:5" s="82" customFormat="1" x14ac:dyDescent="0.25">
      <c r="A69" s="14" t="s">
        <v>212</v>
      </c>
      <c r="B69" s="7" t="s">
        <v>213</v>
      </c>
      <c r="C69" s="154">
        <v>74130</v>
      </c>
      <c r="D69" s="153">
        <f t="shared" si="0"/>
        <v>75612.600000000006</v>
      </c>
      <c r="E69" s="153">
        <f t="shared" si="0"/>
        <v>77124.852000000014</v>
      </c>
    </row>
    <row r="70" spans="1:5" x14ac:dyDescent="0.25">
      <c r="A70" s="38" t="s">
        <v>214</v>
      </c>
      <c r="B70" s="5" t="s">
        <v>215</v>
      </c>
      <c r="C70" s="155"/>
      <c r="D70" s="85">
        <f t="shared" si="0"/>
        <v>0</v>
      </c>
      <c r="E70" s="85">
        <f t="shared" si="0"/>
        <v>0</v>
      </c>
    </row>
    <row r="71" spans="1:5" x14ac:dyDescent="0.25">
      <c r="A71" s="38" t="s">
        <v>216</v>
      </c>
      <c r="B71" s="5" t="s">
        <v>217</v>
      </c>
      <c r="C71" s="155"/>
      <c r="D71" s="85">
        <f t="shared" si="0"/>
        <v>0</v>
      </c>
      <c r="E71" s="85">
        <f t="shared" si="0"/>
        <v>0</v>
      </c>
    </row>
    <row r="72" spans="1:5" x14ac:dyDescent="0.25">
      <c r="A72" s="38" t="s">
        <v>218</v>
      </c>
      <c r="B72" s="5" t="s">
        <v>219</v>
      </c>
      <c r="C72" s="155"/>
      <c r="D72" s="85">
        <f t="shared" ref="D72:E135" si="1">C72*102%</f>
        <v>0</v>
      </c>
      <c r="E72" s="85">
        <f t="shared" si="1"/>
        <v>0</v>
      </c>
    </row>
    <row r="73" spans="1:5" s="82" customFormat="1" x14ac:dyDescent="0.25">
      <c r="A73" s="39" t="s">
        <v>397</v>
      </c>
      <c r="B73" s="40" t="s">
        <v>220</v>
      </c>
      <c r="C73" s="154">
        <f>SUM(C65:C72)</f>
        <v>77433</v>
      </c>
      <c r="D73" s="153">
        <f t="shared" si="1"/>
        <v>78981.66</v>
      </c>
      <c r="E73" s="153">
        <f t="shared" si="1"/>
        <v>80561.2932</v>
      </c>
    </row>
    <row r="74" spans="1:5" x14ac:dyDescent="0.25">
      <c r="A74" s="38" t="s">
        <v>221</v>
      </c>
      <c r="B74" s="5" t="s">
        <v>222</v>
      </c>
      <c r="C74" s="155"/>
      <c r="D74" s="85">
        <f t="shared" si="1"/>
        <v>0</v>
      </c>
      <c r="E74" s="85">
        <f t="shared" si="1"/>
        <v>0</v>
      </c>
    </row>
    <row r="75" spans="1:5" x14ac:dyDescent="0.25">
      <c r="A75" s="13" t="s">
        <v>223</v>
      </c>
      <c r="B75" s="5" t="s">
        <v>224</v>
      </c>
      <c r="C75" s="156"/>
      <c r="D75" s="85">
        <f t="shared" si="1"/>
        <v>0</v>
      </c>
      <c r="E75" s="85">
        <f t="shared" si="1"/>
        <v>0</v>
      </c>
    </row>
    <row r="76" spans="1:5" x14ac:dyDescent="0.25">
      <c r="A76" s="38" t="s">
        <v>430</v>
      </c>
      <c r="B76" s="5" t="s">
        <v>225</v>
      </c>
      <c r="C76" s="155"/>
      <c r="D76" s="85">
        <f t="shared" si="1"/>
        <v>0</v>
      </c>
      <c r="E76" s="85">
        <f t="shared" si="1"/>
        <v>0</v>
      </c>
    </row>
    <row r="77" spans="1:5" x14ac:dyDescent="0.25">
      <c r="A77" s="38" t="s">
        <v>399</v>
      </c>
      <c r="B77" s="5" t="s">
        <v>226</v>
      </c>
      <c r="C77" s="155"/>
      <c r="D77" s="85">
        <f t="shared" si="1"/>
        <v>0</v>
      </c>
      <c r="E77" s="85">
        <f t="shared" si="1"/>
        <v>0</v>
      </c>
    </row>
    <row r="78" spans="1:5" s="82" customFormat="1" x14ac:dyDescent="0.25">
      <c r="A78" s="39" t="s">
        <v>400</v>
      </c>
      <c r="B78" s="40" t="s">
        <v>227</v>
      </c>
      <c r="C78" s="154"/>
      <c r="D78" s="153">
        <f t="shared" si="1"/>
        <v>0</v>
      </c>
      <c r="E78" s="153">
        <f t="shared" si="1"/>
        <v>0</v>
      </c>
    </row>
    <row r="79" spans="1:5" x14ac:dyDescent="0.25">
      <c r="A79" s="13" t="s">
        <v>228</v>
      </c>
      <c r="B79" s="5" t="s">
        <v>229</v>
      </c>
      <c r="C79" s="143"/>
      <c r="D79" s="88">
        <f t="shared" si="1"/>
        <v>0</v>
      </c>
      <c r="E79" s="88">
        <f t="shared" si="1"/>
        <v>0</v>
      </c>
    </row>
    <row r="80" spans="1:5" s="82" customFormat="1" ht="15.75" x14ac:dyDescent="0.25">
      <c r="A80" s="41" t="s">
        <v>434</v>
      </c>
      <c r="B80" s="42" t="s">
        <v>230</v>
      </c>
      <c r="C80" s="151">
        <f>C73+C78</f>
        <v>77433</v>
      </c>
      <c r="D80" s="150">
        <f t="shared" si="1"/>
        <v>78981.66</v>
      </c>
      <c r="E80" s="150">
        <f t="shared" si="1"/>
        <v>80561.2932</v>
      </c>
    </row>
    <row r="81" spans="1:5" s="82" customFormat="1" ht="15.75" x14ac:dyDescent="0.25">
      <c r="A81" s="115" t="s">
        <v>471</v>
      </c>
      <c r="B81" s="115"/>
      <c r="C81" s="117">
        <f>C64+C80</f>
        <v>372799</v>
      </c>
      <c r="D81" s="117">
        <f t="shared" si="1"/>
        <v>380254.98</v>
      </c>
      <c r="E81" s="117">
        <f t="shared" si="1"/>
        <v>387860.0796</v>
      </c>
    </row>
    <row r="82" spans="1:5" s="82" customFormat="1" ht="30" x14ac:dyDescent="0.25">
      <c r="A82" s="2" t="s">
        <v>59</v>
      </c>
      <c r="B82" s="3" t="s">
        <v>38</v>
      </c>
      <c r="C82" s="145" t="s">
        <v>712</v>
      </c>
      <c r="D82" s="145" t="s">
        <v>685</v>
      </c>
      <c r="E82" s="145" t="s">
        <v>713</v>
      </c>
    </row>
    <row r="83" spans="1:5" x14ac:dyDescent="0.25">
      <c r="A83" s="5" t="s">
        <v>474</v>
      </c>
      <c r="B83" s="6" t="s">
        <v>243</v>
      </c>
      <c r="C83" s="97">
        <v>103491</v>
      </c>
      <c r="D83" s="88">
        <f t="shared" si="1"/>
        <v>105560.82</v>
      </c>
      <c r="E83" s="88">
        <f t="shared" si="1"/>
        <v>107672.03640000001</v>
      </c>
    </row>
    <row r="84" spans="1:5" x14ac:dyDescent="0.25">
      <c r="A84" s="5" t="s">
        <v>244</v>
      </c>
      <c r="B84" s="6" t="s">
        <v>245</v>
      </c>
      <c r="C84" s="97">
        <v>0</v>
      </c>
      <c r="D84" s="88">
        <f t="shared" si="1"/>
        <v>0</v>
      </c>
      <c r="E84" s="88">
        <f t="shared" si="1"/>
        <v>0</v>
      </c>
    </row>
    <row r="85" spans="1:5" x14ac:dyDescent="0.25">
      <c r="A85" s="5" t="s">
        <v>246</v>
      </c>
      <c r="B85" s="6" t="s">
        <v>247</v>
      </c>
      <c r="C85" s="97"/>
      <c r="D85" s="88">
        <f t="shared" si="1"/>
        <v>0</v>
      </c>
      <c r="E85" s="88">
        <f t="shared" si="1"/>
        <v>0</v>
      </c>
    </row>
    <row r="86" spans="1:5" x14ac:dyDescent="0.25">
      <c r="A86" s="5" t="s">
        <v>435</v>
      </c>
      <c r="B86" s="6" t="s">
        <v>248</v>
      </c>
      <c r="C86" s="97"/>
      <c r="D86" s="88">
        <f t="shared" si="1"/>
        <v>0</v>
      </c>
      <c r="E86" s="88">
        <f t="shared" si="1"/>
        <v>0</v>
      </c>
    </row>
    <row r="87" spans="1:5" x14ac:dyDescent="0.25">
      <c r="A87" s="5" t="s">
        <v>436</v>
      </c>
      <c r="B87" s="6" t="s">
        <v>249</v>
      </c>
      <c r="C87" s="97"/>
      <c r="D87" s="88">
        <f t="shared" si="1"/>
        <v>0</v>
      </c>
      <c r="E87" s="88">
        <f t="shared" si="1"/>
        <v>0</v>
      </c>
    </row>
    <row r="88" spans="1:5" x14ac:dyDescent="0.25">
      <c r="A88" s="5" t="s">
        <v>437</v>
      </c>
      <c r="B88" s="6" t="s">
        <v>250</v>
      </c>
      <c r="C88" s="97">
        <v>6000</v>
      </c>
      <c r="D88" s="88">
        <f t="shared" si="1"/>
        <v>6120</v>
      </c>
      <c r="E88" s="88">
        <f t="shared" si="1"/>
        <v>6242.4000000000005</v>
      </c>
    </row>
    <row r="89" spans="1:5" s="82" customFormat="1" x14ac:dyDescent="0.25">
      <c r="A89" s="40" t="s">
        <v>475</v>
      </c>
      <c r="B89" s="50" t="s">
        <v>251</v>
      </c>
      <c r="C89" s="105">
        <f>SUM(C83:C88)</f>
        <v>109491</v>
      </c>
      <c r="D89" s="111">
        <f t="shared" si="1"/>
        <v>111680.82</v>
      </c>
      <c r="E89" s="111">
        <f t="shared" si="1"/>
        <v>113914.43640000001</v>
      </c>
    </row>
    <row r="90" spans="1:5" x14ac:dyDescent="0.25">
      <c r="A90" s="5" t="s">
        <v>477</v>
      </c>
      <c r="B90" s="6" t="s">
        <v>262</v>
      </c>
      <c r="C90" s="97"/>
      <c r="D90" s="88">
        <f t="shared" si="1"/>
        <v>0</v>
      </c>
      <c r="E90" s="88">
        <f t="shared" si="1"/>
        <v>0</v>
      </c>
    </row>
    <row r="91" spans="1:5" x14ac:dyDescent="0.25">
      <c r="A91" s="5" t="s">
        <v>443</v>
      </c>
      <c r="B91" s="6" t="s">
        <v>263</v>
      </c>
      <c r="C91" s="97">
        <f t="shared" ref="C91:C92" si="2">SUM(C90)</f>
        <v>0</v>
      </c>
      <c r="D91" s="88">
        <f t="shared" si="1"/>
        <v>0</v>
      </c>
      <c r="E91" s="88">
        <f t="shared" si="1"/>
        <v>0</v>
      </c>
    </row>
    <row r="92" spans="1:5" x14ac:dyDescent="0.25">
      <c r="A92" s="5" t="s">
        <v>444</v>
      </c>
      <c r="B92" s="6" t="s">
        <v>264</v>
      </c>
      <c r="C92" s="97">
        <f t="shared" si="2"/>
        <v>0</v>
      </c>
      <c r="D92" s="88">
        <f t="shared" si="1"/>
        <v>0</v>
      </c>
      <c r="E92" s="88">
        <f t="shared" si="1"/>
        <v>0</v>
      </c>
    </row>
    <row r="93" spans="1:5" x14ac:dyDescent="0.25">
      <c r="A93" s="5" t="s">
        <v>445</v>
      </c>
      <c r="B93" s="6" t="s">
        <v>265</v>
      </c>
      <c r="C93" s="97">
        <v>8100</v>
      </c>
      <c r="D93" s="88">
        <f t="shared" si="1"/>
        <v>8262</v>
      </c>
      <c r="E93" s="88">
        <f t="shared" si="1"/>
        <v>8427.24</v>
      </c>
    </row>
    <row r="94" spans="1:5" x14ac:dyDescent="0.25">
      <c r="A94" s="5" t="s">
        <v>478</v>
      </c>
      <c r="B94" s="6" t="s">
        <v>280</v>
      </c>
      <c r="C94" s="97">
        <v>31300</v>
      </c>
      <c r="D94" s="88">
        <f t="shared" si="1"/>
        <v>31926</v>
      </c>
      <c r="E94" s="88">
        <f t="shared" si="1"/>
        <v>32564.52</v>
      </c>
    </row>
    <row r="95" spans="1:5" x14ac:dyDescent="0.25">
      <c r="A95" s="5" t="s">
        <v>450</v>
      </c>
      <c r="B95" s="6" t="s">
        <v>281</v>
      </c>
      <c r="C95" s="97"/>
      <c r="D95" s="88">
        <f t="shared" si="1"/>
        <v>0</v>
      </c>
      <c r="E95" s="88">
        <f t="shared" si="1"/>
        <v>0</v>
      </c>
    </row>
    <row r="96" spans="1:5" s="82" customFormat="1" x14ac:dyDescent="0.25">
      <c r="A96" s="40" t="s">
        <v>479</v>
      </c>
      <c r="B96" s="50" t="s">
        <v>282</v>
      </c>
      <c r="C96" s="105">
        <v>39400</v>
      </c>
      <c r="D96" s="111">
        <f t="shared" si="1"/>
        <v>40188</v>
      </c>
      <c r="E96" s="111">
        <f t="shared" si="1"/>
        <v>40991.760000000002</v>
      </c>
    </row>
    <row r="97" spans="1:5" x14ac:dyDescent="0.25">
      <c r="A97" s="13" t="s">
        <v>283</v>
      </c>
      <c r="B97" s="6" t="s">
        <v>284</v>
      </c>
      <c r="C97" s="97">
        <v>20</v>
      </c>
      <c r="D97" s="88">
        <f t="shared" si="1"/>
        <v>20.399999999999999</v>
      </c>
      <c r="E97" s="88">
        <f t="shared" si="1"/>
        <v>20.808</v>
      </c>
    </row>
    <row r="98" spans="1:5" x14ac:dyDescent="0.25">
      <c r="A98" s="13" t="s">
        <v>451</v>
      </c>
      <c r="B98" s="6" t="s">
        <v>285</v>
      </c>
      <c r="C98" s="97">
        <v>0</v>
      </c>
      <c r="D98" s="88">
        <f t="shared" si="1"/>
        <v>0</v>
      </c>
      <c r="E98" s="88">
        <f t="shared" si="1"/>
        <v>0</v>
      </c>
    </row>
    <row r="99" spans="1:5" x14ac:dyDescent="0.25">
      <c r="A99" s="13" t="s">
        <v>452</v>
      </c>
      <c r="B99" s="6" t="s">
        <v>286</v>
      </c>
      <c r="C99" s="97"/>
      <c r="D99" s="88">
        <f t="shared" si="1"/>
        <v>0</v>
      </c>
      <c r="E99" s="88">
        <f t="shared" si="1"/>
        <v>0</v>
      </c>
    </row>
    <row r="100" spans="1:5" x14ac:dyDescent="0.25">
      <c r="A100" s="13" t="s">
        <v>453</v>
      </c>
      <c r="B100" s="6" t="s">
        <v>287</v>
      </c>
      <c r="C100" s="97">
        <v>14405</v>
      </c>
      <c r="D100" s="88">
        <f t="shared" si="1"/>
        <v>14693.1</v>
      </c>
      <c r="E100" s="88">
        <f t="shared" si="1"/>
        <v>14986.962000000001</v>
      </c>
    </row>
    <row r="101" spans="1:5" x14ac:dyDescent="0.25">
      <c r="A101" s="13" t="s">
        <v>288</v>
      </c>
      <c r="B101" s="6" t="s">
        <v>289</v>
      </c>
      <c r="C101" s="97">
        <v>12923</v>
      </c>
      <c r="D101" s="88">
        <f t="shared" si="1"/>
        <v>13181.460000000001</v>
      </c>
      <c r="E101" s="88">
        <f t="shared" si="1"/>
        <v>13445.0892</v>
      </c>
    </row>
    <row r="102" spans="1:5" x14ac:dyDescent="0.25">
      <c r="A102" s="13" t="s">
        <v>290</v>
      </c>
      <c r="B102" s="6" t="s">
        <v>291</v>
      </c>
      <c r="C102" s="97">
        <v>5455</v>
      </c>
      <c r="D102" s="88">
        <f t="shared" si="1"/>
        <v>5564.1</v>
      </c>
      <c r="E102" s="88">
        <f t="shared" si="1"/>
        <v>5675.3820000000005</v>
      </c>
    </row>
    <row r="103" spans="1:5" x14ac:dyDescent="0.25">
      <c r="A103" s="13" t="s">
        <v>292</v>
      </c>
      <c r="B103" s="6" t="s">
        <v>293</v>
      </c>
      <c r="C103" s="97"/>
      <c r="D103" s="88">
        <f t="shared" si="1"/>
        <v>0</v>
      </c>
      <c r="E103" s="88">
        <f t="shared" si="1"/>
        <v>0</v>
      </c>
    </row>
    <row r="104" spans="1:5" x14ac:dyDescent="0.25">
      <c r="A104" s="13" t="s">
        <v>454</v>
      </c>
      <c r="B104" s="6" t="s">
        <v>294</v>
      </c>
      <c r="C104" s="97">
        <v>10</v>
      </c>
      <c r="D104" s="88">
        <f t="shared" si="1"/>
        <v>10.199999999999999</v>
      </c>
      <c r="E104" s="88">
        <f t="shared" si="1"/>
        <v>10.404</v>
      </c>
    </row>
    <row r="105" spans="1:5" x14ac:dyDescent="0.25">
      <c r="A105" s="13" t="s">
        <v>455</v>
      </c>
      <c r="B105" s="6" t="s">
        <v>295</v>
      </c>
      <c r="C105" s="97"/>
      <c r="D105" s="88">
        <f t="shared" si="1"/>
        <v>0</v>
      </c>
      <c r="E105" s="88">
        <f t="shared" si="1"/>
        <v>0</v>
      </c>
    </row>
    <row r="106" spans="1:5" x14ac:dyDescent="0.25">
      <c r="A106" s="13" t="s">
        <v>456</v>
      </c>
      <c r="B106" s="6" t="s">
        <v>296</v>
      </c>
      <c r="C106" s="97">
        <v>800</v>
      </c>
      <c r="D106" s="88">
        <f t="shared" si="1"/>
        <v>816</v>
      </c>
      <c r="E106" s="88">
        <f t="shared" si="1"/>
        <v>832.32</v>
      </c>
    </row>
    <row r="107" spans="1:5" s="82" customFormat="1" x14ac:dyDescent="0.25">
      <c r="A107" s="49" t="s">
        <v>480</v>
      </c>
      <c r="B107" s="50" t="s">
        <v>297</v>
      </c>
      <c r="C107" s="105">
        <f>SUM(C97:C106)</f>
        <v>33613</v>
      </c>
      <c r="D107" s="111">
        <f t="shared" si="1"/>
        <v>34285.26</v>
      </c>
      <c r="E107" s="111">
        <f t="shared" si="1"/>
        <v>34970.965200000006</v>
      </c>
    </row>
    <row r="108" spans="1:5" x14ac:dyDescent="0.25">
      <c r="A108" s="13" t="s">
        <v>306</v>
      </c>
      <c r="B108" s="6" t="s">
        <v>307</v>
      </c>
      <c r="C108" s="97"/>
      <c r="D108" s="88">
        <f t="shared" si="1"/>
        <v>0</v>
      </c>
      <c r="E108" s="88">
        <f t="shared" si="1"/>
        <v>0</v>
      </c>
    </row>
    <row r="109" spans="1:5" x14ac:dyDescent="0.25">
      <c r="A109" s="5" t="s">
        <v>460</v>
      </c>
      <c r="B109" s="6" t="s">
        <v>308</v>
      </c>
      <c r="C109" s="97"/>
      <c r="D109" s="88">
        <f t="shared" si="1"/>
        <v>0</v>
      </c>
      <c r="E109" s="88">
        <f t="shared" si="1"/>
        <v>0</v>
      </c>
    </row>
    <row r="110" spans="1:5" x14ac:dyDescent="0.25">
      <c r="A110" s="13" t="s">
        <v>461</v>
      </c>
      <c r="B110" s="6" t="s">
        <v>309</v>
      </c>
      <c r="C110" s="97">
        <v>400</v>
      </c>
      <c r="D110" s="88">
        <f t="shared" si="1"/>
        <v>408</v>
      </c>
      <c r="E110" s="88">
        <f t="shared" si="1"/>
        <v>416.16</v>
      </c>
    </row>
    <row r="111" spans="1:5" s="82" customFormat="1" x14ac:dyDescent="0.25">
      <c r="A111" s="40" t="s">
        <v>482</v>
      </c>
      <c r="B111" s="50" t="s">
        <v>310</v>
      </c>
      <c r="C111" s="105">
        <f>SUM(C108:C110)</f>
        <v>400</v>
      </c>
      <c r="D111" s="111">
        <f t="shared" si="1"/>
        <v>408</v>
      </c>
      <c r="E111" s="111">
        <f t="shared" si="1"/>
        <v>416.16</v>
      </c>
    </row>
    <row r="112" spans="1:5" s="82" customFormat="1" ht="15.75" x14ac:dyDescent="0.25">
      <c r="A112" s="57" t="s">
        <v>539</v>
      </c>
      <c r="B112" s="59"/>
      <c r="C112" s="123">
        <v>182904</v>
      </c>
      <c r="D112" s="149">
        <f t="shared" si="1"/>
        <v>186562.08000000002</v>
      </c>
      <c r="E112" s="149">
        <f t="shared" si="1"/>
        <v>190293.32160000002</v>
      </c>
    </row>
    <row r="113" spans="1:5" x14ac:dyDescent="0.25">
      <c r="A113" s="5" t="s">
        <v>252</v>
      </c>
      <c r="B113" s="6" t="s">
        <v>253</v>
      </c>
      <c r="C113" s="97">
        <v>91138</v>
      </c>
      <c r="D113" s="88">
        <f t="shared" si="1"/>
        <v>92960.76</v>
      </c>
      <c r="E113" s="88">
        <f t="shared" si="1"/>
        <v>94819.975200000001</v>
      </c>
    </row>
    <row r="114" spans="1:5" x14ac:dyDescent="0.25">
      <c r="A114" s="5" t="s">
        <v>254</v>
      </c>
      <c r="B114" s="6" t="s">
        <v>255</v>
      </c>
      <c r="C114" s="97"/>
      <c r="D114" s="88">
        <f t="shared" si="1"/>
        <v>0</v>
      </c>
      <c r="E114" s="88">
        <f t="shared" si="1"/>
        <v>0</v>
      </c>
    </row>
    <row r="115" spans="1:5" x14ac:dyDescent="0.25">
      <c r="A115" s="5" t="s">
        <v>438</v>
      </c>
      <c r="B115" s="6" t="s">
        <v>256</v>
      </c>
      <c r="C115" s="97"/>
      <c r="D115" s="88">
        <f t="shared" si="1"/>
        <v>0</v>
      </c>
      <c r="E115" s="88">
        <f t="shared" si="1"/>
        <v>0</v>
      </c>
    </row>
    <row r="116" spans="1:5" x14ac:dyDescent="0.25">
      <c r="A116" s="5" t="s">
        <v>439</v>
      </c>
      <c r="B116" s="6" t="s">
        <v>257</v>
      </c>
      <c r="C116" s="97"/>
      <c r="D116" s="88">
        <f t="shared" si="1"/>
        <v>0</v>
      </c>
      <c r="E116" s="88">
        <f t="shared" si="1"/>
        <v>0</v>
      </c>
    </row>
    <row r="117" spans="1:5" x14ac:dyDescent="0.25">
      <c r="A117" s="5" t="s">
        <v>440</v>
      </c>
      <c r="B117" s="6" t="s">
        <v>258</v>
      </c>
      <c r="C117" s="97"/>
      <c r="D117" s="88">
        <f t="shared" si="1"/>
        <v>0</v>
      </c>
      <c r="E117" s="88">
        <f t="shared" si="1"/>
        <v>0</v>
      </c>
    </row>
    <row r="118" spans="1:5" x14ac:dyDescent="0.25">
      <c r="A118" s="40" t="s">
        <v>476</v>
      </c>
      <c r="B118" s="50" t="s">
        <v>259</v>
      </c>
      <c r="C118" s="97"/>
      <c r="D118" s="88">
        <f t="shared" si="1"/>
        <v>0</v>
      </c>
      <c r="E118" s="88">
        <f t="shared" si="1"/>
        <v>0</v>
      </c>
    </row>
    <row r="119" spans="1:5" s="82" customFormat="1" x14ac:dyDescent="0.25">
      <c r="A119" s="40" t="s">
        <v>457</v>
      </c>
      <c r="B119" s="50" t="s">
        <v>298</v>
      </c>
      <c r="C119" s="105"/>
      <c r="D119" s="111">
        <f t="shared" si="1"/>
        <v>0</v>
      </c>
      <c r="E119" s="111">
        <f t="shared" si="1"/>
        <v>0</v>
      </c>
    </row>
    <row r="120" spans="1:5" x14ac:dyDescent="0.25">
      <c r="A120" s="13" t="s">
        <v>458</v>
      </c>
      <c r="B120" s="6" t="s">
        <v>299</v>
      </c>
      <c r="C120" s="97">
        <v>5080</v>
      </c>
      <c r="D120" s="88">
        <f t="shared" si="1"/>
        <v>5181.6000000000004</v>
      </c>
      <c r="E120" s="88">
        <f t="shared" si="1"/>
        <v>5285.2320000000009</v>
      </c>
    </row>
    <row r="121" spans="1:5" x14ac:dyDescent="0.25">
      <c r="A121" s="13" t="s">
        <v>300</v>
      </c>
      <c r="B121" s="6" t="s">
        <v>301</v>
      </c>
      <c r="C121" s="97"/>
      <c r="D121" s="88">
        <f t="shared" si="1"/>
        <v>0</v>
      </c>
      <c r="E121" s="88">
        <f t="shared" si="1"/>
        <v>0</v>
      </c>
    </row>
    <row r="122" spans="1:5" x14ac:dyDescent="0.25">
      <c r="A122" s="13" t="s">
        <v>459</v>
      </c>
      <c r="B122" s="6" t="s">
        <v>302</v>
      </c>
      <c r="C122" s="97"/>
      <c r="D122" s="88">
        <f t="shared" si="1"/>
        <v>0</v>
      </c>
      <c r="E122" s="88">
        <f t="shared" si="1"/>
        <v>0</v>
      </c>
    </row>
    <row r="123" spans="1:5" x14ac:dyDescent="0.25">
      <c r="A123" s="13" t="s">
        <v>303</v>
      </c>
      <c r="B123" s="6" t="s">
        <v>304</v>
      </c>
      <c r="C123" s="97"/>
      <c r="D123" s="88">
        <f t="shared" si="1"/>
        <v>0</v>
      </c>
      <c r="E123" s="88">
        <f t="shared" si="1"/>
        <v>0</v>
      </c>
    </row>
    <row r="124" spans="1:5" s="82" customFormat="1" x14ac:dyDescent="0.25">
      <c r="A124" s="40" t="s">
        <v>481</v>
      </c>
      <c r="B124" s="50" t="s">
        <v>305</v>
      </c>
      <c r="C124" s="105"/>
      <c r="D124" s="111">
        <f t="shared" si="1"/>
        <v>0</v>
      </c>
      <c r="E124" s="111">
        <f t="shared" si="1"/>
        <v>0</v>
      </c>
    </row>
    <row r="125" spans="1:5" x14ac:dyDescent="0.25">
      <c r="A125" s="13" t="s">
        <v>311</v>
      </c>
      <c r="B125" s="6" t="s">
        <v>312</v>
      </c>
      <c r="C125" s="97"/>
      <c r="D125" s="88">
        <f t="shared" si="1"/>
        <v>0</v>
      </c>
      <c r="E125" s="88">
        <f t="shared" si="1"/>
        <v>0</v>
      </c>
    </row>
    <row r="126" spans="1:5" x14ac:dyDescent="0.25">
      <c r="A126" s="5" t="s">
        <v>462</v>
      </c>
      <c r="B126" s="6" t="s">
        <v>313</v>
      </c>
      <c r="C126" s="97"/>
      <c r="D126" s="88">
        <f t="shared" si="1"/>
        <v>0</v>
      </c>
      <c r="E126" s="88">
        <f t="shared" si="1"/>
        <v>0</v>
      </c>
    </row>
    <row r="127" spans="1:5" x14ac:dyDescent="0.25">
      <c r="A127" s="13" t="s">
        <v>463</v>
      </c>
      <c r="B127" s="6" t="s">
        <v>314</v>
      </c>
      <c r="C127" s="97"/>
      <c r="D127" s="88">
        <f t="shared" si="1"/>
        <v>0</v>
      </c>
      <c r="E127" s="88">
        <f t="shared" si="1"/>
        <v>0</v>
      </c>
    </row>
    <row r="128" spans="1:5" s="82" customFormat="1" x14ac:dyDescent="0.25">
      <c r="A128" s="40" t="s">
        <v>484</v>
      </c>
      <c r="B128" s="50" t="s">
        <v>315</v>
      </c>
      <c r="C128" s="105">
        <v>10680</v>
      </c>
      <c r="D128" s="111">
        <f t="shared" si="1"/>
        <v>10893.6</v>
      </c>
      <c r="E128" s="111">
        <f t="shared" si="1"/>
        <v>11111.472</v>
      </c>
    </row>
    <row r="129" spans="1:5" s="82" customFormat="1" ht="15.75" x14ac:dyDescent="0.25">
      <c r="A129" s="57" t="s">
        <v>538</v>
      </c>
      <c r="B129" s="59"/>
      <c r="C129" s="123">
        <v>106898</v>
      </c>
      <c r="D129" s="149">
        <f t="shared" si="1"/>
        <v>109035.96</v>
      </c>
      <c r="E129" s="149">
        <f t="shared" si="1"/>
        <v>111216.67920000001</v>
      </c>
    </row>
    <row r="130" spans="1:5" s="82" customFormat="1" ht="15.75" x14ac:dyDescent="0.25">
      <c r="A130" s="47" t="s">
        <v>483</v>
      </c>
      <c r="B130" s="36" t="s">
        <v>316</v>
      </c>
      <c r="C130" s="113">
        <v>289802</v>
      </c>
      <c r="D130" s="150">
        <f t="shared" si="1"/>
        <v>295598.03999999998</v>
      </c>
      <c r="E130" s="150">
        <f t="shared" si="1"/>
        <v>301510.00079999998</v>
      </c>
    </row>
    <row r="131" spans="1:5" s="82" customFormat="1" ht="15.75" x14ac:dyDescent="0.25">
      <c r="A131" s="119" t="s">
        <v>547</v>
      </c>
      <c r="B131" s="58"/>
      <c r="C131" s="122">
        <v>182904</v>
      </c>
      <c r="D131" s="157">
        <f t="shared" si="1"/>
        <v>186562.08000000002</v>
      </c>
      <c r="E131" s="157">
        <f t="shared" si="1"/>
        <v>190293.32160000002</v>
      </c>
    </row>
    <row r="132" spans="1:5" s="82" customFormat="1" ht="15.75" x14ac:dyDescent="0.25">
      <c r="A132" s="119" t="s">
        <v>548</v>
      </c>
      <c r="B132" s="58"/>
      <c r="C132" s="122">
        <v>106898</v>
      </c>
      <c r="D132" s="157">
        <f t="shared" si="1"/>
        <v>109035.96</v>
      </c>
      <c r="E132" s="157">
        <f t="shared" si="1"/>
        <v>111216.67920000001</v>
      </c>
    </row>
    <row r="133" spans="1:5" s="82" customFormat="1" x14ac:dyDescent="0.25">
      <c r="A133" s="15" t="s">
        <v>485</v>
      </c>
      <c r="B133" s="7" t="s">
        <v>321</v>
      </c>
      <c r="C133" s="105"/>
      <c r="D133" s="111">
        <f t="shared" si="1"/>
        <v>0</v>
      </c>
      <c r="E133" s="111">
        <f t="shared" si="1"/>
        <v>0</v>
      </c>
    </row>
    <row r="134" spans="1:5" s="82" customFormat="1" x14ac:dyDescent="0.25">
      <c r="A134" s="14" t="s">
        <v>486</v>
      </c>
      <c r="B134" s="7" t="s">
        <v>328</v>
      </c>
      <c r="C134" s="105"/>
      <c r="D134" s="111">
        <f t="shared" si="1"/>
        <v>0</v>
      </c>
      <c r="E134" s="111">
        <f t="shared" si="1"/>
        <v>0</v>
      </c>
    </row>
    <row r="135" spans="1:5" x14ac:dyDescent="0.25">
      <c r="A135" s="5" t="s">
        <v>545</v>
      </c>
      <c r="B135" s="5" t="s">
        <v>329</v>
      </c>
      <c r="C135" s="97">
        <v>8867</v>
      </c>
      <c r="D135" s="88">
        <f t="shared" si="1"/>
        <v>9044.34</v>
      </c>
      <c r="E135" s="88">
        <f t="shared" si="1"/>
        <v>9225.2268000000004</v>
      </c>
    </row>
    <row r="136" spans="1:5" x14ac:dyDescent="0.25">
      <c r="A136" s="5" t="s">
        <v>546</v>
      </c>
      <c r="B136" s="5" t="s">
        <v>329</v>
      </c>
      <c r="C136" s="97"/>
      <c r="D136" s="88">
        <f t="shared" ref="D136:E153" si="3">C136*102%</f>
        <v>0</v>
      </c>
      <c r="E136" s="88">
        <f t="shared" si="3"/>
        <v>0</v>
      </c>
    </row>
    <row r="137" spans="1:5" x14ac:dyDescent="0.25">
      <c r="A137" s="5" t="s">
        <v>543</v>
      </c>
      <c r="B137" s="5" t="s">
        <v>330</v>
      </c>
      <c r="C137" s="97"/>
      <c r="D137" s="88">
        <f t="shared" si="3"/>
        <v>0</v>
      </c>
      <c r="E137" s="88">
        <f t="shared" si="3"/>
        <v>0</v>
      </c>
    </row>
    <row r="138" spans="1:5" x14ac:dyDescent="0.25">
      <c r="A138" s="5" t="s">
        <v>544</v>
      </c>
      <c r="B138" s="5" t="s">
        <v>330</v>
      </c>
      <c r="C138" s="97"/>
      <c r="D138" s="88">
        <f t="shared" si="3"/>
        <v>0</v>
      </c>
      <c r="E138" s="88">
        <f t="shared" si="3"/>
        <v>0</v>
      </c>
    </row>
    <row r="139" spans="1:5" s="82" customFormat="1" x14ac:dyDescent="0.25">
      <c r="A139" s="7" t="s">
        <v>487</v>
      </c>
      <c r="B139" s="7" t="s">
        <v>331</v>
      </c>
      <c r="C139" s="105"/>
      <c r="D139" s="111">
        <f t="shared" si="3"/>
        <v>0</v>
      </c>
      <c r="E139" s="111">
        <f t="shared" si="3"/>
        <v>0</v>
      </c>
    </row>
    <row r="140" spans="1:5" x14ac:dyDescent="0.25">
      <c r="A140" s="38" t="s">
        <v>332</v>
      </c>
      <c r="B140" s="5" t="s">
        <v>333</v>
      </c>
      <c r="C140" s="97"/>
      <c r="D140" s="88">
        <f t="shared" si="3"/>
        <v>0</v>
      </c>
      <c r="E140" s="88">
        <f t="shared" si="3"/>
        <v>0</v>
      </c>
    </row>
    <row r="141" spans="1:5" x14ac:dyDescent="0.25">
      <c r="A141" s="38" t="s">
        <v>334</v>
      </c>
      <c r="B141" s="5" t="s">
        <v>335</v>
      </c>
      <c r="C141" s="97"/>
      <c r="D141" s="88">
        <f t="shared" si="3"/>
        <v>0</v>
      </c>
      <c r="E141" s="88">
        <f t="shared" si="3"/>
        <v>0</v>
      </c>
    </row>
    <row r="142" spans="1:5" x14ac:dyDescent="0.25">
      <c r="A142" s="38" t="s">
        <v>336</v>
      </c>
      <c r="B142" s="5" t="s">
        <v>337</v>
      </c>
      <c r="C142" s="97">
        <v>74130</v>
      </c>
      <c r="D142" s="88">
        <f t="shared" si="3"/>
        <v>75612.600000000006</v>
      </c>
      <c r="E142" s="88">
        <f t="shared" si="3"/>
        <v>77124.852000000014</v>
      </c>
    </row>
    <row r="143" spans="1:5" x14ac:dyDescent="0.25">
      <c r="A143" s="38" t="s">
        <v>338</v>
      </c>
      <c r="B143" s="5" t="s">
        <v>339</v>
      </c>
      <c r="C143" s="97"/>
      <c r="D143" s="88">
        <f t="shared" si="3"/>
        <v>0</v>
      </c>
      <c r="E143" s="88">
        <f t="shared" si="3"/>
        <v>0</v>
      </c>
    </row>
    <row r="144" spans="1:5" x14ac:dyDescent="0.25">
      <c r="A144" s="13" t="s">
        <v>469</v>
      </c>
      <c r="B144" s="5" t="s">
        <v>340</v>
      </c>
      <c r="C144" s="97"/>
      <c r="D144" s="88">
        <f t="shared" si="3"/>
        <v>0</v>
      </c>
      <c r="E144" s="88">
        <f t="shared" si="3"/>
        <v>0</v>
      </c>
    </row>
    <row r="145" spans="1:5" s="82" customFormat="1" x14ac:dyDescent="0.25">
      <c r="A145" s="15" t="s">
        <v>488</v>
      </c>
      <c r="B145" s="7" t="s">
        <v>341</v>
      </c>
      <c r="C145" s="105">
        <v>82997</v>
      </c>
      <c r="D145" s="111">
        <f t="shared" si="3"/>
        <v>84656.94</v>
      </c>
      <c r="E145" s="111">
        <f t="shared" si="3"/>
        <v>86350.078800000003</v>
      </c>
    </row>
    <row r="146" spans="1:5" x14ac:dyDescent="0.25">
      <c r="A146" s="13" t="s">
        <v>342</v>
      </c>
      <c r="B146" s="5" t="s">
        <v>343</v>
      </c>
      <c r="C146" s="97"/>
      <c r="D146" s="88">
        <f t="shared" si="3"/>
        <v>0</v>
      </c>
      <c r="E146" s="88">
        <f t="shared" si="3"/>
        <v>0</v>
      </c>
    </row>
    <row r="147" spans="1:5" x14ac:dyDescent="0.25">
      <c r="A147" s="13" t="s">
        <v>344</v>
      </c>
      <c r="B147" s="5" t="s">
        <v>345</v>
      </c>
      <c r="C147" s="97"/>
      <c r="D147" s="88">
        <f t="shared" si="3"/>
        <v>0</v>
      </c>
      <c r="E147" s="88">
        <f t="shared" si="3"/>
        <v>0</v>
      </c>
    </row>
    <row r="148" spans="1:5" x14ac:dyDescent="0.25">
      <c r="A148" s="38" t="s">
        <v>346</v>
      </c>
      <c r="B148" s="5" t="s">
        <v>347</v>
      </c>
      <c r="C148" s="97"/>
      <c r="D148" s="88">
        <f t="shared" si="3"/>
        <v>0</v>
      </c>
      <c r="E148" s="88">
        <f t="shared" si="3"/>
        <v>0</v>
      </c>
    </row>
    <row r="149" spans="1:5" x14ac:dyDescent="0.25">
      <c r="A149" s="38" t="s">
        <v>470</v>
      </c>
      <c r="B149" s="5" t="s">
        <v>348</v>
      </c>
      <c r="C149" s="97"/>
      <c r="D149" s="88">
        <f t="shared" si="3"/>
        <v>0</v>
      </c>
      <c r="E149" s="88">
        <f t="shared" si="3"/>
        <v>0</v>
      </c>
    </row>
    <row r="150" spans="1:5" s="82" customFormat="1" x14ac:dyDescent="0.25">
      <c r="A150" s="14" t="s">
        <v>489</v>
      </c>
      <c r="B150" s="7" t="s">
        <v>349</v>
      </c>
      <c r="C150" s="105"/>
      <c r="D150" s="111">
        <f t="shared" si="3"/>
        <v>0</v>
      </c>
      <c r="E150" s="111">
        <f t="shared" si="3"/>
        <v>0</v>
      </c>
    </row>
    <row r="151" spans="1:5" s="82" customFormat="1" x14ac:dyDescent="0.25">
      <c r="A151" s="15" t="s">
        <v>350</v>
      </c>
      <c r="B151" s="7" t="s">
        <v>351</v>
      </c>
      <c r="C151" s="105"/>
      <c r="D151" s="111">
        <f t="shared" si="3"/>
        <v>0</v>
      </c>
      <c r="E151" s="111">
        <f t="shared" si="3"/>
        <v>0</v>
      </c>
    </row>
    <row r="152" spans="1:5" s="82" customFormat="1" ht="15.75" x14ac:dyDescent="0.25">
      <c r="A152" s="41" t="s">
        <v>490</v>
      </c>
      <c r="B152" s="42" t="s">
        <v>352</v>
      </c>
      <c r="C152" s="113">
        <f>SUM(C145:C151)</f>
        <v>82997</v>
      </c>
      <c r="D152" s="150">
        <f t="shared" si="3"/>
        <v>84656.94</v>
      </c>
      <c r="E152" s="150">
        <f t="shared" si="3"/>
        <v>86350.078800000003</v>
      </c>
    </row>
    <row r="153" spans="1:5" s="82" customFormat="1" ht="15.75" x14ac:dyDescent="0.25">
      <c r="A153" s="115" t="s">
        <v>472</v>
      </c>
      <c r="B153" s="115"/>
      <c r="C153" s="116">
        <f>C130+C152</f>
        <v>372799</v>
      </c>
      <c r="D153" s="117">
        <f t="shared" si="3"/>
        <v>380254.98</v>
      </c>
      <c r="E153" s="117">
        <f t="shared" si="3"/>
        <v>387860.0796</v>
      </c>
    </row>
  </sheetData>
  <mergeCells count="2">
    <mergeCell ref="A2:E2"/>
    <mergeCell ref="A3:E3"/>
  </mergeCells>
  <phoneticPr fontId="27" type="noConversion"/>
  <pageMargins left="1.2598425196850394" right="0.43307086614173229" top="0.74803149606299213" bottom="0.74803149606299213" header="0.31496062992125984" footer="0.31496062992125984"/>
  <pageSetup paperSize="8" scale="75" fitToHeight="2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8"/>
  <sheetViews>
    <sheetView topLeftCell="A187" zoomScale="90" zoomScaleNormal="90" workbookViewId="0">
      <selection activeCell="O100" sqref="O100"/>
    </sheetView>
  </sheetViews>
  <sheetFormatPr defaultRowHeight="15" x14ac:dyDescent="0.25"/>
  <cols>
    <col min="1" max="1" width="77.28515625" customWidth="1"/>
    <col min="3" max="3" width="10.28515625" style="84" bestFit="1" customWidth="1"/>
    <col min="4" max="5" width="12.5703125" style="84" customWidth="1"/>
    <col min="6" max="6" width="10" style="84" customWidth="1"/>
    <col min="7" max="7" width="9.7109375" style="84" customWidth="1"/>
    <col min="8" max="9" width="10.42578125" style="84" customWidth="1"/>
    <col min="10" max="10" width="15.28515625" style="84" bestFit="1" customWidth="1"/>
    <col min="11" max="11" width="16.140625" style="84" bestFit="1" customWidth="1"/>
    <col min="12" max="12" width="12.140625" style="84" bestFit="1" customWidth="1"/>
    <col min="13" max="13" width="14.140625" style="84" bestFit="1" customWidth="1"/>
    <col min="14" max="14" width="14" style="84" bestFit="1" customWidth="1"/>
    <col min="15" max="15" width="21.140625" style="146" customWidth="1"/>
  </cols>
  <sheetData>
    <row r="1" spans="1:17" x14ac:dyDescent="0.25">
      <c r="A1" s="69"/>
      <c r="B1" s="70"/>
      <c r="C1" s="142"/>
      <c r="D1" s="142"/>
      <c r="E1" s="142"/>
      <c r="F1" s="142"/>
    </row>
    <row r="2" spans="1:17" ht="28.5" customHeight="1" x14ac:dyDescent="0.25">
      <c r="A2" s="290" t="s">
        <v>688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</row>
    <row r="3" spans="1:17" ht="26.25" customHeight="1" x14ac:dyDescent="0.25">
      <c r="A3" s="297" t="s">
        <v>716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</row>
    <row r="4" spans="1:17" x14ac:dyDescent="0.25">
      <c r="D4" s="84">
        <f>O7612</f>
        <v>0</v>
      </c>
      <c r="O4" s="146" t="s">
        <v>572</v>
      </c>
    </row>
    <row r="5" spans="1:17" x14ac:dyDescent="0.25">
      <c r="A5" s="77" t="s">
        <v>0</v>
      </c>
    </row>
    <row r="6" spans="1:17" s="94" customFormat="1" ht="25.5" x14ac:dyDescent="0.25">
      <c r="A6" s="2" t="s">
        <v>59</v>
      </c>
      <c r="B6" s="3" t="s">
        <v>60</v>
      </c>
      <c r="C6" s="162" t="s">
        <v>12</v>
      </c>
      <c r="D6" s="162" t="s">
        <v>13</v>
      </c>
      <c r="E6" s="162" t="s">
        <v>14</v>
      </c>
      <c r="F6" s="162" t="s">
        <v>15</v>
      </c>
      <c r="G6" s="162" t="s">
        <v>16</v>
      </c>
      <c r="H6" s="162" t="s">
        <v>17</v>
      </c>
      <c r="I6" s="162" t="s">
        <v>18</v>
      </c>
      <c r="J6" s="162" t="s">
        <v>19</v>
      </c>
      <c r="K6" s="162" t="s">
        <v>20</v>
      </c>
      <c r="L6" s="162" t="s">
        <v>21</v>
      </c>
      <c r="M6" s="162" t="s">
        <v>22</v>
      </c>
      <c r="N6" s="162" t="s">
        <v>23</v>
      </c>
      <c r="O6" s="162" t="s">
        <v>1</v>
      </c>
      <c r="P6" s="148"/>
      <c r="Q6" s="148"/>
    </row>
    <row r="7" spans="1:17" x14ac:dyDescent="0.25">
      <c r="A7" s="29" t="s">
        <v>61</v>
      </c>
      <c r="B7" s="30" t="s">
        <v>62</v>
      </c>
      <c r="C7" s="100">
        <v>945</v>
      </c>
      <c r="D7" s="100">
        <v>945</v>
      </c>
      <c r="E7" s="100">
        <v>945</v>
      </c>
      <c r="F7" s="100">
        <v>945</v>
      </c>
      <c r="G7" s="100">
        <v>945</v>
      </c>
      <c r="H7" s="100">
        <v>945</v>
      </c>
      <c r="I7" s="100">
        <v>945</v>
      </c>
      <c r="J7" s="100">
        <v>945</v>
      </c>
      <c r="K7" s="100">
        <v>945</v>
      </c>
      <c r="L7" s="100">
        <v>945</v>
      </c>
      <c r="M7" s="100">
        <v>945</v>
      </c>
      <c r="N7" s="100">
        <v>945</v>
      </c>
      <c r="O7" s="106">
        <f>SUM(C7:N7)</f>
        <v>11340</v>
      </c>
      <c r="P7" s="4"/>
      <c r="Q7" s="4"/>
    </row>
    <row r="8" spans="1:17" x14ac:dyDescent="0.25">
      <c r="A8" s="29" t="s">
        <v>63</v>
      </c>
      <c r="B8" s="31" t="s">
        <v>64</v>
      </c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6">
        <f t="shared" ref="O8:O71" si="0">SUM(C8:N8)</f>
        <v>0</v>
      </c>
      <c r="P8" s="4"/>
      <c r="Q8" s="4"/>
    </row>
    <row r="9" spans="1:17" x14ac:dyDescent="0.25">
      <c r="A9" s="29" t="s">
        <v>65</v>
      </c>
      <c r="B9" s="31" t="s">
        <v>66</v>
      </c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>
        <v>500</v>
      </c>
      <c r="O9" s="106">
        <f t="shared" si="0"/>
        <v>500</v>
      </c>
      <c r="P9" s="4"/>
      <c r="Q9" s="4"/>
    </row>
    <row r="10" spans="1:17" x14ac:dyDescent="0.25">
      <c r="A10" s="32" t="s">
        <v>67</v>
      </c>
      <c r="B10" s="31" t="s">
        <v>68</v>
      </c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6">
        <f t="shared" si="0"/>
        <v>0</v>
      </c>
      <c r="P10" s="4"/>
      <c r="Q10" s="4"/>
    </row>
    <row r="11" spans="1:17" x14ac:dyDescent="0.25">
      <c r="A11" s="32" t="s">
        <v>69</v>
      </c>
      <c r="B11" s="31" t="s">
        <v>70</v>
      </c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6">
        <f t="shared" si="0"/>
        <v>0</v>
      </c>
      <c r="P11" s="4"/>
      <c r="Q11" s="4"/>
    </row>
    <row r="12" spans="1:17" x14ac:dyDescent="0.25">
      <c r="A12" s="32" t="s">
        <v>71</v>
      </c>
      <c r="B12" s="31" t="s">
        <v>72</v>
      </c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6">
        <f t="shared" si="0"/>
        <v>0</v>
      </c>
      <c r="P12" s="4"/>
      <c r="Q12" s="4"/>
    </row>
    <row r="13" spans="1:17" x14ac:dyDescent="0.25">
      <c r="A13" s="32" t="s">
        <v>73</v>
      </c>
      <c r="B13" s="31" t="s">
        <v>74</v>
      </c>
      <c r="C13" s="100">
        <v>32</v>
      </c>
      <c r="D13" s="100">
        <v>40</v>
      </c>
      <c r="E13" s="100">
        <v>40</v>
      </c>
      <c r="F13" s="100">
        <v>40</v>
      </c>
      <c r="G13" s="100">
        <v>40</v>
      </c>
      <c r="H13" s="100">
        <v>93</v>
      </c>
      <c r="I13" s="100">
        <v>40</v>
      </c>
      <c r="J13" s="100">
        <v>40</v>
      </c>
      <c r="K13" s="100">
        <v>40</v>
      </c>
      <c r="L13" s="100">
        <v>40</v>
      </c>
      <c r="M13" s="100">
        <v>40</v>
      </c>
      <c r="N13" s="100">
        <v>40</v>
      </c>
      <c r="O13" s="106">
        <f t="shared" si="0"/>
        <v>525</v>
      </c>
      <c r="P13" s="4"/>
      <c r="Q13" s="4"/>
    </row>
    <row r="14" spans="1:17" x14ac:dyDescent="0.25">
      <c r="A14" s="32" t="s">
        <v>75</v>
      </c>
      <c r="B14" s="31" t="s">
        <v>76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6">
        <f t="shared" si="0"/>
        <v>0</v>
      </c>
      <c r="P14" s="4"/>
      <c r="Q14" s="4"/>
    </row>
    <row r="15" spans="1:17" x14ac:dyDescent="0.25">
      <c r="A15" s="5" t="s">
        <v>77</v>
      </c>
      <c r="B15" s="31" t="s">
        <v>78</v>
      </c>
      <c r="C15" s="100">
        <v>10</v>
      </c>
      <c r="D15" s="100">
        <v>10</v>
      </c>
      <c r="E15" s="100">
        <v>10</v>
      </c>
      <c r="F15" s="100">
        <v>10</v>
      </c>
      <c r="G15" s="100">
        <v>10</v>
      </c>
      <c r="H15" s="100">
        <v>10</v>
      </c>
      <c r="I15" s="100">
        <v>10</v>
      </c>
      <c r="J15" s="100">
        <v>10</v>
      </c>
      <c r="K15" s="100">
        <v>10</v>
      </c>
      <c r="L15" s="100">
        <v>10</v>
      </c>
      <c r="M15" s="100">
        <v>10</v>
      </c>
      <c r="N15" s="100">
        <v>10</v>
      </c>
      <c r="O15" s="106">
        <f t="shared" si="0"/>
        <v>120</v>
      </c>
      <c r="P15" s="4"/>
      <c r="Q15" s="4"/>
    </row>
    <row r="16" spans="1:17" x14ac:dyDescent="0.25">
      <c r="A16" s="5" t="s">
        <v>79</v>
      </c>
      <c r="B16" s="31" t="s">
        <v>80</v>
      </c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6">
        <f t="shared" si="0"/>
        <v>0</v>
      </c>
      <c r="P16" s="4"/>
      <c r="Q16" s="4"/>
    </row>
    <row r="17" spans="1:17" x14ac:dyDescent="0.25">
      <c r="A17" s="5" t="s">
        <v>81</v>
      </c>
      <c r="B17" s="31" t="s">
        <v>82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6">
        <f t="shared" si="0"/>
        <v>0</v>
      </c>
      <c r="P17" s="4"/>
      <c r="Q17" s="4"/>
    </row>
    <row r="18" spans="1:17" x14ac:dyDescent="0.25">
      <c r="A18" s="5" t="s">
        <v>83</v>
      </c>
      <c r="B18" s="31" t="s">
        <v>84</v>
      </c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6">
        <f t="shared" si="0"/>
        <v>0</v>
      </c>
      <c r="P18" s="4"/>
      <c r="Q18" s="4"/>
    </row>
    <row r="19" spans="1:17" x14ac:dyDescent="0.25">
      <c r="A19" s="5" t="s">
        <v>401</v>
      </c>
      <c r="B19" s="31" t="s">
        <v>85</v>
      </c>
      <c r="C19" s="100"/>
      <c r="D19" s="100"/>
      <c r="E19" s="100"/>
      <c r="F19" s="100"/>
      <c r="G19" s="100"/>
      <c r="H19" s="100">
        <v>125</v>
      </c>
      <c r="I19" s="100"/>
      <c r="J19" s="100"/>
      <c r="K19" s="100"/>
      <c r="L19" s="100"/>
      <c r="M19" s="100"/>
      <c r="N19" s="100"/>
      <c r="O19" s="106">
        <f t="shared" si="0"/>
        <v>125</v>
      </c>
      <c r="P19" s="4"/>
      <c r="Q19" s="4"/>
    </row>
    <row r="20" spans="1:17" s="82" customFormat="1" x14ac:dyDescent="0.25">
      <c r="A20" s="33" t="s">
        <v>353</v>
      </c>
      <c r="B20" s="34" t="s">
        <v>86</v>
      </c>
      <c r="C20" s="107">
        <f>SUM(C7:C19)</f>
        <v>987</v>
      </c>
      <c r="D20" s="107">
        <f t="shared" ref="D20:N20" si="1">SUM(D7:D19)</f>
        <v>995</v>
      </c>
      <c r="E20" s="107">
        <f t="shared" si="1"/>
        <v>995</v>
      </c>
      <c r="F20" s="107">
        <f t="shared" si="1"/>
        <v>995</v>
      </c>
      <c r="G20" s="107">
        <f t="shared" si="1"/>
        <v>995</v>
      </c>
      <c r="H20" s="107">
        <f t="shared" si="1"/>
        <v>1173</v>
      </c>
      <c r="I20" s="107">
        <f t="shared" si="1"/>
        <v>995</v>
      </c>
      <c r="J20" s="107">
        <f t="shared" si="1"/>
        <v>995</v>
      </c>
      <c r="K20" s="107">
        <f t="shared" si="1"/>
        <v>995</v>
      </c>
      <c r="L20" s="107">
        <f t="shared" si="1"/>
        <v>995</v>
      </c>
      <c r="M20" s="107">
        <f t="shared" si="1"/>
        <v>995</v>
      </c>
      <c r="N20" s="107">
        <f t="shared" si="1"/>
        <v>1495</v>
      </c>
      <c r="O20" s="106">
        <f t="shared" si="0"/>
        <v>12610</v>
      </c>
      <c r="P20" s="77"/>
      <c r="Q20" s="77"/>
    </row>
    <row r="21" spans="1:17" x14ac:dyDescent="0.25">
      <c r="A21" s="5" t="s">
        <v>87</v>
      </c>
      <c r="B21" s="31" t="s">
        <v>88</v>
      </c>
      <c r="C21" s="100">
        <v>640</v>
      </c>
      <c r="D21" s="100">
        <v>640</v>
      </c>
      <c r="E21" s="100">
        <v>640</v>
      </c>
      <c r="F21" s="100">
        <v>640</v>
      </c>
      <c r="G21" s="100">
        <v>640</v>
      </c>
      <c r="H21" s="100">
        <v>675</v>
      </c>
      <c r="I21" s="100">
        <v>640</v>
      </c>
      <c r="J21" s="100">
        <v>640</v>
      </c>
      <c r="K21" s="100">
        <v>640</v>
      </c>
      <c r="L21" s="100">
        <v>640</v>
      </c>
      <c r="M21" s="100">
        <v>640</v>
      </c>
      <c r="N21" s="100">
        <v>685</v>
      </c>
      <c r="O21" s="106">
        <f t="shared" si="0"/>
        <v>7760</v>
      </c>
      <c r="P21" s="4"/>
      <c r="Q21" s="4"/>
    </row>
    <row r="22" spans="1:17" ht="30" x14ac:dyDescent="0.25">
      <c r="A22" s="5" t="s">
        <v>89</v>
      </c>
      <c r="B22" s="31" t="s">
        <v>90</v>
      </c>
      <c r="C22" s="100">
        <v>4</v>
      </c>
      <c r="D22" s="100">
        <v>24</v>
      </c>
      <c r="E22" s="100">
        <v>24</v>
      </c>
      <c r="F22" s="100">
        <v>24</v>
      </c>
      <c r="G22" s="100">
        <v>24</v>
      </c>
      <c r="H22" s="100">
        <v>24</v>
      </c>
      <c r="I22" s="100">
        <v>24</v>
      </c>
      <c r="J22" s="100">
        <v>24</v>
      </c>
      <c r="K22" s="100">
        <v>24</v>
      </c>
      <c r="L22" s="100">
        <v>24</v>
      </c>
      <c r="M22" s="100">
        <v>16</v>
      </c>
      <c r="N22" s="100">
        <v>24</v>
      </c>
      <c r="O22" s="106">
        <v>53</v>
      </c>
      <c r="P22" s="4"/>
      <c r="Q22" s="4"/>
    </row>
    <row r="23" spans="1:17" x14ac:dyDescent="0.25">
      <c r="A23" s="6" t="s">
        <v>91</v>
      </c>
      <c r="B23" s="31" t="s">
        <v>92</v>
      </c>
      <c r="C23" s="100"/>
      <c r="D23" s="100"/>
      <c r="E23" s="100"/>
      <c r="F23" s="100">
        <v>750</v>
      </c>
      <c r="G23" s="100"/>
      <c r="H23" s="100">
        <v>1050</v>
      </c>
      <c r="I23" s="100"/>
      <c r="J23" s="100"/>
      <c r="K23" s="100">
        <v>750</v>
      </c>
      <c r="L23" s="100"/>
      <c r="M23" s="100"/>
      <c r="N23" s="100">
        <v>1860</v>
      </c>
      <c r="O23" s="106">
        <f t="shared" si="0"/>
        <v>4410</v>
      </c>
      <c r="P23" s="4"/>
      <c r="Q23" s="4"/>
    </row>
    <row r="24" spans="1:17" s="82" customFormat="1" x14ac:dyDescent="0.25">
      <c r="A24" s="7" t="s">
        <v>354</v>
      </c>
      <c r="B24" s="34" t="s">
        <v>93</v>
      </c>
      <c r="C24" s="107">
        <f>SUM(C21:C23)</f>
        <v>644</v>
      </c>
      <c r="D24" s="107">
        <f t="shared" ref="D24:O24" si="2">SUM(D21:D23)</f>
        <v>664</v>
      </c>
      <c r="E24" s="107">
        <f t="shared" si="2"/>
        <v>664</v>
      </c>
      <c r="F24" s="107">
        <f t="shared" si="2"/>
        <v>1414</v>
      </c>
      <c r="G24" s="107">
        <f t="shared" si="2"/>
        <v>664</v>
      </c>
      <c r="H24" s="107">
        <f t="shared" si="2"/>
        <v>1749</v>
      </c>
      <c r="I24" s="107">
        <f t="shared" si="2"/>
        <v>664</v>
      </c>
      <c r="J24" s="107">
        <f t="shared" si="2"/>
        <v>664</v>
      </c>
      <c r="K24" s="107">
        <f t="shared" si="2"/>
        <v>1414</v>
      </c>
      <c r="L24" s="107">
        <f t="shared" si="2"/>
        <v>664</v>
      </c>
      <c r="M24" s="107">
        <f t="shared" si="2"/>
        <v>656</v>
      </c>
      <c r="N24" s="107">
        <f t="shared" si="2"/>
        <v>2569</v>
      </c>
      <c r="O24" s="107">
        <f t="shared" si="2"/>
        <v>12223</v>
      </c>
      <c r="P24" s="77"/>
      <c r="Q24" s="77"/>
    </row>
    <row r="25" spans="1:17" s="82" customFormat="1" x14ac:dyDescent="0.25">
      <c r="A25" s="51" t="s">
        <v>431</v>
      </c>
      <c r="B25" s="52" t="s">
        <v>94</v>
      </c>
      <c r="C25" s="107">
        <f>C20+C24</f>
        <v>1631</v>
      </c>
      <c r="D25" s="107">
        <f t="shared" ref="D25:N25" si="3">D20+D24</f>
        <v>1659</v>
      </c>
      <c r="E25" s="107">
        <f t="shared" si="3"/>
        <v>1659</v>
      </c>
      <c r="F25" s="107">
        <f t="shared" si="3"/>
        <v>2409</v>
      </c>
      <c r="G25" s="107">
        <f t="shared" si="3"/>
        <v>1659</v>
      </c>
      <c r="H25" s="107">
        <f t="shared" si="3"/>
        <v>2922</v>
      </c>
      <c r="I25" s="107">
        <f t="shared" si="3"/>
        <v>1659</v>
      </c>
      <c r="J25" s="107">
        <f t="shared" si="3"/>
        <v>1659</v>
      </c>
      <c r="K25" s="107">
        <f t="shared" si="3"/>
        <v>2409</v>
      </c>
      <c r="L25" s="107">
        <f t="shared" si="3"/>
        <v>1659</v>
      </c>
      <c r="M25" s="107">
        <f t="shared" si="3"/>
        <v>1651</v>
      </c>
      <c r="N25" s="107">
        <f t="shared" si="3"/>
        <v>4064</v>
      </c>
      <c r="O25" s="106">
        <f t="shared" si="0"/>
        <v>25040</v>
      </c>
      <c r="P25" s="77"/>
      <c r="Q25" s="77"/>
    </row>
    <row r="26" spans="1:17" s="82" customFormat="1" x14ac:dyDescent="0.25">
      <c r="A26" s="40" t="s">
        <v>402</v>
      </c>
      <c r="B26" s="52" t="s">
        <v>95</v>
      </c>
      <c r="C26" s="107">
        <v>300</v>
      </c>
      <c r="D26" s="107">
        <v>300</v>
      </c>
      <c r="E26" s="107">
        <v>300</v>
      </c>
      <c r="F26" s="107">
        <v>420</v>
      </c>
      <c r="G26" s="107">
        <v>290</v>
      </c>
      <c r="H26" s="107">
        <v>510</v>
      </c>
      <c r="I26" s="107">
        <v>300</v>
      </c>
      <c r="J26" s="107">
        <v>300</v>
      </c>
      <c r="K26" s="107">
        <v>403</v>
      </c>
      <c r="L26" s="107">
        <v>300</v>
      </c>
      <c r="M26" s="107">
        <v>300</v>
      </c>
      <c r="N26" s="107">
        <v>687</v>
      </c>
      <c r="O26" s="106">
        <f t="shared" si="0"/>
        <v>4410</v>
      </c>
      <c r="P26" s="77"/>
      <c r="Q26" s="77"/>
    </row>
    <row r="27" spans="1:17" x14ac:dyDescent="0.25">
      <c r="A27" s="5" t="s">
        <v>96</v>
      </c>
      <c r="B27" s="31" t="s">
        <v>97</v>
      </c>
      <c r="C27" s="100">
        <v>76</v>
      </c>
      <c r="D27" s="100">
        <v>76</v>
      </c>
      <c r="E27" s="100">
        <v>76</v>
      </c>
      <c r="F27" s="100">
        <v>96</v>
      </c>
      <c r="G27" s="100">
        <v>70</v>
      </c>
      <c r="H27" s="100">
        <v>88</v>
      </c>
      <c r="I27" s="100">
        <v>110</v>
      </c>
      <c r="J27" s="100">
        <v>110</v>
      </c>
      <c r="K27" s="100">
        <v>120</v>
      </c>
      <c r="L27" s="100">
        <v>98</v>
      </c>
      <c r="M27" s="100">
        <v>90</v>
      </c>
      <c r="N27" s="100">
        <v>90</v>
      </c>
      <c r="O27" s="106">
        <f t="shared" si="0"/>
        <v>1100</v>
      </c>
      <c r="P27" s="4"/>
      <c r="Q27" s="4"/>
    </row>
    <row r="28" spans="1:17" x14ac:dyDescent="0.25">
      <c r="A28" s="5" t="s">
        <v>98</v>
      </c>
      <c r="B28" s="31" t="s">
        <v>99</v>
      </c>
      <c r="C28" s="100">
        <v>75</v>
      </c>
      <c r="D28" s="100">
        <v>85</v>
      </c>
      <c r="E28" s="100">
        <v>95</v>
      </c>
      <c r="F28" s="100">
        <v>220</v>
      </c>
      <c r="G28" s="100">
        <v>230</v>
      </c>
      <c r="H28" s="100">
        <v>250</v>
      </c>
      <c r="I28" s="100">
        <v>260</v>
      </c>
      <c r="J28" s="100">
        <v>270</v>
      </c>
      <c r="K28" s="100">
        <v>240</v>
      </c>
      <c r="L28" s="100">
        <v>95</v>
      </c>
      <c r="M28" s="100">
        <v>95</v>
      </c>
      <c r="N28" s="100">
        <v>85</v>
      </c>
      <c r="O28" s="106">
        <f t="shared" si="0"/>
        <v>2000</v>
      </c>
      <c r="P28" s="4"/>
      <c r="Q28" s="4"/>
    </row>
    <row r="29" spans="1:17" x14ac:dyDescent="0.25">
      <c r="A29" s="5" t="s">
        <v>100</v>
      </c>
      <c r="B29" s="31" t="s">
        <v>101</v>
      </c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6">
        <f t="shared" si="0"/>
        <v>0</v>
      </c>
      <c r="P29" s="4"/>
      <c r="Q29" s="4"/>
    </row>
    <row r="30" spans="1:17" s="82" customFormat="1" x14ac:dyDescent="0.25">
      <c r="A30" s="7" t="s">
        <v>355</v>
      </c>
      <c r="B30" s="34" t="s">
        <v>102</v>
      </c>
      <c r="C30" s="107">
        <f t="shared" ref="C30:N30" si="4">SUM(C27:C29)</f>
        <v>151</v>
      </c>
      <c r="D30" s="107">
        <f t="shared" si="4"/>
        <v>161</v>
      </c>
      <c r="E30" s="107">
        <f t="shared" si="4"/>
        <v>171</v>
      </c>
      <c r="F30" s="107">
        <f t="shared" si="4"/>
        <v>316</v>
      </c>
      <c r="G30" s="107">
        <f t="shared" si="4"/>
        <v>300</v>
      </c>
      <c r="H30" s="107">
        <f t="shared" si="4"/>
        <v>338</v>
      </c>
      <c r="I30" s="107">
        <f t="shared" si="4"/>
        <v>370</v>
      </c>
      <c r="J30" s="107">
        <f t="shared" si="4"/>
        <v>380</v>
      </c>
      <c r="K30" s="107">
        <f t="shared" si="4"/>
        <v>360</v>
      </c>
      <c r="L30" s="107">
        <f t="shared" si="4"/>
        <v>193</v>
      </c>
      <c r="M30" s="107">
        <f t="shared" si="4"/>
        <v>185</v>
      </c>
      <c r="N30" s="107">
        <f t="shared" si="4"/>
        <v>175</v>
      </c>
      <c r="O30" s="106">
        <f t="shared" si="0"/>
        <v>3100</v>
      </c>
      <c r="P30" s="77"/>
      <c r="Q30" s="77"/>
    </row>
    <row r="31" spans="1:17" x14ac:dyDescent="0.25">
      <c r="A31" s="5" t="s">
        <v>103</v>
      </c>
      <c r="B31" s="31" t="s">
        <v>104</v>
      </c>
      <c r="C31" s="100">
        <v>117</v>
      </c>
      <c r="D31" s="100">
        <v>117</v>
      </c>
      <c r="E31" s="100">
        <v>117</v>
      </c>
      <c r="F31" s="100">
        <v>117</v>
      </c>
      <c r="G31" s="100">
        <v>117</v>
      </c>
      <c r="H31" s="100">
        <v>117</v>
      </c>
      <c r="I31" s="100">
        <v>117</v>
      </c>
      <c r="J31" s="100">
        <v>117</v>
      </c>
      <c r="K31" s="100">
        <v>116</v>
      </c>
      <c r="L31" s="100">
        <v>116</v>
      </c>
      <c r="M31" s="100">
        <v>116</v>
      </c>
      <c r="N31" s="100">
        <v>116</v>
      </c>
      <c r="O31" s="106">
        <f t="shared" si="0"/>
        <v>1400</v>
      </c>
      <c r="P31" s="4"/>
      <c r="Q31" s="4"/>
    </row>
    <row r="32" spans="1:17" x14ac:dyDescent="0.25">
      <c r="A32" s="5" t="s">
        <v>105</v>
      </c>
      <c r="B32" s="31" t="s">
        <v>106</v>
      </c>
      <c r="C32" s="100">
        <v>25</v>
      </c>
      <c r="D32" s="100">
        <v>25</v>
      </c>
      <c r="E32" s="100">
        <v>25</v>
      </c>
      <c r="F32" s="100">
        <v>25</v>
      </c>
      <c r="G32" s="100">
        <v>25</v>
      </c>
      <c r="H32" s="100">
        <v>25</v>
      </c>
      <c r="I32" s="100">
        <v>25</v>
      </c>
      <c r="J32" s="100">
        <v>25</v>
      </c>
      <c r="K32" s="100">
        <v>25</v>
      </c>
      <c r="L32" s="100">
        <v>25</v>
      </c>
      <c r="M32" s="100">
        <v>25</v>
      </c>
      <c r="N32" s="100">
        <v>25</v>
      </c>
      <c r="O32" s="106">
        <f t="shared" si="0"/>
        <v>300</v>
      </c>
      <c r="P32" s="4"/>
      <c r="Q32" s="4"/>
    </row>
    <row r="33" spans="1:17" s="82" customFormat="1" x14ac:dyDescent="0.25">
      <c r="A33" s="7" t="s">
        <v>432</v>
      </c>
      <c r="B33" s="34" t="s">
        <v>107</v>
      </c>
      <c r="C33" s="107">
        <f>SUM(C31:C32)</f>
        <v>142</v>
      </c>
      <c r="D33" s="107">
        <f t="shared" ref="D33:N33" si="5">SUM(D31:D32)</f>
        <v>142</v>
      </c>
      <c r="E33" s="107">
        <f t="shared" si="5"/>
        <v>142</v>
      </c>
      <c r="F33" s="107">
        <f t="shared" si="5"/>
        <v>142</v>
      </c>
      <c r="G33" s="107">
        <f t="shared" si="5"/>
        <v>142</v>
      </c>
      <c r="H33" s="107">
        <f t="shared" si="5"/>
        <v>142</v>
      </c>
      <c r="I33" s="107">
        <f t="shared" si="5"/>
        <v>142</v>
      </c>
      <c r="J33" s="107">
        <f t="shared" si="5"/>
        <v>142</v>
      </c>
      <c r="K33" s="107">
        <f t="shared" si="5"/>
        <v>141</v>
      </c>
      <c r="L33" s="107">
        <f t="shared" si="5"/>
        <v>141</v>
      </c>
      <c r="M33" s="107">
        <f t="shared" si="5"/>
        <v>141</v>
      </c>
      <c r="N33" s="107">
        <f t="shared" si="5"/>
        <v>141</v>
      </c>
      <c r="O33" s="106">
        <f t="shared" si="0"/>
        <v>1700</v>
      </c>
      <c r="P33" s="77"/>
      <c r="Q33" s="77"/>
    </row>
    <row r="34" spans="1:17" x14ac:dyDescent="0.25">
      <c r="A34" s="5" t="s">
        <v>108</v>
      </c>
      <c r="B34" s="31" t="s">
        <v>109</v>
      </c>
      <c r="C34" s="100">
        <v>295</v>
      </c>
      <c r="D34" s="100">
        <v>280</v>
      </c>
      <c r="E34" s="100">
        <v>270</v>
      </c>
      <c r="F34" s="100">
        <v>270</v>
      </c>
      <c r="G34" s="100">
        <v>230</v>
      </c>
      <c r="H34" s="100">
        <v>230</v>
      </c>
      <c r="I34" s="100">
        <v>230</v>
      </c>
      <c r="J34" s="100">
        <v>220</v>
      </c>
      <c r="K34" s="100">
        <v>220</v>
      </c>
      <c r="L34" s="100">
        <v>230</v>
      </c>
      <c r="M34" s="100">
        <v>291</v>
      </c>
      <c r="N34" s="100">
        <v>290</v>
      </c>
      <c r="O34" s="106">
        <f t="shared" si="0"/>
        <v>3056</v>
      </c>
      <c r="P34" s="4"/>
      <c r="Q34" s="4"/>
    </row>
    <row r="35" spans="1:17" x14ac:dyDescent="0.25">
      <c r="A35" s="5" t="s">
        <v>110</v>
      </c>
      <c r="B35" s="31" t="s">
        <v>111</v>
      </c>
      <c r="C35" s="100"/>
      <c r="D35" s="100"/>
      <c r="E35" s="100"/>
      <c r="F35" s="100"/>
      <c r="G35" s="100"/>
      <c r="H35" s="100"/>
      <c r="I35" s="100"/>
      <c r="J35" s="100">
        <v>300</v>
      </c>
      <c r="K35" s="100"/>
      <c r="L35" s="100"/>
      <c r="M35" s="100"/>
      <c r="N35" s="100"/>
      <c r="O35" s="106">
        <f t="shared" si="0"/>
        <v>300</v>
      </c>
      <c r="P35" s="4"/>
      <c r="Q35" s="4"/>
    </row>
    <row r="36" spans="1:17" x14ac:dyDescent="0.25">
      <c r="A36" s="5" t="s">
        <v>403</v>
      </c>
      <c r="B36" s="31" t="s">
        <v>112</v>
      </c>
      <c r="C36" s="100">
        <v>167</v>
      </c>
      <c r="D36" s="100">
        <v>165</v>
      </c>
      <c r="E36" s="100">
        <v>165</v>
      </c>
      <c r="F36" s="100">
        <v>167</v>
      </c>
      <c r="G36" s="100">
        <v>167</v>
      </c>
      <c r="H36" s="100">
        <v>167</v>
      </c>
      <c r="I36" s="100">
        <v>167</v>
      </c>
      <c r="J36" s="100">
        <v>667</v>
      </c>
      <c r="K36" s="100">
        <v>167</v>
      </c>
      <c r="L36" s="100">
        <v>167</v>
      </c>
      <c r="M36" s="100">
        <v>167</v>
      </c>
      <c r="N36" s="100">
        <v>167</v>
      </c>
      <c r="O36" s="106">
        <f t="shared" si="0"/>
        <v>2500</v>
      </c>
      <c r="P36" s="4"/>
      <c r="Q36" s="4"/>
    </row>
    <row r="37" spans="1:17" x14ac:dyDescent="0.25">
      <c r="A37" s="5" t="s">
        <v>113</v>
      </c>
      <c r="B37" s="31" t="s">
        <v>114</v>
      </c>
      <c r="C37" s="100">
        <v>70</v>
      </c>
      <c r="D37" s="100">
        <v>70</v>
      </c>
      <c r="E37" s="100">
        <v>75</v>
      </c>
      <c r="F37" s="100">
        <v>65</v>
      </c>
      <c r="G37" s="100">
        <v>85</v>
      </c>
      <c r="H37" s="100">
        <v>85</v>
      </c>
      <c r="I37" s="100">
        <v>1000</v>
      </c>
      <c r="J37" s="100">
        <v>700</v>
      </c>
      <c r="K37" s="100">
        <v>75</v>
      </c>
      <c r="L37" s="100">
        <v>80</v>
      </c>
      <c r="M37" s="100">
        <v>79</v>
      </c>
      <c r="N37" s="100">
        <v>66</v>
      </c>
      <c r="O37" s="106">
        <f t="shared" si="0"/>
        <v>2450</v>
      </c>
      <c r="P37" s="4"/>
      <c r="Q37" s="4"/>
    </row>
    <row r="38" spans="1:17" x14ac:dyDescent="0.25">
      <c r="A38" s="10" t="s">
        <v>404</v>
      </c>
      <c r="B38" s="31" t="s">
        <v>115</v>
      </c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6">
        <f t="shared" si="0"/>
        <v>0</v>
      </c>
      <c r="P38" s="4"/>
      <c r="Q38" s="4"/>
    </row>
    <row r="39" spans="1:17" x14ac:dyDescent="0.25">
      <c r="A39" s="6" t="s">
        <v>116</v>
      </c>
      <c r="B39" s="31" t="s">
        <v>117</v>
      </c>
      <c r="C39" s="100">
        <v>0</v>
      </c>
      <c r="D39" s="100">
        <v>200</v>
      </c>
      <c r="E39" s="100">
        <v>200</v>
      </c>
      <c r="F39" s="100">
        <v>100</v>
      </c>
      <c r="G39" s="100">
        <v>300</v>
      </c>
      <c r="H39" s="100">
        <v>200</v>
      </c>
      <c r="I39" s="100">
        <v>100</v>
      </c>
      <c r="J39" s="100">
        <v>100</v>
      </c>
      <c r="K39" s="100">
        <v>0</v>
      </c>
      <c r="L39" s="100">
        <v>0</v>
      </c>
      <c r="M39" s="100">
        <v>200</v>
      </c>
      <c r="N39" s="100">
        <v>100</v>
      </c>
      <c r="O39" s="106">
        <f t="shared" si="0"/>
        <v>1500</v>
      </c>
      <c r="P39" s="4"/>
      <c r="Q39" s="4"/>
    </row>
    <row r="40" spans="1:17" x14ac:dyDescent="0.25">
      <c r="A40" s="5" t="s">
        <v>405</v>
      </c>
      <c r="B40" s="31" t="s">
        <v>118</v>
      </c>
      <c r="C40" s="100">
        <v>545</v>
      </c>
      <c r="D40" s="100">
        <v>495</v>
      </c>
      <c r="E40" s="100">
        <v>580</v>
      </c>
      <c r="F40" s="100">
        <v>843</v>
      </c>
      <c r="G40" s="100">
        <v>820</v>
      </c>
      <c r="H40" s="100">
        <v>817</v>
      </c>
      <c r="I40" s="100">
        <v>480</v>
      </c>
      <c r="J40" s="100">
        <v>520</v>
      </c>
      <c r="K40" s="100">
        <v>590</v>
      </c>
      <c r="L40" s="100">
        <v>545</v>
      </c>
      <c r="M40" s="100">
        <v>545</v>
      </c>
      <c r="N40" s="100">
        <v>620</v>
      </c>
      <c r="O40" s="106">
        <f t="shared" si="0"/>
        <v>7400</v>
      </c>
      <c r="P40" s="4"/>
      <c r="Q40" s="4"/>
    </row>
    <row r="41" spans="1:17" s="82" customFormat="1" x14ac:dyDescent="0.25">
      <c r="A41" s="7" t="s">
        <v>356</v>
      </c>
      <c r="B41" s="34" t="s">
        <v>119</v>
      </c>
      <c r="C41" s="107">
        <f>SUM(C34:C40)</f>
        <v>1077</v>
      </c>
      <c r="D41" s="107">
        <f t="shared" ref="D41:N41" si="6">SUM(D34:D40)</f>
        <v>1210</v>
      </c>
      <c r="E41" s="107">
        <f t="shared" si="6"/>
        <v>1290</v>
      </c>
      <c r="F41" s="107">
        <f t="shared" si="6"/>
        <v>1445</v>
      </c>
      <c r="G41" s="107">
        <f t="shared" si="6"/>
        <v>1602</v>
      </c>
      <c r="H41" s="107">
        <f t="shared" si="6"/>
        <v>1499</v>
      </c>
      <c r="I41" s="107">
        <f t="shared" si="6"/>
        <v>1977</v>
      </c>
      <c r="J41" s="107">
        <f t="shared" si="6"/>
        <v>2507</v>
      </c>
      <c r="K41" s="107">
        <f t="shared" si="6"/>
        <v>1052</v>
      </c>
      <c r="L41" s="107">
        <f t="shared" si="6"/>
        <v>1022</v>
      </c>
      <c r="M41" s="107">
        <f t="shared" si="6"/>
        <v>1282</v>
      </c>
      <c r="N41" s="107">
        <f t="shared" si="6"/>
        <v>1243</v>
      </c>
      <c r="O41" s="106">
        <f t="shared" si="0"/>
        <v>17206</v>
      </c>
      <c r="P41" s="77"/>
      <c r="Q41" s="77"/>
    </row>
    <row r="42" spans="1:17" x14ac:dyDescent="0.25">
      <c r="A42" s="5" t="s">
        <v>120</v>
      </c>
      <c r="B42" s="31" t="s">
        <v>121</v>
      </c>
      <c r="C42" s="100"/>
      <c r="D42" s="100"/>
      <c r="E42" s="100">
        <v>5</v>
      </c>
      <c r="F42" s="100"/>
      <c r="G42" s="100"/>
      <c r="H42" s="100"/>
      <c r="I42" s="100"/>
      <c r="J42" s="100">
        <v>10</v>
      </c>
      <c r="K42" s="100">
        <v>5</v>
      </c>
      <c r="L42" s="100"/>
      <c r="M42" s="100"/>
      <c r="N42" s="100"/>
      <c r="O42" s="106">
        <f t="shared" si="0"/>
        <v>20</v>
      </c>
      <c r="P42" s="4"/>
      <c r="Q42" s="4"/>
    </row>
    <row r="43" spans="1:17" x14ac:dyDescent="0.25">
      <c r="A43" s="5" t="s">
        <v>122</v>
      </c>
      <c r="B43" s="31" t="s">
        <v>123</v>
      </c>
      <c r="C43" s="100"/>
      <c r="D43" s="100"/>
      <c r="E43" s="100"/>
      <c r="F43" s="100">
        <v>60</v>
      </c>
      <c r="G43" s="100">
        <v>40</v>
      </c>
      <c r="H43" s="100"/>
      <c r="I43" s="100"/>
      <c r="J43" s="100">
        <v>20</v>
      </c>
      <c r="K43" s="100"/>
      <c r="L43" s="100"/>
      <c r="M43" s="100"/>
      <c r="N43" s="100"/>
      <c r="O43" s="106">
        <f t="shared" si="0"/>
        <v>120</v>
      </c>
      <c r="P43" s="4"/>
      <c r="Q43" s="4"/>
    </row>
    <row r="44" spans="1:17" s="82" customFormat="1" x14ac:dyDescent="0.25">
      <c r="A44" s="7" t="s">
        <v>357</v>
      </c>
      <c r="B44" s="34" t="s">
        <v>124</v>
      </c>
      <c r="C44" s="107">
        <f>SUM(C42:C43)</f>
        <v>0</v>
      </c>
      <c r="D44" s="107">
        <f t="shared" ref="D44:N44" si="7">SUM(D42:D43)</f>
        <v>0</v>
      </c>
      <c r="E44" s="107">
        <f t="shared" si="7"/>
        <v>5</v>
      </c>
      <c r="F44" s="107">
        <f t="shared" si="7"/>
        <v>60</v>
      </c>
      <c r="G44" s="107">
        <f t="shared" si="7"/>
        <v>40</v>
      </c>
      <c r="H44" s="107">
        <f t="shared" si="7"/>
        <v>0</v>
      </c>
      <c r="I44" s="107">
        <f t="shared" si="7"/>
        <v>0</v>
      </c>
      <c r="J44" s="107">
        <f t="shared" si="7"/>
        <v>30</v>
      </c>
      <c r="K44" s="107">
        <f t="shared" si="7"/>
        <v>5</v>
      </c>
      <c r="L44" s="107">
        <f t="shared" si="7"/>
        <v>0</v>
      </c>
      <c r="M44" s="107">
        <f t="shared" si="7"/>
        <v>0</v>
      </c>
      <c r="N44" s="107">
        <f t="shared" si="7"/>
        <v>0</v>
      </c>
      <c r="O44" s="106">
        <f t="shared" si="0"/>
        <v>140</v>
      </c>
      <c r="P44" s="77"/>
      <c r="Q44" s="77"/>
    </row>
    <row r="45" spans="1:17" x14ac:dyDescent="0.25">
      <c r="A45" s="5" t="s">
        <v>125</v>
      </c>
      <c r="B45" s="31" t="s">
        <v>126</v>
      </c>
      <c r="C45" s="100">
        <v>490</v>
      </c>
      <c r="D45" s="100">
        <v>497</v>
      </c>
      <c r="E45" s="100">
        <v>470</v>
      </c>
      <c r="F45" s="100">
        <v>490</v>
      </c>
      <c r="G45" s="100">
        <v>563</v>
      </c>
      <c r="H45" s="100">
        <v>535</v>
      </c>
      <c r="I45" s="100">
        <v>563</v>
      </c>
      <c r="J45" s="100">
        <v>678</v>
      </c>
      <c r="K45" s="100">
        <v>541</v>
      </c>
      <c r="L45" s="100">
        <v>491</v>
      </c>
      <c r="M45" s="100">
        <v>518</v>
      </c>
      <c r="N45" s="100">
        <v>497</v>
      </c>
      <c r="O45" s="106">
        <f t="shared" si="0"/>
        <v>6333</v>
      </c>
      <c r="P45" s="4"/>
      <c r="Q45" s="4"/>
    </row>
    <row r="46" spans="1:17" x14ac:dyDescent="0.25">
      <c r="A46" s="5" t="s">
        <v>127</v>
      </c>
      <c r="B46" s="31" t="s">
        <v>128</v>
      </c>
      <c r="C46" s="100">
        <v>149</v>
      </c>
      <c r="D46" s="100">
        <v>2566</v>
      </c>
      <c r="E46" s="100">
        <v>145</v>
      </c>
      <c r="F46" s="100">
        <v>149</v>
      </c>
      <c r="G46" s="100">
        <v>145</v>
      </c>
      <c r="H46" s="100">
        <v>149</v>
      </c>
      <c r="I46" s="100">
        <v>149</v>
      </c>
      <c r="J46" s="100">
        <v>145</v>
      </c>
      <c r="K46" s="100">
        <v>145</v>
      </c>
      <c r="L46" s="100">
        <v>1214</v>
      </c>
      <c r="M46" s="100">
        <v>149</v>
      </c>
      <c r="N46" s="100">
        <v>149</v>
      </c>
      <c r="O46" s="106">
        <f t="shared" si="0"/>
        <v>5254</v>
      </c>
      <c r="P46" s="4"/>
      <c r="Q46" s="4"/>
    </row>
    <row r="47" spans="1:17" x14ac:dyDescent="0.25">
      <c r="A47" s="5" t="s">
        <v>406</v>
      </c>
      <c r="B47" s="31" t="s">
        <v>129</v>
      </c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6">
        <f t="shared" si="0"/>
        <v>0</v>
      </c>
      <c r="P47" s="4"/>
      <c r="Q47" s="4"/>
    </row>
    <row r="48" spans="1:17" x14ac:dyDescent="0.25">
      <c r="A48" s="5" t="s">
        <v>407</v>
      </c>
      <c r="B48" s="31" t="s">
        <v>130</v>
      </c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6">
        <f t="shared" si="0"/>
        <v>0</v>
      </c>
      <c r="P48" s="4"/>
      <c r="Q48" s="4"/>
    </row>
    <row r="49" spans="1:17" x14ac:dyDescent="0.25">
      <c r="A49" s="5" t="s">
        <v>131</v>
      </c>
      <c r="B49" s="31" t="s">
        <v>132</v>
      </c>
      <c r="C49" s="100">
        <v>5</v>
      </c>
      <c r="D49" s="100">
        <v>5</v>
      </c>
      <c r="E49" s="100">
        <v>5</v>
      </c>
      <c r="F49" s="100">
        <v>5</v>
      </c>
      <c r="G49" s="100">
        <v>5</v>
      </c>
      <c r="H49" s="100">
        <v>5</v>
      </c>
      <c r="I49" s="100">
        <v>5</v>
      </c>
      <c r="J49" s="100">
        <v>5</v>
      </c>
      <c r="K49" s="100">
        <v>5</v>
      </c>
      <c r="L49" s="100">
        <v>5</v>
      </c>
      <c r="M49" s="100">
        <v>5</v>
      </c>
      <c r="N49" s="100">
        <v>5</v>
      </c>
      <c r="O49" s="106">
        <f t="shared" si="0"/>
        <v>60</v>
      </c>
      <c r="P49" s="4"/>
      <c r="Q49" s="4"/>
    </row>
    <row r="50" spans="1:17" s="82" customFormat="1" x14ac:dyDescent="0.25">
      <c r="A50" s="7" t="s">
        <v>358</v>
      </c>
      <c r="B50" s="34" t="s">
        <v>133</v>
      </c>
      <c r="C50" s="107">
        <f>SUM(C45:C49)</f>
        <v>644</v>
      </c>
      <c r="D50" s="107">
        <f t="shared" ref="D50:N50" si="8">SUM(D45:D49)</f>
        <v>3068</v>
      </c>
      <c r="E50" s="107">
        <f t="shared" si="8"/>
        <v>620</v>
      </c>
      <c r="F50" s="107">
        <f t="shared" si="8"/>
        <v>644</v>
      </c>
      <c r="G50" s="107">
        <f t="shared" si="8"/>
        <v>713</v>
      </c>
      <c r="H50" s="107">
        <f t="shared" si="8"/>
        <v>689</v>
      </c>
      <c r="I50" s="107">
        <f t="shared" si="8"/>
        <v>717</v>
      </c>
      <c r="J50" s="107">
        <f t="shared" si="8"/>
        <v>828</v>
      </c>
      <c r="K50" s="107">
        <f t="shared" si="8"/>
        <v>691</v>
      </c>
      <c r="L50" s="107">
        <f t="shared" si="8"/>
        <v>1710</v>
      </c>
      <c r="M50" s="107">
        <f t="shared" si="8"/>
        <v>672</v>
      </c>
      <c r="N50" s="107">
        <f t="shared" si="8"/>
        <v>651</v>
      </c>
      <c r="O50" s="106">
        <f t="shared" si="0"/>
        <v>11647</v>
      </c>
      <c r="P50" s="77"/>
      <c r="Q50" s="77"/>
    </row>
    <row r="51" spans="1:17" s="82" customFormat="1" x14ac:dyDescent="0.25">
      <c r="A51" s="40" t="s">
        <v>359</v>
      </c>
      <c r="B51" s="52" t="s">
        <v>134</v>
      </c>
      <c r="C51" s="107">
        <f>C50+C44+C41+C33+C30</f>
        <v>2014</v>
      </c>
      <c r="D51" s="107">
        <f t="shared" ref="D51:N51" si="9">D50+D44+D41+D33+D30</f>
        <v>4581</v>
      </c>
      <c r="E51" s="107">
        <f t="shared" si="9"/>
        <v>2228</v>
      </c>
      <c r="F51" s="107">
        <f t="shared" si="9"/>
        <v>2607</v>
      </c>
      <c r="G51" s="107">
        <f t="shared" si="9"/>
        <v>2797</v>
      </c>
      <c r="H51" s="107">
        <f t="shared" si="9"/>
        <v>2668</v>
      </c>
      <c r="I51" s="107">
        <f t="shared" si="9"/>
        <v>3206</v>
      </c>
      <c r="J51" s="107">
        <f t="shared" si="9"/>
        <v>3887</v>
      </c>
      <c r="K51" s="107">
        <f t="shared" si="9"/>
        <v>2249</v>
      </c>
      <c r="L51" s="107">
        <f t="shared" si="9"/>
        <v>3066</v>
      </c>
      <c r="M51" s="107">
        <f t="shared" si="9"/>
        <v>2280</v>
      </c>
      <c r="N51" s="107">
        <f t="shared" si="9"/>
        <v>2210</v>
      </c>
      <c r="O51" s="106">
        <f t="shared" si="0"/>
        <v>33793</v>
      </c>
      <c r="P51" s="77"/>
      <c r="Q51" s="77"/>
    </row>
    <row r="52" spans="1:17" x14ac:dyDescent="0.25">
      <c r="A52" s="13" t="s">
        <v>135</v>
      </c>
      <c r="B52" s="31" t="s">
        <v>136</v>
      </c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6">
        <f t="shared" si="0"/>
        <v>0</v>
      </c>
      <c r="P52" s="4"/>
      <c r="Q52" s="4"/>
    </row>
    <row r="53" spans="1:17" x14ac:dyDescent="0.25">
      <c r="A53" s="13" t="s">
        <v>360</v>
      </c>
      <c r="B53" s="31" t="s">
        <v>137</v>
      </c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6">
        <f t="shared" si="0"/>
        <v>0</v>
      </c>
      <c r="P53" s="4"/>
      <c r="Q53" s="4"/>
    </row>
    <row r="54" spans="1:17" x14ac:dyDescent="0.25">
      <c r="A54" s="17" t="s">
        <v>408</v>
      </c>
      <c r="B54" s="31" t="s">
        <v>138</v>
      </c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6">
        <f t="shared" si="0"/>
        <v>0</v>
      </c>
      <c r="P54" s="4"/>
      <c r="Q54" s="4"/>
    </row>
    <row r="55" spans="1:17" x14ac:dyDescent="0.25">
      <c r="A55" s="17" t="s">
        <v>409</v>
      </c>
      <c r="B55" s="31" t="s">
        <v>139</v>
      </c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6">
        <f t="shared" si="0"/>
        <v>0</v>
      </c>
      <c r="P55" s="4"/>
      <c r="Q55" s="4"/>
    </row>
    <row r="56" spans="1:17" x14ac:dyDescent="0.25">
      <c r="A56" s="17" t="s">
        <v>410</v>
      </c>
      <c r="B56" s="31" t="s">
        <v>140</v>
      </c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6">
        <f t="shared" si="0"/>
        <v>0</v>
      </c>
      <c r="P56" s="4"/>
      <c r="Q56" s="4"/>
    </row>
    <row r="57" spans="1:17" x14ac:dyDescent="0.25">
      <c r="A57" s="13" t="s">
        <v>411</v>
      </c>
      <c r="B57" s="31" t="s">
        <v>141</v>
      </c>
      <c r="C57" s="100">
        <v>12</v>
      </c>
      <c r="D57" s="100">
        <v>12</v>
      </c>
      <c r="E57" s="100">
        <v>12</v>
      </c>
      <c r="F57" s="100">
        <v>12</v>
      </c>
      <c r="G57" s="100">
        <v>12</v>
      </c>
      <c r="H57" s="100">
        <v>12</v>
      </c>
      <c r="I57" s="100">
        <v>12</v>
      </c>
      <c r="J57" s="100">
        <v>12</v>
      </c>
      <c r="K57" s="100">
        <v>11</v>
      </c>
      <c r="L57" s="100">
        <v>11</v>
      </c>
      <c r="M57" s="100">
        <v>11</v>
      </c>
      <c r="N57" s="100">
        <v>11</v>
      </c>
      <c r="O57" s="106">
        <f t="shared" si="0"/>
        <v>140</v>
      </c>
      <c r="P57" s="4"/>
      <c r="Q57" s="4"/>
    </row>
    <row r="58" spans="1:17" x14ac:dyDescent="0.25">
      <c r="A58" s="13" t="s">
        <v>412</v>
      </c>
      <c r="B58" s="31" t="s">
        <v>142</v>
      </c>
      <c r="C58" s="100"/>
      <c r="D58" s="100">
        <v>450</v>
      </c>
      <c r="E58" s="100"/>
      <c r="F58" s="100"/>
      <c r="G58" s="100"/>
      <c r="H58" s="100"/>
      <c r="I58" s="100"/>
      <c r="J58" s="100">
        <v>450</v>
      </c>
      <c r="K58" s="100"/>
      <c r="L58" s="100"/>
      <c r="M58" s="100"/>
      <c r="N58" s="100"/>
      <c r="O58" s="106">
        <f t="shared" si="0"/>
        <v>900</v>
      </c>
      <c r="P58" s="4"/>
      <c r="Q58" s="4"/>
    </row>
    <row r="59" spans="1:17" x14ac:dyDescent="0.25">
      <c r="A59" s="13" t="s">
        <v>413</v>
      </c>
      <c r="B59" s="31" t="s">
        <v>143</v>
      </c>
      <c r="C59" s="100">
        <v>212</v>
      </c>
      <c r="D59" s="100">
        <v>200</v>
      </c>
      <c r="E59" s="100">
        <v>155</v>
      </c>
      <c r="F59" s="100">
        <v>158</v>
      </c>
      <c r="G59" s="100">
        <v>157</v>
      </c>
      <c r="H59" s="100">
        <v>157</v>
      </c>
      <c r="I59" s="100">
        <v>158</v>
      </c>
      <c r="J59" s="100">
        <v>187</v>
      </c>
      <c r="K59" s="100">
        <v>187</v>
      </c>
      <c r="L59" s="100">
        <v>187</v>
      </c>
      <c r="M59" s="100">
        <v>187</v>
      </c>
      <c r="N59" s="100">
        <v>600</v>
      </c>
      <c r="O59" s="106">
        <f t="shared" si="0"/>
        <v>2545</v>
      </c>
      <c r="P59" s="4"/>
      <c r="Q59" s="4"/>
    </row>
    <row r="60" spans="1:17" s="82" customFormat="1" x14ac:dyDescent="0.25">
      <c r="A60" s="49" t="s">
        <v>387</v>
      </c>
      <c r="B60" s="52" t="s">
        <v>144</v>
      </c>
      <c r="C60" s="107">
        <f>SUM(C52:C59)</f>
        <v>224</v>
      </c>
      <c r="D60" s="107">
        <f t="shared" ref="D60:N60" si="10">SUM(D52:D59)</f>
        <v>662</v>
      </c>
      <c r="E60" s="107">
        <f t="shared" si="10"/>
        <v>167</v>
      </c>
      <c r="F60" s="107">
        <f t="shared" si="10"/>
        <v>170</v>
      </c>
      <c r="G60" s="107">
        <f t="shared" si="10"/>
        <v>169</v>
      </c>
      <c r="H60" s="107">
        <f t="shared" si="10"/>
        <v>169</v>
      </c>
      <c r="I60" s="107">
        <f t="shared" si="10"/>
        <v>170</v>
      </c>
      <c r="J60" s="107">
        <f t="shared" si="10"/>
        <v>649</v>
      </c>
      <c r="K60" s="107">
        <f t="shared" si="10"/>
        <v>198</v>
      </c>
      <c r="L60" s="107">
        <f t="shared" si="10"/>
        <v>198</v>
      </c>
      <c r="M60" s="107">
        <f t="shared" si="10"/>
        <v>198</v>
      </c>
      <c r="N60" s="107">
        <f t="shared" si="10"/>
        <v>611</v>
      </c>
      <c r="O60" s="106">
        <f t="shared" si="0"/>
        <v>3585</v>
      </c>
      <c r="P60" s="77"/>
      <c r="Q60" s="77"/>
    </row>
    <row r="61" spans="1:17" x14ac:dyDescent="0.25">
      <c r="A61" s="12" t="s">
        <v>414</v>
      </c>
      <c r="B61" s="31" t="s">
        <v>145</v>
      </c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6">
        <f t="shared" si="0"/>
        <v>0</v>
      </c>
      <c r="P61" s="4"/>
      <c r="Q61" s="4"/>
    </row>
    <row r="62" spans="1:17" x14ac:dyDescent="0.25">
      <c r="A62" s="12" t="s">
        <v>146</v>
      </c>
      <c r="B62" s="31" t="s">
        <v>147</v>
      </c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6">
        <f t="shared" si="0"/>
        <v>0</v>
      </c>
      <c r="P62" s="4"/>
      <c r="Q62" s="4"/>
    </row>
    <row r="63" spans="1:17" ht="30" x14ac:dyDescent="0.25">
      <c r="A63" s="12" t="s">
        <v>148</v>
      </c>
      <c r="B63" s="31" t="s">
        <v>149</v>
      </c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6">
        <f t="shared" si="0"/>
        <v>0</v>
      </c>
      <c r="P63" s="4"/>
      <c r="Q63" s="4"/>
    </row>
    <row r="64" spans="1:17" ht="30" x14ac:dyDescent="0.25">
      <c r="A64" s="12" t="s">
        <v>388</v>
      </c>
      <c r="B64" s="31" t="s">
        <v>150</v>
      </c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6">
        <f t="shared" si="0"/>
        <v>0</v>
      </c>
      <c r="P64" s="4"/>
      <c r="Q64" s="4"/>
    </row>
    <row r="65" spans="1:17" ht="30" x14ac:dyDescent="0.25">
      <c r="A65" s="12" t="s">
        <v>415</v>
      </c>
      <c r="B65" s="31" t="s">
        <v>151</v>
      </c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6">
        <f t="shared" si="0"/>
        <v>0</v>
      </c>
      <c r="P65" s="4"/>
      <c r="Q65" s="4"/>
    </row>
    <row r="66" spans="1:17" x14ac:dyDescent="0.25">
      <c r="A66" s="12" t="s">
        <v>389</v>
      </c>
      <c r="B66" s="31" t="s">
        <v>152</v>
      </c>
      <c r="C66" s="100">
        <v>281</v>
      </c>
      <c r="D66" s="100">
        <v>281</v>
      </c>
      <c r="E66" s="100">
        <v>281</v>
      </c>
      <c r="F66" s="100">
        <v>492</v>
      </c>
      <c r="G66" s="100">
        <v>345</v>
      </c>
      <c r="H66" s="100">
        <v>548</v>
      </c>
      <c r="I66" s="100">
        <v>457</v>
      </c>
      <c r="J66" s="100">
        <v>1832</v>
      </c>
      <c r="K66" s="100">
        <v>280</v>
      </c>
      <c r="L66" s="100">
        <v>281</v>
      </c>
      <c r="M66" s="100">
        <v>281</v>
      </c>
      <c r="N66" s="100">
        <v>281</v>
      </c>
      <c r="O66" s="106">
        <f t="shared" si="0"/>
        <v>5640</v>
      </c>
      <c r="P66" s="4"/>
      <c r="Q66" s="4"/>
    </row>
    <row r="67" spans="1:17" ht="30" x14ac:dyDescent="0.25">
      <c r="A67" s="12" t="s">
        <v>416</v>
      </c>
      <c r="B67" s="31" t="s">
        <v>153</v>
      </c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6">
        <f t="shared" si="0"/>
        <v>0</v>
      </c>
      <c r="P67" s="4"/>
      <c r="Q67" s="4"/>
    </row>
    <row r="68" spans="1:17" ht="30" x14ac:dyDescent="0.25">
      <c r="A68" s="12" t="s">
        <v>417</v>
      </c>
      <c r="B68" s="31" t="s">
        <v>154</v>
      </c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6">
        <f t="shared" si="0"/>
        <v>0</v>
      </c>
      <c r="P68" s="4"/>
      <c r="Q68" s="4"/>
    </row>
    <row r="69" spans="1:17" x14ac:dyDescent="0.25">
      <c r="A69" s="12" t="s">
        <v>155</v>
      </c>
      <c r="B69" s="31" t="s">
        <v>156</v>
      </c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6">
        <f t="shared" si="0"/>
        <v>0</v>
      </c>
      <c r="P69" s="4"/>
      <c r="Q69" s="4"/>
    </row>
    <row r="70" spans="1:17" x14ac:dyDescent="0.25">
      <c r="A70" s="20" t="s">
        <v>157</v>
      </c>
      <c r="B70" s="31" t="s">
        <v>158</v>
      </c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6">
        <f t="shared" si="0"/>
        <v>0</v>
      </c>
      <c r="P70" s="4"/>
      <c r="Q70" s="4"/>
    </row>
    <row r="71" spans="1:17" x14ac:dyDescent="0.25">
      <c r="A71" s="12" t="s">
        <v>418</v>
      </c>
      <c r="B71" s="31" t="s">
        <v>159</v>
      </c>
      <c r="C71" s="100"/>
      <c r="D71" s="100">
        <v>600</v>
      </c>
      <c r="E71" s="100"/>
      <c r="F71" s="100"/>
      <c r="G71" s="100"/>
      <c r="H71" s="100"/>
      <c r="I71" s="100">
        <v>400</v>
      </c>
      <c r="J71" s="100">
        <v>650</v>
      </c>
      <c r="K71" s="100">
        <v>600</v>
      </c>
      <c r="L71" s="100"/>
      <c r="M71" s="100"/>
      <c r="N71" s="100"/>
      <c r="O71" s="106">
        <f t="shared" si="0"/>
        <v>2250</v>
      </c>
      <c r="P71" s="4"/>
      <c r="Q71" s="4"/>
    </row>
    <row r="72" spans="1:17" x14ac:dyDescent="0.25">
      <c r="A72" s="20" t="s">
        <v>549</v>
      </c>
      <c r="B72" s="31" t="s">
        <v>160</v>
      </c>
      <c r="C72" s="100">
        <v>589</v>
      </c>
      <c r="D72" s="100">
        <v>589</v>
      </c>
      <c r="E72" s="100">
        <v>589</v>
      </c>
      <c r="F72" s="100">
        <v>589</v>
      </c>
      <c r="G72" s="100">
        <v>589</v>
      </c>
      <c r="H72" s="100">
        <v>589</v>
      </c>
      <c r="I72" s="100">
        <v>589</v>
      </c>
      <c r="J72" s="100">
        <v>589</v>
      </c>
      <c r="K72" s="100">
        <v>589</v>
      </c>
      <c r="L72" s="100">
        <v>589</v>
      </c>
      <c r="M72" s="100">
        <v>589</v>
      </c>
      <c r="N72" s="100">
        <v>588</v>
      </c>
      <c r="O72" s="106">
        <f t="shared" ref="O72:O135" si="11">SUM(C72:N72)</f>
        <v>7067</v>
      </c>
      <c r="P72" s="4"/>
      <c r="Q72" s="4"/>
    </row>
    <row r="73" spans="1:17" x14ac:dyDescent="0.25">
      <c r="A73" s="20" t="s">
        <v>550</v>
      </c>
      <c r="B73" s="31" t="s">
        <v>160</v>
      </c>
      <c r="C73" s="100">
        <v>1697</v>
      </c>
      <c r="D73" s="100">
        <v>1697</v>
      </c>
      <c r="E73" s="100">
        <v>1697</v>
      </c>
      <c r="F73" s="100">
        <v>1697</v>
      </c>
      <c r="G73" s="100">
        <v>1697</v>
      </c>
      <c r="H73" s="100">
        <v>1697</v>
      </c>
      <c r="I73" s="100">
        <v>1697</v>
      </c>
      <c r="J73" s="100">
        <v>1697</v>
      </c>
      <c r="K73" s="100">
        <v>1697</v>
      </c>
      <c r="L73" s="100">
        <v>1697</v>
      </c>
      <c r="M73" s="100">
        <v>1697</v>
      </c>
      <c r="N73" s="100">
        <v>1696</v>
      </c>
      <c r="O73" s="106">
        <f t="shared" si="11"/>
        <v>20363</v>
      </c>
      <c r="P73" s="4"/>
      <c r="Q73" s="4"/>
    </row>
    <row r="74" spans="1:17" s="82" customFormat="1" x14ac:dyDescent="0.25">
      <c r="A74" s="49" t="s">
        <v>390</v>
      </c>
      <c r="B74" s="52" t="s">
        <v>161</v>
      </c>
      <c r="C74" s="107">
        <f>SUM(C61:C73)</f>
        <v>2567</v>
      </c>
      <c r="D74" s="107">
        <f t="shared" ref="D74:N74" si="12">SUM(D61:D73)</f>
        <v>3167</v>
      </c>
      <c r="E74" s="107">
        <f t="shared" si="12"/>
        <v>2567</v>
      </c>
      <c r="F74" s="107">
        <f t="shared" si="12"/>
        <v>2778</v>
      </c>
      <c r="G74" s="107">
        <f t="shared" si="12"/>
        <v>2631</v>
      </c>
      <c r="H74" s="107">
        <f t="shared" si="12"/>
        <v>2834</v>
      </c>
      <c r="I74" s="107">
        <f t="shared" si="12"/>
        <v>3143</v>
      </c>
      <c r="J74" s="107">
        <f t="shared" si="12"/>
        <v>4768</v>
      </c>
      <c r="K74" s="107">
        <f t="shared" si="12"/>
        <v>3166</v>
      </c>
      <c r="L74" s="107">
        <f t="shared" si="12"/>
        <v>2567</v>
      </c>
      <c r="M74" s="107">
        <f t="shared" si="12"/>
        <v>2567</v>
      </c>
      <c r="N74" s="107">
        <f t="shared" si="12"/>
        <v>2565</v>
      </c>
      <c r="O74" s="106">
        <f t="shared" si="11"/>
        <v>35320</v>
      </c>
      <c r="P74" s="77"/>
      <c r="Q74" s="77"/>
    </row>
    <row r="75" spans="1:17" s="82" customFormat="1" ht="15.75" x14ac:dyDescent="0.25">
      <c r="A75" s="57" t="s">
        <v>539</v>
      </c>
      <c r="B75" s="135"/>
      <c r="C75" s="136">
        <f t="shared" ref="C75" ca="1" si="13">O75/12</f>
        <v>0</v>
      </c>
      <c r="D75" s="136"/>
      <c r="E75" s="136"/>
      <c r="F75" s="136"/>
      <c r="G75" s="136"/>
      <c r="H75" s="136"/>
      <c r="I75" s="136"/>
      <c r="J75" s="136"/>
      <c r="K75" s="136"/>
      <c r="L75" s="136"/>
      <c r="M75" s="136"/>
      <c r="N75" s="136"/>
      <c r="O75" s="133">
        <f t="shared" ca="1" si="11"/>
        <v>0</v>
      </c>
      <c r="P75" s="77"/>
      <c r="Q75" s="77"/>
    </row>
    <row r="76" spans="1:17" x14ac:dyDescent="0.25">
      <c r="A76" s="35" t="s">
        <v>162</v>
      </c>
      <c r="B76" s="31" t="s">
        <v>163</v>
      </c>
      <c r="C76" s="10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6">
        <f t="shared" si="11"/>
        <v>0</v>
      </c>
      <c r="P76" s="4"/>
      <c r="Q76" s="4"/>
    </row>
    <row r="77" spans="1:17" x14ac:dyDescent="0.25">
      <c r="A77" s="35" t="s">
        <v>419</v>
      </c>
      <c r="B77" s="31" t="s">
        <v>164</v>
      </c>
      <c r="C77" s="100"/>
      <c r="D77" s="100"/>
      <c r="E77" s="100"/>
      <c r="F77" s="100"/>
      <c r="G77" s="100"/>
      <c r="H77" s="100"/>
      <c r="I77" s="100"/>
      <c r="J77" s="100"/>
      <c r="K77" s="100"/>
      <c r="L77" s="100"/>
      <c r="M77" s="100">
        <v>34512</v>
      </c>
      <c r="N77" s="100">
        <v>34511</v>
      </c>
      <c r="O77" s="106">
        <f t="shared" si="11"/>
        <v>69023</v>
      </c>
      <c r="P77" s="4"/>
      <c r="Q77" s="4"/>
    </row>
    <row r="78" spans="1:17" x14ac:dyDescent="0.25">
      <c r="A78" s="35" t="s">
        <v>165</v>
      </c>
      <c r="B78" s="31" t="s">
        <v>166</v>
      </c>
      <c r="C78" s="100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6">
        <f t="shared" si="11"/>
        <v>0</v>
      </c>
      <c r="P78" s="4"/>
      <c r="Q78" s="4"/>
    </row>
    <row r="79" spans="1:17" x14ac:dyDescent="0.25">
      <c r="A79" s="35" t="s">
        <v>167</v>
      </c>
      <c r="B79" s="31" t="s">
        <v>168</v>
      </c>
      <c r="C79" s="100">
        <v>1187</v>
      </c>
      <c r="D79" s="100">
        <v>1187</v>
      </c>
      <c r="E79" s="100">
        <v>1187</v>
      </c>
      <c r="F79" s="100">
        <v>1187</v>
      </c>
      <c r="G79" s="100">
        <v>1187</v>
      </c>
      <c r="H79" s="100">
        <v>1187</v>
      </c>
      <c r="I79" s="100">
        <v>1187</v>
      </c>
      <c r="J79" s="100">
        <v>1187</v>
      </c>
      <c r="K79" s="100">
        <v>1187</v>
      </c>
      <c r="L79" s="100">
        <v>1187</v>
      </c>
      <c r="M79" s="100">
        <v>2557</v>
      </c>
      <c r="N79" s="100">
        <v>2556</v>
      </c>
      <c r="O79" s="106">
        <f t="shared" si="11"/>
        <v>16983</v>
      </c>
      <c r="P79" s="4"/>
      <c r="Q79" s="4"/>
    </row>
    <row r="80" spans="1:17" x14ac:dyDescent="0.25">
      <c r="A80" s="6" t="s">
        <v>169</v>
      </c>
      <c r="B80" s="31" t="s">
        <v>170</v>
      </c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6">
        <f t="shared" si="11"/>
        <v>0</v>
      </c>
      <c r="P80" s="4"/>
      <c r="Q80" s="4"/>
    </row>
    <row r="81" spans="1:17" x14ac:dyDescent="0.25">
      <c r="A81" s="6" t="s">
        <v>171</v>
      </c>
      <c r="B81" s="31" t="s">
        <v>172</v>
      </c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6">
        <f t="shared" si="11"/>
        <v>0</v>
      </c>
      <c r="P81" s="4"/>
      <c r="Q81" s="4"/>
    </row>
    <row r="82" spans="1:17" x14ac:dyDescent="0.25">
      <c r="A82" s="6" t="s">
        <v>173</v>
      </c>
      <c r="B82" s="31" t="s">
        <v>174</v>
      </c>
      <c r="C82" s="100">
        <v>320</v>
      </c>
      <c r="D82" s="100">
        <v>320</v>
      </c>
      <c r="E82" s="100">
        <v>320</v>
      </c>
      <c r="F82" s="100">
        <v>320</v>
      </c>
      <c r="G82" s="100">
        <v>320</v>
      </c>
      <c r="H82" s="100">
        <v>320</v>
      </c>
      <c r="I82" s="100">
        <v>321</v>
      </c>
      <c r="J82" s="100">
        <v>321</v>
      </c>
      <c r="K82" s="100">
        <v>321</v>
      </c>
      <c r="L82" s="100">
        <v>321</v>
      </c>
      <c r="M82" s="100">
        <v>10009</v>
      </c>
      <c r="N82" s="100">
        <v>10009</v>
      </c>
      <c r="O82" s="106">
        <f t="shared" si="11"/>
        <v>23222</v>
      </c>
      <c r="P82" s="4"/>
      <c r="Q82" s="4"/>
    </row>
    <row r="83" spans="1:17" s="82" customFormat="1" x14ac:dyDescent="0.25">
      <c r="A83" s="50" t="s">
        <v>392</v>
      </c>
      <c r="B83" s="52" t="s">
        <v>175</v>
      </c>
      <c r="C83" s="107">
        <f>SUM(C76:C82)</f>
        <v>1507</v>
      </c>
      <c r="D83" s="107">
        <f t="shared" ref="D83:N83" si="14">SUM(D76:D82)</f>
        <v>1507</v>
      </c>
      <c r="E83" s="107">
        <f t="shared" si="14"/>
        <v>1507</v>
      </c>
      <c r="F83" s="107">
        <f t="shared" si="14"/>
        <v>1507</v>
      </c>
      <c r="G83" s="107">
        <f t="shared" si="14"/>
        <v>1507</v>
      </c>
      <c r="H83" s="107">
        <f t="shared" si="14"/>
        <v>1507</v>
      </c>
      <c r="I83" s="107">
        <f t="shared" si="14"/>
        <v>1508</v>
      </c>
      <c r="J83" s="107">
        <f t="shared" si="14"/>
        <v>1508</v>
      </c>
      <c r="K83" s="107">
        <f t="shared" si="14"/>
        <v>1508</v>
      </c>
      <c r="L83" s="107">
        <f t="shared" si="14"/>
        <v>1508</v>
      </c>
      <c r="M83" s="107">
        <f t="shared" si="14"/>
        <v>47078</v>
      </c>
      <c r="N83" s="107">
        <f t="shared" si="14"/>
        <v>47076</v>
      </c>
      <c r="O83" s="106">
        <f t="shared" si="11"/>
        <v>109228</v>
      </c>
      <c r="P83" s="77"/>
      <c r="Q83" s="77"/>
    </row>
    <row r="84" spans="1:17" x14ac:dyDescent="0.25">
      <c r="A84" s="13" t="s">
        <v>176</v>
      </c>
      <c r="B84" s="31" t="s">
        <v>177</v>
      </c>
      <c r="C84" s="100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6">
        <f t="shared" si="11"/>
        <v>0</v>
      </c>
      <c r="P84" s="4"/>
      <c r="Q84" s="4"/>
    </row>
    <row r="85" spans="1:17" x14ac:dyDescent="0.25">
      <c r="A85" s="13" t="s">
        <v>178</v>
      </c>
      <c r="B85" s="31" t="s">
        <v>179</v>
      </c>
      <c r="C85" s="100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6">
        <f t="shared" si="11"/>
        <v>0</v>
      </c>
      <c r="P85" s="4"/>
      <c r="Q85" s="4"/>
    </row>
    <row r="86" spans="1:17" x14ac:dyDescent="0.25">
      <c r="A86" s="13" t="s">
        <v>180</v>
      </c>
      <c r="B86" s="31" t="s">
        <v>181</v>
      </c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6">
        <f t="shared" si="11"/>
        <v>0</v>
      </c>
      <c r="P86" s="4"/>
      <c r="Q86" s="4"/>
    </row>
    <row r="87" spans="1:17" x14ac:dyDescent="0.25">
      <c r="A87" s="13" t="s">
        <v>182</v>
      </c>
      <c r="B87" s="31" t="s">
        <v>183</v>
      </c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6">
        <f t="shared" si="11"/>
        <v>0</v>
      </c>
      <c r="P87" s="4"/>
      <c r="Q87" s="4"/>
    </row>
    <row r="88" spans="1:17" s="82" customFormat="1" x14ac:dyDescent="0.25">
      <c r="A88" s="49" t="s">
        <v>393</v>
      </c>
      <c r="B88" s="52" t="s">
        <v>184</v>
      </c>
      <c r="C88" s="107">
        <f>SUM(C84:C87)</f>
        <v>0</v>
      </c>
      <c r="D88" s="107">
        <f t="shared" ref="D88:N88" si="15">SUM(D84:D87)</f>
        <v>0</v>
      </c>
      <c r="E88" s="107">
        <f t="shared" si="15"/>
        <v>0</v>
      </c>
      <c r="F88" s="107">
        <f t="shared" si="15"/>
        <v>0</v>
      </c>
      <c r="G88" s="107">
        <f t="shared" si="15"/>
        <v>0</v>
      </c>
      <c r="H88" s="107">
        <f t="shared" si="15"/>
        <v>0</v>
      </c>
      <c r="I88" s="107">
        <f t="shared" si="15"/>
        <v>0</v>
      </c>
      <c r="J88" s="107">
        <f t="shared" si="15"/>
        <v>0</v>
      </c>
      <c r="K88" s="107">
        <f t="shared" si="15"/>
        <v>0</v>
      </c>
      <c r="L88" s="107">
        <f t="shared" si="15"/>
        <v>0</v>
      </c>
      <c r="M88" s="107">
        <f t="shared" si="15"/>
        <v>0</v>
      </c>
      <c r="N88" s="107">
        <f t="shared" si="15"/>
        <v>0</v>
      </c>
      <c r="O88" s="106">
        <f t="shared" si="11"/>
        <v>0</v>
      </c>
      <c r="P88" s="77"/>
      <c r="Q88" s="77"/>
    </row>
    <row r="89" spans="1:17" ht="30" x14ac:dyDescent="0.25">
      <c r="A89" s="13" t="s">
        <v>185</v>
      </c>
      <c r="B89" s="31" t="s">
        <v>186</v>
      </c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6">
        <f t="shared" si="11"/>
        <v>0</v>
      </c>
      <c r="P89" s="4"/>
      <c r="Q89" s="4"/>
    </row>
    <row r="90" spans="1:17" ht="30" x14ac:dyDescent="0.25">
      <c r="A90" s="13" t="s">
        <v>420</v>
      </c>
      <c r="B90" s="31" t="s">
        <v>187</v>
      </c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6">
        <f t="shared" si="11"/>
        <v>0</v>
      </c>
      <c r="P90" s="4"/>
      <c r="Q90" s="4"/>
    </row>
    <row r="91" spans="1:17" ht="30" x14ac:dyDescent="0.25">
      <c r="A91" s="13" t="s">
        <v>421</v>
      </c>
      <c r="B91" s="31" t="s">
        <v>188</v>
      </c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6">
        <f t="shared" si="11"/>
        <v>0</v>
      </c>
      <c r="P91" s="4"/>
      <c r="Q91" s="4"/>
    </row>
    <row r="92" spans="1:17" x14ac:dyDescent="0.25">
      <c r="A92" s="13" t="s">
        <v>422</v>
      </c>
      <c r="B92" s="31" t="s">
        <v>189</v>
      </c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6">
        <f t="shared" si="11"/>
        <v>0</v>
      </c>
      <c r="P92" s="4"/>
      <c r="Q92" s="4"/>
    </row>
    <row r="93" spans="1:17" ht="30" x14ac:dyDescent="0.25">
      <c r="A93" s="13" t="s">
        <v>423</v>
      </c>
      <c r="B93" s="31" t="s">
        <v>190</v>
      </c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6">
        <f t="shared" si="11"/>
        <v>0</v>
      </c>
      <c r="P93" s="4"/>
      <c r="Q93" s="4"/>
    </row>
    <row r="94" spans="1:17" ht="30" x14ac:dyDescent="0.25">
      <c r="A94" s="13" t="s">
        <v>424</v>
      </c>
      <c r="B94" s="31" t="s">
        <v>191</v>
      </c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6">
        <f t="shared" si="11"/>
        <v>0</v>
      </c>
      <c r="P94" s="4"/>
      <c r="Q94" s="4"/>
    </row>
    <row r="95" spans="1:17" x14ac:dyDescent="0.25">
      <c r="A95" s="13" t="s">
        <v>192</v>
      </c>
      <c r="B95" s="31" t="s">
        <v>193</v>
      </c>
      <c r="C95" s="100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6">
        <f t="shared" si="11"/>
        <v>0</v>
      </c>
      <c r="P95" s="4"/>
      <c r="Q95" s="4"/>
    </row>
    <row r="96" spans="1:17" x14ac:dyDescent="0.25">
      <c r="A96" s="13" t="s">
        <v>425</v>
      </c>
      <c r="B96" s="31" t="s">
        <v>194</v>
      </c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6">
        <f t="shared" si="11"/>
        <v>0</v>
      </c>
      <c r="P96" s="4"/>
      <c r="Q96" s="4"/>
    </row>
    <row r="97" spans="1:17" s="82" customFormat="1" x14ac:dyDescent="0.25">
      <c r="A97" s="49" t="s">
        <v>394</v>
      </c>
      <c r="B97" s="52" t="s">
        <v>195</v>
      </c>
      <c r="C97" s="107">
        <f>SUM(C89:C96)</f>
        <v>0</v>
      </c>
      <c r="D97" s="107">
        <f t="shared" ref="D97:N97" si="16">SUM(D89:D96)</f>
        <v>0</v>
      </c>
      <c r="E97" s="107">
        <f t="shared" si="16"/>
        <v>0</v>
      </c>
      <c r="F97" s="107">
        <f t="shared" si="16"/>
        <v>0</v>
      </c>
      <c r="G97" s="107">
        <f t="shared" si="16"/>
        <v>0</v>
      </c>
      <c r="H97" s="107">
        <f t="shared" si="16"/>
        <v>0</v>
      </c>
      <c r="I97" s="107">
        <f t="shared" si="16"/>
        <v>0</v>
      </c>
      <c r="J97" s="107">
        <f t="shared" si="16"/>
        <v>0</v>
      </c>
      <c r="K97" s="107">
        <f t="shared" si="16"/>
        <v>0</v>
      </c>
      <c r="L97" s="107">
        <f t="shared" si="16"/>
        <v>0</v>
      </c>
      <c r="M97" s="107">
        <f t="shared" si="16"/>
        <v>0</v>
      </c>
      <c r="N97" s="107">
        <f t="shared" si="16"/>
        <v>0</v>
      </c>
      <c r="O97" s="106">
        <f t="shared" si="11"/>
        <v>0</v>
      </c>
      <c r="P97" s="77"/>
      <c r="Q97" s="77"/>
    </row>
    <row r="98" spans="1:17" s="82" customFormat="1" ht="15.75" x14ac:dyDescent="0.25">
      <c r="A98" s="57" t="s">
        <v>538</v>
      </c>
      <c r="B98" s="135"/>
      <c r="C98" s="136"/>
      <c r="D98" s="136"/>
      <c r="E98" s="136"/>
      <c r="F98" s="136"/>
      <c r="G98" s="136"/>
      <c r="H98" s="136"/>
      <c r="I98" s="136"/>
      <c r="J98" s="136"/>
      <c r="K98" s="136"/>
      <c r="L98" s="136"/>
      <c r="M98" s="136"/>
      <c r="N98" s="136"/>
      <c r="O98" s="133">
        <f t="shared" si="11"/>
        <v>0</v>
      </c>
      <c r="P98" s="77"/>
      <c r="Q98" s="77"/>
    </row>
    <row r="99" spans="1:17" s="82" customFormat="1" ht="15.75" x14ac:dyDescent="0.25">
      <c r="A99" s="36" t="s">
        <v>433</v>
      </c>
      <c r="B99" s="37" t="s">
        <v>196</v>
      </c>
      <c r="C99" s="137">
        <f>C97+C88+C83+C74+C60+C51+C26+C25</f>
        <v>8243</v>
      </c>
      <c r="D99" s="137">
        <f t="shared" ref="D99:N99" si="17">D97+D88+D83+D74+D60+D51+D26+D25</f>
        <v>11876</v>
      </c>
      <c r="E99" s="137">
        <f t="shared" si="17"/>
        <v>8428</v>
      </c>
      <c r="F99" s="137">
        <f t="shared" si="17"/>
        <v>9891</v>
      </c>
      <c r="G99" s="137">
        <f t="shared" si="17"/>
        <v>9053</v>
      </c>
      <c r="H99" s="137">
        <f t="shared" si="17"/>
        <v>10610</v>
      </c>
      <c r="I99" s="137">
        <f t="shared" si="17"/>
        <v>9986</v>
      </c>
      <c r="J99" s="137">
        <f t="shared" si="17"/>
        <v>12771</v>
      </c>
      <c r="K99" s="137">
        <f t="shared" si="17"/>
        <v>9933</v>
      </c>
      <c r="L99" s="137">
        <f t="shared" si="17"/>
        <v>9298</v>
      </c>
      <c r="M99" s="137">
        <f t="shared" si="17"/>
        <v>54074</v>
      </c>
      <c r="N99" s="137">
        <f t="shared" si="17"/>
        <v>57213</v>
      </c>
      <c r="O99" s="165">
        <v>210846</v>
      </c>
      <c r="P99" s="77"/>
      <c r="Q99" s="77"/>
    </row>
    <row r="100" spans="1:17" x14ac:dyDescent="0.25">
      <c r="A100" s="13" t="s">
        <v>426</v>
      </c>
      <c r="B100" s="5" t="s">
        <v>197</v>
      </c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6">
        <f t="shared" si="11"/>
        <v>0</v>
      </c>
      <c r="P100" s="4"/>
      <c r="Q100" s="4"/>
    </row>
    <row r="101" spans="1:17" x14ac:dyDescent="0.25">
      <c r="A101" s="13" t="s">
        <v>198</v>
      </c>
      <c r="B101" s="5" t="s">
        <v>199</v>
      </c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6">
        <f t="shared" si="11"/>
        <v>0</v>
      </c>
      <c r="P101" s="4"/>
      <c r="Q101" s="4"/>
    </row>
    <row r="102" spans="1:17" x14ac:dyDescent="0.25">
      <c r="A102" s="13" t="s">
        <v>427</v>
      </c>
      <c r="B102" s="5" t="s">
        <v>200</v>
      </c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6">
        <f t="shared" si="11"/>
        <v>0</v>
      </c>
      <c r="P102" s="4"/>
      <c r="Q102" s="4"/>
    </row>
    <row r="103" spans="1:17" s="82" customFormat="1" x14ac:dyDescent="0.25">
      <c r="A103" s="15" t="s">
        <v>395</v>
      </c>
      <c r="B103" s="7" t="s">
        <v>201</v>
      </c>
      <c r="C103" s="107">
        <f>SUM(C100:C102)</f>
        <v>0</v>
      </c>
      <c r="D103" s="107">
        <f t="shared" ref="D103:N103" si="18">SUM(D100:D102)</f>
        <v>0</v>
      </c>
      <c r="E103" s="107">
        <f t="shared" si="18"/>
        <v>0</v>
      </c>
      <c r="F103" s="107">
        <f t="shared" si="18"/>
        <v>0</v>
      </c>
      <c r="G103" s="107">
        <f t="shared" si="18"/>
        <v>0</v>
      </c>
      <c r="H103" s="107">
        <f t="shared" si="18"/>
        <v>0</v>
      </c>
      <c r="I103" s="107">
        <f t="shared" si="18"/>
        <v>0</v>
      </c>
      <c r="J103" s="107">
        <f t="shared" si="18"/>
        <v>0</v>
      </c>
      <c r="K103" s="107">
        <f t="shared" si="18"/>
        <v>0</v>
      </c>
      <c r="L103" s="107">
        <f t="shared" si="18"/>
        <v>0</v>
      </c>
      <c r="M103" s="107">
        <f t="shared" si="18"/>
        <v>0</v>
      </c>
      <c r="N103" s="107">
        <f t="shared" si="18"/>
        <v>0</v>
      </c>
      <c r="O103" s="106">
        <f t="shared" si="11"/>
        <v>0</v>
      </c>
      <c r="P103" s="77"/>
      <c r="Q103" s="77"/>
    </row>
    <row r="104" spans="1:17" x14ac:dyDescent="0.25">
      <c r="A104" s="38" t="s">
        <v>428</v>
      </c>
      <c r="B104" s="5" t="s">
        <v>202</v>
      </c>
      <c r="C104" s="100"/>
      <c r="D104" s="100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6">
        <f t="shared" si="11"/>
        <v>0</v>
      </c>
      <c r="P104" s="4"/>
      <c r="Q104" s="4"/>
    </row>
    <row r="105" spans="1:17" x14ac:dyDescent="0.25">
      <c r="A105" s="38" t="s">
        <v>398</v>
      </c>
      <c r="B105" s="5" t="s">
        <v>203</v>
      </c>
      <c r="C105" s="100"/>
      <c r="D105" s="100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6">
        <f t="shared" si="11"/>
        <v>0</v>
      </c>
      <c r="P105" s="4"/>
      <c r="Q105" s="4"/>
    </row>
    <row r="106" spans="1:17" x14ac:dyDescent="0.25">
      <c r="A106" s="13" t="s">
        <v>204</v>
      </c>
      <c r="B106" s="5" t="s">
        <v>205</v>
      </c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6">
        <f t="shared" si="11"/>
        <v>0</v>
      </c>
      <c r="P106" s="4"/>
      <c r="Q106" s="4"/>
    </row>
    <row r="107" spans="1:17" x14ac:dyDescent="0.25">
      <c r="A107" s="13" t="s">
        <v>429</v>
      </c>
      <c r="B107" s="5" t="s">
        <v>206</v>
      </c>
      <c r="C107" s="100"/>
      <c r="D107" s="100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6">
        <f t="shared" si="11"/>
        <v>0</v>
      </c>
      <c r="P107" s="4"/>
      <c r="Q107" s="4"/>
    </row>
    <row r="108" spans="1:17" s="82" customFormat="1" x14ac:dyDescent="0.25">
      <c r="A108" s="14" t="s">
        <v>396</v>
      </c>
      <c r="B108" s="7" t="s">
        <v>207</v>
      </c>
      <c r="C108" s="100">
        <f t="shared" ref="C108:N108" si="19">SUM(C104:C107)</f>
        <v>0</v>
      </c>
      <c r="D108" s="100">
        <f t="shared" si="19"/>
        <v>0</v>
      </c>
      <c r="E108" s="100">
        <f t="shared" si="19"/>
        <v>0</v>
      </c>
      <c r="F108" s="100">
        <f t="shared" si="19"/>
        <v>0</v>
      </c>
      <c r="G108" s="100">
        <f t="shared" si="19"/>
        <v>0</v>
      </c>
      <c r="H108" s="100">
        <f t="shared" si="19"/>
        <v>0</v>
      </c>
      <c r="I108" s="100">
        <f t="shared" si="19"/>
        <v>0</v>
      </c>
      <c r="J108" s="100">
        <f t="shared" si="19"/>
        <v>0</v>
      </c>
      <c r="K108" s="100">
        <f t="shared" si="19"/>
        <v>0</v>
      </c>
      <c r="L108" s="100">
        <f t="shared" si="19"/>
        <v>0</v>
      </c>
      <c r="M108" s="100">
        <f t="shared" si="19"/>
        <v>0</v>
      </c>
      <c r="N108" s="100">
        <f t="shared" si="19"/>
        <v>0</v>
      </c>
      <c r="O108" s="106">
        <f t="shared" si="11"/>
        <v>0</v>
      </c>
      <c r="P108" s="77"/>
      <c r="Q108" s="77"/>
    </row>
    <row r="109" spans="1:17" x14ac:dyDescent="0.25">
      <c r="A109" s="38" t="s">
        <v>208</v>
      </c>
      <c r="B109" s="5" t="s">
        <v>209</v>
      </c>
      <c r="C109" s="100"/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6">
        <f t="shared" si="11"/>
        <v>0</v>
      </c>
      <c r="P109" s="4"/>
      <c r="Q109" s="4"/>
    </row>
    <row r="110" spans="1:17" x14ac:dyDescent="0.25">
      <c r="A110" s="38" t="s">
        <v>210</v>
      </c>
      <c r="B110" s="5" t="s">
        <v>211</v>
      </c>
      <c r="C110" s="100">
        <v>3303</v>
      </c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6">
        <f t="shared" si="11"/>
        <v>3303</v>
      </c>
      <c r="P110" s="4"/>
      <c r="Q110" s="4"/>
    </row>
    <row r="111" spans="1:17" s="82" customFormat="1" x14ac:dyDescent="0.25">
      <c r="A111" s="14" t="s">
        <v>212</v>
      </c>
      <c r="B111" s="7" t="s">
        <v>213</v>
      </c>
      <c r="C111" s="107">
        <v>6178</v>
      </c>
      <c r="D111" s="107">
        <v>6178</v>
      </c>
      <c r="E111" s="107">
        <v>6178</v>
      </c>
      <c r="F111" s="107">
        <v>6178</v>
      </c>
      <c r="G111" s="107">
        <v>6178</v>
      </c>
      <c r="H111" s="107">
        <v>6178</v>
      </c>
      <c r="I111" s="107">
        <v>6177</v>
      </c>
      <c r="J111" s="107">
        <v>6177</v>
      </c>
      <c r="K111" s="107">
        <v>6177</v>
      </c>
      <c r="L111" s="107">
        <v>6177</v>
      </c>
      <c r="M111" s="107">
        <v>6177</v>
      </c>
      <c r="N111" s="107">
        <v>6177</v>
      </c>
      <c r="O111" s="106">
        <f t="shared" si="11"/>
        <v>74130</v>
      </c>
      <c r="P111" s="77"/>
      <c r="Q111" s="77"/>
    </row>
    <row r="112" spans="1:17" x14ac:dyDescent="0.25">
      <c r="A112" s="38" t="s">
        <v>214</v>
      </c>
      <c r="B112" s="5" t="s">
        <v>215</v>
      </c>
      <c r="C112" s="100"/>
      <c r="D112" s="100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6">
        <f t="shared" si="11"/>
        <v>0</v>
      </c>
      <c r="P112" s="4"/>
      <c r="Q112" s="4"/>
    </row>
    <row r="113" spans="1:17" x14ac:dyDescent="0.25">
      <c r="A113" s="38" t="s">
        <v>216</v>
      </c>
      <c r="B113" s="5" t="s">
        <v>217</v>
      </c>
      <c r="C113" s="100"/>
      <c r="D113" s="100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6">
        <f t="shared" si="11"/>
        <v>0</v>
      </c>
      <c r="P113" s="4"/>
      <c r="Q113" s="4"/>
    </row>
    <row r="114" spans="1:17" x14ac:dyDescent="0.25">
      <c r="A114" s="38" t="s">
        <v>218</v>
      </c>
      <c r="B114" s="5" t="s">
        <v>219</v>
      </c>
      <c r="C114" s="100"/>
      <c r="D114" s="100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6">
        <f t="shared" si="11"/>
        <v>0</v>
      </c>
      <c r="P114" s="4"/>
      <c r="Q114" s="4"/>
    </row>
    <row r="115" spans="1:17" s="82" customFormat="1" x14ac:dyDescent="0.25">
      <c r="A115" s="39" t="s">
        <v>397</v>
      </c>
      <c r="B115" s="40" t="s">
        <v>220</v>
      </c>
      <c r="C115" s="107">
        <f>SUM(C112:C114)</f>
        <v>0</v>
      </c>
      <c r="D115" s="107">
        <f t="shared" ref="D115:N115" si="20">SUM(D112:D114)</f>
        <v>0</v>
      </c>
      <c r="E115" s="107">
        <f t="shared" si="20"/>
        <v>0</v>
      </c>
      <c r="F115" s="107">
        <f t="shared" si="20"/>
        <v>0</v>
      </c>
      <c r="G115" s="107">
        <f t="shared" si="20"/>
        <v>0</v>
      </c>
      <c r="H115" s="107">
        <f t="shared" si="20"/>
        <v>0</v>
      </c>
      <c r="I115" s="107">
        <f t="shared" si="20"/>
        <v>0</v>
      </c>
      <c r="J115" s="107">
        <f t="shared" si="20"/>
        <v>0</v>
      </c>
      <c r="K115" s="107">
        <f t="shared" si="20"/>
        <v>0</v>
      </c>
      <c r="L115" s="107">
        <f t="shared" si="20"/>
        <v>0</v>
      </c>
      <c r="M115" s="107">
        <f t="shared" si="20"/>
        <v>0</v>
      </c>
      <c r="N115" s="107">
        <f t="shared" si="20"/>
        <v>0</v>
      </c>
      <c r="O115" s="106">
        <f t="shared" si="11"/>
        <v>0</v>
      </c>
      <c r="P115" s="77"/>
      <c r="Q115" s="77"/>
    </row>
    <row r="116" spans="1:17" x14ac:dyDescent="0.25">
      <c r="A116" s="38" t="s">
        <v>221</v>
      </c>
      <c r="B116" s="5" t="s">
        <v>222</v>
      </c>
      <c r="C116" s="100"/>
      <c r="D116" s="100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6">
        <f t="shared" si="11"/>
        <v>0</v>
      </c>
      <c r="P116" s="4"/>
      <c r="Q116" s="4"/>
    </row>
    <row r="117" spans="1:17" x14ac:dyDescent="0.25">
      <c r="A117" s="13" t="s">
        <v>223</v>
      </c>
      <c r="B117" s="5" t="s">
        <v>224</v>
      </c>
      <c r="C117" s="100"/>
      <c r="D117" s="100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6">
        <f t="shared" si="11"/>
        <v>0</v>
      </c>
      <c r="P117" s="4"/>
      <c r="Q117" s="4"/>
    </row>
    <row r="118" spans="1:17" x14ac:dyDescent="0.25">
      <c r="A118" s="38" t="s">
        <v>430</v>
      </c>
      <c r="B118" s="5" t="s">
        <v>225</v>
      </c>
      <c r="C118" s="100"/>
      <c r="D118" s="100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6">
        <f t="shared" si="11"/>
        <v>0</v>
      </c>
      <c r="P118" s="4"/>
      <c r="Q118" s="4"/>
    </row>
    <row r="119" spans="1:17" x14ac:dyDescent="0.25">
      <c r="A119" s="38" t="s">
        <v>399</v>
      </c>
      <c r="B119" s="5" t="s">
        <v>226</v>
      </c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6">
        <f t="shared" si="11"/>
        <v>0</v>
      </c>
      <c r="P119" s="4"/>
      <c r="Q119" s="4"/>
    </row>
    <row r="120" spans="1:17" s="82" customFormat="1" x14ac:dyDescent="0.25">
      <c r="A120" s="39" t="s">
        <v>400</v>
      </c>
      <c r="B120" s="40" t="s">
        <v>227</v>
      </c>
      <c r="C120" s="107">
        <f>SUM(C116:C119)</f>
        <v>0</v>
      </c>
      <c r="D120" s="107">
        <f t="shared" ref="D120:N120" si="21">SUM(D116:D119)</f>
        <v>0</v>
      </c>
      <c r="E120" s="107">
        <f t="shared" si="21"/>
        <v>0</v>
      </c>
      <c r="F120" s="107">
        <f t="shared" si="21"/>
        <v>0</v>
      </c>
      <c r="G120" s="107">
        <f t="shared" si="21"/>
        <v>0</v>
      </c>
      <c r="H120" s="107">
        <f t="shared" si="21"/>
        <v>0</v>
      </c>
      <c r="I120" s="107">
        <f t="shared" si="21"/>
        <v>0</v>
      </c>
      <c r="J120" s="107">
        <f t="shared" si="21"/>
        <v>0</v>
      </c>
      <c r="K120" s="107">
        <f t="shared" si="21"/>
        <v>0</v>
      </c>
      <c r="L120" s="107">
        <f t="shared" si="21"/>
        <v>0</v>
      </c>
      <c r="M120" s="107">
        <f t="shared" si="21"/>
        <v>0</v>
      </c>
      <c r="N120" s="107">
        <f t="shared" si="21"/>
        <v>0</v>
      </c>
      <c r="O120" s="106">
        <f t="shared" si="11"/>
        <v>0</v>
      </c>
      <c r="P120" s="77"/>
      <c r="Q120" s="77"/>
    </row>
    <row r="121" spans="1:17" x14ac:dyDescent="0.25">
      <c r="A121" s="13" t="s">
        <v>228</v>
      </c>
      <c r="B121" s="5" t="s">
        <v>229</v>
      </c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6">
        <f t="shared" si="11"/>
        <v>0</v>
      </c>
      <c r="P121" s="4"/>
      <c r="Q121" s="4"/>
    </row>
    <row r="122" spans="1:17" s="82" customFormat="1" ht="15.75" x14ac:dyDescent="0.25">
      <c r="A122" s="41" t="s">
        <v>434</v>
      </c>
      <c r="B122" s="42" t="s">
        <v>230</v>
      </c>
      <c r="C122" s="137">
        <v>16262</v>
      </c>
      <c r="D122" s="137">
        <f t="shared" ref="D122:N122" si="22">D120+D115+D99+D111+D108+D103</f>
        <v>18054</v>
      </c>
      <c r="E122" s="137">
        <f t="shared" si="22"/>
        <v>14606</v>
      </c>
      <c r="F122" s="137">
        <f t="shared" si="22"/>
        <v>16069</v>
      </c>
      <c r="G122" s="137">
        <f t="shared" si="22"/>
        <v>15231</v>
      </c>
      <c r="H122" s="137">
        <f t="shared" si="22"/>
        <v>16788</v>
      </c>
      <c r="I122" s="137">
        <f t="shared" si="22"/>
        <v>16163</v>
      </c>
      <c r="J122" s="137">
        <f t="shared" si="22"/>
        <v>18948</v>
      </c>
      <c r="K122" s="137">
        <f t="shared" si="22"/>
        <v>16110</v>
      </c>
      <c r="L122" s="137">
        <f t="shared" si="22"/>
        <v>15475</v>
      </c>
      <c r="M122" s="137">
        <f t="shared" si="22"/>
        <v>60251</v>
      </c>
      <c r="N122" s="137">
        <f t="shared" si="22"/>
        <v>63390</v>
      </c>
      <c r="O122" s="137">
        <v>288279</v>
      </c>
      <c r="P122" s="77"/>
      <c r="Q122" s="77"/>
    </row>
    <row r="123" spans="1:17" s="82" customFormat="1" ht="15.75" x14ac:dyDescent="0.25">
      <c r="A123" s="115" t="s">
        <v>471</v>
      </c>
      <c r="B123" s="115"/>
      <c r="C123" s="138"/>
      <c r="D123" s="138"/>
      <c r="E123" s="138"/>
      <c r="F123" s="138"/>
      <c r="G123" s="138"/>
      <c r="H123" s="138"/>
      <c r="I123" s="138"/>
      <c r="J123" s="138"/>
      <c r="K123" s="138"/>
      <c r="L123" s="138"/>
      <c r="M123" s="138"/>
      <c r="N123" s="138"/>
      <c r="O123" s="166">
        <f t="shared" si="11"/>
        <v>0</v>
      </c>
      <c r="P123" s="77"/>
      <c r="Q123" s="77"/>
    </row>
    <row r="124" spans="1:17" s="82" customFormat="1" ht="25.5" x14ac:dyDescent="0.25">
      <c r="A124" s="2" t="s">
        <v>59</v>
      </c>
      <c r="B124" s="3" t="s">
        <v>464</v>
      </c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6">
        <f t="shared" si="11"/>
        <v>0</v>
      </c>
      <c r="P124" s="77"/>
      <c r="Q124" s="77"/>
    </row>
    <row r="125" spans="1:17" x14ac:dyDescent="0.25">
      <c r="A125" s="32" t="s">
        <v>231</v>
      </c>
      <c r="B125" s="6" t="s">
        <v>232</v>
      </c>
      <c r="C125" s="100">
        <v>1741</v>
      </c>
      <c r="D125" s="100">
        <v>1741</v>
      </c>
      <c r="E125" s="100">
        <v>1741</v>
      </c>
      <c r="F125" s="100">
        <v>1741</v>
      </c>
      <c r="G125" s="100">
        <v>1741</v>
      </c>
      <c r="H125" s="100">
        <v>1741</v>
      </c>
      <c r="I125" s="100">
        <v>1740</v>
      </c>
      <c r="J125" s="100">
        <v>1740</v>
      </c>
      <c r="K125" s="100">
        <v>1740</v>
      </c>
      <c r="L125" s="100">
        <v>1740</v>
      </c>
      <c r="M125" s="100">
        <v>1740</v>
      </c>
      <c r="N125" s="100">
        <v>1739</v>
      </c>
      <c r="O125" s="106">
        <f t="shared" si="11"/>
        <v>20885</v>
      </c>
      <c r="P125" s="4"/>
      <c r="Q125" s="4"/>
    </row>
    <row r="126" spans="1:17" x14ac:dyDescent="0.25">
      <c r="A126" s="5" t="s">
        <v>233</v>
      </c>
      <c r="B126" s="6" t="s">
        <v>234</v>
      </c>
      <c r="C126" s="100">
        <v>4915</v>
      </c>
      <c r="D126" s="100">
        <v>4915</v>
      </c>
      <c r="E126" s="100">
        <v>4915</v>
      </c>
      <c r="F126" s="100">
        <v>4915</v>
      </c>
      <c r="G126" s="100">
        <v>4915</v>
      </c>
      <c r="H126" s="100">
        <v>4915</v>
      </c>
      <c r="I126" s="100">
        <v>4915</v>
      </c>
      <c r="J126" s="100">
        <v>4915</v>
      </c>
      <c r="K126" s="100">
        <v>4915</v>
      </c>
      <c r="L126" s="100">
        <v>4915</v>
      </c>
      <c r="M126" s="100">
        <v>4915</v>
      </c>
      <c r="N126" s="100">
        <v>4915</v>
      </c>
      <c r="O126" s="106">
        <f t="shared" si="11"/>
        <v>58980</v>
      </c>
      <c r="P126" s="4"/>
      <c r="Q126" s="4"/>
    </row>
    <row r="127" spans="1:17" ht="30" x14ac:dyDescent="0.25">
      <c r="A127" s="5" t="s">
        <v>235</v>
      </c>
      <c r="B127" s="6" t="s">
        <v>236</v>
      </c>
      <c r="C127" s="100">
        <v>1733</v>
      </c>
      <c r="D127" s="100">
        <v>1733</v>
      </c>
      <c r="E127" s="100">
        <v>1733</v>
      </c>
      <c r="F127" s="100">
        <v>1733</v>
      </c>
      <c r="G127" s="100">
        <v>1733</v>
      </c>
      <c r="H127" s="100">
        <v>1733</v>
      </c>
      <c r="I127" s="100">
        <v>1733</v>
      </c>
      <c r="J127" s="100">
        <v>1733</v>
      </c>
      <c r="K127" s="100">
        <v>1733</v>
      </c>
      <c r="L127" s="100">
        <v>1733</v>
      </c>
      <c r="M127" s="100">
        <v>1733</v>
      </c>
      <c r="N127" s="100">
        <v>1733</v>
      </c>
      <c r="O127" s="106">
        <v>20796</v>
      </c>
      <c r="P127" s="4"/>
      <c r="Q127" s="4"/>
    </row>
    <row r="128" spans="1:17" x14ac:dyDescent="0.25">
      <c r="A128" s="5" t="s">
        <v>237</v>
      </c>
      <c r="B128" s="6" t="s">
        <v>238</v>
      </c>
      <c r="C128" s="100">
        <v>236</v>
      </c>
      <c r="D128" s="100">
        <v>236</v>
      </c>
      <c r="E128" s="100">
        <v>236</v>
      </c>
      <c r="F128" s="100">
        <v>236</v>
      </c>
      <c r="G128" s="100">
        <v>236</v>
      </c>
      <c r="H128" s="100">
        <v>236</v>
      </c>
      <c r="I128" s="100">
        <v>236</v>
      </c>
      <c r="J128" s="100">
        <v>236</v>
      </c>
      <c r="K128" s="100">
        <v>236</v>
      </c>
      <c r="L128" s="100">
        <v>236</v>
      </c>
      <c r="M128" s="100">
        <v>235</v>
      </c>
      <c r="N128" s="100">
        <v>235</v>
      </c>
      <c r="O128" s="106">
        <f t="shared" si="11"/>
        <v>2830</v>
      </c>
      <c r="P128" s="4"/>
      <c r="Q128" s="4"/>
    </row>
    <row r="129" spans="1:17" x14ac:dyDescent="0.25">
      <c r="A129" s="5" t="s">
        <v>239</v>
      </c>
      <c r="B129" s="6" t="s">
        <v>240</v>
      </c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6">
        <f t="shared" si="11"/>
        <v>0</v>
      </c>
      <c r="P129" s="4"/>
      <c r="Q129" s="4"/>
    </row>
    <row r="130" spans="1:17" x14ac:dyDescent="0.25">
      <c r="A130" s="5" t="s">
        <v>241</v>
      </c>
      <c r="B130" s="6" t="s">
        <v>242</v>
      </c>
      <c r="C130" s="100"/>
      <c r="D130" s="100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6">
        <f t="shared" si="11"/>
        <v>0</v>
      </c>
      <c r="P130" s="4"/>
      <c r="Q130" s="4"/>
    </row>
    <row r="131" spans="1:17" s="82" customFormat="1" x14ac:dyDescent="0.25">
      <c r="A131" s="7" t="s">
        <v>474</v>
      </c>
      <c r="B131" s="8" t="s">
        <v>243</v>
      </c>
      <c r="C131" s="107">
        <f>SUM(C125:C130)</f>
        <v>8625</v>
      </c>
      <c r="D131" s="107">
        <f t="shared" ref="D131:N131" si="23">SUM(D125:D130)</f>
        <v>8625</v>
      </c>
      <c r="E131" s="107">
        <f t="shared" si="23"/>
        <v>8625</v>
      </c>
      <c r="F131" s="107">
        <f t="shared" si="23"/>
        <v>8625</v>
      </c>
      <c r="G131" s="107">
        <f t="shared" si="23"/>
        <v>8625</v>
      </c>
      <c r="H131" s="107">
        <f t="shared" si="23"/>
        <v>8625</v>
      </c>
      <c r="I131" s="107">
        <f t="shared" si="23"/>
        <v>8624</v>
      </c>
      <c r="J131" s="107">
        <f t="shared" si="23"/>
        <v>8624</v>
      </c>
      <c r="K131" s="107">
        <f t="shared" si="23"/>
        <v>8624</v>
      </c>
      <c r="L131" s="107">
        <f t="shared" si="23"/>
        <v>8624</v>
      </c>
      <c r="M131" s="107">
        <f t="shared" si="23"/>
        <v>8623</v>
      </c>
      <c r="N131" s="107">
        <f t="shared" si="23"/>
        <v>8622</v>
      </c>
      <c r="O131" s="106">
        <f t="shared" si="11"/>
        <v>103491</v>
      </c>
      <c r="P131" s="77"/>
      <c r="Q131" s="77"/>
    </row>
    <row r="132" spans="1:17" x14ac:dyDescent="0.25">
      <c r="A132" s="5" t="s">
        <v>244</v>
      </c>
      <c r="B132" s="6" t="s">
        <v>245</v>
      </c>
      <c r="C132" s="100"/>
      <c r="D132" s="100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6">
        <f t="shared" si="11"/>
        <v>0</v>
      </c>
      <c r="P132" s="4"/>
      <c r="Q132" s="4"/>
    </row>
    <row r="133" spans="1:17" ht="30" x14ac:dyDescent="0.25">
      <c r="A133" s="5" t="s">
        <v>246</v>
      </c>
      <c r="B133" s="6" t="s">
        <v>247</v>
      </c>
      <c r="C133" s="100"/>
      <c r="D133" s="100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6">
        <f t="shared" si="11"/>
        <v>0</v>
      </c>
      <c r="P133" s="4"/>
      <c r="Q133" s="4"/>
    </row>
    <row r="134" spans="1:17" ht="30" x14ac:dyDescent="0.25">
      <c r="A134" s="5" t="s">
        <v>435</v>
      </c>
      <c r="B134" s="6" t="s">
        <v>248</v>
      </c>
      <c r="C134" s="100"/>
      <c r="D134" s="100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6">
        <f t="shared" si="11"/>
        <v>0</v>
      </c>
      <c r="P134" s="4"/>
      <c r="Q134" s="4"/>
    </row>
    <row r="135" spans="1:17" ht="30" x14ac:dyDescent="0.25">
      <c r="A135" s="5" t="s">
        <v>436</v>
      </c>
      <c r="B135" s="6" t="s">
        <v>249</v>
      </c>
      <c r="C135" s="100"/>
      <c r="D135" s="100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106">
        <f t="shared" si="11"/>
        <v>0</v>
      </c>
      <c r="P135" s="4"/>
      <c r="Q135" s="4"/>
    </row>
    <row r="136" spans="1:17" x14ac:dyDescent="0.25">
      <c r="A136" s="5" t="s">
        <v>437</v>
      </c>
      <c r="B136" s="6" t="s">
        <v>250</v>
      </c>
      <c r="C136" s="100">
        <v>500</v>
      </c>
      <c r="D136" s="100">
        <v>500</v>
      </c>
      <c r="E136" s="100">
        <v>500</v>
      </c>
      <c r="F136" s="100">
        <v>500</v>
      </c>
      <c r="G136" s="100">
        <v>500</v>
      </c>
      <c r="H136" s="100">
        <v>500</v>
      </c>
      <c r="I136" s="100">
        <v>500</v>
      </c>
      <c r="J136" s="100">
        <v>500</v>
      </c>
      <c r="K136" s="100">
        <v>500</v>
      </c>
      <c r="L136" s="100">
        <v>500</v>
      </c>
      <c r="M136" s="100">
        <v>500</v>
      </c>
      <c r="N136" s="100">
        <v>500</v>
      </c>
      <c r="O136" s="106">
        <v>5000</v>
      </c>
      <c r="P136" s="4"/>
      <c r="Q136" s="4"/>
    </row>
    <row r="137" spans="1:17" s="82" customFormat="1" x14ac:dyDescent="0.25">
      <c r="A137" s="40" t="s">
        <v>475</v>
      </c>
      <c r="B137" s="50" t="s">
        <v>251</v>
      </c>
      <c r="C137" s="107">
        <f>SUM(C131:C136)</f>
        <v>9125</v>
      </c>
      <c r="D137" s="107">
        <f t="shared" ref="D137:N137" si="24">SUM(D131:D136)</f>
        <v>9125</v>
      </c>
      <c r="E137" s="107">
        <f t="shared" si="24"/>
        <v>9125</v>
      </c>
      <c r="F137" s="107">
        <f t="shared" si="24"/>
        <v>9125</v>
      </c>
      <c r="G137" s="107">
        <f t="shared" si="24"/>
        <v>9125</v>
      </c>
      <c r="H137" s="107">
        <f t="shared" si="24"/>
        <v>9125</v>
      </c>
      <c r="I137" s="107">
        <f t="shared" si="24"/>
        <v>9124</v>
      </c>
      <c r="J137" s="107">
        <f t="shared" si="24"/>
        <v>9124</v>
      </c>
      <c r="K137" s="107">
        <f t="shared" si="24"/>
        <v>9124</v>
      </c>
      <c r="L137" s="107">
        <f t="shared" si="24"/>
        <v>9124</v>
      </c>
      <c r="M137" s="107">
        <f t="shared" si="24"/>
        <v>9123</v>
      </c>
      <c r="N137" s="107">
        <f t="shared" si="24"/>
        <v>9122</v>
      </c>
      <c r="O137" s="106">
        <f t="shared" ref="O137:O199" si="25">SUM(C137:N137)</f>
        <v>109491</v>
      </c>
      <c r="P137" s="77"/>
      <c r="Q137" s="77"/>
    </row>
    <row r="138" spans="1:17" x14ac:dyDescent="0.25">
      <c r="A138" s="5" t="s">
        <v>441</v>
      </c>
      <c r="B138" s="6" t="s">
        <v>260</v>
      </c>
      <c r="C138" s="100"/>
      <c r="D138" s="100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6">
        <f t="shared" si="25"/>
        <v>0</v>
      </c>
      <c r="P138" s="4"/>
      <c r="Q138" s="4"/>
    </row>
    <row r="139" spans="1:17" x14ac:dyDescent="0.25">
      <c r="A139" s="5" t="s">
        <v>442</v>
      </c>
      <c r="B139" s="6" t="s">
        <v>261</v>
      </c>
      <c r="C139" s="100"/>
      <c r="D139" s="100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6">
        <f t="shared" si="25"/>
        <v>0</v>
      </c>
      <c r="P139" s="4"/>
      <c r="Q139" s="4"/>
    </row>
    <row r="140" spans="1:17" s="82" customFormat="1" x14ac:dyDescent="0.25">
      <c r="A140" s="7" t="s">
        <v>477</v>
      </c>
      <c r="B140" s="8" t="s">
        <v>262</v>
      </c>
      <c r="C140" s="107">
        <f>SUM(C138:C139)</f>
        <v>0</v>
      </c>
      <c r="D140" s="107">
        <f t="shared" ref="D140:N140" si="26">SUM(D138:D139)</f>
        <v>0</v>
      </c>
      <c r="E140" s="107">
        <f t="shared" si="26"/>
        <v>0</v>
      </c>
      <c r="F140" s="107">
        <f t="shared" si="26"/>
        <v>0</v>
      </c>
      <c r="G140" s="107">
        <f t="shared" si="26"/>
        <v>0</v>
      </c>
      <c r="H140" s="107">
        <f t="shared" si="26"/>
        <v>0</v>
      </c>
      <c r="I140" s="107">
        <f t="shared" si="26"/>
        <v>0</v>
      </c>
      <c r="J140" s="107">
        <f t="shared" si="26"/>
        <v>0</v>
      </c>
      <c r="K140" s="107">
        <f t="shared" si="26"/>
        <v>0</v>
      </c>
      <c r="L140" s="107">
        <f t="shared" si="26"/>
        <v>0</v>
      </c>
      <c r="M140" s="107">
        <f t="shared" si="26"/>
        <v>0</v>
      </c>
      <c r="N140" s="107">
        <f t="shared" si="26"/>
        <v>0</v>
      </c>
      <c r="O140" s="106">
        <f t="shared" si="25"/>
        <v>0</v>
      </c>
      <c r="P140" s="77"/>
      <c r="Q140" s="77"/>
    </row>
    <row r="141" spans="1:17" x14ac:dyDescent="0.25">
      <c r="A141" s="5" t="s">
        <v>443</v>
      </c>
      <c r="B141" s="6" t="s">
        <v>263</v>
      </c>
      <c r="C141" s="100"/>
      <c r="D141" s="100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6">
        <f t="shared" si="25"/>
        <v>0</v>
      </c>
      <c r="P141" s="4"/>
      <c r="Q141" s="4"/>
    </row>
    <row r="142" spans="1:17" x14ac:dyDescent="0.25">
      <c r="A142" s="5" t="s">
        <v>444</v>
      </c>
      <c r="B142" s="6" t="s">
        <v>264</v>
      </c>
      <c r="C142" s="100"/>
      <c r="D142" s="100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6">
        <f t="shared" si="25"/>
        <v>0</v>
      </c>
      <c r="P142" s="4"/>
      <c r="Q142" s="4"/>
    </row>
    <row r="143" spans="1:17" x14ac:dyDescent="0.25">
      <c r="A143" s="5" t="s">
        <v>445</v>
      </c>
      <c r="B143" s="6" t="s">
        <v>265</v>
      </c>
      <c r="C143" s="100"/>
      <c r="D143" s="100"/>
      <c r="E143" s="100"/>
      <c r="F143" s="100">
        <v>4600</v>
      </c>
      <c r="G143" s="100"/>
      <c r="H143" s="100"/>
      <c r="I143" s="100"/>
      <c r="J143" s="100"/>
      <c r="K143" s="100"/>
      <c r="L143" s="100">
        <v>3500</v>
      </c>
      <c r="M143" s="100"/>
      <c r="N143" s="100"/>
      <c r="O143" s="106">
        <f t="shared" si="25"/>
        <v>8100</v>
      </c>
      <c r="P143" s="4"/>
      <c r="Q143" s="4"/>
    </row>
    <row r="144" spans="1:17" x14ac:dyDescent="0.25">
      <c r="A144" s="5" t="s">
        <v>446</v>
      </c>
      <c r="B144" s="6" t="s">
        <v>266</v>
      </c>
      <c r="C144" s="100"/>
      <c r="D144" s="100"/>
      <c r="E144" s="100"/>
      <c r="F144" s="100">
        <v>4000</v>
      </c>
      <c r="G144" s="100"/>
      <c r="H144" s="100"/>
      <c r="I144" s="100"/>
      <c r="J144" s="100"/>
      <c r="K144" s="100"/>
      <c r="L144" s="100">
        <v>8000</v>
      </c>
      <c r="M144" s="100">
        <v>8500</v>
      </c>
      <c r="N144" s="100"/>
      <c r="O144" s="106">
        <f t="shared" si="25"/>
        <v>20500</v>
      </c>
      <c r="P144" s="4"/>
      <c r="Q144" s="4"/>
    </row>
    <row r="145" spans="1:17" x14ac:dyDescent="0.25">
      <c r="A145" s="5" t="s">
        <v>447</v>
      </c>
      <c r="B145" s="6" t="s">
        <v>269</v>
      </c>
      <c r="C145" s="100"/>
      <c r="D145" s="100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6">
        <f t="shared" si="25"/>
        <v>0</v>
      </c>
      <c r="P145" s="4"/>
      <c r="Q145" s="4"/>
    </row>
    <row r="146" spans="1:17" x14ac:dyDescent="0.25">
      <c r="A146" s="5" t="s">
        <v>270</v>
      </c>
      <c r="B146" s="6" t="s">
        <v>271</v>
      </c>
      <c r="C146" s="100"/>
      <c r="D146" s="100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6">
        <f t="shared" si="25"/>
        <v>0</v>
      </c>
      <c r="P146" s="4"/>
      <c r="Q146" s="4"/>
    </row>
    <row r="147" spans="1:17" x14ac:dyDescent="0.25">
      <c r="A147" s="5" t="s">
        <v>448</v>
      </c>
      <c r="B147" s="6" t="s">
        <v>272</v>
      </c>
      <c r="C147" s="100"/>
      <c r="D147" s="100"/>
      <c r="E147" s="100"/>
      <c r="F147" s="100">
        <v>5000</v>
      </c>
      <c r="G147" s="100"/>
      <c r="H147" s="100"/>
      <c r="I147" s="100"/>
      <c r="J147" s="100"/>
      <c r="K147" s="100"/>
      <c r="L147" s="100">
        <v>5800</v>
      </c>
      <c r="M147" s="100"/>
      <c r="N147" s="100"/>
      <c r="O147" s="106">
        <f t="shared" si="25"/>
        <v>10800</v>
      </c>
      <c r="P147" s="4"/>
      <c r="Q147" s="4"/>
    </row>
    <row r="148" spans="1:17" x14ac:dyDescent="0.25">
      <c r="A148" s="5" t="s">
        <v>449</v>
      </c>
      <c r="B148" s="6" t="s">
        <v>277</v>
      </c>
      <c r="C148" s="100"/>
      <c r="D148" s="100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6">
        <f t="shared" si="25"/>
        <v>0</v>
      </c>
      <c r="P148" s="4"/>
      <c r="Q148" s="4"/>
    </row>
    <row r="149" spans="1:17" s="82" customFormat="1" x14ac:dyDescent="0.25">
      <c r="A149" s="7" t="s">
        <v>478</v>
      </c>
      <c r="B149" s="8" t="s">
        <v>280</v>
      </c>
      <c r="C149" s="100">
        <f>SUM(C144:C148)</f>
        <v>0</v>
      </c>
      <c r="D149" s="100">
        <f t="shared" ref="D149:N149" si="27">SUM(D144:D148)</f>
        <v>0</v>
      </c>
      <c r="E149" s="100">
        <f t="shared" si="27"/>
        <v>0</v>
      </c>
      <c r="F149" s="100">
        <f t="shared" si="27"/>
        <v>9000</v>
      </c>
      <c r="G149" s="100">
        <f t="shared" si="27"/>
        <v>0</v>
      </c>
      <c r="H149" s="100">
        <f t="shared" si="27"/>
        <v>0</v>
      </c>
      <c r="I149" s="100">
        <f t="shared" si="27"/>
        <v>0</v>
      </c>
      <c r="J149" s="100">
        <f t="shared" si="27"/>
        <v>0</v>
      </c>
      <c r="K149" s="100">
        <f t="shared" si="27"/>
        <v>0</v>
      </c>
      <c r="L149" s="100">
        <f t="shared" si="27"/>
        <v>13800</v>
      </c>
      <c r="M149" s="100">
        <f t="shared" si="27"/>
        <v>8500</v>
      </c>
      <c r="N149" s="100">
        <f t="shared" si="27"/>
        <v>0</v>
      </c>
      <c r="O149" s="106">
        <f t="shared" si="25"/>
        <v>31300</v>
      </c>
      <c r="P149" s="77"/>
      <c r="Q149" s="77"/>
    </row>
    <row r="150" spans="1:17" x14ac:dyDescent="0.25">
      <c r="A150" s="5" t="s">
        <v>450</v>
      </c>
      <c r="B150" s="6" t="s">
        <v>281</v>
      </c>
      <c r="C150" s="100">
        <f>SUM(C144:C149)</f>
        <v>0</v>
      </c>
      <c r="D150" s="100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6">
        <f t="shared" si="25"/>
        <v>0</v>
      </c>
      <c r="P150" s="4"/>
      <c r="Q150" s="4"/>
    </row>
    <row r="151" spans="1:17" s="82" customFormat="1" x14ac:dyDescent="0.25">
      <c r="A151" s="40" t="s">
        <v>479</v>
      </c>
      <c r="B151" s="50" t="s">
        <v>282</v>
      </c>
      <c r="C151" s="107">
        <f>C150+C149+C143+C142+C141+C140</f>
        <v>0</v>
      </c>
      <c r="D151" s="107">
        <f t="shared" ref="D151:N151" si="28">D150+D149+D143+D142+D141+D140</f>
        <v>0</v>
      </c>
      <c r="E151" s="107">
        <f t="shared" si="28"/>
        <v>0</v>
      </c>
      <c r="F151" s="107">
        <f t="shared" si="28"/>
        <v>13600</v>
      </c>
      <c r="G151" s="107">
        <f t="shared" si="28"/>
        <v>0</v>
      </c>
      <c r="H151" s="107">
        <f t="shared" si="28"/>
        <v>0</v>
      </c>
      <c r="I151" s="107">
        <f t="shared" si="28"/>
        <v>0</v>
      </c>
      <c r="J151" s="107">
        <f t="shared" si="28"/>
        <v>0</v>
      </c>
      <c r="K151" s="107">
        <f t="shared" si="28"/>
        <v>0</v>
      </c>
      <c r="L151" s="107">
        <f t="shared" si="28"/>
        <v>17300</v>
      </c>
      <c r="M151" s="107">
        <f t="shared" si="28"/>
        <v>8500</v>
      </c>
      <c r="N151" s="107">
        <f t="shared" si="28"/>
        <v>0</v>
      </c>
      <c r="O151" s="106">
        <f t="shared" si="25"/>
        <v>39400</v>
      </c>
      <c r="P151" s="77"/>
      <c r="Q151" s="77"/>
    </row>
    <row r="152" spans="1:17" x14ac:dyDescent="0.25">
      <c r="A152" s="13" t="s">
        <v>283</v>
      </c>
      <c r="B152" s="6" t="s">
        <v>284</v>
      </c>
      <c r="C152" s="100"/>
      <c r="D152" s="100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6">
        <f t="shared" si="25"/>
        <v>0</v>
      </c>
      <c r="P152" s="4"/>
      <c r="Q152" s="4"/>
    </row>
    <row r="153" spans="1:17" x14ac:dyDescent="0.25">
      <c r="A153" s="13" t="s">
        <v>451</v>
      </c>
      <c r="B153" s="6" t="s">
        <v>285</v>
      </c>
      <c r="C153" s="100"/>
      <c r="D153" s="100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6">
        <v>0</v>
      </c>
      <c r="P153" s="4"/>
      <c r="Q153" s="4"/>
    </row>
    <row r="154" spans="1:17" x14ac:dyDescent="0.25">
      <c r="A154" s="13" t="s">
        <v>452</v>
      </c>
      <c r="B154" s="6" t="s">
        <v>286</v>
      </c>
      <c r="C154" s="100"/>
      <c r="D154" s="100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6">
        <f t="shared" si="25"/>
        <v>0</v>
      </c>
      <c r="P154" s="4"/>
      <c r="Q154" s="4"/>
    </row>
    <row r="155" spans="1:17" x14ac:dyDescent="0.25">
      <c r="A155" s="13" t="s">
        <v>453</v>
      </c>
      <c r="B155" s="6" t="s">
        <v>287</v>
      </c>
      <c r="C155" s="100">
        <v>1187</v>
      </c>
      <c r="D155" s="100">
        <v>1187</v>
      </c>
      <c r="E155" s="100">
        <v>1348</v>
      </c>
      <c r="F155" s="100">
        <v>1187</v>
      </c>
      <c r="G155" s="100">
        <v>1187</v>
      </c>
      <c r="H155" s="100">
        <v>1187</v>
      </c>
      <c r="I155" s="100">
        <v>1187</v>
      </c>
      <c r="J155" s="100">
        <v>1187</v>
      </c>
      <c r="K155" s="100">
        <v>1187</v>
      </c>
      <c r="L155" s="100">
        <v>1187</v>
      </c>
      <c r="M155" s="100">
        <v>1187</v>
      </c>
      <c r="N155" s="100">
        <v>1187</v>
      </c>
      <c r="O155" s="106">
        <f t="shared" si="25"/>
        <v>14405</v>
      </c>
      <c r="P155" s="4"/>
      <c r="Q155" s="4"/>
    </row>
    <row r="156" spans="1:17" x14ac:dyDescent="0.25">
      <c r="A156" s="13" t="s">
        <v>288</v>
      </c>
      <c r="B156" s="6" t="s">
        <v>289</v>
      </c>
      <c r="C156" s="100">
        <v>616</v>
      </c>
      <c r="D156" s="100">
        <v>616</v>
      </c>
      <c r="E156" s="100">
        <v>616</v>
      </c>
      <c r="F156" s="100">
        <v>616</v>
      </c>
      <c r="G156" s="100">
        <v>616</v>
      </c>
      <c r="H156" s="100">
        <v>168</v>
      </c>
      <c r="I156" s="100">
        <v>168</v>
      </c>
      <c r="J156" s="100">
        <v>168</v>
      </c>
      <c r="K156" s="100">
        <v>616</v>
      </c>
      <c r="L156" s="100">
        <v>616</v>
      </c>
      <c r="M156" s="100">
        <v>599</v>
      </c>
      <c r="N156" s="100">
        <v>568</v>
      </c>
      <c r="O156" s="106">
        <v>5983</v>
      </c>
      <c r="P156" s="4"/>
      <c r="Q156" s="4"/>
    </row>
    <row r="157" spans="1:17" x14ac:dyDescent="0.25">
      <c r="A157" s="13" t="s">
        <v>290</v>
      </c>
      <c r="B157" s="6" t="s">
        <v>291</v>
      </c>
      <c r="C157" s="100">
        <v>485</v>
      </c>
      <c r="D157" s="100">
        <v>485</v>
      </c>
      <c r="E157" s="100">
        <v>485</v>
      </c>
      <c r="F157" s="100">
        <v>485</v>
      </c>
      <c r="G157" s="100">
        <v>485</v>
      </c>
      <c r="H157" s="100">
        <v>366</v>
      </c>
      <c r="I157" s="100">
        <v>366</v>
      </c>
      <c r="J157" s="100">
        <v>366</v>
      </c>
      <c r="K157" s="100">
        <v>485</v>
      </c>
      <c r="L157" s="100">
        <v>487</v>
      </c>
      <c r="M157" s="100">
        <v>482</v>
      </c>
      <c r="N157" s="100">
        <v>478</v>
      </c>
      <c r="O157" s="106">
        <f t="shared" si="25"/>
        <v>5455</v>
      </c>
      <c r="P157" s="4"/>
      <c r="Q157" s="4"/>
    </row>
    <row r="158" spans="1:17" x14ac:dyDescent="0.25">
      <c r="A158" s="13" t="s">
        <v>292</v>
      </c>
      <c r="B158" s="6" t="s">
        <v>293</v>
      </c>
      <c r="C158" s="100"/>
      <c r="D158" s="100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106">
        <f t="shared" si="25"/>
        <v>0</v>
      </c>
      <c r="P158" s="4"/>
      <c r="Q158" s="4"/>
    </row>
    <row r="159" spans="1:17" x14ac:dyDescent="0.25">
      <c r="A159" s="13" t="s">
        <v>454</v>
      </c>
      <c r="B159" s="6" t="s">
        <v>294</v>
      </c>
      <c r="C159" s="100"/>
      <c r="D159" s="100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>
        <v>10</v>
      </c>
      <c r="O159" s="106">
        <v>10</v>
      </c>
      <c r="P159" s="4"/>
      <c r="Q159" s="4"/>
    </row>
    <row r="160" spans="1:17" x14ac:dyDescent="0.25">
      <c r="A160" s="13" t="s">
        <v>455</v>
      </c>
      <c r="B160" s="6" t="s">
        <v>295</v>
      </c>
      <c r="C160" s="100"/>
      <c r="D160" s="100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6">
        <f t="shared" si="25"/>
        <v>0</v>
      </c>
      <c r="P160" s="4"/>
      <c r="Q160" s="4"/>
    </row>
    <row r="161" spans="1:17" x14ac:dyDescent="0.25">
      <c r="A161" s="13" t="s">
        <v>456</v>
      </c>
      <c r="B161" s="6" t="s">
        <v>296</v>
      </c>
      <c r="C161" s="100">
        <v>15</v>
      </c>
      <c r="D161" s="100">
        <v>35</v>
      </c>
      <c r="E161" s="100">
        <v>40</v>
      </c>
      <c r="F161" s="100">
        <v>85</v>
      </c>
      <c r="G161" s="100">
        <v>35</v>
      </c>
      <c r="H161" s="100">
        <v>40</v>
      </c>
      <c r="I161" s="100">
        <v>200</v>
      </c>
      <c r="J161" s="100">
        <v>110</v>
      </c>
      <c r="K161" s="100">
        <v>79</v>
      </c>
      <c r="L161" s="100">
        <v>55</v>
      </c>
      <c r="M161" s="100">
        <v>53</v>
      </c>
      <c r="N161" s="100">
        <v>53</v>
      </c>
      <c r="O161" s="106">
        <f t="shared" si="25"/>
        <v>800</v>
      </c>
      <c r="P161" s="4"/>
      <c r="Q161" s="4"/>
    </row>
    <row r="162" spans="1:17" s="82" customFormat="1" x14ac:dyDescent="0.25">
      <c r="A162" s="49" t="s">
        <v>480</v>
      </c>
      <c r="B162" s="50" t="s">
        <v>297</v>
      </c>
      <c r="C162" s="107">
        <f>SUM(C152:C161)</f>
        <v>2303</v>
      </c>
      <c r="D162" s="107">
        <f t="shared" ref="D162:N162" si="29">SUM(D152:D161)</f>
        <v>2323</v>
      </c>
      <c r="E162" s="107">
        <f t="shared" si="29"/>
        <v>2489</v>
      </c>
      <c r="F162" s="107">
        <f t="shared" si="29"/>
        <v>2373</v>
      </c>
      <c r="G162" s="107">
        <f t="shared" si="29"/>
        <v>2323</v>
      </c>
      <c r="H162" s="107">
        <f t="shared" si="29"/>
        <v>1761</v>
      </c>
      <c r="I162" s="107">
        <f t="shared" si="29"/>
        <v>1921</v>
      </c>
      <c r="J162" s="107">
        <f t="shared" si="29"/>
        <v>1831</v>
      </c>
      <c r="K162" s="107">
        <f t="shared" si="29"/>
        <v>2367</v>
      </c>
      <c r="L162" s="107">
        <f t="shared" si="29"/>
        <v>2345</v>
      </c>
      <c r="M162" s="107">
        <f t="shared" si="29"/>
        <v>2321</v>
      </c>
      <c r="N162" s="107">
        <f t="shared" si="29"/>
        <v>2296</v>
      </c>
      <c r="O162" s="106">
        <v>23217</v>
      </c>
      <c r="P162" s="77"/>
      <c r="Q162" s="77"/>
    </row>
    <row r="163" spans="1:17" ht="30" x14ac:dyDescent="0.25">
      <c r="A163" s="13" t="s">
        <v>306</v>
      </c>
      <c r="B163" s="6" t="s">
        <v>307</v>
      </c>
      <c r="C163" s="100"/>
      <c r="D163" s="100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6">
        <f t="shared" si="25"/>
        <v>0</v>
      </c>
      <c r="P163" s="4"/>
      <c r="Q163" s="4"/>
    </row>
    <row r="164" spans="1:17" ht="30" x14ac:dyDescent="0.25">
      <c r="A164" s="5" t="s">
        <v>460</v>
      </c>
      <c r="B164" s="6" t="s">
        <v>308</v>
      </c>
      <c r="C164" s="100"/>
      <c r="D164" s="100"/>
      <c r="E164" s="100"/>
      <c r="F164" s="100"/>
      <c r="G164" s="100"/>
      <c r="H164" s="100"/>
      <c r="I164" s="100"/>
      <c r="J164" s="100"/>
      <c r="K164" s="100"/>
      <c r="L164" s="100"/>
      <c r="M164" s="100"/>
      <c r="N164" s="100"/>
      <c r="O164" s="106">
        <f t="shared" si="25"/>
        <v>0</v>
      </c>
      <c r="P164" s="4"/>
      <c r="Q164" s="4"/>
    </row>
    <row r="165" spans="1:17" x14ac:dyDescent="0.25">
      <c r="A165" s="13" t="s">
        <v>461</v>
      </c>
      <c r="B165" s="6" t="s">
        <v>309</v>
      </c>
      <c r="C165" s="100"/>
      <c r="D165" s="100"/>
      <c r="E165" s="100"/>
      <c r="F165" s="100"/>
      <c r="G165" s="100"/>
      <c r="H165" s="100"/>
      <c r="I165" s="100"/>
      <c r="J165" s="100">
        <v>400</v>
      </c>
      <c r="K165" s="100"/>
      <c r="L165" s="100"/>
      <c r="M165" s="100"/>
      <c r="N165" s="100"/>
      <c r="O165" s="106">
        <f t="shared" si="25"/>
        <v>400</v>
      </c>
      <c r="P165" s="4"/>
      <c r="Q165" s="4"/>
    </row>
    <row r="166" spans="1:17" s="82" customFormat="1" x14ac:dyDescent="0.25">
      <c r="A166" s="40" t="s">
        <v>482</v>
      </c>
      <c r="B166" s="50" t="s">
        <v>310</v>
      </c>
      <c r="C166" s="107">
        <f>SUM(C163:C165)</f>
        <v>0</v>
      </c>
      <c r="D166" s="107">
        <f t="shared" ref="D166:N166" si="30">SUM(D163:D165)</f>
        <v>0</v>
      </c>
      <c r="E166" s="107">
        <f t="shared" si="30"/>
        <v>0</v>
      </c>
      <c r="F166" s="107">
        <f t="shared" si="30"/>
        <v>0</v>
      </c>
      <c r="G166" s="107">
        <f t="shared" si="30"/>
        <v>0</v>
      </c>
      <c r="H166" s="107">
        <f t="shared" si="30"/>
        <v>0</v>
      </c>
      <c r="I166" s="107">
        <f t="shared" si="30"/>
        <v>0</v>
      </c>
      <c r="J166" s="107">
        <f t="shared" si="30"/>
        <v>400</v>
      </c>
      <c r="K166" s="107">
        <f t="shared" si="30"/>
        <v>0</v>
      </c>
      <c r="L166" s="107">
        <f t="shared" si="30"/>
        <v>0</v>
      </c>
      <c r="M166" s="107">
        <f t="shared" si="30"/>
        <v>0</v>
      </c>
      <c r="N166" s="107">
        <f t="shared" si="30"/>
        <v>0</v>
      </c>
      <c r="O166" s="106">
        <f t="shared" si="25"/>
        <v>400</v>
      </c>
      <c r="P166" s="77"/>
      <c r="Q166" s="77"/>
    </row>
    <row r="167" spans="1:17" s="82" customFormat="1" ht="15.75" x14ac:dyDescent="0.25">
      <c r="A167" s="57" t="s">
        <v>539</v>
      </c>
      <c r="B167" s="59"/>
      <c r="C167" s="136"/>
      <c r="D167" s="136"/>
      <c r="E167" s="136"/>
      <c r="F167" s="136"/>
      <c r="G167" s="136"/>
      <c r="H167" s="136"/>
      <c r="I167" s="136"/>
      <c r="J167" s="136"/>
      <c r="K167" s="136"/>
      <c r="L167" s="136"/>
      <c r="M167" s="136"/>
      <c r="N167" s="136"/>
      <c r="O167" s="133">
        <f t="shared" si="25"/>
        <v>0</v>
      </c>
      <c r="P167" s="77"/>
      <c r="Q167" s="77"/>
    </row>
    <row r="168" spans="1:17" x14ac:dyDescent="0.25">
      <c r="A168" s="5" t="s">
        <v>252</v>
      </c>
      <c r="B168" s="6" t="s">
        <v>253</v>
      </c>
      <c r="C168" s="100"/>
      <c r="D168" s="100"/>
      <c r="E168" s="100"/>
      <c r="F168" s="100"/>
      <c r="G168" s="100"/>
      <c r="H168" s="100"/>
      <c r="I168" s="100"/>
      <c r="J168" s="100"/>
      <c r="K168" s="100"/>
      <c r="L168" s="100"/>
      <c r="M168" s="100">
        <v>45569</v>
      </c>
      <c r="N168" s="100">
        <v>45569</v>
      </c>
      <c r="O168" s="106">
        <f t="shared" si="25"/>
        <v>91138</v>
      </c>
      <c r="P168" s="4"/>
      <c r="Q168" s="4"/>
    </row>
    <row r="169" spans="1:17" ht="30" x14ac:dyDescent="0.25">
      <c r="A169" s="5" t="s">
        <v>254</v>
      </c>
      <c r="B169" s="6" t="s">
        <v>255</v>
      </c>
      <c r="C169" s="100"/>
      <c r="D169" s="100"/>
      <c r="E169" s="100"/>
      <c r="F169" s="100"/>
      <c r="G169" s="100"/>
      <c r="H169" s="100"/>
      <c r="I169" s="100"/>
      <c r="J169" s="100"/>
      <c r="K169" s="100"/>
      <c r="L169" s="100"/>
      <c r="M169" s="100"/>
      <c r="N169" s="100"/>
      <c r="O169" s="106">
        <f t="shared" si="25"/>
        <v>0</v>
      </c>
      <c r="P169" s="4"/>
      <c r="Q169" s="4"/>
    </row>
    <row r="170" spans="1:17" ht="30" x14ac:dyDescent="0.25">
      <c r="A170" s="5" t="s">
        <v>438</v>
      </c>
      <c r="B170" s="6" t="s">
        <v>256</v>
      </c>
      <c r="C170" s="100"/>
      <c r="D170" s="100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6">
        <f t="shared" si="25"/>
        <v>0</v>
      </c>
      <c r="P170" s="4"/>
      <c r="Q170" s="4"/>
    </row>
    <row r="171" spans="1:17" ht="30" x14ac:dyDescent="0.25">
      <c r="A171" s="5" t="s">
        <v>439</v>
      </c>
      <c r="B171" s="6" t="s">
        <v>257</v>
      </c>
      <c r="C171" s="100"/>
      <c r="D171" s="100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6">
        <f t="shared" si="25"/>
        <v>0</v>
      </c>
      <c r="P171" s="4"/>
      <c r="Q171" s="4"/>
    </row>
    <row r="172" spans="1:17" x14ac:dyDescent="0.25">
      <c r="A172" s="5" t="s">
        <v>440</v>
      </c>
      <c r="B172" s="6" t="s">
        <v>258</v>
      </c>
      <c r="C172" s="100"/>
      <c r="D172" s="100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6">
        <f t="shared" si="25"/>
        <v>0</v>
      </c>
      <c r="P172" s="4"/>
      <c r="Q172" s="4"/>
    </row>
    <row r="173" spans="1:17" s="82" customFormat="1" x14ac:dyDescent="0.25">
      <c r="A173" s="40" t="s">
        <v>476</v>
      </c>
      <c r="B173" s="50" t="s">
        <v>259</v>
      </c>
      <c r="C173" s="107">
        <f>SUM(C168:C172)</f>
        <v>0</v>
      </c>
      <c r="D173" s="107">
        <f t="shared" ref="D173:N173" si="31">SUM(D168:D172)</f>
        <v>0</v>
      </c>
      <c r="E173" s="107">
        <f t="shared" si="31"/>
        <v>0</v>
      </c>
      <c r="F173" s="107">
        <f t="shared" si="31"/>
        <v>0</v>
      </c>
      <c r="G173" s="107">
        <f t="shared" si="31"/>
        <v>0</v>
      </c>
      <c r="H173" s="107">
        <f t="shared" si="31"/>
        <v>0</v>
      </c>
      <c r="I173" s="107">
        <f t="shared" si="31"/>
        <v>0</v>
      </c>
      <c r="J173" s="107">
        <f t="shared" si="31"/>
        <v>0</v>
      </c>
      <c r="K173" s="107">
        <f t="shared" si="31"/>
        <v>0</v>
      </c>
      <c r="L173" s="107">
        <f t="shared" si="31"/>
        <v>0</v>
      </c>
      <c r="M173" s="107">
        <f t="shared" si="31"/>
        <v>45569</v>
      </c>
      <c r="N173" s="107">
        <f t="shared" si="31"/>
        <v>45569</v>
      </c>
      <c r="O173" s="106">
        <f t="shared" si="25"/>
        <v>91138</v>
      </c>
      <c r="P173" s="77"/>
      <c r="Q173" s="77"/>
    </row>
    <row r="174" spans="1:17" x14ac:dyDescent="0.25">
      <c r="A174" s="13" t="s">
        <v>457</v>
      </c>
      <c r="B174" s="6" t="s">
        <v>298</v>
      </c>
      <c r="C174" s="100"/>
      <c r="D174" s="100"/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  <c r="O174" s="106">
        <f t="shared" si="25"/>
        <v>0</v>
      </c>
      <c r="P174" s="4"/>
      <c r="Q174" s="4"/>
    </row>
    <row r="175" spans="1:17" x14ac:dyDescent="0.25">
      <c r="A175" s="13" t="s">
        <v>458</v>
      </c>
      <c r="B175" s="6" t="s">
        <v>299</v>
      </c>
      <c r="C175" s="100"/>
      <c r="D175" s="100"/>
      <c r="E175" s="100"/>
      <c r="F175" s="100"/>
      <c r="G175" s="100"/>
      <c r="H175" s="100"/>
      <c r="I175" s="100"/>
      <c r="J175" s="100">
        <v>4000</v>
      </c>
      <c r="K175" s="100"/>
      <c r="L175" s="100"/>
      <c r="M175" s="100"/>
      <c r="N175" s="100"/>
      <c r="O175" s="106">
        <f t="shared" si="25"/>
        <v>4000</v>
      </c>
      <c r="P175" s="4"/>
      <c r="Q175" s="4"/>
    </row>
    <row r="176" spans="1:17" x14ac:dyDescent="0.25">
      <c r="A176" s="13" t="s">
        <v>686</v>
      </c>
      <c r="B176" s="6" t="s">
        <v>687</v>
      </c>
      <c r="C176" s="100"/>
      <c r="D176" s="100"/>
      <c r="E176" s="100"/>
      <c r="F176" s="100"/>
      <c r="G176" s="100"/>
      <c r="H176" s="100"/>
      <c r="I176" s="100"/>
      <c r="J176" s="100">
        <v>1080</v>
      </c>
      <c r="K176" s="100"/>
      <c r="L176" s="100"/>
      <c r="M176" s="100"/>
      <c r="N176" s="100"/>
      <c r="O176" s="106">
        <f t="shared" si="25"/>
        <v>1080</v>
      </c>
      <c r="P176" s="4"/>
      <c r="Q176" s="4"/>
    </row>
    <row r="177" spans="1:17" x14ac:dyDescent="0.25">
      <c r="A177" s="13" t="s">
        <v>459</v>
      </c>
      <c r="B177" s="6" t="s">
        <v>302</v>
      </c>
      <c r="C177" s="100"/>
      <c r="D177" s="100"/>
      <c r="E177" s="100"/>
      <c r="F177" s="100"/>
      <c r="G177" s="100"/>
      <c r="H177" s="100"/>
      <c r="I177" s="100"/>
      <c r="J177" s="100"/>
      <c r="K177" s="100"/>
      <c r="L177" s="100"/>
      <c r="M177" s="100"/>
      <c r="N177" s="100"/>
      <c r="O177" s="106">
        <f t="shared" si="25"/>
        <v>0</v>
      </c>
      <c r="P177" s="4"/>
      <c r="Q177" s="4"/>
    </row>
    <row r="178" spans="1:17" x14ac:dyDescent="0.25">
      <c r="A178" s="13" t="s">
        <v>303</v>
      </c>
      <c r="B178" s="6" t="s">
        <v>304</v>
      </c>
      <c r="C178" s="100"/>
      <c r="D178" s="100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06">
        <f t="shared" si="25"/>
        <v>0</v>
      </c>
      <c r="P178" s="4"/>
      <c r="Q178" s="4"/>
    </row>
    <row r="179" spans="1:17" s="82" customFormat="1" x14ac:dyDescent="0.25">
      <c r="A179" s="40" t="s">
        <v>481</v>
      </c>
      <c r="B179" s="50" t="s">
        <v>305</v>
      </c>
      <c r="C179" s="107">
        <f>SUM(C174:C178)</f>
        <v>0</v>
      </c>
      <c r="D179" s="107">
        <f t="shared" ref="D179:N179" si="32">SUM(D174:D178)</f>
        <v>0</v>
      </c>
      <c r="E179" s="107">
        <f t="shared" si="32"/>
        <v>0</v>
      </c>
      <c r="F179" s="107">
        <f t="shared" si="32"/>
        <v>0</v>
      </c>
      <c r="G179" s="107">
        <f t="shared" si="32"/>
        <v>0</v>
      </c>
      <c r="H179" s="107">
        <f t="shared" si="32"/>
        <v>0</v>
      </c>
      <c r="I179" s="107">
        <f t="shared" si="32"/>
        <v>0</v>
      </c>
      <c r="J179" s="107">
        <f t="shared" si="32"/>
        <v>5080</v>
      </c>
      <c r="K179" s="107">
        <f t="shared" si="32"/>
        <v>0</v>
      </c>
      <c r="L179" s="107">
        <f t="shared" si="32"/>
        <v>0</v>
      </c>
      <c r="M179" s="107">
        <f t="shared" si="32"/>
        <v>0</v>
      </c>
      <c r="N179" s="107">
        <f t="shared" si="32"/>
        <v>0</v>
      </c>
      <c r="O179" s="106">
        <f t="shared" si="25"/>
        <v>5080</v>
      </c>
      <c r="P179" s="77"/>
      <c r="Q179" s="77"/>
    </row>
    <row r="180" spans="1:17" ht="30" x14ac:dyDescent="0.25">
      <c r="A180" s="13" t="s">
        <v>311</v>
      </c>
      <c r="B180" s="6" t="s">
        <v>312</v>
      </c>
      <c r="C180" s="100"/>
      <c r="D180" s="100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106">
        <f t="shared" si="25"/>
        <v>0</v>
      </c>
      <c r="P180" s="4"/>
      <c r="Q180" s="4"/>
    </row>
    <row r="181" spans="1:17" ht="30" x14ac:dyDescent="0.25">
      <c r="A181" s="5" t="s">
        <v>462</v>
      </c>
      <c r="B181" s="6" t="s">
        <v>313</v>
      </c>
      <c r="C181" s="100"/>
      <c r="D181" s="100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6">
        <f t="shared" si="25"/>
        <v>0</v>
      </c>
      <c r="P181" s="4"/>
      <c r="Q181" s="4"/>
    </row>
    <row r="182" spans="1:17" x14ac:dyDescent="0.25">
      <c r="A182" s="13" t="s">
        <v>463</v>
      </c>
      <c r="B182" s="6" t="s">
        <v>314</v>
      </c>
      <c r="C182" s="100"/>
      <c r="D182" s="100"/>
      <c r="E182" s="100">
        <v>1068</v>
      </c>
      <c r="F182" s="100">
        <v>1068</v>
      </c>
      <c r="G182" s="100">
        <v>1068</v>
      </c>
      <c r="H182" s="100">
        <v>1068</v>
      </c>
      <c r="I182" s="100">
        <v>1068</v>
      </c>
      <c r="J182" s="100">
        <v>1068</v>
      </c>
      <c r="K182" s="100">
        <v>1068</v>
      </c>
      <c r="L182" s="100">
        <v>1068</v>
      </c>
      <c r="M182" s="100">
        <v>1068</v>
      </c>
      <c r="N182" s="100">
        <v>1068</v>
      </c>
      <c r="O182" s="106">
        <f t="shared" si="25"/>
        <v>10680</v>
      </c>
      <c r="P182" s="4"/>
      <c r="Q182" s="4"/>
    </row>
    <row r="183" spans="1:17" s="82" customFormat="1" x14ac:dyDescent="0.25">
      <c r="A183" s="40" t="s">
        <v>484</v>
      </c>
      <c r="B183" s="50" t="s">
        <v>315</v>
      </c>
      <c r="C183" s="107">
        <f>SUM(C180:C182)</f>
        <v>0</v>
      </c>
      <c r="D183" s="107">
        <f t="shared" ref="D183:N183" si="33">SUM(D180:D182)</f>
        <v>0</v>
      </c>
      <c r="E183" s="107">
        <f t="shared" si="33"/>
        <v>1068</v>
      </c>
      <c r="F183" s="107">
        <f t="shared" si="33"/>
        <v>1068</v>
      </c>
      <c r="G183" s="107">
        <f t="shared" si="33"/>
        <v>1068</v>
      </c>
      <c r="H183" s="107">
        <f t="shared" si="33"/>
        <v>1068</v>
      </c>
      <c r="I183" s="107">
        <f t="shared" si="33"/>
        <v>1068</v>
      </c>
      <c r="J183" s="107">
        <f t="shared" si="33"/>
        <v>1068</v>
      </c>
      <c r="K183" s="107">
        <f t="shared" si="33"/>
        <v>1068</v>
      </c>
      <c r="L183" s="107">
        <f t="shared" si="33"/>
        <v>1068</v>
      </c>
      <c r="M183" s="107">
        <f t="shared" si="33"/>
        <v>1068</v>
      </c>
      <c r="N183" s="107">
        <f t="shared" si="33"/>
        <v>1068</v>
      </c>
      <c r="O183" s="106">
        <f t="shared" si="25"/>
        <v>10680</v>
      </c>
      <c r="P183" s="77"/>
      <c r="Q183" s="77"/>
    </row>
    <row r="184" spans="1:17" s="82" customFormat="1" ht="15.75" x14ac:dyDescent="0.25">
      <c r="A184" s="57" t="s">
        <v>538</v>
      </c>
      <c r="B184" s="59"/>
      <c r="C184" s="136"/>
      <c r="D184" s="136"/>
      <c r="E184" s="136"/>
      <c r="F184" s="136"/>
      <c r="G184" s="136"/>
      <c r="H184" s="136"/>
      <c r="I184" s="136"/>
      <c r="J184" s="136"/>
      <c r="K184" s="136"/>
      <c r="L184" s="136"/>
      <c r="M184" s="136"/>
      <c r="N184" s="136"/>
      <c r="O184" s="133">
        <f t="shared" si="25"/>
        <v>0</v>
      </c>
      <c r="P184" s="77"/>
      <c r="Q184" s="77"/>
    </row>
    <row r="185" spans="1:17" s="82" customFormat="1" ht="15.75" x14ac:dyDescent="0.25">
      <c r="A185" s="47" t="s">
        <v>483</v>
      </c>
      <c r="B185" s="36" t="s">
        <v>316</v>
      </c>
      <c r="C185" s="137">
        <f>C183+C179+C173+C166+C162+C151+C137</f>
        <v>11428</v>
      </c>
      <c r="D185" s="137">
        <f t="shared" ref="D185:N185" si="34">D183+D179+D173+D166+D162+D151+D137</f>
        <v>11448</v>
      </c>
      <c r="E185" s="137">
        <f t="shared" si="34"/>
        <v>12682</v>
      </c>
      <c r="F185" s="137">
        <f t="shared" si="34"/>
        <v>26166</v>
      </c>
      <c r="G185" s="137">
        <f t="shared" si="34"/>
        <v>12516</v>
      </c>
      <c r="H185" s="137">
        <f t="shared" si="34"/>
        <v>11954</v>
      </c>
      <c r="I185" s="137">
        <f t="shared" si="34"/>
        <v>12113</v>
      </c>
      <c r="J185" s="137">
        <f t="shared" si="34"/>
        <v>17503</v>
      </c>
      <c r="K185" s="137">
        <f t="shared" si="34"/>
        <v>12559</v>
      </c>
      <c r="L185" s="137">
        <f t="shared" si="34"/>
        <v>29837</v>
      </c>
      <c r="M185" s="137">
        <f t="shared" si="34"/>
        <v>66581</v>
      </c>
      <c r="N185" s="137">
        <f t="shared" si="34"/>
        <v>58055</v>
      </c>
      <c r="O185" s="165">
        <f t="shared" si="25"/>
        <v>282842</v>
      </c>
      <c r="P185" s="77"/>
      <c r="Q185" s="77"/>
    </row>
    <row r="186" spans="1:17" s="82" customFormat="1" ht="15.75" x14ac:dyDescent="0.25">
      <c r="A186" s="119" t="s">
        <v>547</v>
      </c>
      <c r="B186" s="58"/>
      <c r="C186" s="139"/>
      <c r="D186" s="139"/>
      <c r="E186" s="139"/>
      <c r="F186" s="139"/>
      <c r="G186" s="139"/>
      <c r="H186" s="139"/>
      <c r="I186" s="139"/>
      <c r="J186" s="139"/>
      <c r="K186" s="139"/>
      <c r="L186" s="139"/>
      <c r="M186" s="139"/>
      <c r="N186" s="139"/>
      <c r="O186" s="140">
        <f t="shared" si="25"/>
        <v>0</v>
      </c>
      <c r="P186" s="77"/>
      <c r="Q186" s="77"/>
    </row>
    <row r="187" spans="1:17" s="82" customFormat="1" ht="15.75" x14ac:dyDescent="0.25">
      <c r="A187" s="119" t="s">
        <v>548</v>
      </c>
      <c r="B187" s="58"/>
      <c r="C187" s="139"/>
      <c r="D187" s="139"/>
      <c r="E187" s="139"/>
      <c r="F187" s="139"/>
      <c r="G187" s="139"/>
      <c r="H187" s="139"/>
      <c r="I187" s="139"/>
      <c r="J187" s="139"/>
      <c r="K187" s="139"/>
      <c r="L187" s="139"/>
      <c r="M187" s="139"/>
      <c r="N187" s="139"/>
      <c r="O187" s="140">
        <f t="shared" si="25"/>
        <v>0</v>
      </c>
      <c r="P187" s="77"/>
      <c r="Q187" s="77"/>
    </row>
    <row r="188" spans="1:17" x14ac:dyDescent="0.25">
      <c r="A188" s="38" t="s">
        <v>465</v>
      </c>
      <c r="B188" s="5" t="s">
        <v>317</v>
      </c>
      <c r="C188" s="100"/>
      <c r="D188" s="100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6">
        <f t="shared" si="25"/>
        <v>0</v>
      </c>
      <c r="P188" s="4"/>
      <c r="Q188" s="4"/>
    </row>
    <row r="189" spans="1:17" x14ac:dyDescent="0.25">
      <c r="A189" s="13" t="s">
        <v>318</v>
      </c>
      <c r="B189" s="5" t="s">
        <v>319</v>
      </c>
      <c r="C189" s="100"/>
      <c r="D189" s="100"/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  <c r="O189" s="106">
        <f t="shared" si="25"/>
        <v>0</v>
      </c>
      <c r="P189" s="4"/>
      <c r="Q189" s="4"/>
    </row>
    <row r="190" spans="1:17" x14ac:dyDescent="0.25">
      <c r="A190" s="38" t="s">
        <v>466</v>
      </c>
      <c r="B190" s="5" t="s">
        <v>320</v>
      </c>
      <c r="C190" s="100"/>
      <c r="D190" s="100"/>
      <c r="E190" s="100"/>
      <c r="F190" s="100"/>
      <c r="G190" s="100"/>
      <c r="H190" s="100"/>
      <c r="I190" s="100"/>
      <c r="J190" s="100"/>
      <c r="K190" s="100"/>
      <c r="L190" s="100"/>
      <c r="M190" s="100"/>
      <c r="N190" s="100"/>
      <c r="O190" s="106">
        <f t="shared" si="25"/>
        <v>0</v>
      </c>
      <c r="P190" s="4"/>
      <c r="Q190" s="4"/>
    </row>
    <row r="191" spans="1:17" s="82" customFormat="1" x14ac:dyDescent="0.25">
      <c r="A191" s="15" t="s">
        <v>485</v>
      </c>
      <c r="B191" s="7" t="s">
        <v>321</v>
      </c>
      <c r="C191" s="107">
        <f>SUM(C188:C190)</f>
        <v>0</v>
      </c>
      <c r="D191" s="107">
        <f t="shared" ref="D191:N191" si="35">SUM(D188:D190)</f>
        <v>0</v>
      </c>
      <c r="E191" s="107">
        <f t="shared" si="35"/>
        <v>0</v>
      </c>
      <c r="F191" s="107">
        <f t="shared" si="35"/>
        <v>0</v>
      </c>
      <c r="G191" s="107">
        <f t="shared" si="35"/>
        <v>0</v>
      </c>
      <c r="H191" s="107">
        <f t="shared" si="35"/>
        <v>0</v>
      </c>
      <c r="I191" s="107">
        <f t="shared" si="35"/>
        <v>0</v>
      </c>
      <c r="J191" s="107">
        <f t="shared" si="35"/>
        <v>0</v>
      </c>
      <c r="K191" s="107">
        <f t="shared" si="35"/>
        <v>0</v>
      </c>
      <c r="L191" s="107">
        <f t="shared" si="35"/>
        <v>0</v>
      </c>
      <c r="M191" s="107">
        <f t="shared" si="35"/>
        <v>0</v>
      </c>
      <c r="N191" s="107">
        <f t="shared" si="35"/>
        <v>0</v>
      </c>
      <c r="O191" s="106">
        <f t="shared" si="25"/>
        <v>0</v>
      </c>
      <c r="P191" s="77"/>
      <c r="Q191" s="77"/>
    </row>
    <row r="192" spans="1:17" x14ac:dyDescent="0.25">
      <c r="A192" s="13" t="s">
        <v>467</v>
      </c>
      <c r="B192" s="5" t="s">
        <v>322</v>
      </c>
      <c r="C192" s="100"/>
      <c r="D192" s="100"/>
      <c r="E192" s="100"/>
      <c r="F192" s="100"/>
      <c r="G192" s="100"/>
      <c r="H192" s="100"/>
      <c r="I192" s="100"/>
      <c r="J192" s="100"/>
      <c r="K192" s="100"/>
      <c r="L192" s="100"/>
      <c r="M192" s="100"/>
      <c r="N192" s="100"/>
      <c r="O192" s="106">
        <f t="shared" si="25"/>
        <v>0</v>
      </c>
      <c r="P192" s="4"/>
      <c r="Q192" s="4"/>
    </row>
    <row r="193" spans="1:17" x14ac:dyDescent="0.25">
      <c r="A193" s="38" t="s">
        <v>323</v>
      </c>
      <c r="B193" s="5" t="s">
        <v>324</v>
      </c>
      <c r="C193" s="100"/>
      <c r="D193" s="100"/>
      <c r="E193" s="100"/>
      <c r="F193" s="100"/>
      <c r="G193" s="100"/>
      <c r="H193" s="100"/>
      <c r="I193" s="100"/>
      <c r="J193" s="100"/>
      <c r="K193" s="100"/>
      <c r="L193" s="100"/>
      <c r="M193" s="100"/>
      <c r="N193" s="100"/>
      <c r="O193" s="106">
        <f t="shared" si="25"/>
        <v>0</v>
      </c>
      <c r="P193" s="4"/>
      <c r="Q193" s="4"/>
    </row>
    <row r="194" spans="1:17" x14ac:dyDescent="0.25">
      <c r="A194" s="13" t="s">
        <v>468</v>
      </c>
      <c r="B194" s="5" t="s">
        <v>325</v>
      </c>
      <c r="C194" s="100"/>
      <c r="D194" s="100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  <c r="O194" s="106">
        <f t="shared" si="25"/>
        <v>0</v>
      </c>
      <c r="P194" s="4"/>
      <c r="Q194" s="4"/>
    </row>
    <row r="195" spans="1:17" x14ac:dyDescent="0.25">
      <c r="A195" s="38" t="s">
        <v>326</v>
      </c>
      <c r="B195" s="5" t="s">
        <v>327</v>
      </c>
      <c r="C195" s="100"/>
      <c r="D195" s="100"/>
      <c r="E195" s="100"/>
      <c r="F195" s="100"/>
      <c r="G195" s="100"/>
      <c r="H195" s="100"/>
      <c r="I195" s="100"/>
      <c r="J195" s="100"/>
      <c r="K195" s="100"/>
      <c r="L195" s="100"/>
      <c r="M195" s="100"/>
      <c r="N195" s="100"/>
      <c r="O195" s="106">
        <f t="shared" si="25"/>
        <v>0</v>
      </c>
      <c r="P195" s="4"/>
      <c r="Q195" s="4"/>
    </row>
    <row r="196" spans="1:17" s="82" customFormat="1" x14ac:dyDescent="0.25">
      <c r="A196" s="14" t="s">
        <v>486</v>
      </c>
      <c r="B196" s="7" t="s">
        <v>328</v>
      </c>
      <c r="C196" s="100">
        <f>SUM(C192:C195)</f>
        <v>0</v>
      </c>
      <c r="D196" s="100">
        <f t="shared" ref="D196:N196" si="36">SUM(D192:D195)</f>
        <v>0</v>
      </c>
      <c r="E196" s="100">
        <f t="shared" si="36"/>
        <v>0</v>
      </c>
      <c r="F196" s="100">
        <f t="shared" si="36"/>
        <v>0</v>
      </c>
      <c r="G196" s="100">
        <f t="shared" si="36"/>
        <v>0</v>
      </c>
      <c r="H196" s="100">
        <f t="shared" si="36"/>
        <v>0</v>
      </c>
      <c r="I196" s="100">
        <f t="shared" si="36"/>
        <v>0</v>
      </c>
      <c r="J196" s="100">
        <f t="shared" si="36"/>
        <v>0</v>
      </c>
      <c r="K196" s="100">
        <f t="shared" si="36"/>
        <v>0</v>
      </c>
      <c r="L196" s="100">
        <f t="shared" si="36"/>
        <v>0</v>
      </c>
      <c r="M196" s="100">
        <f t="shared" si="36"/>
        <v>0</v>
      </c>
      <c r="N196" s="100">
        <f t="shared" si="36"/>
        <v>0</v>
      </c>
      <c r="O196" s="106">
        <f t="shared" si="25"/>
        <v>0</v>
      </c>
      <c r="P196" s="77"/>
      <c r="Q196" s="77"/>
    </row>
    <row r="197" spans="1:17" x14ac:dyDescent="0.25">
      <c r="A197" s="5" t="s">
        <v>545</v>
      </c>
      <c r="B197" s="5" t="s">
        <v>329</v>
      </c>
      <c r="C197" s="100">
        <v>453</v>
      </c>
      <c r="D197" s="100">
        <v>453</v>
      </c>
      <c r="E197" s="100">
        <v>453</v>
      </c>
      <c r="F197" s="100">
        <v>453</v>
      </c>
      <c r="G197" s="100">
        <v>453</v>
      </c>
      <c r="H197" s="100">
        <v>453</v>
      </c>
      <c r="I197" s="100">
        <v>453</v>
      </c>
      <c r="J197" s="100">
        <v>453</v>
      </c>
      <c r="K197" s="100">
        <v>453</v>
      </c>
      <c r="L197" s="100">
        <v>453</v>
      </c>
      <c r="M197" s="100">
        <v>453</v>
      </c>
      <c r="N197" s="100">
        <v>454</v>
      </c>
      <c r="O197" s="106">
        <f t="shared" si="25"/>
        <v>5437</v>
      </c>
      <c r="P197" s="4"/>
      <c r="Q197" s="4"/>
    </row>
    <row r="198" spans="1:17" x14ac:dyDescent="0.25">
      <c r="A198" s="5" t="s">
        <v>546</v>
      </c>
      <c r="B198" s="5" t="s">
        <v>329</v>
      </c>
      <c r="C198" s="100"/>
      <c r="D198" s="100"/>
      <c r="E198" s="100"/>
      <c r="F198" s="100"/>
      <c r="G198" s="100"/>
      <c r="H198" s="100"/>
      <c r="I198" s="100"/>
      <c r="J198" s="100"/>
      <c r="K198" s="100"/>
      <c r="L198" s="100"/>
      <c r="M198" s="100"/>
      <c r="N198" s="100"/>
      <c r="O198" s="106">
        <f t="shared" si="25"/>
        <v>0</v>
      </c>
      <c r="P198" s="4"/>
      <c r="Q198" s="4"/>
    </row>
    <row r="199" spans="1:17" x14ac:dyDescent="0.25">
      <c r="A199" s="5" t="s">
        <v>543</v>
      </c>
      <c r="B199" s="5" t="s">
        <v>330</v>
      </c>
      <c r="C199" s="100"/>
      <c r="D199" s="100"/>
      <c r="E199" s="100"/>
      <c r="F199" s="100"/>
      <c r="G199" s="100"/>
      <c r="H199" s="100"/>
      <c r="I199" s="100"/>
      <c r="J199" s="100"/>
      <c r="K199" s="100"/>
      <c r="L199" s="100"/>
      <c r="M199" s="100"/>
      <c r="N199" s="100"/>
      <c r="O199" s="106">
        <f t="shared" si="25"/>
        <v>0</v>
      </c>
      <c r="P199" s="4"/>
      <c r="Q199" s="4"/>
    </row>
    <row r="200" spans="1:17" x14ac:dyDescent="0.25">
      <c r="A200" s="5" t="s">
        <v>544</v>
      </c>
      <c r="B200" s="5" t="s">
        <v>330</v>
      </c>
      <c r="C200" s="100"/>
      <c r="D200" s="100"/>
      <c r="E200" s="100"/>
      <c r="F200" s="100"/>
      <c r="G200" s="100"/>
      <c r="H200" s="100"/>
      <c r="I200" s="100"/>
      <c r="J200" s="100"/>
      <c r="K200" s="100"/>
      <c r="L200" s="100"/>
      <c r="M200" s="100"/>
      <c r="N200" s="100"/>
      <c r="O200" s="106">
        <f t="shared" ref="O200:O215" si="37">SUM(C200:N200)</f>
        <v>0</v>
      </c>
      <c r="P200" s="4"/>
      <c r="Q200" s="4"/>
    </row>
    <row r="201" spans="1:17" s="82" customFormat="1" x14ac:dyDescent="0.25">
      <c r="A201" s="7" t="s">
        <v>487</v>
      </c>
      <c r="B201" s="7" t="s">
        <v>331</v>
      </c>
      <c r="C201" s="100">
        <f>SUM(C197:C200)</f>
        <v>453</v>
      </c>
      <c r="D201" s="100">
        <f t="shared" ref="D201:N201" si="38">SUM(D197:D200)</f>
        <v>453</v>
      </c>
      <c r="E201" s="100">
        <f t="shared" si="38"/>
        <v>453</v>
      </c>
      <c r="F201" s="100">
        <f t="shared" si="38"/>
        <v>453</v>
      </c>
      <c r="G201" s="100">
        <f t="shared" si="38"/>
        <v>453</v>
      </c>
      <c r="H201" s="100">
        <f t="shared" si="38"/>
        <v>453</v>
      </c>
      <c r="I201" s="100">
        <f t="shared" si="38"/>
        <v>453</v>
      </c>
      <c r="J201" s="100">
        <f t="shared" si="38"/>
        <v>453</v>
      </c>
      <c r="K201" s="100">
        <f t="shared" si="38"/>
        <v>453</v>
      </c>
      <c r="L201" s="100">
        <f t="shared" si="38"/>
        <v>453</v>
      </c>
      <c r="M201" s="100">
        <f t="shared" si="38"/>
        <v>453</v>
      </c>
      <c r="N201" s="100">
        <f t="shared" si="38"/>
        <v>454</v>
      </c>
      <c r="O201" s="106">
        <f t="shared" si="37"/>
        <v>5437</v>
      </c>
      <c r="P201" s="77"/>
      <c r="Q201" s="77"/>
    </row>
    <row r="202" spans="1:17" x14ac:dyDescent="0.25">
      <c r="A202" s="38" t="s">
        <v>332</v>
      </c>
      <c r="B202" s="5" t="s">
        <v>333</v>
      </c>
      <c r="C202" s="100"/>
      <c r="D202" s="100"/>
      <c r="E202" s="100"/>
      <c r="F202" s="100"/>
      <c r="G202" s="100"/>
      <c r="H202" s="100"/>
      <c r="I202" s="100"/>
      <c r="J202" s="100"/>
      <c r="K202" s="100"/>
      <c r="L202" s="100"/>
      <c r="M202" s="100"/>
      <c r="N202" s="100"/>
      <c r="O202" s="106">
        <f t="shared" si="37"/>
        <v>0</v>
      </c>
      <c r="P202" s="4"/>
      <c r="Q202" s="4"/>
    </row>
    <row r="203" spans="1:17" x14ac:dyDescent="0.25">
      <c r="A203" s="38" t="s">
        <v>334</v>
      </c>
      <c r="B203" s="5" t="s">
        <v>335</v>
      </c>
      <c r="C203" s="100"/>
      <c r="D203" s="100"/>
      <c r="E203" s="100"/>
      <c r="F203" s="100"/>
      <c r="G203" s="100"/>
      <c r="H203" s="100"/>
      <c r="I203" s="100"/>
      <c r="J203" s="100"/>
      <c r="K203" s="100"/>
      <c r="L203" s="100"/>
      <c r="M203" s="100"/>
      <c r="N203" s="100"/>
      <c r="O203" s="106">
        <f t="shared" si="37"/>
        <v>0</v>
      </c>
      <c r="P203" s="4"/>
      <c r="Q203" s="4"/>
    </row>
    <row r="204" spans="1:17" x14ac:dyDescent="0.25">
      <c r="A204" s="38" t="s">
        <v>336</v>
      </c>
      <c r="B204" s="5" t="s">
        <v>337</v>
      </c>
      <c r="C204" s="100"/>
      <c r="D204" s="100"/>
      <c r="E204" s="100"/>
      <c r="F204" s="100"/>
      <c r="G204" s="100"/>
      <c r="H204" s="100"/>
      <c r="I204" s="100"/>
      <c r="J204" s="100"/>
      <c r="K204" s="100"/>
      <c r="L204" s="100"/>
      <c r="M204" s="100"/>
      <c r="N204" s="100"/>
      <c r="O204" s="106">
        <f t="shared" si="37"/>
        <v>0</v>
      </c>
      <c r="P204" s="4"/>
      <c r="Q204" s="4"/>
    </row>
    <row r="205" spans="1:17" x14ac:dyDescent="0.25">
      <c r="A205" s="38" t="s">
        <v>338</v>
      </c>
      <c r="B205" s="5" t="s">
        <v>339</v>
      </c>
      <c r="C205" s="100"/>
      <c r="D205" s="100"/>
      <c r="E205" s="100"/>
      <c r="F205" s="100"/>
      <c r="G205" s="100"/>
      <c r="H205" s="100"/>
      <c r="I205" s="100"/>
      <c r="J205" s="100"/>
      <c r="K205" s="100"/>
      <c r="L205" s="100"/>
      <c r="M205" s="100"/>
      <c r="N205" s="100"/>
      <c r="O205" s="106">
        <f t="shared" si="37"/>
        <v>0</v>
      </c>
      <c r="P205" s="4"/>
      <c r="Q205" s="4"/>
    </row>
    <row r="206" spans="1:17" x14ac:dyDescent="0.25">
      <c r="A206" s="13" t="s">
        <v>469</v>
      </c>
      <c r="B206" s="5" t="s">
        <v>340</v>
      </c>
      <c r="C206" s="100"/>
      <c r="D206" s="100"/>
      <c r="E206" s="100"/>
      <c r="F206" s="100"/>
      <c r="G206" s="100"/>
      <c r="H206" s="100"/>
      <c r="I206" s="100"/>
      <c r="J206" s="100"/>
      <c r="K206" s="100"/>
      <c r="L206" s="100"/>
      <c r="M206" s="100"/>
      <c r="N206" s="100"/>
      <c r="O206" s="106">
        <f t="shared" si="37"/>
        <v>0</v>
      </c>
      <c r="P206" s="4"/>
      <c r="Q206" s="4"/>
    </row>
    <row r="207" spans="1:17" s="82" customFormat="1" x14ac:dyDescent="0.25">
      <c r="A207" s="15" t="s">
        <v>488</v>
      </c>
      <c r="B207" s="7" t="s">
        <v>341</v>
      </c>
      <c r="C207" s="107">
        <f>C206+C205+C204+C203+C202+C201+C196+C191</f>
        <v>453</v>
      </c>
      <c r="D207" s="107">
        <f t="shared" ref="D207:N207" si="39">D206+D205+D204+D203+D202+D201+D196+D191</f>
        <v>453</v>
      </c>
      <c r="E207" s="107">
        <f t="shared" si="39"/>
        <v>453</v>
      </c>
      <c r="F207" s="107">
        <f t="shared" si="39"/>
        <v>453</v>
      </c>
      <c r="G207" s="107">
        <f t="shared" si="39"/>
        <v>453</v>
      </c>
      <c r="H207" s="107">
        <f t="shared" si="39"/>
        <v>453</v>
      </c>
      <c r="I207" s="107">
        <f t="shared" si="39"/>
        <v>453</v>
      </c>
      <c r="J207" s="107">
        <f t="shared" si="39"/>
        <v>453</v>
      </c>
      <c r="K207" s="107">
        <f t="shared" si="39"/>
        <v>453</v>
      </c>
      <c r="L207" s="107">
        <f t="shared" si="39"/>
        <v>453</v>
      </c>
      <c r="M207" s="107">
        <f t="shared" si="39"/>
        <v>453</v>
      </c>
      <c r="N207" s="107">
        <f t="shared" si="39"/>
        <v>454</v>
      </c>
      <c r="O207" s="106">
        <f t="shared" si="37"/>
        <v>5437</v>
      </c>
      <c r="P207" s="77"/>
      <c r="Q207" s="77"/>
    </row>
    <row r="208" spans="1:17" x14ac:dyDescent="0.25">
      <c r="A208" s="13" t="s">
        <v>342</v>
      </c>
      <c r="B208" s="5" t="s">
        <v>343</v>
      </c>
      <c r="C208" s="100"/>
      <c r="D208" s="100"/>
      <c r="E208" s="100"/>
      <c r="F208" s="100"/>
      <c r="G208" s="100"/>
      <c r="H208" s="100"/>
      <c r="I208" s="100"/>
      <c r="J208" s="100"/>
      <c r="K208" s="100"/>
      <c r="L208" s="100"/>
      <c r="M208" s="100"/>
      <c r="N208" s="100"/>
      <c r="O208" s="106">
        <f t="shared" si="37"/>
        <v>0</v>
      </c>
      <c r="P208" s="4"/>
      <c r="Q208" s="4"/>
    </row>
    <row r="209" spans="1:17" x14ac:dyDescent="0.25">
      <c r="A209" s="13" t="s">
        <v>344</v>
      </c>
      <c r="B209" s="5" t="s">
        <v>345</v>
      </c>
      <c r="C209" s="100"/>
      <c r="D209" s="100"/>
      <c r="E209" s="100"/>
      <c r="F209" s="100"/>
      <c r="G209" s="100"/>
      <c r="H209" s="100"/>
      <c r="I209" s="100"/>
      <c r="J209" s="100"/>
      <c r="K209" s="100"/>
      <c r="L209" s="100"/>
      <c r="M209" s="100"/>
      <c r="N209" s="100"/>
      <c r="O209" s="106">
        <f t="shared" si="37"/>
        <v>0</v>
      </c>
      <c r="P209" s="4"/>
      <c r="Q209" s="4"/>
    </row>
    <row r="210" spans="1:17" x14ac:dyDescent="0.25">
      <c r="A210" s="38" t="s">
        <v>346</v>
      </c>
      <c r="B210" s="5" t="s">
        <v>347</v>
      </c>
      <c r="C210" s="100"/>
      <c r="D210" s="100"/>
      <c r="E210" s="100"/>
      <c r="F210" s="100"/>
      <c r="G210" s="100"/>
      <c r="H210" s="100"/>
      <c r="I210" s="100"/>
      <c r="J210" s="100"/>
      <c r="K210" s="100"/>
      <c r="L210" s="100"/>
      <c r="M210" s="100"/>
      <c r="N210" s="100"/>
      <c r="O210" s="106">
        <f t="shared" si="37"/>
        <v>0</v>
      </c>
      <c r="P210" s="4"/>
      <c r="Q210" s="4"/>
    </row>
    <row r="211" spans="1:17" x14ac:dyDescent="0.25">
      <c r="A211" s="38" t="s">
        <v>470</v>
      </c>
      <c r="B211" s="5" t="s">
        <v>348</v>
      </c>
      <c r="C211" s="100"/>
      <c r="D211" s="100"/>
      <c r="E211" s="100"/>
      <c r="F211" s="100"/>
      <c r="G211" s="100"/>
      <c r="H211" s="100"/>
      <c r="I211" s="100"/>
      <c r="J211" s="100"/>
      <c r="K211" s="100"/>
      <c r="L211" s="100"/>
      <c r="M211" s="100"/>
      <c r="N211" s="100"/>
      <c r="O211" s="106">
        <f t="shared" si="37"/>
        <v>0</v>
      </c>
      <c r="P211" s="4"/>
      <c r="Q211" s="4"/>
    </row>
    <row r="212" spans="1:17" s="82" customFormat="1" x14ac:dyDescent="0.25">
      <c r="A212" s="14" t="s">
        <v>489</v>
      </c>
      <c r="B212" s="7" t="s">
        <v>349</v>
      </c>
      <c r="C212" s="107">
        <f>SUM(C208:C211)</f>
        <v>0</v>
      </c>
      <c r="D212" s="107">
        <f t="shared" ref="D212:N212" si="40">SUM(D208:D211)</f>
        <v>0</v>
      </c>
      <c r="E212" s="107">
        <f t="shared" si="40"/>
        <v>0</v>
      </c>
      <c r="F212" s="107">
        <f t="shared" si="40"/>
        <v>0</v>
      </c>
      <c r="G212" s="107">
        <f t="shared" si="40"/>
        <v>0</v>
      </c>
      <c r="H212" s="107">
        <f t="shared" si="40"/>
        <v>0</v>
      </c>
      <c r="I212" s="107">
        <f t="shared" si="40"/>
        <v>0</v>
      </c>
      <c r="J212" s="107">
        <f t="shared" si="40"/>
        <v>0</v>
      </c>
      <c r="K212" s="107">
        <f t="shared" si="40"/>
        <v>0</v>
      </c>
      <c r="L212" s="107">
        <f t="shared" si="40"/>
        <v>0</v>
      </c>
      <c r="M212" s="107">
        <f t="shared" si="40"/>
        <v>0</v>
      </c>
      <c r="N212" s="107">
        <f t="shared" si="40"/>
        <v>0</v>
      </c>
      <c r="O212" s="106">
        <f t="shared" si="37"/>
        <v>0</v>
      </c>
      <c r="P212" s="77"/>
      <c r="Q212" s="77"/>
    </row>
    <row r="213" spans="1:17" s="82" customFormat="1" x14ac:dyDescent="0.25">
      <c r="A213" s="15" t="s">
        <v>350</v>
      </c>
      <c r="B213" s="7" t="s">
        <v>351</v>
      </c>
      <c r="C213" s="107"/>
      <c r="D213" s="107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6">
        <f t="shared" si="37"/>
        <v>0</v>
      </c>
      <c r="P213" s="77"/>
      <c r="Q213" s="77"/>
    </row>
    <row r="214" spans="1:17" s="82" customFormat="1" ht="15.75" x14ac:dyDescent="0.25">
      <c r="A214" s="41" t="s">
        <v>490</v>
      </c>
      <c r="B214" s="42" t="s">
        <v>352</v>
      </c>
      <c r="C214" s="137">
        <f>C213+C212+C207+C185</f>
        <v>11881</v>
      </c>
      <c r="D214" s="137">
        <f t="shared" ref="D214:O214" si="41">D213+D212+D207+D185</f>
        <v>11901</v>
      </c>
      <c r="E214" s="137">
        <f t="shared" si="41"/>
        <v>13135</v>
      </c>
      <c r="F214" s="137">
        <f t="shared" si="41"/>
        <v>26619</v>
      </c>
      <c r="G214" s="137">
        <f t="shared" si="41"/>
        <v>12969</v>
      </c>
      <c r="H214" s="137">
        <f t="shared" si="41"/>
        <v>12407</v>
      </c>
      <c r="I214" s="137">
        <f t="shared" si="41"/>
        <v>12566</v>
      </c>
      <c r="J214" s="137">
        <f t="shared" si="41"/>
        <v>17956</v>
      </c>
      <c r="K214" s="137">
        <f t="shared" si="41"/>
        <v>13012</v>
      </c>
      <c r="L214" s="137">
        <f t="shared" si="41"/>
        <v>30290</v>
      </c>
      <c r="M214" s="137">
        <f t="shared" si="41"/>
        <v>67034</v>
      </c>
      <c r="N214" s="137">
        <f t="shared" si="41"/>
        <v>58509</v>
      </c>
      <c r="O214" s="137">
        <f t="shared" si="41"/>
        <v>288279</v>
      </c>
      <c r="P214" s="77"/>
      <c r="Q214" s="77"/>
    </row>
    <row r="215" spans="1:17" s="82" customFormat="1" ht="15.75" x14ac:dyDescent="0.25">
      <c r="A215" s="115" t="s">
        <v>472</v>
      </c>
      <c r="B215" s="115"/>
      <c r="C215" s="138">
        <f t="shared" ref="C215" ca="1" si="42">O215/12</f>
        <v>0</v>
      </c>
      <c r="D215" s="138"/>
      <c r="E215" s="138"/>
      <c r="F215" s="138"/>
      <c r="G215" s="138"/>
      <c r="H215" s="138"/>
      <c r="I215" s="138"/>
      <c r="J215" s="138"/>
      <c r="K215" s="138"/>
      <c r="L215" s="138"/>
      <c r="M215" s="138"/>
      <c r="N215" s="138"/>
      <c r="O215" s="166">
        <f t="shared" ca="1" si="37"/>
        <v>0</v>
      </c>
      <c r="P215" s="77"/>
      <c r="Q215" s="77"/>
    </row>
    <row r="216" spans="1:17" x14ac:dyDescent="0.25">
      <c r="B216" s="4"/>
      <c r="C216" s="134"/>
      <c r="D216" s="134"/>
      <c r="E216" s="134"/>
      <c r="F216" s="134"/>
      <c r="G216" s="134"/>
      <c r="H216" s="134"/>
      <c r="I216" s="134"/>
      <c r="J216" s="134"/>
      <c r="K216" s="134"/>
      <c r="L216" s="134"/>
      <c r="M216" s="134"/>
      <c r="N216" s="134"/>
      <c r="O216" s="161"/>
      <c r="P216" s="4"/>
      <c r="Q216" s="4"/>
    </row>
    <row r="217" spans="1:17" x14ac:dyDescent="0.25">
      <c r="B217" s="4"/>
      <c r="C217" s="163"/>
      <c r="D217" s="163"/>
      <c r="E217" s="163"/>
      <c r="F217" s="163"/>
      <c r="G217" s="163"/>
      <c r="H217" s="163"/>
      <c r="I217" s="163"/>
      <c r="J217" s="163"/>
      <c r="K217" s="163"/>
      <c r="L217" s="163"/>
      <c r="M217" s="163"/>
      <c r="N217" s="163"/>
      <c r="O217" s="164"/>
      <c r="P217" s="4"/>
      <c r="Q217" s="4"/>
    </row>
    <row r="218" spans="1:17" x14ac:dyDescent="0.25">
      <c r="B218" s="4"/>
      <c r="C218" s="163"/>
      <c r="D218" s="163"/>
      <c r="E218" s="163"/>
      <c r="F218" s="163"/>
      <c r="G218" s="163"/>
      <c r="H218" s="163"/>
      <c r="I218" s="163"/>
      <c r="J218" s="163"/>
      <c r="K218" s="163"/>
      <c r="L218" s="163"/>
      <c r="M218" s="163"/>
      <c r="N218" s="163"/>
      <c r="O218" s="164"/>
      <c r="P218" s="4"/>
      <c r="Q218" s="4"/>
    </row>
    <row r="219" spans="1:17" x14ac:dyDescent="0.25">
      <c r="B219" s="4"/>
      <c r="C219" s="163"/>
      <c r="D219" s="163"/>
      <c r="E219" s="163"/>
      <c r="F219" s="163"/>
      <c r="G219" s="163"/>
      <c r="H219" s="163"/>
      <c r="I219" s="163"/>
      <c r="J219" s="163"/>
      <c r="K219" s="163"/>
      <c r="L219" s="163"/>
      <c r="M219" s="163"/>
      <c r="N219" s="163"/>
      <c r="O219" s="164"/>
      <c r="P219" s="4"/>
      <c r="Q219" s="4"/>
    </row>
    <row r="220" spans="1:17" x14ac:dyDescent="0.25">
      <c r="B220" s="4"/>
      <c r="C220" s="163"/>
      <c r="D220" s="163"/>
      <c r="E220" s="163"/>
      <c r="F220" s="163"/>
      <c r="G220" s="163"/>
      <c r="H220" s="163"/>
      <c r="I220" s="163"/>
      <c r="J220" s="163"/>
      <c r="K220" s="163"/>
      <c r="L220" s="163"/>
      <c r="M220" s="163"/>
      <c r="N220" s="163"/>
      <c r="O220" s="164"/>
      <c r="P220" s="4"/>
      <c r="Q220" s="4"/>
    </row>
    <row r="221" spans="1:17" x14ac:dyDescent="0.25">
      <c r="B221" s="4"/>
      <c r="C221" s="163"/>
      <c r="D221" s="163"/>
      <c r="E221" s="163"/>
      <c r="F221" s="163"/>
      <c r="G221" s="163"/>
      <c r="H221" s="163"/>
      <c r="I221" s="163"/>
      <c r="J221" s="163"/>
      <c r="K221" s="163"/>
      <c r="L221" s="163"/>
      <c r="M221" s="163"/>
      <c r="N221" s="163"/>
      <c r="O221" s="164"/>
      <c r="P221" s="4"/>
      <c r="Q221" s="4"/>
    </row>
    <row r="222" spans="1:17" x14ac:dyDescent="0.25">
      <c r="B222" s="4"/>
      <c r="C222" s="163"/>
      <c r="D222" s="163"/>
      <c r="E222" s="163"/>
      <c r="F222" s="163"/>
      <c r="G222" s="163"/>
      <c r="H222" s="163"/>
      <c r="I222" s="163"/>
      <c r="J222" s="163"/>
      <c r="K222" s="163"/>
      <c r="L222" s="163"/>
      <c r="M222" s="163"/>
      <c r="N222" s="163"/>
      <c r="O222" s="164"/>
      <c r="P222" s="4"/>
      <c r="Q222" s="4"/>
    </row>
    <row r="223" spans="1:17" x14ac:dyDescent="0.25">
      <c r="B223" s="4"/>
      <c r="C223" s="163"/>
      <c r="D223" s="163"/>
      <c r="E223" s="163"/>
      <c r="F223" s="163"/>
      <c r="G223" s="163"/>
      <c r="H223" s="163"/>
      <c r="I223" s="163"/>
      <c r="J223" s="163"/>
      <c r="K223" s="163"/>
      <c r="L223" s="163"/>
      <c r="M223" s="163"/>
      <c r="N223" s="163"/>
      <c r="O223" s="164"/>
      <c r="P223" s="4"/>
      <c r="Q223" s="4"/>
    </row>
    <row r="224" spans="1:17" x14ac:dyDescent="0.25">
      <c r="B224" s="4"/>
      <c r="C224" s="163"/>
      <c r="D224" s="163"/>
      <c r="E224" s="163"/>
      <c r="F224" s="163"/>
      <c r="G224" s="163"/>
      <c r="H224" s="163"/>
      <c r="I224" s="163"/>
      <c r="J224" s="163"/>
      <c r="K224" s="163"/>
      <c r="L224" s="163"/>
      <c r="M224" s="163"/>
      <c r="N224" s="163"/>
      <c r="O224" s="164"/>
      <c r="P224" s="4"/>
      <c r="Q224" s="4"/>
    </row>
    <row r="225" spans="2:17" x14ac:dyDescent="0.25">
      <c r="B225" s="4"/>
      <c r="C225" s="163"/>
      <c r="D225" s="163"/>
      <c r="E225" s="163"/>
      <c r="F225" s="163"/>
      <c r="G225" s="163"/>
      <c r="H225" s="163"/>
      <c r="I225" s="163"/>
      <c r="J225" s="163"/>
      <c r="K225" s="163"/>
      <c r="L225" s="163"/>
      <c r="M225" s="163"/>
      <c r="N225" s="163"/>
      <c r="O225" s="164"/>
      <c r="P225" s="4"/>
      <c r="Q225" s="4"/>
    </row>
    <row r="226" spans="2:17" x14ac:dyDescent="0.25">
      <c r="B226" s="4"/>
      <c r="C226" s="163"/>
      <c r="D226" s="163"/>
      <c r="E226" s="163"/>
      <c r="F226" s="163"/>
      <c r="G226" s="163"/>
      <c r="H226" s="163"/>
      <c r="I226" s="163"/>
      <c r="J226" s="163"/>
      <c r="K226" s="163"/>
      <c r="L226" s="163"/>
      <c r="M226" s="163"/>
      <c r="N226" s="163"/>
      <c r="O226" s="164"/>
      <c r="P226" s="4"/>
      <c r="Q226" s="4"/>
    </row>
    <row r="227" spans="2:17" x14ac:dyDescent="0.25">
      <c r="B227" s="4"/>
      <c r="C227" s="163"/>
      <c r="D227" s="163"/>
      <c r="E227" s="163"/>
      <c r="F227" s="163"/>
      <c r="G227" s="163"/>
      <c r="H227" s="163"/>
      <c r="I227" s="163"/>
      <c r="J227" s="163"/>
      <c r="K227" s="163"/>
      <c r="L227" s="163"/>
      <c r="M227" s="163"/>
      <c r="N227" s="163"/>
      <c r="O227" s="164"/>
      <c r="P227" s="4"/>
      <c r="Q227" s="4"/>
    </row>
    <row r="228" spans="2:17" x14ac:dyDescent="0.25">
      <c r="B228" s="4"/>
      <c r="C228" s="163"/>
      <c r="D228" s="163"/>
      <c r="E228" s="163"/>
      <c r="F228" s="163"/>
      <c r="G228" s="163"/>
      <c r="H228" s="163"/>
      <c r="I228" s="163"/>
      <c r="J228" s="163"/>
      <c r="K228" s="163"/>
      <c r="L228" s="163"/>
      <c r="M228" s="163"/>
      <c r="N228" s="163"/>
      <c r="O228" s="164"/>
      <c r="P228" s="4"/>
      <c r="Q228" s="4"/>
    </row>
  </sheetData>
  <mergeCells count="2">
    <mergeCell ref="A2:O2"/>
    <mergeCell ref="A3:O3"/>
  </mergeCells>
  <phoneticPr fontId="27" type="noConversion"/>
  <pageMargins left="0.88" right="0.15748031496062992" top="0.17" bottom="0.19685039370078741" header="0.17" footer="0.31496062992125984"/>
  <pageSetup paperSize="8" scale="70" fitToHeight="2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8"/>
  <sheetViews>
    <sheetView workbookViewId="0">
      <selection activeCell="A217" sqref="A217"/>
    </sheetView>
  </sheetViews>
  <sheetFormatPr defaultRowHeight="15" x14ac:dyDescent="0.25"/>
  <cols>
    <col min="1" max="1" width="91.140625" customWidth="1"/>
    <col min="3" max="3" width="10.28515625" bestFit="1" customWidth="1"/>
    <col min="4" max="5" width="12.5703125" customWidth="1"/>
    <col min="6" max="6" width="10" customWidth="1"/>
    <col min="7" max="7" width="9.7109375" customWidth="1"/>
    <col min="8" max="9" width="10.42578125" customWidth="1"/>
    <col min="10" max="10" width="15.28515625" bestFit="1" customWidth="1"/>
    <col min="11" max="11" width="16.140625" bestFit="1" customWidth="1"/>
    <col min="12" max="12" width="12.140625" bestFit="1" customWidth="1"/>
    <col min="13" max="13" width="14.140625" bestFit="1" customWidth="1"/>
    <col min="14" max="14" width="14" bestFit="1" customWidth="1"/>
    <col min="15" max="15" width="21.140625" customWidth="1"/>
  </cols>
  <sheetData>
    <row r="1" spans="1:17" x14ac:dyDescent="0.25">
      <c r="A1" s="69"/>
      <c r="B1" s="70"/>
      <c r="C1" s="70"/>
      <c r="D1" s="70"/>
      <c r="E1" s="70"/>
      <c r="F1" s="70"/>
    </row>
    <row r="2" spans="1:17" ht="28.5" customHeight="1" x14ac:dyDescent="0.25">
      <c r="A2" s="290" t="s">
        <v>688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</row>
    <row r="3" spans="1:17" ht="26.25" customHeight="1" x14ac:dyDescent="0.25">
      <c r="A3" s="297" t="s">
        <v>25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</row>
    <row r="4" spans="1:17" x14ac:dyDescent="0.25">
      <c r="O4" t="s">
        <v>573</v>
      </c>
    </row>
    <row r="5" spans="1:17" s="82" customFormat="1" x14ac:dyDescent="0.25">
      <c r="A5" s="77" t="s">
        <v>560</v>
      </c>
    </row>
    <row r="6" spans="1:17" s="94" customFormat="1" ht="25.5" x14ac:dyDescent="0.25">
      <c r="A6" s="2" t="s">
        <v>59</v>
      </c>
      <c r="B6" s="3" t="s">
        <v>60</v>
      </c>
      <c r="C6" s="162" t="s">
        <v>12</v>
      </c>
      <c r="D6" s="162" t="s">
        <v>13</v>
      </c>
      <c r="E6" s="162" t="s">
        <v>14</v>
      </c>
      <c r="F6" s="162" t="s">
        <v>15</v>
      </c>
      <c r="G6" s="162" t="s">
        <v>16</v>
      </c>
      <c r="H6" s="162" t="s">
        <v>17</v>
      </c>
      <c r="I6" s="162" t="s">
        <v>18</v>
      </c>
      <c r="J6" s="162" t="s">
        <v>19</v>
      </c>
      <c r="K6" s="162" t="s">
        <v>20</v>
      </c>
      <c r="L6" s="162" t="s">
        <v>21</v>
      </c>
      <c r="M6" s="162" t="s">
        <v>22</v>
      </c>
      <c r="N6" s="162" t="s">
        <v>23</v>
      </c>
      <c r="O6" s="162" t="s">
        <v>1</v>
      </c>
      <c r="P6" s="148"/>
      <c r="Q6" s="148"/>
    </row>
    <row r="7" spans="1:17" x14ac:dyDescent="0.25">
      <c r="A7" s="29" t="s">
        <v>61</v>
      </c>
      <c r="B7" s="30" t="s">
        <v>62</v>
      </c>
      <c r="C7" s="100">
        <v>4256</v>
      </c>
      <c r="D7" s="100">
        <v>4256</v>
      </c>
      <c r="E7" s="100">
        <v>4256</v>
      </c>
      <c r="F7" s="100">
        <v>4256</v>
      </c>
      <c r="G7" s="100">
        <v>4256</v>
      </c>
      <c r="H7" s="100">
        <v>4256</v>
      </c>
      <c r="I7" s="100">
        <v>4256</v>
      </c>
      <c r="J7" s="100">
        <v>4256</v>
      </c>
      <c r="K7" s="100">
        <v>4255</v>
      </c>
      <c r="L7" s="100">
        <v>4255</v>
      </c>
      <c r="M7" s="100">
        <v>4255</v>
      </c>
      <c r="N7" s="100">
        <v>4255</v>
      </c>
      <c r="O7" s="106">
        <f>SUM(C7:N7)</f>
        <v>51068</v>
      </c>
      <c r="P7" s="4"/>
      <c r="Q7" s="4"/>
    </row>
    <row r="8" spans="1:17" x14ac:dyDescent="0.25">
      <c r="A8" s="29" t="s">
        <v>63</v>
      </c>
      <c r="B8" s="31" t="s">
        <v>64</v>
      </c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>
        <v>1360</v>
      </c>
      <c r="O8" s="106">
        <f t="shared" ref="O8:O71" si="0">SUM(C8:N8)</f>
        <v>1360</v>
      </c>
      <c r="P8" s="4"/>
      <c r="Q8" s="4"/>
    </row>
    <row r="9" spans="1:17" x14ac:dyDescent="0.25">
      <c r="A9" s="29" t="s">
        <v>65</v>
      </c>
      <c r="B9" s="31" t="s">
        <v>66</v>
      </c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6">
        <f t="shared" si="0"/>
        <v>0</v>
      </c>
      <c r="P9" s="4"/>
      <c r="Q9" s="4"/>
    </row>
    <row r="10" spans="1:17" x14ac:dyDescent="0.25">
      <c r="A10" s="32" t="s">
        <v>67</v>
      </c>
      <c r="B10" s="31" t="s">
        <v>68</v>
      </c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6">
        <f t="shared" si="0"/>
        <v>0</v>
      </c>
      <c r="P10" s="4"/>
      <c r="Q10" s="4"/>
    </row>
    <row r="11" spans="1:17" x14ac:dyDescent="0.25">
      <c r="A11" s="32" t="s">
        <v>69</v>
      </c>
      <c r="B11" s="31" t="s">
        <v>70</v>
      </c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6">
        <f t="shared" si="0"/>
        <v>0</v>
      </c>
      <c r="P11" s="4"/>
      <c r="Q11" s="4"/>
    </row>
    <row r="12" spans="1:17" x14ac:dyDescent="0.25">
      <c r="A12" s="32" t="s">
        <v>71</v>
      </c>
      <c r="B12" s="31" t="s">
        <v>72</v>
      </c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6">
        <f t="shared" si="0"/>
        <v>0</v>
      </c>
      <c r="P12" s="4"/>
      <c r="Q12" s="4"/>
    </row>
    <row r="13" spans="1:17" x14ac:dyDescent="0.25">
      <c r="A13" s="32" t="s">
        <v>73</v>
      </c>
      <c r="B13" s="31" t="s">
        <v>74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6">
        <f t="shared" si="0"/>
        <v>0</v>
      </c>
      <c r="P13" s="4"/>
      <c r="Q13" s="4"/>
    </row>
    <row r="14" spans="1:17" x14ac:dyDescent="0.25">
      <c r="A14" s="32" t="s">
        <v>75</v>
      </c>
      <c r="B14" s="31" t="s">
        <v>76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6">
        <f t="shared" si="0"/>
        <v>0</v>
      </c>
      <c r="P14" s="4"/>
      <c r="Q14" s="4"/>
    </row>
    <row r="15" spans="1:17" x14ac:dyDescent="0.25">
      <c r="A15" s="5" t="s">
        <v>77</v>
      </c>
      <c r="B15" s="31" t="s">
        <v>78</v>
      </c>
      <c r="C15" s="100">
        <v>35</v>
      </c>
      <c r="D15" s="100">
        <v>35</v>
      </c>
      <c r="E15" s="100">
        <v>35</v>
      </c>
      <c r="F15" s="100">
        <v>35</v>
      </c>
      <c r="G15" s="100">
        <v>35</v>
      </c>
      <c r="H15" s="100">
        <v>35</v>
      </c>
      <c r="I15" s="100">
        <v>35</v>
      </c>
      <c r="J15" s="100">
        <v>35</v>
      </c>
      <c r="K15" s="100">
        <v>35</v>
      </c>
      <c r="L15" s="100">
        <v>35</v>
      </c>
      <c r="M15" s="100">
        <v>35</v>
      </c>
      <c r="N15" s="100">
        <v>35</v>
      </c>
      <c r="O15" s="106">
        <f t="shared" si="0"/>
        <v>420</v>
      </c>
      <c r="P15" s="4"/>
      <c r="Q15" s="4"/>
    </row>
    <row r="16" spans="1:17" x14ac:dyDescent="0.25">
      <c r="A16" s="5" t="s">
        <v>79</v>
      </c>
      <c r="B16" s="31" t="s">
        <v>80</v>
      </c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6">
        <f t="shared" si="0"/>
        <v>0</v>
      </c>
      <c r="P16" s="4"/>
      <c r="Q16" s="4"/>
    </row>
    <row r="17" spans="1:17" x14ac:dyDescent="0.25">
      <c r="A17" s="5" t="s">
        <v>81</v>
      </c>
      <c r="B17" s="31" t="s">
        <v>82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6">
        <f t="shared" si="0"/>
        <v>0</v>
      </c>
      <c r="P17" s="4"/>
      <c r="Q17" s="4"/>
    </row>
    <row r="18" spans="1:17" x14ac:dyDescent="0.25">
      <c r="A18" s="5" t="s">
        <v>83</v>
      </c>
      <c r="B18" s="31" t="s">
        <v>84</v>
      </c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6">
        <f t="shared" si="0"/>
        <v>0</v>
      </c>
      <c r="P18" s="4"/>
      <c r="Q18" s="4"/>
    </row>
    <row r="19" spans="1:17" x14ac:dyDescent="0.25">
      <c r="A19" s="5" t="s">
        <v>401</v>
      </c>
      <c r="B19" s="31" t="s">
        <v>85</v>
      </c>
      <c r="C19" s="100">
        <v>25</v>
      </c>
      <c r="D19" s="100">
        <v>25</v>
      </c>
      <c r="E19" s="100">
        <v>25</v>
      </c>
      <c r="F19" s="100">
        <v>25</v>
      </c>
      <c r="G19" s="100">
        <v>25</v>
      </c>
      <c r="H19" s="100">
        <v>25</v>
      </c>
      <c r="I19" s="100">
        <v>25</v>
      </c>
      <c r="J19" s="100">
        <v>25</v>
      </c>
      <c r="K19" s="100">
        <v>25</v>
      </c>
      <c r="L19" s="100">
        <v>25</v>
      </c>
      <c r="M19" s="100">
        <v>25</v>
      </c>
      <c r="N19" s="100">
        <v>25</v>
      </c>
      <c r="O19" s="106">
        <f t="shared" si="0"/>
        <v>300</v>
      </c>
      <c r="P19" s="4"/>
      <c r="Q19" s="4"/>
    </row>
    <row r="20" spans="1:17" s="82" customFormat="1" x14ac:dyDescent="0.25">
      <c r="A20" s="33" t="s">
        <v>353</v>
      </c>
      <c r="B20" s="34" t="s">
        <v>86</v>
      </c>
      <c r="C20" s="107">
        <f>SUM(C7:C19)</f>
        <v>4316</v>
      </c>
      <c r="D20" s="107">
        <f t="shared" ref="D20:N20" si="1">SUM(D7:D19)</f>
        <v>4316</v>
      </c>
      <c r="E20" s="107">
        <f t="shared" si="1"/>
        <v>4316</v>
      </c>
      <c r="F20" s="107">
        <f t="shared" si="1"/>
        <v>4316</v>
      </c>
      <c r="G20" s="107">
        <f t="shared" si="1"/>
        <v>4316</v>
      </c>
      <c r="H20" s="107">
        <f t="shared" si="1"/>
        <v>4316</v>
      </c>
      <c r="I20" s="107">
        <f t="shared" si="1"/>
        <v>4316</v>
      </c>
      <c r="J20" s="107">
        <f t="shared" si="1"/>
        <v>4316</v>
      </c>
      <c r="K20" s="107">
        <f t="shared" si="1"/>
        <v>4315</v>
      </c>
      <c r="L20" s="107">
        <f t="shared" si="1"/>
        <v>4315</v>
      </c>
      <c r="M20" s="107">
        <f t="shared" si="1"/>
        <v>4315</v>
      </c>
      <c r="N20" s="107">
        <f t="shared" si="1"/>
        <v>5675</v>
      </c>
      <c r="O20" s="106">
        <f t="shared" si="0"/>
        <v>53148</v>
      </c>
      <c r="P20" s="77"/>
      <c r="Q20" s="77"/>
    </row>
    <row r="21" spans="1:17" x14ac:dyDescent="0.25">
      <c r="A21" s="5" t="s">
        <v>87</v>
      </c>
      <c r="B21" s="31" t="s">
        <v>88</v>
      </c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6">
        <f t="shared" si="0"/>
        <v>0</v>
      </c>
      <c r="P21" s="4"/>
      <c r="Q21" s="4"/>
    </row>
    <row r="22" spans="1:17" x14ac:dyDescent="0.25">
      <c r="A22" s="5" t="s">
        <v>89</v>
      </c>
      <c r="B22" s="31" t="s">
        <v>90</v>
      </c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6">
        <f t="shared" si="0"/>
        <v>0</v>
      </c>
      <c r="P22" s="4"/>
      <c r="Q22" s="4"/>
    </row>
    <row r="23" spans="1:17" x14ac:dyDescent="0.25">
      <c r="A23" s="6" t="s">
        <v>91</v>
      </c>
      <c r="B23" s="31" t="s">
        <v>92</v>
      </c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6">
        <f t="shared" si="0"/>
        <v>0</v>
      </c>
      <c r="P23" s="4"/>
      <c r="Q23" s="4"/>
    </row>
    <row r="24" spans="1:17" s="82" customFormat="1" x14ac:dyDescent="0.25">
      <c r="A24" s="7" t="s">
        <v>354</v>
      </c>
      <c r="B24" s="34" t="s">
        <v>93</v>
      </c>
      <c r="C24" s="107">
        <f>SUM(C21:C23)</f>
        <v>0</v>
      </c>
      <c r="D24" s="107">
        <f t="shared" ref="D24:O24" si="2">SUM(D21:D23)</f>
        <v>0</v>
      </c>
      <c r="E24" s="107">
        <f t="shared" si="2"/>
        <v>0</v>
      </c>
      <c r="F24" s="107">
        <f t="shared" si="2"/>
        <v>0</v>
      </c>
      <c r="G24" s="107">
        <f t="shared" si="2"/>
        <v>0</v>
      </c>
      <c r="H24" s="107">
        <f t="shared" si="2"/>
        <v>0</v>
      </c>
      <c r="I24" s="107">
        <f t="shared" si="2"/>
        <v>0</v>
      </c>
      <c r="J24" s="107">
        <f t="shared" si="2"/>
        <v>0</v>
      </c>
      <c r="K24" s="107">
        <f t="shared" si="2"/>
        <v>0</v>
      </c>
      <c r="L24" s="107">
        <f t="shared" si="2"/>
        <v>0</v>
      </c>
      <c r="M24" s="107">
        <f t="shared" si="2"/>
        <v>0</v>
      </c>
      <c r="N24" s="107">
        <f t="shared" si="2"/>
        <v>0</v>
      </c>
      <c r="O24" s="107">
        <f t="shared" si="2"/>
        <v>0</v>
      </c>
      <c r="P24" s="77"/>
      <c r="Q24" s="77"/>
    </row>
    <row r="25" spans="1:17" s="82" customFormat="1" x14ac:dyDescent="0.25">
      <c r="A25" s="51" t="s">
        <v>431</v>
      </c>
      <c r="B25" s="52" t="s">
        <v>94</v>
      </c>
      <c r="C25" s="107">
        <f>C20+C24</f>
        <v>4316</v>
      </c>
      <c r="D25" s="107">
        <f t="shared" ref="D25:N25" si="3">D20+D24</f>
        <v>4316</v>
      </c>
      <c r="E25" s="107">
        <f t="shared" si="3"/>
        <v>4316</v>
      </c>
      <c r="F25" s="107">
        <f t="shared" si="3"/>
        <v>4316</v>
      </c>
      <c r="G25" s="107">
        <f t="shared" si="3"/>
        <v>4316</v>
      </c>
      <c r="H25" s="107">
        <f t="shared" si="3"/>
        <v>4316</v>
      </c>
      <c r="I25" s="107">
        <f t="shared" si="3"/>
        <v>4316</v>
      </c>
      <c r="J25" s="107">
        <f t="shared" si="3"/>
        <v>4316</v>
      </c>
      <c r="K25" s="107">
        <f t="shared" si="3"/>
        <v>4315</v>
      </c>
      <c r="L25" s="107">
        <f t="shared" si="3"/>
        <v>4315</v>
      </c>
      <c r="M25" s="107">
        <f t="shared" si="3"/>
        <v>4315</v>
      </c>
      <c r="N25" s="107">
        <f t="shared" si="3"/>
        <v>5675</v>
      </c>
      <c r="O25" s="106">
        <f t="shared" si="0"/>
        <v>53148</v>
      </c>
      <c r="P25" s="77"/>
      <c r="Q25" s="77"/>
    </row>
    <row r="26" spans="1:17" s="82" customFormat="1" x14ac:dyDescent="0.25">
      <c r="A26" s="40" t="s">
        <v>402</v>
      </c>
      <c r="B26" s="52" t="s">
        <v>95</v>
      </c>
      <c r="C26" s="107">
        <v>788</v>
      </c>
      <c r="D26" s="107">
        <v>788</v>
      </c>
      <c r="E26" s="107">
        <v>788</v>
      </c>
      <c r="F26" s="107">
        <v>788</v>
      </c>
      <c r="G26" s="107">
        <v>788</v>
      </c>
      <c r="H26" s="107">
        <v>787</v>
      </c>
      <c r="I26" s="107">
        <v>787</v>
      </c>
      <c r="J26" s="107">
        <v>787</v>
      </c>
      <c r="K26" s="107">
        <v>787</v>
      </c>
      <c r="L26" s="107">
        <v>787</v>
      </c>
      <c r="M26" s="107">
        <v>787</v>
      </c>
      <c r="N26" s="107">
        <v>1039</v>
      </c>
      <c r="O26" s="106">
        <f t="shared" si="0"/>
        <v>9701</v>
      </c>
      <c r="P26" s="77"/>
      <c r="Q26" s="77"/>
    </row>
    <row r="27" spans="1:17" x14ac:dyDescent="0.25">
      <c r="A27" s="5" t="s">
        <v>96</v>
      </c>
      <c r="B27" s="31" t="s">
        <v>97</v>
      </c>
      <c r="C27" s="100">
        <v>23</v>
      </c>
      <c r="D27" s="100">
        <v>23</v>
      </c>
      <c r="E27" s="100">
        <v>23</v>
      </c>
      <c r="F27" s="100">
        <v>23</v>
      </c>
      <c r="G27" s="100">
        <v>23</v>
      </c>
      <c r="H27" s="100">
        <v>23</v>
      </c>
      <c r="I27" s="100">
        <v>23</v>
      </c>
      <c r="J27" s="100">
        <v>23</v>
      </c>
      <c r="K27" s="100">
        <v>24</v>
      </c>
      <c r="L27" s="100">
        <v>24</v>
      </c>
      <c r="M27" s="100">
        <v>24</v>
      </c>
      <c r="N27" s="100">
        <v>24</v>
      </c>
      <c r="O27" s="106">
        <f t="shared" si="0"/>
        <v>280</v>
      </c>
      <c r="P27" s="4"/>
      <c r="Q27" s="4"/>
    </row>
    <row r="28" spans="1:17" x14ac:dyDescent="0.25">
      <c r="A28" s="5" t="s">
        <v>98</v>
      </c>
      <c r="B28" s="31" t="s">
        <v>99</v>
      </c>
      <c r="C28" s="100">
        <v>1360</v>
      </c>
      <c r="D28" s="100">
        <v>1360</v>
      </c>
      <c r="E28" s="100">
        <v>1360</v>
      </c>
      <c r="F28" s="100">
        <v>1360</v>
      </c>
      <c r="G28" s="100">
        <v>1370</v>
      </c>
      <c r="H28" s="100">
        <v>890</v>
      </c>
      <c r="I28" s="100">
        <v>460</v>
      </c>
      <c r="J28" s="100">
        <v>160</v>
      </c>
      <c r="K28" s="100">
        <v>1360</v>
      </c>
      <c r="L28" s="100">
        <v>1360</v>
      </c>
      <c r="M28" s="100">
        <v>1360</v>
      </c>
      <c r="N28" s="100">
        <v>1200</v>
      </c>
      <c r="O28" s="106">
        <f t="shared" si="0"/>
        <v>13600</v>
      </c>
      <c r="P28" s="4"/>
      <c r="Q28" s="4"/>
    </row>
    <row r="29" spans="1:17" x14ac:dyDescent="0.25">
      <c r="A29" s="5" t="s">
        <v>100</v>
      </c>
      <c r="B29" s="31" t="s">
        <v>101</v>
      </c>
      <c r="C29" s="100">
        <f t="shared" ref="C29" ca="1" si="4">O29/12</f>
        <v>0</v>
      </c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6">
        <f t="shared" ca="1" si="0"/>
        <v>0</v>
      </c>
      <c r="P29" s="4"/>
      <c r="Q29" s="4"/>
    </row>
    <row r="30" spans="1:17" s="82" customFormat="1" x14ac:dyDescent="0.25">
      <c r="A30" s="7" t="s">
        <v>355</v>
      </c>
      <c r="B30" s="34" t="s">
        <v>102</v>
      </c>
      <c r="C30" s="107">
        <v>1383</v>
      </c>
      <c r="D30" s="107">
        <f t="shared" ref="D30:N30" si="5">SUM(D27:D29)</f>
        <v>1383</v>
      </c>
      <c r="E30" s="107">
        <f t="shared" si="5"/>
        <v>1383</v>
      </c>
      <c r="F30" s="107">
        <f t="shared" si="5"/>
        <v>1383</v>
      </c>
      <c r="G30" s="107">
        <f t="shared" si="5"/>
        <v>1393</v>
      </c>
      <c r="H30" s="107">
        <f t="shared" si="5"/>
        <v>913</v>
      </c>
      <c r="I30" s="107">
        <f t="shared" si="5"/>
        <v>483</v>
      </c>
      <c r="J30" s="107">
        <f t="shared" si="5"/>
        <v>183</v>
      </c>
      <c r="K30" s="107">
        <f t="shared" si="5"/>
        <v>1384</v>
      </c>
      <c r="L30" s="107">
        <f t="shared" si="5"/>
        <v>1384</v>
      </c>
      <c r="M30" s="107">
        <f t="shared" si="5"/>
        <v>1384</v>
      </c>
      <c r="N30" s="107">
        <f t="shared" si="5"/>
        <v>1224</v>
      </c>
      <c r="O30" s="106">
        <v>13880</v>
      </c>
      <c r="P30" s="77"/>
      <c r="Q30" s="77"/>
    </row>
    <row r="31" spans="1:17" x14ac:dyDescent="0.25">
      <c r="A31" s="5" t="s">
        <v>103</v>
      </c>
      <c r="B31" s="31" t="s">
        <v>104</v>
      </c>
      <c r="C31" s="100">
        <v>8</v>
      </c>
      <c r="D31" s="100">
        <v>8</v>
      </c>
      <c r="E31" s="100">
        <v>8</v>
      </c>
      <c r="F31" s="100">
        <v>8</v>
      </c>
      <c r="G31" s="100">
        <v>8</v>
      </c>
      <c r="H31" s="100">
        <v>8</v>
      </c>
      <c r="I31" s="100">
        <v>7</v>
      </c>
      <c r="J31" s="100">
        <v>7</v>
      </c>
      <c r="K31" s="100">
        <v>7</v>
      </c>
      <c r="L31" s="100">
        <v>7</v>
      </c>
      <c r="M31" s="100">
        <v>7</v>
      </c>
      <c r="N31" s="100">
        <v>7</v>
      </c>
      <c r="O31" s="106">
        <f t="shared" si="0"/>
        <v>90</v>
      </c>
      <c r="P31" s="4"/>
      <c r="Q31" s="4"/>
    </row>
    <row r="32" spans="1:17" x14ac:dyDescent="0.25">
      <c r="A32" s="5" t="s">
        <v>105</v>
      </c>
      <c r="B32" s="31" t="s">
        <v>106</v>
      </c>
      <c r="C32" s="100">
        <v>8</v>
      </c>
      <c r="D32" s="100">
        <v>8</v>
      </c>
      <c r="E32" s="100">
        <v>8</v>
      </c>
      <c r="F32" s="100">
        <v>8</v>
      </c>
      <c r="G32" s="100">
        <v>8</v>
      </c>
      <c r="H32" s="100">
        <v>8</v>
      </c>
      <c r="I32" s="100">
        <v>5</v>
      </c>
      <c r="J32" s="100">
        <v>5</v>
      </c>
      <c r="K32" s="100">
        <v>8</v>
      </c>
      <c r="L32" s="100">
        <v>8</v>
      </c>
      <c r="M32" s="100">
        <v>8</v>
      </c>
      <c r="N32" s="100">
        <v>8</v>
      </c>
      <c r="O32" s="106">
        <f t="shared" si="0"/>
        <v>90</v>
      </c>
      <c r="P32" s="4"/>
      <c r="Q32" s="4"/>
    </row>
    <row r="33" spans="1:17" s="82" customFormat="1" x14ac:dyDescent="0.25">
      <c r="A33" s="7" t="s">
        <v>432</v>
      </c>
      <c r="B33" s="34" t="s">
        <v>107</v>
      </c>
      <c r="C33" s="107">
        <f>SUM(C31:C32)</f>
        <v>16</v>
      </c>
      <c r="D33" s="107">
        <f t="shared" ref="D33:N33" si="6">SUM(D31:D32)</f>
        <v>16</v>
      </c>
      <c r="E33" s="107">
        <f t="shared" si="6"/>
        <v>16</v>
      </c>
      <c r="F33" s="107">
        <f t="shared" si="6"/>
        <v>16</v>
      </c>
      <c r="G33" s="107">
        <f t="shared" si="6"/>
        <v>16</v>
      </c>
      <c r="H33" s="107">
        <f t="shared" si="6"/>
        <v>16</v>
      </c>
      <c r="I33" s="107">
        <f t="shared" si="6"/>
        <v>12</v>
      </c>
      <c r="J33" s="107">
        <f t="shared" si="6"/>
        <v>12</v>
      </c>
      <c r="K33" s="107">
        <f t="shared" si="6"/>
        <v>15</v>
      </c>
      <c r="L33" s="107">
        <f t="shared" si="6"/>
        <v>15</v>
      </c>
      <c r="M33" s="107">
        <f t="shared" si="6"/>
        <v>15</v>
      </c>
      <c r="N33" s="107">
        <f t="shared" si="6"/>
        <v>15</v>
      </c>
      <c r="O33" s="106">
        <f t="shared" si="0"/>
        <v>180</v>
      </c>
      <c r="P33" s="77"/>
      <c r="Q33" s="77"/>
    </row>
    <row r="34" spans="1:17" x14ac:dyDescent="0.25">
      <c r="A34" s="5" t="s">
        <v>108</v>
      </c>
      <c r="B34" s="31" t="s">
        <v>109</v>
      </c>
      <c r="C34" s="100">
        <v>270</v>
      </c>
      <c r="D34" s="100">
        <v>270</v>
      </c>
      <c r="E34" s="100">
        <v>270</v>
      </c>
      <c r="F34" s="100">
        <v>240</v>
      </c>
      <c r="G34" s="100">
        <v>230</v>
      </c>
      <c r="H34" s="100">
        <v>150</v>
      </c>
      <c r="I34" s="100">
        <v>100</v>
      </c>
      <c r="J34" s="100">
        <v>100</v>
      </c>
      <c r="K34" s="100">
        <v>190</v>
      </c>
      <c r="L34" s="100">
        <v>240</v>
      </c>
      <c r="M34" s="100">
        <v>240</v>
      </c>
      <c r="N34" s="100">
        <v>200</v>
      </c>
      <c r="O34" s="106">
        <f t="shared" si="0"/>
        <v>2500</v>
      </c>
      <c r="P34" s="4"/>
      <c r="Q34" s="4"/>
    </row>
    <row r="35" spans="1:17" x14ac:dyDescent="0.25">
      <c r="A35" s="5" t="s">
        <v>110</v>
      </c>
      <c r="B35" s="31" t="s">
        <v>111</v>
      </c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6">
        <f t="shared" si="0"/>
        <v>0</v>
      </c>
      <c r="P35" s="4"/>
      <c r="Q35" s="4"/>
    </row>
    <row r="36" spans="1:17" x14ac:dyDescent="0.25">
      <c r="A36" s="5" t="s">
        <v>403</v>
      </c>
      <c r="B36" s="31" t="s">
        <v>112</v>
      </c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6">
        <f t="shared" si="0"/>
        <v>0</v>
      </c>
      <c r="P36" s="4"/>
      <c r="Q36" s="4"/>
    </row>
    <row r="37" spans="1:17" x14ac:dyDescent="0.25">
      <c r="A37" s="5" t="s">
        <v>113</v>
      </c>
      <c r="B37" s="31" t="s">
        <v>114</v>
      </c>
      <c r="C37" s="100">
        <v>13</v>
      </c>
      <c r="D37" s="100">
        <v>13</v>
      </c>
      <c r="E37" s="100">
        <v>13</v>
      </c>
      <c r="F37" s="100">
        <v>13</v>
      </c>
      <c r="G37" s="100">
        <v>13</v>
      </c>
      <c r="H37" s="100">
        <v>13</v>
      </c>
      <c r="I37" s="100">
        <v>13</v>
      </c>
      <c r="J37" s="100">
        <v>13</v>
      </c>
      <c r="K37" s="100">
        <v>13</v>
      </c>
      <c r="L37" s="100">
        <v>13</v>
      </c>
      <c r="M37" s="100">
        <v>10</v>
      </c>
      <c r="N37" s="100">
        <v>10</v>
      </c>
      <c r="O37" s="106">
        <f t="shared" si="0"/>
        <v>150</v>
      </c>
      <c r="P37" s="4"/>
      <c r="Q37" s="4"/>
    </row>
    <row r="38" spans="1:17" x14ac:dyDescent="0.25">
      <c r="A38" s="10" t="s">
        <v>404</v>
      </c>
      <c r="B38" s="31" t="s">
        <v>115</v>
      </c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6">
        <f t="shared" si="0"/>
        <v>0</v>
      </c>
      <c r="P38" s="4"/>
      <c r="Q38" s="4"/>
    </row>
    <row r="39" spans="1:17" x14ac:dyDescent="0.25">
      <c r="A39" s="6" t="s">
        <v>116</v>
      </c>
      <c r="B39" s="31" t="s">
        <v>117</v>
      </c>
      <c r="C39" s="100">
        <v>50</v>
      </c>
      <c r="D39" s="100">
        <v>50</v>
      </c>
      <c r="E39" s="100">
        <v>50</v>
      </c>
      <c r="F39" s="100">
        <v>50</v>
      </c>
      <c r="G39" s="100">
        <v>50</v>
      </c>
      <c r="H39" s="100">
        <v>50</v>
      </c>
      <c r="I39" s="100"/>
      <c r="J39" s="100"/>
      <c r="K39" s="100">
        <v>50</v>
      </c>
      <c r="L39" s="100">
        <v>50</v>
      </c>
      <c r="M39" s="100">
        <v>50</v>
      </c>
      <c r="N39" s="100">
        <v>50</v>
      </c>
      <c r="O39" s="106">
        <v>500</v>
      </c>
      <c r="P39" s="4"/>
      <c r="Q39" s="4"/>
    </row>
    <row r="40" spans="1:17" x14ac:dyDescent="0.25">
      <c r="A40" s="5" t="s">
        <v>405</v>
      </c>
      <c r="B40" s="31" t="s">
        <v>118</v>
      </c>
      <c r="C40" s="100">
        <v>33</v>
      </c>
      <c r="D40" s="100">
        <v>33</v>
      </c>
      <c r="E40" s="100">
        <v>33</v>
      </c>
      <c r="F40" s="100">
        <v>33</v>
      </c>
      <c r="G40" s="100">
        <v>33</v>
      </c>
      <c r="H40" s="100">
        <v>33</v>
      </c>
      <c r="I40" s="100">
        <v>33</v>
      </c>
      <c r="J40" s="100">
        <v>34</v>
      </c>
      <c r="K40" s="100">
        <v>35</v>
      </c>
      <c r="L40" s="100">
        <v>34</v>
      </c>
      <c r="M40" s="100">
        <v>33</v>
      </c>
      <c r="N40" s="100">
        <v>33</v>
      </c>
      <c r="O40" s="106">
        <f t="shared" si="0"/>
        <v>400</v>
      </c>
      <c r="P40" s="4"/>
      <c r="Q40" s="4"/>
    </row>
    <row r="41" spans="1:17" s="82" customFormat="1" x14ac:dyDescent="0.25">
      <c r="A41" s="7" t="s">
        <v>356</v>
      </c>
      <c r="B41" s="34" t="s">
        <v>119</v>
      </c>
      <c r="C41" s="107">
        <f>SUM(C34:C40)</f>
        <v>366</v>
      </c>
      <c r="D41" s="107">
        <f t="shared" ref="D41:N41" si="7">SUM(D34:D40)</f>
        <v>366</v>
      </c>
      <c r="E41" s="107">
        <f t="shared" si="7"/>
        <v>366</v>
      </c>
      <c r="F41" s="107">
        <f t="shared" si="7"/>
        <v>336</v>
      </c>
      <c r="G41" s="107">
        <f t="shared" si="7"/>
        <v>326</v>
      </c>
      <c r="H41" s="107">
        <f t="shared" si="7"/>
        <v>246</v>
      </c>
      <c r="I41" s="107">
        <f t="shared" si="7"/>
        <v>146</v>
      </c>
      <c r="J41" s="107">
        <f t="shared" si="7"/>
        <v>147</v>
      </c>
      <c r="K41" s="107">
        <f t="shared" si="7"/>
        <v>288</v>
      </c>
      <c r="L41" s="107">
        <f t="shared" si="7"/>
        <v>337</v>
      </c>
      <c r="M41" s="107">
        <f t="shared" si="7"/>
        <v>333</v>
      </c>
      <c r="N41" s="107">
        <f t="shared" si="7"/>
        <v>293</v>
      </c>
      <c r="O41" s="106">
        <v>3550</v>
      </c>
      <c r="P41" s="77"/>
      <c r="Q41" s="77"/>
    </row>
    <row r="42" spans="1:17" x14ac:dyDescent="0.25">
      <c r="A42" s="5" t="s">
        <v>120</v>
      </c>
      <c r="B42" s="31" t="s">
        <v>121</v>
      </c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6"/>
      <c r="P42" s="4"/>
      <c r="Q42" s="4"/>
    </row>
    <row r="43" spans="1:17" x14ac:dyDescent="0.25">
      <c r="A43" s="5" t="s">
        <v>122</v>
      </c>
      <c r="B43" s="31" t="s">
        <v>123</v>
      </c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6">
        <f t="shared" si="0"/>
        <v>0</v>
      </c>
      <c r="P43" s="4"/>
      <c r="Q43" s="4"/>
    </row>
    <row r="44" spans="1:17" s="82" customFormat="1" x14ac:dyDescent="0.25">
      <c r="A44" s="7" t="s">
        <v>357</v>
      </c>
      <c r="B44" s="34" t="s">
        <v>124</v>
      </c>
      <c r="C44" s="107">
        <f>SUM(C42:C43)</f>
        <v>0</v>
      </c>
      <c r="D44" s="107">
        <f t="shared" ref="D44:N44" si="8">SUM(D42:D43)</f>
        <v>0</v>
      </c>
      <c r="E44" s="107">
        <f t="shared" si="8"/>
        <v>0</v>
      </c>
      <c r="F44" s="107">
        <f t="shared" si="8"/>
        <v>0</v>
      </c>
      <c r="G44" s="107">
        <f t="shared" si="8"/>
        <v>0</v>
      </c>
      <c r="H44" s="107">
        <f t="shared" si="8"/>
        <v>0</v>
      </c>
      <c r="I44" s="107">
        <f t="shared" si="8"/>
        <v>0</v>
      </c>
      <c r="J44" s="107">
        <f t="shared" si="8"/>
        <v>0</v>
      </c>
      <c r="K44" s="107">
        <f t="shared" si="8"/>
        <v>0</v>
      </c>
      <c r="L44" s="107">
        <f t="shared" si="8"/>
        <v>0</v>
      </c>
      <c r="M44" s="107">
        <f t="shared" si="8"/>
        <v>0</v>
      </c>
      <c r="N44" s="107">
        <f t="shared" si="8"/>
        <v>0</v>
      </c>
      <c r="O44" s="106"/>
      <c r="P44" s="77"/>
      <c r="Q44" s="77"/>
    </row>
    <row r="45" spans="1:17" x14ac:dyDescent="0.25">
      <c r="A45" s="5" t="s">
        <v>125</v>
      </c>
      <c r="B45" s="31" t="s">
        <v>126</v>
      </c>
      <c r="C45" s="100">
        <v>330</v>
      </c>
      <c r="D45" s="100">
        <v>347</v>
      </c>
      <c r="E45" s="100">
        <v>348</v>
      </c>
      <c r="F45" s="100">
        <v>347</v>
      </c>
      <c r="G45" s="100">
        <v>347</v>
      </c>
      <c r="H45" s="100">
        <v>213</v>
      </c>
      <c r="I45" s="100">
        <v>145</v>
      </c>
      <c r="J45" s="100">
        <v>201</v>
      </c>
      <c r="K45" s="100">
        <v>347</v>
      </c>
      <c r="L45" s="100">
        <v>347</v>
      </c>
      <c r="M45" s="100">
        <v>362</v>
      </c>
      <c r="N45" s="100">
        <v>346</v>
      </c>
      <c r="O45" s="106">
        <f t="shared" si="0"/>
        <v>3680</v>
      </c>
      <c r="P45" s="4"/>
      <c r="Q45" s="4"/>
    </row>
    <row r="46" spans="1:17" x14ac:dyDescent="0.25">
      <c r="A46" s="5" t="s">
        <v>127</v>
      </c>
      <c r="B46" s="31" t="s">
        <v>128</v>
      </c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6">
        <f t="shared" si="0"/>
        <v>0</v>
      </c>
      <c r="P46" s="4"/>
      <c r="Q46" s="4"/>
    </row>
    <row r="47" spans="1:17" x14ac:dyDescent="0.25">
      <c r="A47" s="5" t="s">
        <v>406</v>
      </c>
      <c r="B47" s="31" t="s">
        <v>129</v>
      </c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6">
        <f t="shared" si="0"/>
        <v>0</v>
      </c>
      <c r="P47" s="4"/>
      <c r="Q47" s="4"/>
    </row>
    <row r="48" spans="1:17" x14ac:dyDescent="0.25">
      <c r="A48" s="5" t="s">
        <v>407</v>
      </c>
      <c r="B48" s="31" t="s">
        <v>130</v>
      </c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6">
        <f t="shared" si="0"/>
        <v>0</v>
      </c>
      <c r="P48" s="4"/>
      <c r="Q48" s="4"/>
    </row>
    <row r="49" spans="1:17" x14ac:dyDescent="0.25">
      <c r="A49" s="5" t="s">
        <v>131</v>
      </c>
      <c r="B49" s="31" t="s">
        <v>132</v>
      </c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6">
        <f t="shared" si="0"/>
        <v>0</v>
      </c>
      <c r="P49" s="4"/>
      <c r="Q49" s="4"/>
    </row>
    <row r="50" spans="1:17" s="82" customFormat="1" x14ac:dyDescent="0.25">
      <c r="A50" s="7" t="s">
        <v>358</v>
      </c>
      <c r="B50" s="34" t="s">
        <v>133</v>
      </c>
      <c r="C50" s="107">
        <f>SUM(C45:C49)</f>
        <v>330</v>
      </c>
      <c r="D50" s="107">
        <f t="shared" ref="D50:N50" si="9">SUM(D45:D49)</f>
        <v>347</v>
      </c>
      <c r="E50" s="107">
        <f t="shared" si="9"/>
        <v>348</v>
      </c>
      <c r="F50" s="107">
        <f t="shared" si="9"/>
        <v>347</v>
      </c>
      <c r="G50" s="107">
        <f t="shared" si="9"/>
        <v>347</v>
      </c>
      <c r="H50" s="107">
        <f t="shared" si="9"/>
        <v>213</v>
      </c>
      <c r="I50" s="107">
        <f t="shared" si="9"/>
        <v>145</v>
      </c>
      <c r="J50" s="107">
        <f t="shared" si="9"/>
        <v>201</v>
      </c>
      <c r="K50" s="107">
        <f t="shared" si="9"/>
        <v>347</v>
      </c>
      <c r="L50" s="107">
        <f t="shared" si="9"/>
        <v>347</v>
      </c>
      <c r="M50" s="107">
        <f t="shared" si="9"/>
        <v>362</v>
      </c>
      <c r="N50" s="107">
        <f t="shared" si="9"/>
        <v>346</v>
      </c>
      <c r="O50" s="106">
        <f t="shared" si="0"/>
        <v>3680</v>
      </c>
      <c r="P50" s="77"/>
      <c r="Q50" s="77"/>
    </row>
    <row r="51" spans="1:17" s="82" customFormat="1" x14ac:dyDescent="0.25">
      <c r="A51" s="40" t="s">
        <v>359</v>
      </c>
      <c r="B51" s="52" t="s">
        <v>134</v>
      </c>
      <c r="C51" s="107">
        <f t="shared" ref="C51:N51" si="10">C50+C44+C41+C33+C30</f>
        <v>2095</v>
      </c>
      <c r="D51" s="107">
        <f t="shared" si="10"/>
        <v>2112</v>
      </c>
      <c r="E51" s="107">
        <f t="shared" si="10"/>
        <v>2113</v>
      </c>
      <c r="F51" s="107">
        <f t="shared" si="10"/>
        <v>2082</v>
      </c>
      <c r="G51" s="107">
        <f t="shared" si="10"/>
        <v>2082</v>
      </c>
      <c r="H51" s="107">
        <f t="shared" si="10"/>
        <v>1388</v>
      </c>
      <c r="I51" s="107">
        <f t="shared" si="10"/>
        <v>786</v>
      </c>
      <c r="J51" s="107">
        <f t="shared" si="10"/>
        <v>543</v>
      </c>
      <c r="K51" s="107">
        <f t="shared" si="10"/>
        <v>2034</v>
      </c>
      <c r="L51" s="107">
        <f t="shared" si="10"/>
        <v>2083</v>
      </c>
      <c r="M51" s="107">
        <f t="shared" si="10"/>
        <v>2094</v>
      </c>
      <c r="N51" s="107">
        <f t="shared" si="10"/>
        <v>1878</v>
      </c>
      <c r="O51" s="106">
        <v>21290</v>
      </c>
      <c r="P51" s="77"/>
      <c r="Q51" s="77"/>
    </row>
    <row r="52" spans="1:17" x14ac:dyDescent="0.25">
      <c r="A52" s="13" t="s">
        <v>135</v>
      </c>
      <c r="B52" s="31" t="s">
        <v>136</v>
      </c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6">
        <f t="shared" si="0"/>
        <v>0</v>
      </c>
      <c r="P52" s="4"/>
      <c r="Q52" s="4"/>
    </row>
    <row r="53" spans="1:17" x14ac:dyDescent="0.25">
      <c r="A53" s="13" t="s">
        <v>360</v>
      </c>
      <c r="B53" s="31" t="s">
        <v>137</v>
      </c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6">
        <f t="shared" si="0"/>
        <v>0</v>
      </c>
      <c r="P53" s="4"/>
      <c r="Q53" s="4"/>
    </row>
    <row r="54" spans="1:17" x14ac:dyDescent="0.25">
      <c r="A54" s="17" t="s">
        <v>408</v>
      </c>
      <c r="B54" s="31" t="s">
        <v>138</v>
      </c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6">
        <f t="shared" si="0"/>
        <v>0</v>
      </c>
      <c r="P54" s="4"/>
      <c r="Q54" s="4"/>
    </row>
    <row r="55" spans="1:17" x14ac:dyDescent="0.25">
      <c r="A55" s="17" t="s">
        <v>409</v>
      </c>
      <c r="B55" s="31" t="s">
        <v>139</v>
      </c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6">
        <f t="shared" si="0"/>
        <v>0</v>
      </c>
      <c r="P55" s="4"/>
      <c r="Q55" s="4"/>
    </row>
    <row r="56" spans="1:17" x14ac:dyDescent="0.25">
      <c r="A56" s="17" t="s">
        <v>410</v>
      </c>
      <c r="B56" s="31" t="s">
        <v>140</v>
      </c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6">
        <f t="shared" si="0"/>
        <v>0</v>
      </c>
      <c r="P56" s="4"/>
      <c r="Q56" s="4"/>
    </row>
    <row r="57" spans="1:17" x14ac:dyDescent="0.25">
      <c r="A57" s="13" t="s">
        <v>411</v>
      </c>
      <c r="B57" s="31" t="s">
        <v>141</v>
      </c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6">
        <f t="shared" si="0"/>
        <v>0</v>
      </c>
      <c r="P57" s="4"/>
      <c r="Q57" s="4"/>
    </row>
    <row r="58" spans="1:17" x14ac:dyDescent="0.25">
      <c r="A58" s="13" t="s">
        <v>412</v>
      </c>
      <c r="B58" s="31" t="s">
        <v>142</v>
      </c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6">
        <f t="shared" si="0"/>
        <v>0</v>
      </c>
      <c r="P58" s="4"/>
      <c r="Q58" s="4"/>
    </row>
    <row r="59" spans="1:17" x14ac:dyDescent="0.25">
      <c r="A59" s="13" t="s">
        <v>413</v>
      </c>
      <c r="B59" s="31" t="s">
        <v>143</v>
      </c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6">
        <f t="shared" si="0"/>
        <v>0</v>
      </c>
      <c r="P59" s="4"/>
      <c r="Q59" s="4"/>
    </row>
    <row r="60" spans="1:17" s="82" customFormat="1" x14ac:dyDescent="0.25">
      <c r="A60" s="49" t="s">
        <v>387</v>
      </c>
      <c r="B60" s="52" t="s">
        <v>144</v>
      </c>
      <c r="C60" s="107">
        <f>SUM(C52:C59)</f>
        <v>0</v>
      </c>
      <c r="D60" s="107">
        <f t="shared" ref="D60:N60" si="11">SUM(D52:D59)</f>
        <v>0</v>
      </c>
      <c r="E60" s="107">
        <f t="shared" si="11"/>
        <v>0</v>
      </c>
      <c r="F60" s="107">
        <f t="shared" si="11"/>
        <v>0</v>
      </c>
      <c r="G60" s="107">
        <f t="shared" si="11"/>
        <v>0</v>
      </c>
      <c r="H60" s="107">
        <f t="shared" si="11"/>
        <v>0</v>
      </c>
      <c r="I60" s="107">
        <f t="shared" si="11"/>
        <v>0</v>
      </c>
      <c r="J60" s="107">
        <f t="shared" si="11"/>
        <v>0</v>
      </c>
      <c r="K60" s="107">
        <f t="shared" si="11"/>
        <v>0</v>
      </c>
      <c r="L60" s="107">
        <f t="shared" si="11"/>
        <v>0</v>
      </c>
      <c r="M60" s="107">
        <f t="shared" si="11"/>
        <v>0</v>
      </c>
      <c r="N60" s="107">
        <f t="shared" si="11"/>
        <v>0</v>
      </c>
      <c r="O60" s="106">
        <f t="shared" si="0"/>
        <v>0</v>
      </c>
      <c r="P60" s="77"/>
      <c r="Q60" s="77"/>
    </row>
    <row r="61" spans="1:17" x14ac:dyDescent="0.25">
      <c r="A61" s="12" t="s">
        <v>414</v>
      </c>
      <c r="B61" s="31" t="s">
        <v>145</v>
      </c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6">
        <f t="shared" si="0"/>
        <v>0</v>
      </c>
      <c r="P61" s="4"/>
      <c r="Q61" s="4"/>
    </row>
    <row r="62" spans="1:17" x14ac:dyDescent="0.25">
      <c r="A62" s="12" t="s">
        <v>146</v>
      </c>
      <c r="B62" s="31" t="s">
        <v>147</v>
      </c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6">
        <f t="shared" si="0"/>
        <v>0</v>
      </c>
      <c r="P62" s="4"/>
      <c r="Q62" s="4"/>
    </row>
    <row r="63" spans="1:17" x14ac:dyDescent="0.25">
      <c r="A63" s="12" t="s">
        <v>148</v>
      </c>
      <c r="B63" s="31" t="s">
        <v>149</v>
      </c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6">
        <f t="shared" si="0"/>
        <v>0</v>
      </c>
      <c r="P63" s="4"/>
      <c r="Q63" s="4"/>
    </row>
    <row r="64" spans="1:17" x14ac:dyDescent="0.25">
      <c r="A64" s="12" t="s">
        <v>388</v>
      </c>
      <c r="B64" s="31" t="s">
        <v>150</v>
      </c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6">
        <f t="shared" si="0"/>
        <v>0</v>
      </c>
      <c r="P64" s="4"/>
      <c r="Q64" s="4"/>
    </row>
    <row r="65" spans="1:17" x14ac:dyDescent="0.25">
      <c r="A65" s="12" t="s">
        <v>415</v>
      </c>
      <c r="B65" s="31" t="s">
        <v>151</v>
      </c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6">
        <f t="shared" si="0"/>
        <v>0</v>
      </c>
      <c r="P65" s="4"/>
      <c r="Q65" s="4"/>
    </row>
    <row r="66" spans="1:17" x14ac:dyDescent="0.25">
      <c r="A66" s="12" t="s">
        <v>389</v>
      </c>
      <c r="B66" s="31" t="s">
        <v>152</v>
      </c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6">
        <f t="shared" si="0"/>
        <v>0</v>
      </c>
      <c r="P66" s="4"/>
      <c r="Q66" s="4"/>
    </row>
    <row r="67" spans="1:17" x14ac:dyDescent="0.25">
      <c r="A67" s="12" t="s">
        <v>416</v>
      </c>
      <c r="B67" s="31" t="s">
        <v>153</v>
      </c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6">
        <f t="shared" si="0"/>
        <v>0</v>
      </c>
      <c r="P67" s="4"/>
      <c r="Q67" s="4"/>
    </row>
    <row r="68" spans="1:17" x14ac:dyDescent="0.25">
      <c r="A68" s="12" t="s">
        <v>417</v>
      </c>
      <c r="B68" s="31" t="s">
        <v>154</v>
      </c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6">
        <f t="shared" si="0"/>
        <v>0</v>
      </c>
      <c r="P68" s="4"/>
      <c r="Q68" s="4"/>
    </row>
    <row r="69" spans="1:17" x14ac:dyDescent="0.25">
      <c r="A69" s="12" t="s">
        <v>155</v>
      </c>
      <c r="B69" s="31" t="s">
        <v>156</v>
      </c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6">
        <f t="shared" si="0"/>
        <v>0</v>
      </c>
      <c r="P69" s="4"/>
      <c r="Q69" s="4"/>
    </row>
    <row r="70" spans="1:17" x14ac:dyDescent="0.25">
      <c r="A70" s="20" t="s">
        <v>157</v>
      </c>
      <c r="B70" s="31" t="s">
        <v>158</v>
      </c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6">
        <f t="shared" si="0"/>
        <v>0</v>
      </c>
      <c r="P70" s="4"/>
      <c r="Q70" s="4"/>
    </row>
    <row r="71" spans="1:17" x14ac:dyDescent="0.25">
      <c r="A71" s="12" t="s">
        <v>418</v>
      </c>
      <c r="B71" s="31" t="s">
        <v>159</v>
      </c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6">
        <f t="shared" si="0"/>
        <v>0</v>
      </c>
      <c r="P71" s="4"/>
      <c r="Q71" s="4"/>
    </row>
    <row r="72" spans="1:17" x14ac:dyDescent="0.25">
      <c r="A72" s="20" t="s">
        <v>549</v>
      </c>
      <c r="B72" s="31" t="s">
        <v>160</v>
      </c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6">
        <f t="shared" ref="O72:O135" si="12">SUM(C72:N72)</f>
        <v>0</v>
      </c>
      <c r="P72" s="4"/>
      <c r="Q72" s="4"/>
    </row>
    <row r="73" spans="1:17" x14ac:dyDescent="0.25">
      <c r="A73" s="20" t="s">
        <v>550</v>
      </c>
      <c r="B73" s="31" t="s">
        <v>160</v>
      </c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6">
        <f t="shared" si="12"/>
        <v>0</v>
      </c>
      <c r="P73" s="4"/>
      <c r="Q73" s="4"/>
    </row>
    <row r="74" spans="1:17" s="82" customFormat="1" x14ac:dyDescent="0.25">
      <c r="A74" s="49" t="s">
        <v>390</v>
      </c>
      <c r="B74" s="52" t="s">
        <v>161</v>
      </c>
      <c r="C74" s="107">
        <f>SUM(C61:C73)</f>
        <v>0</v>
      </c>
      <c r="D74" s="107">
        <f t="shared" ref="D74:N74" si="13">SUM(D61:D73)</f>
        <v>0</v>
      </c>
      <c r="E74" s="107">
        <f t="shared" si="13"/>
        <v>0</v>
      </c>
      <c r="F74" s="107">
        <f t="shared" si="13"/>
        <v>0</v>
      </c>
      <c r="G74" s="107">
        <f t="shared" si="13"/>
        <v>0</v>
      </c>
      <c r="H74" s="107">
        <f t="shared" si="13"/>
        <v>0</v>
      </c>
      <c r="I74" s="107">
        <f t="shared" si="13"/>
        <v>0</v>
      </c>
      <c r="J74" s="107">
        <f t="shared" si="13"/>
        <v>0</v>
      </c>
      <c r="K74" s="107">
        <f t="shared" si="13"/>
        <v>0</v>
      </c>
      <c r="L74" s="107">
        <f t="shared" si="13"/>
        <v>0</v>
      </c>
      <c r="M74" s="107">
        <f t="shared" si="13"/>
        <v>0</v>
      </c>
      <c r="N74" s="107">
        <f t="shared" si="13"/>
        <v>0</v>
      </c>
      <c r="O74" s="106">
        <f t="shared" si="12"/>
        <v>0</v>
      </c>
      <c r="P74" s="77"/>
      <c r="Q74" s="77"/>
    </row>
    <row r="75" spans="1:17" s="82" customFormat="1" ht="15.75" x14ac:dyDescent="0.25">
      <c r="A75" s="57" t="s">
        <v>539</v>
      </c>
      <c r="B75" s="135"/>
      <c r="C75" s="136">
        <f t="shared" ref="C75" ca="1" si="14">O75/12</f>
        <v>0</v>
      </c>
      <c r="D75" s="136"/>
      <c r="E75" s="136"/>
      <c r="F75" s="136"/>
      <c r="G75" s="136"/>
      <c r="H75" s="136"/>
      <c r="I75" s="136"/>
      <c r="J75" s="136"/>
      <c r="K75" s="136"/>
      <c r="L75" s="136"/>
      <c r="M75" s="136"/>
      <c r="N75" s="136"/>
      <c r="O75" s="133">
        <f t="shared" ca="1" si="12"/>
        <v>0</v>
      </c>
      <c r="P75" s="77"/>
      <c r="Q75" s="77"/>
    </row>
    <row r="76" spans="1:17" x14ac:dyDescent="0.25">
      <c r="A76" s="35" t="s">
        <v>162</v>
      </c>
      <c r="B76" s="31" t="s">
        <v>163</v>
      </c>
      <c r="C76" s="10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6">
        <f t="shared" si="12"/>
        <v>0</v>
      </c>
      <c r="P76" s="4"/>
      <c r="Q76" s="4"/>
    </row>
    <row r="77" spans="1:17" x14ac:dyDescent="0.25">
      <c r="A77" s="35" t="s">
        <v>419</v>
      </c>
      <c r="B77" s="31" t="s">
        <v>164</v>
      </c>
      <c r="C77" s="10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6">
        <f t="shared" si="12"/>
        <v>0</v>
      </c>
      <c r="P77" s="4"/>
      <c r="Q77" s="4"/>
    </row>
    <row r="78" spans="1:17" x14ac:dyDescent="0.25">
      <c r="A78" s="35" t="s">
        <v>165</v>
      </c>
      <c r="B78" s="31" t="s">
        <v>166</v>
      </c>
      <c r="C78" s="100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6">
        <f t="shared" si="12"/>
        <v>0</v>
      </c>
      <c r="P78" s="4"/>
      <c r="Q78" s="4"/>
    </row>
    <row r="79" spans="1:17" x14ac:dyDescent="0.25">
      <c r="A79" s="35" t="s">
        <v>167</v>
      </c>
      <c r="B79" s="31" t="s">
        <v>168</v>
      </c>
      <c r="C79" s="100"/>
      <c r="D79" s="100">
        <v>120</v>
      </c>
      <c r="E79" s="100"/>
      <c r="F79" s="100"/>
      <c r="G79" s="100"/>
      <c r="H79" s="100"/>
      <c r="I79" s="100">
        <v>180</v>
      </c>
      <c r="J79" s="100"/>
      <c r="K79" s="100"/>
      <c r="L79" s="100"/>
      <c r="M79" s="100"/>
      <c r="N79" s="100"/>
      <c r="O79" s="106">
        <f t="shared" si="12"/>
        <v>300</v>
      </c>
      <c r="P79" s="4"/>
      <c r="Q79" s="4"/>
    </row>
    <row r="80" spans="1:17" x14ac:dyDescent="0.25">
      <c r="A80" s="6" t="s">
        <v>169</v>
      </c>
      <c r="B80" s="31" t="s">
        <v>170</v>
      </c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6">
        <f t="shared" si="12"/>
        <v>0</v>
      </c>
      <c r="P80" s="4"/>
      <c r="Q80" s="4"/>
    </row>
    <row r="81" spans="1:17" x14ac:dyDescent="0.25">
      <c r="A81" s="6" t="s">
        <v>171</v>
      </c>
      <c r="B81" s="31" t="s">
        <v>172</v>
      </c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6">
        <f t="shared" si="12"/>
        <v>0</v>
      </c>
      <c r="P81" s="4"/>
      <c r="Q81" s="4"/>
    </row>
    <row r="82" spans="1:17" x14ac:dyDescent="0.25">
      <c r="A82" s="6" t="s">
        <v>173</v>
      </c>
      <c r="B82" s="31" t="s">
        <v>174</v>
      </c>
      <c r="C82" s="100"/>
      <c r="D82" s="100">
        <v>32</v>
      </c>
      <c r="E82" s="100"/>
      <c r="F82" s="100"/>
      <c r="G82" s="100"/>
      <c r="H82" s="100"/>
      <c r="I82" s="100">
        <v>49</v>
      </c>
      <c r="J82" s="100"/>
      <c r="K82" s="100"/>
      <c r="L82" s="100"/>
      <c r="M82" s="100"/>
      <c r="N82" s="100"/>
      <c r="O82" s="106">
        <f t="shared" si="12"/>
        <v>81</v>
      </c>
      <c r="P82" s="4"/>
      <c r="Q82" s="4"/>
    </row>
    <row r="83" spans="1:17" s="82" customFormat="1" x14ac:dyDescent="0.25">
      <c r="A83" s="50" t="s">
        <v>392</v>
      </c>
      <c r="B83" s="52" t="s">
        <v>175</v>
      </c>
      <c r="C83" s="107">
        <f>SUM(C76:C82)</f>
        <v>0</v>
      </c>
      <c r="D83" s="107">
        <f t="shared" ref="D83:N83" si="15">SUM(D76:D82)</f>
        <v>152</v>
      </c>
      <c r="E83" s="107">
        <f t="shared" si="15"/>
        <v>0</v>
      </c>
      <c r="F83" s="107">
        <f t="shared" si="15"/>
        <v>0</v>
      </c>
      <c r="G83" s="107">
        <f t="shared" si="15"/>
        <v>0</v>
      </c>
      <c r="H83" s="107">
        <f t="shared" si="15"/>
        <v>0</v>
      </c>
      <c r="I83" s="107">
        <f t="shared" si="15"/>
        <v>229</v>
      </c>
      <c r="J83" s="107">
        <f t="shared" si="15"/>
        <v>0</v>
      </c>
      <c r="K83" s="107">
        <f t="shared" si="15"/>
        <v>0</v>
      </c>
      <c r="L83" s="107">
        <f t="shared" si="15"/>
        <v>0</v>
      </c>
      <c r="M83" s="107">
        <f t="shared" si="15"/>
        <v>0</v>
      </c>
      <c r="N83" s="107">
        <f t="shared" si="15"/>
        <v>0</v>
      </c>
      <c r="O83" s="106">
        <f t="shared" si="12"/>
        <v>381</v>
      </c>
      <c r="P83" s="77"/>
      <c r="Q83" s="77"/>
    </row>
    <row r="84" spans="1:17" x14ac:dyDescent="0.25">
      <c r="A84" s="13" t="s">
        <v>176</v>
      </c>
      <c r="B84" s="31" t="s">
        <v>177</v>
      </c>
      <c r="C84" s="100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6">
        <f t="shared" si="12"/>
        <v>0</v>
      </c>
      <c r="P84" s="4"/>
      <c r="Q84" s="4"/>
    </row>
    <row r="85" spans="1:17" x14ac:dyDescent="0.25">
      <c r="A85" s="13" t="s">
        <v>178</v>
      </c>
      <c r="B85" s="31" t="s">
        <v>179</v>
      </c>
      <c r="C85" s="100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6">
        <f t="shared" si="12"/>
        <v>0</v>
      </c>
      <c r="P85" s="4"/>
      <c r="Q85" s="4"/>
    </row>
    <row r="86" spans="1:17" x14ac:dyDescent="0.25">
      <c r="A86" s="13" t="s">
        <v>180</v>
      </c>
      <c r="B86" s="31" t="s">
        <v>181</v>
      </c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6">
        <f t="shared" si="12"/>
        <v>0</v>
      </c>
      <c r="P86" s="4"/>
      <c r="Q86" s="4"/>
    </row>
    <row r="87" spans="1:17" x14ac:dyDescent="0.25">
      <c r="A87" s="13" t="s">
        <v>182</v>
      </c>
      <c r="B87" s="31" t="s">
        <v>183</v>
      </c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6">
        <f t="shared" si="12"/>
        <v>0</v>
      </c>
      <c r="P87" s="4"/>
      <c r="Q87" s="4"/>
    </row>
    <row r="88" spans="1:17" s="82" customFormat="1" x14ac:dyDescent="0.25">
      <c r="A88" s="49" t="s">
        <v>393</v>
      </c>
      <c r="B88" s="52" t="s">
        <v>184</v>
      </c>
      <c r="C88" s="107">
        <f>SUM(C84:C87)</f>
        <v>0</v>
      </c>
      <c r="D88" s="107">
        <f t="shared" ref="D88:N88" si="16">SUM(D84:D87)</f>
        <v>0</v>
      </c>
      <c r="E88" s="107">
        <f t="shared" si="16"/>
        <v>0</v>
      </c>
      <c r="F88" s="107">
        <f t="shared" si="16"/>
        <v>0</v>
      </c>
      <c r="G88" s="107">
        <f t="shared" si="16"/>
        <v>0</v>
      </c>
      <c r="H88" s="107">
        <f t="shared" si="16"/>
        <v>0</v>
      </c>
      <c r="I88" s="107">
        <f t="shared" si="16"/>
        <v>0</v>
      </c>
      <c r="J88" s="107">
        <f t="shared" si="16"/>
        <v>0</v>
      </c>
      <c r="K88" s="107">
        <f t="shared" si="16"/>
        <v>0</v>
      </c>
      <c r="L88" s="107">
        <f t="shared" si="16"/>
        <v>0</v>
      </c>
      <c r="M88" s="107">
        <f t="shared" si="16"/>
        <v>0</v>
      </c>
      <c r="N88" s="107">
        <f t="shared" si="16"/>
        <v>0</v>
      </c>
      <c r="O88" s="106">
        <f t="shared" si="12"/>
        <v>0</v>
      </c>
      <c r="P88" s="77"/>
      <c r="Q88" s="77"/>
    </row>
    <row r="89" spans="1:17" ht="30" x14ac:dyDescent="0.25">
      <c r="A89" s="13" t="s">
        <v>185</v>
      </c>
      <c r="B89" s="31" t="s">
        <v>186</v>
      </c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6">
        <f t="shared" si="12"/>
        <v>0</v>
      </c>
      <c r="P89" s="4"/>
      <c r="Q89" s="4"/>
    </row>
    <row r="90" spans="1:17" ht="30" x14ac:dyDescent="0.25">
      <c r="A90" s="13" t="s">
        <v>420</v>
      </c>
      <c r="B90" s="31" t="s">
        <v>187</v>
      </c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6">
        <f t="shared" si="12"/>
        <v>0</v>
      </c>
      <c r="P90" s="4"/>
      <c r="Q90" s="4"/>
    </row>
    <row r="91" spans="1:17" ht="30" x14ac:dyDescent="0.25">
      <c r="A91" s="13" t="s">
        <v>421</v>
      </c>
      <c r="B91" s="31" t="s">
        <v>188</v>
      </c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6">
        <f t="shared" si="12"/>
        <v>0</v>
      </c>
      <c r="P91" s="4"/>
      <c r="Q91" s="4"/>
    </row>
    <row r="92" spans="1:17" x14ac:dyDescent="0.25">
      <c r="A92" s="13" t="s">
        <v>422</v>
      </c>
      <c r="B92" s="31" t="s">
        <v>189</v>
      </c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6">
        <f t="shared" si="12"/>
        <v>0</v>
      </c>
      <c r="P92" s="4"/>
      <c r="Q92" s="4"/>
    </row>
    <row r="93" spans="1:17" ht="30" x14ac:dyDescent="0.25">
      <c r="A93" s="13" t="s">
        <v>423</v>
      </c>
      <c r="B93" s="31" t="s">
        <v>190</v>
      </c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6">
        <f t="shared" si="12"/>
        <v>0</v>
      </c>
      <c r="P93" s="4"/>
      <c r="Q93" s="4"/>
    </row>
    <row r="94" spans="1:17" ht="30" x14ac:dyDescent="0.25">
      <c r="A94" s="13" t="s">
        <v>424</v>
      </c>
      <c r="B94" s="31" t="s">
        <v>191</v>
      </c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6">
        <f t="shared" si="12"/>
        <v>0</v>
      </c>
      <c r="P94" s="4"/>
      <c r="Q94" s="4"/>
    </row>
    <row r="95" spans="1:17" x14ac:dyDescent="0.25">
      <c r="A95" s="13" t="s">
        <v>192</v>
      </c>
      <c r="B95" s="31" t="s">
        <v>193</v>
      </c>
      <c r="C95" s="100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6">
        <f t="shared" si="12"/>
        <v>0</v>
      </c>
      <c r="P95" s="4"/>
      <c r="Q95" s="4"/>
    </row>
    <row r="96" spans="1:17" x14ac:dyDescent="0.25">
      <c r="A96" s="13" t="s">
        <v>425</v>
      </c>
      <c r="B96" s="31" t="s">
        <v>194</v>
      </c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6">
        <f t="shared" si="12"/>
        <v>0</v>
      </c>
      <c r="P96" s="4"/>
      <c r="Q96" s="4"/>
    </row>
    <row r="97" spans="1:17" s="82" customFormat="1" x14ac:dyDescent="0.25">
      <c r="A97" s="49" t="s">
        <v>394</v>
      </c>
      <c r="B97" s="52" t="s">
        <v>195</v>
      </c>
      <c r="C97" s="107">
        <f>SUM(C89:C96)</f>
        <v>0</v>
      </c>
      <c r="D97" s="107">
        <f t="shared" ref="D97:N97" si="17">SUM(D89:D96)</f>
        <v>0</v>
      </c>
      <c r="E97" s="107">
        <f t="shared" si="17"/>
        <v>0</v>
      </c>
      <c r="F97" s="107">
        <f t="shared" si="17"/>
        <v>0</v>
      </c>
      <c r="G97" s="107">
        <f t="shared" si="17"/>
        <v>0</v>
      </c>
      <c r="H97" s="107">
        <f t="shared" si="17"/>
        <v>0</v>
      </c>
      <c r="I97" s="107">
        <f t="shared" si="17"/>
        <v>0</v>
      </c>
      <c r="J97" s="107">
        <f t="shared" si="17"/>
        <v>0</v>
      </c>
      <c r="K97" s="107">
        <f t="shared" si="17"/>
        <v>0</v>
      </c>
      <c r="L97" s="107">
        <f t="shared" si="17"/>
        <v>0</v>
      </c>
      <c r="M97" s="107">
        <f t="shared" si="17"/>
        <v>0</v>
      </c>
      <c r="N97" s="107">
        <f t="shared" si="17"/>
        <v>0</v>
      </c>
      <c r="O97" s="106">
        <f t="shared" si="12"/>
        <v>0</v>
      </c>
      <c r="P97" s="77"/>
      <c r="Q97" s="77"/>
    </row>
    <row r="98" spans="1:17" s="82" customFormat="1" ht="15.75" x14ac:dyDescent="0.25">
      <c r="A98" s="57" t="s">
        <v>538</v>
      </c>
      <c r="B98" s="135"/>
      <c r="C98" s="136"/>
      <c r="D98" s="136"/>
      <c r="E98" s="136"/>
      <c r="F98" s="136"/>
      <c r="G98" s="136"/>
      <c r="H98" s="136"/>
      <c r="I98" s="136"/>
      <c r="J98" s="136"/>
      <c r="K98" s="136"/>
      <c r="L98" s="136"/>
      <c r="M98" s="136"/>
      <c r="N98" s="136"/>
      <c r="O98" s="133">
        <v>22395</v>
      </c>
      <c r="P98" s="77"/>
      <c r="Q98" s="77"/>
    </row>
    <row r="99" spans="1:17" s="82" customFormat="1" ht="15.75" x14ac:dyDescent="0.25">
      <c r="A99" s="36" t="s">
        <v>433</v>
      </c>
      <c r="B99" s="37" t="s">
        <v>196</v>
      </c>
      <c r="C99" s="137">
        <v>7199</v>
      </c>
      <c r="D99" s="137">
        <f t="shared" ref="D99:N99" si="18">D97+D88+D83+D74+D60+D51+D26+D25</f>
        <v>7368</v>
      </c>
      <c r="E99" s="137">
        <f t="shared" si="18"/>
        <v>7217</v>
      </c>
      <c r="F99" s="137">
        <f t="shared" si="18"/>
        <v>7186</v>
      </c>
      <c r="G99" s="137">
        <f t="shared" si="18"/>
        <v>7186</v>
      </c>
      <c r="H99" s="137">
        <f t="shared" si="18"/>
        <v>6491</v>
      </c>
      <c r="I99" s="137">
        <f t="shared" si="18"/>
        <v>6118</v>
      </c>
      <c r="J99" s="137">
        <f t="shared" si="18"/>
        <v>5646</v>
      </c>
      <c r="K99" s="137">
        <f t="shared" si="18"/>
        <v>7136</v>
      </c>
      <c r="L99" s="137">
        <f t="shared" si="18"/>
        <v>7185</v>
      </c>
      <c r="M99" s="137">
        <f t="shared" si="18"/>
        <v>7196</v>
      </c>
      <c r="N99" s="137">
        <f t="shared" si="18"/>
        <v>8592</v>
      </c>
      <c r="O99" s="165">
        <v>84520</v>
      </c>
      <c r="P99" s="77"/>
      <c r="Q99" s="77"/>
    </row>
    <row r="100" spans="1:17" x14ac:dyDescent="0.25">
      <c r="A100" s="13" t="s">
        <v>426</v>
      </c>
      <c r="B100" s="5" t="s">
        <v>197</v>
      </c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6">
        <f t="shared" si="12"/>
        <v>0</v>
      </c>
      <c r="P100" s="4"/>
      <c r="Q100" s="4"/>
    </row>
    <row r="101" spans="1:17" x14ac:dyDescent="0.25">
      <c r="A101" s="13" t="s">
        <v>198</v>
      </c>
      <c r="B101" s="5" t="s">
        <v>199</v>
      </c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6">
        <f t="shared" si="12"/>
        <v>0</v>
      </c>
      <c r="P101" s="4"/>
      <c r="Q101" s="4"/>
    </row>
    <row r="102" spans="1:17" x14ac:dyDescent="0.25">
      <c r="A102" s="13" t="s">
        <v>427</v>
      </c>
      <c r="B102" s="5" t="s">
        <v>200</v>
      </c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6">
        <f t="shared" si="12"/>
        <v>0</v>
      </c>
      <c r="P102" s="4"/>
      <c r="Q102" s="4"/>
    </row>
    <row r="103" spans="1:17" s="82" customFormat="1" x14ac:dyDescent="0.25">
      <c r="A103" s="15" t="s">
        <v>395</v>
      </c>
      <c r="B103" s="7" t="s">
        <v>201</v>
      </c>
      <c r="C103" s="107">
        <f>SUM(C100:C102)</f>
        <v>0</v>
      </c>
      <c r="D103" s="107">
        <f t="shared" ref="D103:N103" si="19">SUM(D100:D102)</f>
        <v>0</v>
      </c>
      <c r="E103" s="107">
        <f t="shared" si="19"/>
        <v>0</v>
      </c>
      <c r="F103" s="107">
        <f t="shared" si="19"/>
        <v>0</v>
      </c>
      <c r="G103" s="107">
        <f t="shared" si="19"/>
        <v>0</v>
      </c>
      <c r="H103" s="107">
        <f t="shared" si="19"/>
        <v>0</v>
      </c>
      <c r="I103" s="107">
        <f t="shared" si="19"/>
        <v>0</v>
      </c>
      <c r="J103" s="107">
        <f t="shared" si="19"/>
        <v>0</v>
      </c>
      <c r="K103" s="107">
        <f t="shared" si="19"/>
        <v>0</v>
      </c>
      <c r="L103" s="107">
        <f t="shared" si="19"/>
        <v>0</v>
      </c>
      <c r="M103" s="107">
        <f t="shared" si="19"/>
        <v>0</v>
      </c>
      <c r="N103" s="107">
        <f t="shared" si="19"/>
        <v>0</v>
      </c>
      <c r="O103" s="106">
        <f t="shared" si="12"/>
        <v>0</v>
      </c>
      <c r="P103" s="77"/>
      <c r="Q103" s="77"/>
    </row>
    <row r="104" spans="1:17" x14ac:dyDescent="0.25">
      <c r="A104" s="38" t="s">
        <v>428</v>
      </c>
      <c r="B104" s="5" t="s">
        <v>202</v>
      </c>
      <c r="C104" s="100"/>
      <c r="D104" s="100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6">
        <f t="shared" si="12"/>
        <v>0</v>
      </c>
      <c r="P104" s="4"/>
      <c r="Q104" s="4"/>
    </row>
    <row r="105" spans="1:17" x14ac:dyDescent="0.25">
      <c r="A105" s="38" t="s">
        <v>398</v>
      </c>
      <c r="B105" s="5" t="s">
        <v>203</v>
      </c>
      <c r="C105" s="100"/>
      <c r="D105" s="100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6">
        <f t="shared" si="12"/>
        <v>0</v>
      </c>
      <c r="P105" s="4"/>
      <c r="Q105" s="4"/>
    </row>
    <row r="106" spans="1:17" x14ac:dyDescent="0.25">
      <c r="A106" s="13" t="s">
        <v>204</v>
      </c>
      <c r="B106" s="5" t="s">
        <v>205</v>
      </c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6">
        <f t="shared" si="12"/>
        <v>0</v>
      </c>
      <c r="P106" s="4"/>
      <c r="Q106" s="4"/>
    </row>
    <row r="107" spans="1:17" x14ac:dyDescent="0.25">
      <c r="A107" s="13" t="s">
        <v>429</v>
      </c>
      <c r="B107" s="5" t="s">
        <v>206</v>
      </c>
      <c r="C107" s="100"/>
      <c r="D107" s="100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6">
        <f t="shared" si="12"/>
        <v>0</v>
      </c>
      <c r="P107" s="4"/>
      <c r="Q107" s="4"/>
    </row>
    <row r="108" spans="1:17" s="82" customFormat="1" x14ac:dyDescent="0.25">
      <c r="A108" s="14" t="s">
        <v>396</v>
      </c>
      <c r="B108" s="7" t="s">
        <v>207</v>
      </c>
      <c r="C108" s="100">
        <f>SUM(C104:C107)</f>
        <v>0</v>
      </c>
      <c r="D108" s="100">
        <f t="shared" ref="D108:N108" si="20">SUM(D104:D107)</f>
        <v>0</v>
      </c>
      <c r="E108" s="100">
        <f t="shared" si="20"/>
        <v>0</v>
      </c>
      <c r="F108" s="100">
        <f t="shared" si="20"/>
        <v>0</v>
      </c>
      <c r="G108" s="100">
        <f t="shared" si="20"/>
        <v>0</v>
      </c>
      <c r="H108" s="100">
        <f t="shared" si="20"/>
        <v>0</v>
      </c>
      <c r="I108" s="100">
        <f t="shared" si="20"/>
        <v>0</v>
      </c>
      <c r="J108" s="100">
        <f t="shared" si="20"/>
        <v>0</v>
      </c>
      <c r="K108" s="100">
        <f t="shared" si="20"/>
        <v>0</v>
      </c>
      <c r="L108" s="100">
        <f t="shared" si="20"/>
        <v>0</v>
      </c>
      <c r="M108" s="100">
        <f t="shared" si="20"/>
        <v>0</v>
      </c>
      <c r="N108" s="100">
        <f t="shared" si="20"/>
        <v>0</v>
      </c>
      <c r="O108" s="106">
        <f t="shared" si="12"/>
        <v>0</v>
      </c>
      <c r="P108" s="77"/>
      <c r="Q108" s="77"/>
    </row>
    <row r="109" spans="1:17" x14ac:dyDescent="0.25">
      <c r="A109" s="38" t="s">
        <v>208</v>
      </c>
      <c r="B109" s="5" t="s">
        <v>209</v>
      </c>
      <c r="C109" s="100"/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6">
        <f t="shared" si="12"/>
        <v>0</v>
      </c>
      <c r="P109" s="4"/>
      <c r="Q109" s="4"/>
    </row>
    <row r="110" spans="1:17" x14ac:dyDescent="0.25">
      <c r="A110" s="38" t="s">
        <v>210</v>
      </c>
      <c r="B110" s="5" t="s">
        <v>211</v>
      </c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6">
        <f t="shared" si="12"/>
        <v>0</v>
      </c>
      <c r="P110" s="4"/>
      <c r="Q110" s="4"/>
    </row>
    <row r="111" spans="1:17" s="82" customFormat="1" x14ac:dyDescent="0.25">
      <c r="A111" s="14" t="s">
        <v>212</v>
      </c>
      <c r="B111" s="7" t="s">
        <v>213</v>
      </c>
      <c r="C111" s="107">
        <f>SUM(C109:C110)</f>
        <v>0</v>
      </c>
      <c r="D111" s="107">
        <f t="shared" ref="D111:N111" si="21">SUM(D109:D110)</f>
        <v>0</v>
      </c>
      <c r="E111" s="107">
        <f t="shared" si="21"/>
        <v>0</v>
      </c>
      <c r="F111" s="107">
        <f t="shared" si="21"/>
        <v>0</v>
      </c>
      <c r="G111" s="107">
        <f t="shared" si="21"/>
        <v>0</v>
      </c>
      <c r="H111" s="107">
        <f t="shared" si="21"/>
        <v>0</v>
      </c>
      <c r="I111" s="107">
        <f t="shared" si="21"/>
        <v>0</v>
      </c>
      <c r="J111" s="107">
        <f t="shared" si="21"/>
        <v>0</v>
      </c>
      <c r="K111" s="107">
        <f t="shared" si="21"/>
        <v>0</v>
      </c>
      <c r="L111" s="107">
        <f t="shared" si="21"/>
        <v>0</v>
      </c>
      <c r="M111" s="107">
        <f t="shared" si="21"/>
        <v>0</v>
      </c>
      <c r="N111" s="107">
        <f t="shared" si="21"/>
        <v>0</v>
      </c>
      <c r="O111" s="106">
        <f t="shared" si="12"/>
        <v>0</v>
      </c>
      <c r="P111" s="77"/>
      <c r="Q111" s="77"/>
    </row>
    <row r="112" spans="1:17" x14ac:dyDescent="0.25">
      <c r="A112" s="38" t="s">
        <v>214</v>
      </c>
      <c r="B112" s="5" t="s">
        <v>215</v>
      </c>
      <c r="C112" s="100"/>
      <c r="D112" s="100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6">
        <f t="shared" si="12"/>
        <v>0</v>
      </c>
      <c r="P112" s="4"/>
      <c r="Q112" s="4"/>
    </row>
    <row r="113" spans="1:17" x14ac:dyDescent="0.25">
      <c r="A113" s="38" t="s">
        <v>216</v>
      </c>
      <c r="B113" s="5" t="s">
        <v>217</v>
      </c>
      <c r="C113" s="100"/>
      <c r="D113" s="100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6">
        <f t="shared" si="12"/>
        <v>0</v>
      </c>
      <c r="P113" s="4"/>
      <c r="Q113" s="4"/>
    </row>
    <row r="114" spans="1:17" x14ac:dyDescent="0.25">
      <c r="A114" s="38" t="s">
        <v>218</v>
      </c>
      <c r="B114" s="5" t="s">
        <v>219</v>
      </c>
      <c r="C114" s="100"/>
      <c r="D114" s="100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6">
        <f t="shared" si="12"/>
        <v>0</v>
      </c>
      <c r="P114" s="4"/>
      <c r="Q114" s="4"/>
    </row>
    <row r="115" spans="1:17" s="82" customFormat="1" x14ac:dyDescent="0.25">
      <c r="A115" s="39" t="s">
        <v>397</v>
      </c>
      <c r="B115" s="40" t="s">
        <v>220</v>
      </c>
      <c r="C115" s="107">
        <f>SUM(C112:C114)</f>
        <v>0</v>
      </c>
      <c r="D115" s="107">
        <f t="shared" ref="D115:N115" si="22">SUM(D112:D114)</f>
        <v>0</v>
      </c>
      <c r="E115" s="107">
        <f t="shared" si="22"/>
        <v>0</v>
      </c>
      <c r="F115" s="107">
        <f t="shared" si="22"/>
        <v>0</v>
      </c>
      <c r="G115" s="107">
        <f t="shared" si="22"/>
        <v>0</v>
      </c>
      <c r="H115" s="107">
        <f t="shared" si="22"/>
        <v>0</v>
      </c>
      <c r="I115" s="107">
        <f t="shared" si="22"/>
        <v>0</v>
      </c>
      <c r="J115" s="107">
        <f t="shared" si="22"/>
        <v>0</v>
      </c>
      <c r="K115" s="107">
        <f t="shared" si="22"/>
        <v>0</v>
      </c>
      <c r="L115" s="107">
        <f t="shared" si="22"/>
        <v>0</v>
      </c>
      <c r="M115" s="107">
        <f t="shared" si="22"/>
        <v>0</v>
      </c>
      <c r="N115" s="107">
        <f t="shared" si="22"/>
        <v>0</v>
      </c>
      <c r="O115" s="106">
        <f t="shared" si="12"/>
        <v>0</v>
      </c>
      <c r="P115" s="77"/>
      <c r="Q115" s="77"/>
    </row>
    <row r="116" spans="1:17" x14ac:dyDescent="0.25">
      <c r="A116" s="38" t="s">
        <v>221</v>
      </c>
      <c r="B116" s="5" t="s">
        <v>222</v>
      </c>
      <c r="C116" s="100"/>
      <c r="D116" s="100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6">
        <f t="shared" si="12"/>
        <v>0</v>
      </c>
      <c r="P116" s="4"/>
      <c r="Q116" s="4"/>
    </row>
    <row r="117" spans="1:17" x14ac:dyDescent="0.25">
      <c r="A117" s="13" t="s">
        <v>223</v>
      </c>
      <c r="B117" s="5" t="s">
        <v>224</v>
      </c>
      <c r="C117" s="100"/>
      <c r="D117" s="100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6">
        <f t="shared" si="12"/>
        <v>0</v>
      </c>
      <c r="P117" s="4"/>
      <c r="Q117" s="4"/>
    </row>
    <row r="118" spans="1:17" x14ac:dyDescent="0.25">
      <c r="A118" s="38" t="s">
        <v>430</v>
      </c>
      <c r="B118" s="5" t="s">
        <v>225</v>
      </c>
      <c r="C118" s="100"/>
      <c r="D118" s="100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6">
        <f t="shared" si="12"/>
        <v>0</v>
      </c>
      <c r="P118" s="4"/>
      <c r="Q118" s="4"/>
    </row>
    <row r="119" spans="1:17" x14ac:dyDescent="0.25">
      <c r="A119" s="38" t="s">
        <v>399</v>
      </c>
      <c r="B119" s="5" t="s">
        <v>226</v>
      </c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6">
        <f t="shared" si="12"/>
        <v>0</v>
      </c>
      <c r="P119" s="4"/>
      <c r="Q119" s="4"/>
    </row>
    <row r="120" spans="1:17" s="82" customFormat="1" x14ac:dyDescent="0.25">
      <c r="A120" s="39" t="s">
        <v>400</v>
      </c>
      <c r="B120" s="40" t="s">
        <v>227</v>
      </c>
      <c r="C120" s="107">
        <f>SUM(C116:C119)</f>
        <v>0</v>
      </c>
      <c r="D120" s="107">
        <f t="shared" ref="D120:N120" si="23">SUM(D116:D119)</f>
        <v>0</v>
      </c>
      <c r="E120" s="107">
        <f t="shared" si="23"/>
        <v>0</v>
      </c>
      <c r="F120" s="107">
        <f t="shared" si="23"/>
        <v>0</v>
      </c>
      <c r="G120" s="107">
        <f t="shared" si="23"/>
        <v>0</v>
      </c>
      <c r="H120" s="107">
        <f t="shared" si="23"/>
        <v>0</v>
      </c>
      <c r="I120" s="107">
        <f t="shared" si="23"/>
        <v>0</v>
      </c>
      <c r="J120" s="107">
        <f t="shared" si="23"/>
        <v>0</v>
      </c>
      <c r="K120" s="107">
        <f t="shared" si="23"/>
        <v>0</v>
      </c>
      <c r="L120" s="107">
        <f t="shared" si="23"/>
        <v>0</v>
      </c>
      <c r="M120" s="107">
        <f t="shared" si="23"/>
        <v>0</v>
      </c>
      <c r="N120" s="107">
        <f t="shared" si="23"/>
        <v>0</v>
      </c>
      <c r="O120" s="106">
        <f t="shared" si="12"/>
        <v>0</v>
      </c>
      <c r="P120" s="77"/>
      <c r="Q120" s="77"/>
    </row>
    <row r="121" spans="1:17" x14ac:dyDescent="0.25">
      <c r="A121" s="13" t="s">
        <v>228</v>
      </c>
      <c r="B121" s="5" t="s">
        <v>229</v>
      </c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6">
        <f t="shared" si="12"/>
        <v>0</v>
      </c>
      <c r="P121" s="4"/>
      <c r="Q121" s="4"/>
    </row>
    <row r="122" spans="1:17" s="82" customFormat="1" ht="15.75" x14ac:dyDescent="0.25">
      <c r="A122" s="41" t="s">
        <v>434</v>
      </c>
      <c r="B122" s="42" t="s">
        <v>230</v>
      </c>
      <c r="C122" s="137">
        <f>C120+C115</f>
        <v>0</v>
      </c>
      <c r="D122" s="137">
        <f t="shared" ref="D122:O122" si="24">D120+D115</f>
        <v>0</v>
      </c>
      <c r="E122" s="137">
        <f t="shared" si="24"/>
        <v>0</v>
      </c>
      <c r="F122" s="137">
        <f t="shared" si="24"/>
        <v>0</v>
      </c>
      <c r="G122" s="137">
        <f t="shared" si="24"/>
        <v>0</v>
      </c>
      <c r="H122" s="137">
        <f t="shared" si="24"/>
        <v>0</v>
      </c>
      <c r="I122" s="137">
        <f t="shared" si="24"/>
        <v>0</v>
      </c>
      <c r="J122" s="137">
        <f t="shared" si="24"/>
        <v>0</v>
      </c>
      <c r="K122" s="137">
        <f t="shared" si="24"/>
        <v>0</v>
      </c>
      <c r="L122" s="137">
        <f t="shared" si="24"/>
        <v>0</v>
      </c>
      <c r="M122" s="137">
        <f t="shared" si="24"/>
        <v>0</v>
      </c>
      <c r="N122" s="137">
        <f t="shared" si="24"/>
        <v>0</v>
      </c>
      <c r="O122" s="137">
        <f t="shared" si="24"/>
        <v>0</v>
      </c>
      <c r="P122" s="77"/>
      <c r="Q122" s="77"/>
    </row>
    <row r="123" spans="1:17" s="82" customFormat="1" ht="15.75" x14ac:dyDescent="0.25">
      <c r="A123" s="115" t="s">
        <v>471</v>
      </c>
      <c r="B123" s="115"/>
      <c r="C123" s="138">
        <f>C120+C115+C99</f>
        <v>7199</v>
      </c>
      <c r="D123" s="138">
        <f t="shared" ref="D123:N123" si="25">D120+D115+D99</f>
        <v>7368</v>
      </c>
      <c r="E123" s="138">
        <f t="shared" si="25"/>
        <v>7217</v>
      </c>
      <c r="F123" s="138">
        <f t="shared" si="25"/>
        <v>7186</v>
      </c>
      <c r="G123" s="138">
        <f t="shared" si="25"/>
        <v>7186</v>
      </c>
      <c r="H123" s="138">
        <f t="shared" si="25"/>
        <v>6491</v>
      </c>
      <c r="I123" s="138">
        <f t="shared" si="25"/>
        <v>6118</v>
      </c>
      <c r="J123" s="138">
        <f t="shared" si="25"/>
        <v>5646</v>
      </c>
      <c r="K123" s="138">
        <f t="shared" si="25"/>
        <v>7136</v>
      </c>
      <c r="L123" s="138">
        <f t="shared" si="25"/>
        <v>7185</v>
      </c>
      <c r="M123" s="138">
        <f t="shared" si="25"/>
        <v>7196</v>
      </c>
      <c r="N123" s="138">
        <f t="shared" si="25"/>
        <v>8592</v>
      </c>
      <c r="O123" s="138">
        <v>87305</v>
      </c>
      <c r="P123" s="77"/>
      <c r="Q123" s="77"/>
    </row>
    <row r="124" spans="1:17" s="82" customFormat="1" ht="25.5" x14ac:dyDescent="0.25">
      <c r="A124" s="2" t="s">
        <v>59</v>
      </c>
      <c r="B124" s="3" t="s">
        <v>464</v>
      </c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6">
        <f t="shared" si="12"/>
        <v>0</v>
      </c>
      <c r="P124" s="77"/>
      <c r="Q124" s="77"/>
    </row>
    <row r="125" spans="1:17" x14ac:dyDescent="0.25">
      <c r="A125" s="32" t="s">
        <v>231</v>
      </c>
      <c r="B125" s="6" t="s">
        <v>232</v>
      </c>
      <c r="C125" s="100"/>
      <c r="D125" s="100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6">
        <f t="shared" si="12"/>
        <v>0</v>
      </c>
      <c r="P125" s="4"/>
      <c r="Q125" s="4"/>
    </row>
    <row r="126" spans="1:17" x14ac:dyDescent="0.25">
      <c r="A126" s="5" t="s">
        <v>233</v>
      </c>
      <c r="B126" s="6" t="s">
        <v>234</v>
      </c>
      <c r="C126" s="100"/>
      <c r="D126" s="100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6">
        <f t="shared" si="12"/>
        <v>0</v>
      </c>
      <c r="P126" s="4"/>
      <c r="Q126" s="4"/>
    </row>
    <row r="127" spans="1:17" x14ac:dyDescent="0.25">
      <c r="A127" s="5" t="s">
        <v>235</v>
      </c>
      <c r="B127" s="6" t="s">
        <v>236</v>
      </c>
      <c r="C127" s="100"/>
      <c r="D127" s="100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6">
        <f t="shared" si="12"/>
        <v>0</v>
      </c>
      <c r="P127" s="4"/>
      <c r="Q127" s="4"/>
    </row>
    <row r="128" spans="1:17" x14ac:dyDescent="0.25">
      <c r="A128" s="5" t="s">
        <v>237</v>
      </c>
      <c r="B128" s="6" t="s">
        <v>238</v>
      </c>
      <c r="C128" s="100"/>
      <c r="D128" s="100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6">
        <f t="shared" si="12"/>
        <v>0</v>
      </c>
      <c r="P128" s="4"/>
      <c r="Q128" s="4"/>
    </row>
    <row r="129" spans="1:17" x14ac:dyDescent="0.25">
      <c r="A129" s="5" t="s">
        <v>239</v>
      </c>
      <c r="B129" s="6" t="s">
        <v>240</v>
      </c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6">
        <f t="shared" si="12"/>
        <v>0</v>
      </c>
      <c r="P129" s="4"/>
      <c r="Q129" s="4"/>
    </row>
    <row r="130" spans="1:17" x14ac:dyDescent="0.25">
      <c r="A130" s="5" t="s">
        <v>241</v>
      </c>
      <c r="B130" s="6" t="s">
        <v>242</v>
      </c>
      <c r="C130" s="100"/>
      <c r="D130" s="100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6">
        <f t="shared" si="12"/>
        <v>0</v>
      </c>
      <c r="P130" s="4"/>
      <c r="Q130" s="4"/>
    </row>
    <row r="131" spans="1:17" s="82" customFormat="1" x14ac:dyDescent="0.25">
      <c r="A131" s="7" t="s">
        <v>474</v>
      </c>
      <c r="B131" s="8" t="s">
        <v>243</v>
      </c>
      <c r="C131" s="107">
        <f>SUM(C125:C130)</f>
        <v>0</v>
      </c>
      <c r="D131" s="107">
        <f t="shared" ref="D131:N131" si="26">SUM(D125:D130)</f>
        <v>0</v>
      </c>
      <c r="E131" s="107">
        <f t="shared" si="26"/>
        <v>0</v>
      </c>
      <c r="F131" s="107">
        <f t="shared" si="26"/>
        <v>0</v>
      </c>
      <c r="G131" s="107">
        <f t="shared" si="26"/>
        <v>0</v>
      </c>
      <c r="H131" s="107">
        <f t="shared" si="26"/>
        <v>0</v>
      </c>
      <c r="I131" s="107">
        <f t="shared" si="26"/>
        <v>0</v>
      </c>
      <c r="J131" s="107">
        <f t="shared" si="26"/>
        <v>0</v>
      </c>
      <c r="K131" s="107">
        <f t="shared" si="26"/>
        <v>0</v>
      </c>
      <c r="L131" s="107">
        <f t="shared" si="26"/>
        <v>0</v>
      </c>
      <c r="M131" s="107">
        <f t="shared" si="26"/>
        <v>0</v>
      </c>
      <c r="N131" s="107">
        <f t="shared" si="26"/>
        <v>0</v>
      </c>
      <c r="O131" s="106">
        <f t="shared" si="12"/>
        <v>0</v>
      </c>
      <c r="P131" s="77"/>
      <c r="Q131" s="77"/>
    </row>
    <row r="132" spans="1:17" x14ac:dyDescent="0.25">
      <c r="A132" s="5" t="s">
        <v>244</v>
      </c>
      <c r="B132" s="6" t="s">
        <v>245</v>
      </c>
      <c r="C132" s="100"/>
      <c r="D132" s="100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6">
        <f t="shared" si="12"/>
        <v>0</v>
      </c>
      <c r="P132" s="4"/>
      <c r="Q132" s="4"/>
    </row>
    <row r="133" spans="1:17" ht="30" x14ac:dyDescent="0.25">
      <c r="A133" s="5" t="s">
        <v>246</v>
      </c>
      <c r="B133" s="6" t="s">
        <v>247</v>
      </c>
      <c r="C133" s="100"/>
      <c r="D133" s="100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6">
        <f t="shared" si="12"/>
        <v>0</v>
      </c>
      <c r="P133" s="4"/>
      <c r="Q133" s="4"/>
    </row>
    <row r="134" spans="1:17" ht="30" x14ac:dyDescent="0.25">
      <c r="A134" s="5" t="s">
        <v>435</v>
      </c>
      <c r="B134" s="6" t="s">
        <v>248</v>
      </c>
      <c r="C134" s="100"/>
      <c r="D134" s="100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6">
        <f t="shared" si="12"/>
        <v>0</v>
      </c>
      <c r="P134" s="4"/>
      <c r="Q134" s="4"/>
    </row>
    <row r="135" spans="1:17" ht="30" x14ac:dyDescent="0.25">
      <c r="A135" s="5" t="s">
        <v>436</v>
      </c>
      <c r="B135" s="6" t="s">
        <v>249</v>
      </c>
      <c r="C135" s="100"/>
      <c r="D135" s="100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106">
        <f t="shared" si="12"/>
        <v>0</v>
      </c>
      <c r="P135" s="4"/>
      <c r="Q135" s="4"/>
    </row>
    <row r="136" spans="1:17" x14ac:dyDescent="0.25">
      <c r="A136" s="5" t="s">
        <v>437</v>
      </c>
      <c r="B136" s="6" t="s">
        <v>250</v>
      </c>
      <c r="C136" s="100"/>
      <c r="D136" s="100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6">
        <f t="shared" ref="O136:O199" si="27">SUM(C136:N136)</f>
        <v>0</v>
      </c>
      <c r="P136" s="4"/>
      <c r="Q136" s="4"/>
    </row>
    <row r="137" spans="1:17" s="82" customFormat="1" x14ac:dyDescent="0.25">
      <c r="A137" s="40" t="s">
        <v>475</v>
      </c>
      <c r="B137" s="50" t="s">
        <v>251</v>
      </c>
      <c r="C137" s="107">
        <f>SUM(C131:C136)</f>
        <v>0</v>
      </c>
      <c r="D137" s="107">
        <f t="shared" ref="D137:N137" si="28">SUM(D131:D136)</f>
        <v>0</v>
      </c>
      <c r="E137" s="107">
        <f t="shared" si="28"/>
        <v>0</v>
      </c>
      <c r="F137" s="107">
        <f t="shared" si="28"/>
        <v>0</v>
      </c>
      <c r="G137" s="107">
        <f t="shared" si="28"/>
        <v>0</v>
      </c>
      <c r="H137" s="107">
        <f t="shared" si="28"/>
        <v>0</v>
      </c>
      <c r="I137" s="107">
        <f t="shared" si="28"/>
        <v>0</v>
      </c>
      <c r="J137" s="107">
        <f t="shared" si="28"/>
        <v>0</v>
      </c>
      <c r="K137" s="107">
        <f t="shared" si="28"/>
        <v>0</v>
      </c>
      <c r="L137" s="107">
        <f t="shared" si="28"/>
        <v>0</v>
      </c>
      <c r="M137" s="107">
        <f t="shared" si="28"/>
        <v>0</v>
      </c>
      <c r="N137" s="107">
        <f t="shared" si="28"/>
        <v>0</v>
      </c>
      <c r="O137" s="106">
        <f t="shared" si="27"/>
        <v>0</v>
      </c>
      <c r="P137" s="77"/>
      <c r="Q137" s="77"/>
    </row>
    <row r="138" spans="1:17" x14ac:dyDescent="0.25">
      <c r="A138" s="5" t="s">
        <v>441</v>
      </c>
      <c r="B138" s="6" t="s">
        <v>260</v>
      </c>
      <c r="C138" s="100"/>
      <c r="D138" s="100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6">
        <f t="shared" si="27"/>
        <v>0</v>
      </c>
      <c r="P138" s="4"/>
      <c r="Q138" s="4"/>
    </row>
    <row r="139" spans="1:17" x14ac:dyDescent="0.25">
      <c r="A139" s="5" t="s">
        <v>442</v>
      </c>
      <c r="B139" s="6" t="s">
        <v>261</v>
      </c>
      <c r="C139" s="100"/>
      <c r="D139" s="100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6">
        <f t="shared" si="27"/>
        <v>0</v>
      </c>
      <c r="P139" s="4"/>
      <c r="Q139" s="4"/>
    </row>
    <row r="140" spans="1:17" s="82" customFormat="1" x14ac:dyDescent="0.25">
      <c r="A140" s="7" t="s">
        <v>477</v>
      </c>
      <c r="B140" s="8" t="s">
        <v>262</v>
      </c>
      <c r="C140" s="107">
        <f>SUM(C138:C139)</f>
        <v>0</v>
      </c>
      <c r="D140" s="107">
        <f t="shared" ref="D140:N140" si="29">SUM(D138:D139)</f>
        <v>0</v>
      </c>
      <c r="E140" s="107">
        <f t="shared" si="29"/>
        <v>0</v>
      </c>
      <c r="F140" s="107">
        <f t="shared" si="29"/>
        <v>0</v>
      </c>
      <c r="G140" s="107">
        <f t="shared" si="29"/>
        <v>0</v>
      </c>
      <c r="H140" s="107">
        <f t="shared" si="29"/>
        <v>0</v>
      </c>
      <c r="I140" s="107">
        <f t="shared" si="29"/>
        <v>0</v>
      </c>
      <c r="J140" s="107">
        <f t="shared" si="29"/>
        <v>0</v>
      </c>
      <c r="K140" s="107">
        <f t="shared" si="29"/>
        <v>0</v>
      </c>
      <c r="L140" s="107">
        <f t="shared" si="29"/>
        <v>0</v>
      </c>
      <c r="M140" s="107">
        <f t="shared" si="29"/>
        <v>0</v>
      </c>
      <c r="N140" s="107">
        <f t="shared" si="29"/>
        <v>0</v>
      </c>
      <c r="O140" s="106">
        <f t="shared" si="27"/>
        <v>0</v>
      </c>
      <c r="P140" s="77"/>
      <c r="Q140" s="77"/>
    </row>
    <row r="141" spans="1:17" x14ac:dyDescent="0.25">
      <c r="A141" s="5" t="s">
        <v>443</v>
      </c>
      <c r="B141" s="6" t="s">
        <v>263</v>
      </c>
      <c r="C141" s="100"/>
      <c r="D141" s="100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6">
        <f t="shared" si="27"/>
        <v>0</v>
      </c>
      <c r="P141" s="4"/>
      <c r="Q141" s="4"/>
    </row>
    <row r="142" spans="1:17" x14ac:dyDescent="0.25">
      <c r="A142" s="5" t="s">
        <v>444</v>
      </c>
      <c r="B142" s="6" t="s">
        <v>264</v>
      </c>
      <c r="C142" s="100"/>
      <c r="D142" s="100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6">
        <f t="shared" si="27"/>
        <v>0</v>
      </c>
      <c r="P142" s="4"/>
      <c r="Q142" s="4"/>
    </row>
    <row r="143" spans="1:17" x14ac:dyDescent="0.25">
      <c r="A143" s="5" t="s">
        <v>445</v>
      </c>
      <c r="B143" s="6" t="s">
        <v>265</v>
      </c>
      <c r="C143" s="100"/>
      <c r="D143" s="100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6">
        <f t="shared" si="27"/>
        <v>0</v>
      </c>
      <c r="P143" s="4"/>
      <c r="Q143" s="4"/>
    </row>
    <row r="144" spans="1:17" x14ac:dyDescent="0.25">
      <c r="A144" s="5" t="s">
        <v>446</v>
      </c>
      <c r="B144" s="6" t="s">
        <v>266</v>
      </c>
      <c r="C144" s="100"/>
      <c r="D144" s="100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6">
        <f t="shared" si="27"/>
        <v>0</v>
      </c>
      <c r="P144" s="4"/>
      <c r="Q144" s="4"/>
    </row>
    <row r="145" spans="1:17" x14ac:dyDescent="0.25">
      <c r="A145" s="5" t="s">
        <v>447</v>
      </c>
      <c r="B145" s="6" t="s">
        <v>269</v>
      </c>
      <c r="C145" s="100"/>
      <c r="D145" s="100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6">
        <f t="shared" si="27"/>
        <v>0</v>
      </c>
      <c r="P145" s="4"/>
      <c r="Q145" s="4"/>
    </row>
    <row r="146" spans="1:17" x14ac:dyDescent="0.25">
      <c r="A146" s="5" t="s">
        <v>270</v>
      </c>
      <c r="B146" s="6" t="s">
        <v>271</v>
      </c>
      <c r="C146" s="100"/>
      <c r="D146" s="100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6">
        <f t="shared" si="27"/>
        <v>0</v>
      </c>
      <c r="P146" s="4"/>
      <c r="Q146" s="4"/>
    </row>
    <row r="147" spans="1:17" x14ac:dyDescent="0.25">
      <c r="A147" s="5" t="s">
        <v>448</v>
      </c>
      <c r="B147" s="6" t="s">
        <v>272</v>
      </c>
      <c r="C147" s="100"/>
      <c r="D147" s="100"/>
      <c r="E147" s="100"/>
      <c r="F147" s="100"/>
      <c r="G147" s="100"/>
      <c r="H147" s="100"/>
      <c r="I147" s="100"/>
      <c r="J147" s="100"/>
      <c r="K147" s="100"/>
      <c r="L147" s="100"/>
      <c r="M147" s="100"/>
      <c r="N147" s="100"/>
      <c r="O147" s="106">
        <f t="shared" si="27"/>
        <v>0</v>
      </c>
      <c r="P147" s="4"/>
      <c r="Q147" s="4"/>
    </row>
    <row r="148" spans="1:17" x14ac:dyDescent="0.25">
      <c r="A148" s="5" t="s">
        <v>449</v>
      </c>
      <c r="B148" s="6" t="s">
        <v>277</v>
      </c>
      <c r="C148" s="100"/>
      <c r="D148" s="100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6">
        <f t="shared" si="27"/>
        <v>0</v>
      </c>
      <c r="P148" s="4"/>
      <c r="Q148" s="4"/>
    </row>
    <row r="149" spans="1:17" s="82" customFormat="1" x14ac:dyDescent="0.25">
      <c r="A149" s="7" t="s">
        <v>478</v>
      </c>
      <c r="B149" s="8" t="s">
        <v>280</v>
      </c>
      <c r="C149" s="100">
        <f>SUM(C144:C148)</f>
        <v>0</v>
      </c>
      <c r="D149" s="100">
        <f t="shared" ref="D149:N149" si="30">SUM(D144:D148)</f>
        <v>0</v>
      </c>
      <c r="E149" s="100">
        <f t="shared" si="30"/>
        <v>0</v>
      </c>
      <c r="F149" s="100">
        <f t="shared" si="30"/>
        <v>0</v>
      </c>
      <c r="G149" s="100">
        <f t="shared" si="30"/>
        <v>0</v>
      </c>
      <c r="H149" s="100">
        <f t="shared" si="30"/>
        <v>0</v>
      </c>
      <c r="I149" s="100">
        <f t="shared" si="30"/>
        <v>0</v>
      </c>
      <c r="J149" s="100">
        <f t="shared" si="30"/>
        <v>0</v>
      </c>
      <c r="K149" s="100">
        <f t="shared" si="30"/>
        <v>0</v>
      </c>
      <c r="L149" s="100">
        <f t="shared" si="30"/>
        <v>0</v>
      </c>
      <c r="M149" s="100">
        <f t="shared" si="30"/>
        <v>0</v>
      </c>
      <c r="N149" s="100">
        <f t="shared" si="30"/>
        <v>0</v>
      </c>
      <c r="O149" s="106">
        <f t="shared" si="27"/>
        <v>0</v>
      </c>
      <c r="P149" s="77"/>
      <c r="Q149" s="77"/>
    </row>
    <row r="150" spans="1:17" x14ac:dyDescent="0.25">
      <c r="A150" s="5" t="s">
        <v>450</v>
      </c>
      <c r="B150" s="6" t="s">
        <v>281</v>
      </c>
      <c r="C150" s="100">
        <f>SUM(C144:C149)</f>
        <v>0</v>
      </c>
      <c r="D150" s="100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6">
        <f t="shared" si="27"/>
        <v>0</v>
      </c>
      <c r="P150" s="4"/>
      <c r="Q150" s="4"/>
    </row>
    <row r="151" spans="1:17" s="82" customFormat="1" x14ac:dyDescent="0.25">
      <c r="A151" s="40" t="s">
        <v>479</v>
      </c>
      <c r="B151" s="50" t="s">
        <v>282</v>
      </c>
      <c r="C151" s="107">
        <f>C150+C149+C143+C142+C141+C140</f>
        <v>0</v>
      </c>
      <c r="D151" s="107">
        <f t="shared" ref="D151:N151" si="31">D150+D149+D143+D142+D141+D140</f>
        <v>0</v>
      </c>
      <c r="E151" s="107">
        <f t="shared" si="31"/>
        <v>0</v>
      </c>
      <c r="F151" s="107">
        <f t="shared" si="31"/>
        <v>0</v>
      </c>
      <c r="G151" s="107">
        <f t="shared" si="31"/>
        <v>0</v>
      </c>
      <c r="H151" s="107">
        <f t="shared" si="31"/>
        <v>0</v>
      </c>
      <c r="I151" s="107">
        <f t="shared" si="31"/>
        <v>0</v>
      </c>
      <c r="J151" s="107">
        <f t="shared" si="31"/>
        <v>0</v>
      </c>
      <c r="K151" s="107">
        <f t="shared" si="31"/>
        <v>0</v>
      </c>
      <c r="L151" s="107">
        <f t="shared" si="31"/>
        <v>0</v>
      </c>
      <c r="M151" s="107">
        <f t="shared" si="31"/>
        <v>0</v>
      </c>
      <c r="N151" s="107">
        <f t="shared" si="31"/>
        <v>0</v>
      </c>
      <c r="O151" s="106">
        <f t="shared" si="27"/>
        <v>0</v>
      </c>
      <c r="P151" s="77"/>
      <c r="Q151" s="77"/>
    </row>
    <row r="152" spans="1:17" x14ac:dyDescent="0.25">
      <c r="A152" s="13" t="s">
        <v>283</v>
      </c>
      <c r="B152" s="6" t="s">
        <v>284</v>
      </c>
      <c r="C152" s="100"/>
      <c r="D152" s="100"/>
      <c r="E152" s="100">
        <v>3</v>
      </c>
      <c r="F152" s="100">
        <v>3</v>
      </c>
      <c r="G152" s="100">
        <v>3</v>
      </c>
      <c r="H152" s="100">
        <v>3</v>
      </c>
      <c r="I152" s="100"/>
      <c r="J152" s="100"/>
      <c r="K152" s="100">
        <v>2</v>
      </c>
      <c r="L152" s="100">
        <v>2</v>
      </c>
      <c r="M152" s="100">
        <v>2</v>
      </c>
      <c r="N152" s="100">
        <v>2</v>
      </c>
      <c r="O152" s="106">
        <f t="shared" si="27"/>
        <v>20</v>
      </c>
      <c r="P152" s="4"/>
      <c r="Q152" s="4"/>
    </row>
    <row r="153" spans="1:17" x14ac:dyDescent="0.25">
      <c r="A153" s="13" t="s">
        <v>451</v>
      </c>
      <c r="B153" s="6" t="s">
        <v>285</v>
      </c>
      <c r="C153" s="100"/>
      <c r="D153" s="100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6">
        <f t="shared" si="27"/>
        <v>0</v>
      </c>
      <c r="P153" s="4"/>
      <c r="Q153" s="4"/>
    </row>
    <row r="154" spans="1:17" x14ac:dyDescent="0.25">
      <c r="A154" s="13" t="s">
        <v>452</v>
      </c>
      <c r="B154" s="6" t="s">
        <v>286</v>
      </c>
      <c r="C154" s="100"/>
      <c r="D154" s="100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6">
        <f t="shared" si="27"/>
        <v>0</v>
      </c>
      <c r="P154" s="4"/>
      <c r="Q154" s="4"/>
    </row>
    <row r="155" spans="1:17" x14ac:dyDescent="0.25">
      <c r="A155" s="13" t="s">
        <v>453</v>
      </c>
      <c r="B155" s="6" t="s">
        <v>287</v>
      </c>
      <c r="C155" s="100"/>
      <c r="D155" s="100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6">
        <f t="shared" si="27"/>
        <v>0</v>
      </c>
      <c r="P155" s="4"/>
      <c r="Q155" s="4"/>
    </row>
    <row r="156" spans="1:17" x14ac:dyDescent="0.25">
      <c r="A156" s="13" t="s">
        <v>288</v>
      </c>
      <c r="B156" s="6" t="s">
        <v>289</v>
      </c>
      <c r="C156" s="100">
        <v>600</v>
      </c>
      <c r="D156" s="100">
        <v>600</v>
      </c>
      <c r="E156" s="100">
        <v>600</v>
      </c>
      <c r="F156" s="100">
        <v>600</v>
      </c>
      <c r="G156" s="100">
        <v>600</v>
      </c>
      <c r="H156" s="100">
        <v>600</v>
      </c>
      <c r="I156" s="100">
        <v>300</v>
      </c>
      <c r="J156" s="100">
        <v>200</v>
      </c>
      <c r="K156" s="100">
        <v>600</v>
      </c>
      <c r="L156" s="100">
        <v>600</v>
      </c>
      <c r="M156" s="100">
        <v>600</v>
      </c>
      <c r="N156" s="100">
        <v>540</v>
      </c>
      <c r="O156" s="106">
        <v>6940</v>
      </c>
      <c r="P156" s="4"/>
      <c r="Q156" s="4"/>
    </row>
    <row r="157" spans="1:17" x14ac:dyDescent="0.25">
      <c r="A157" s="13" t="s">
        <v>290</v>
      </c>
      <c r="B157" s="6" t="s">
        <v>291</v>
      </c>
      <c r="C157" s="100"/>
      <c r="D157" s="100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6">
        <f t="shared" si="27"/>
        <v>0</v>
      </c>
      <c r="P157" s="4"/>
      <c r="Q157" s="4"/>
    </row>
    <row r="158" spans="1:17" x14ac:dyDescent="0.25">
      <c r="A158" s="13" t="s">
        <v>292</v>
      </c>
      <c r="B158" s="6" t="s">
        <v>293</v>
      </c>
      <c r="C158" s="100"/>
      <c r="D158" s="100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106">
        <f t="shared" si="27"/>
        <v>0</v>
      </c>
      <c r="P158" s="4"/>
      <c r="Q158" s="4"/>
    </row>
    <row r="159" spans="1:17" x14ac:dyDescent="0.25">
      <c r="A159" s="13" t="s">
        <v>454</v>
      </c>
      <c r="B159" s="6" t="s">
        <v>294</v>
      </c>
      <c r="C159" s="100"/>
      <c r="D159" s="100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6">
        <f t="shared" si="27"/>
        <v>0</v>
      </c>
      <c r="P159" s="4"/>
      <c r="Q159" s="4"/>
    </row>
    <row r="160" spans="1:17" x14ac:dyDescent="0.25">
      <c r="A160" s="13" t="s">
        <v>455</v>
      </c>
      <c r="B160" s="6" t="s">
        <v>295</v>
      </c>
      <c r="C160" s="100"/>
      <c r="D160" s="100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6">
        <f t="shared" si="27"/>
        <v>0</v>
      </c>
      <c r="P160" s="4"/>
      <c r="Q160" s="4"/>
    </row>
    <row r="161" spans="1:17" x14ac:dyDescent="0.25">
      <c r="A161" s="13" t="s">
        <v>456</v>
      </c>
      <c r="B161" s="6" t="s">
        <v>296</v>
      </c>
      <c r="C161" s="100"/>
      <c r="D161" s="100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  <c r="O161" s="106">
        <f t="shared" si="27"/>
        <v>0</v>
      </c>
      <c r="P161" s="4"/>
      <c r="Q161" s="4"/>
    </row>
    <row r="162" spans="1:17" s="82" customFormat="1" x14ac:dyDescent="0.25">
      <c r="A162" s="49" t="s">
        <v>480</v>
      </c>
      <c r="B162" s="50" t="s">
        <v>297</v>
      </c>
      <c r="C162" s="107">
        <v>1398</v>
      </c>
      <c r="D162" s="107">
        <v>1400</v>
      </c>
      <c r="E162" s="107">
        <v>1398</v>
      </c>
      <c r="F162" s="107">
        <v>1529</v>
      </c>
      <c r="G162" s="107">
        <v>1272</v>
      </c>
      <c r="H162" s="107">
        <v>645</v>
      </c>
      <c r="I162" s="107">
        <v>385</v>
      </c>
      <c r="J162" s="107">
        <v>255</v>
      </c>
      <c r="K162" s="107">
        <v>1655</v>
      </c>
      <c r="L162" s="107">
        <v>1655</v>
      </c>
      <c r="M162" s="107">
        <v>1655</v>
      </c>
      <c r="N162" s="107">
        <v>1371</v>
      </c>
      <c r="O162" s="106">
        <f t="shared" si="27"/>
        <v>14618</v>
      </c>
      <c r="P162" s="77"/>
      <c r="Q162" s="77"/>
    </row>
    <row r="163" spans="1:17" ht="30" x14ac:dyDescent="0.25">
      <c r="A163" s="13" t="s">
        <v>306</v>
      </c>
      <c r="B163" s="6" t="s">
        <v>307</v>
      </c>
      <c r="C163" s="100"/>
      <c r="D163" s="100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6">
        <f t="shared" si="27"/>
        <v>0</v>
      </c>
      <c r="P163" s="4"/>
      <c r="Q163" s="4"/>
    </row>
    <row r="164" spans="1:17" ht="30" x14ac:dyDescent="0.25">
      <c r="A164" s="5" t="s">
        <v>460</v>
      </c>
      <c r="B164" s="6" t="s">
        <v>308</v>
      </c>
      <c r="C164" s="100"/>
      <c r="D164" s="100"/>
      <c r="E164" s="100"/>
      <c r="F164" s="100"/>
      <c r="G164" s="100"/>
      <c r="H164" s="100"/>
      <c r="I164" s="100"/>
      <c r="J164" s="100"/>
      <c r="K164" s="100"/>
      <c r="L164" s="100"/>
      <c r="M164" s="100"/>
      <c r="N164" s="100"/>
      <c r="O164" s="106">
        <f t="shared" si="27"/>
        <v>0</v>
      </c>
      <c r="P164" s="4"/>
      <c r="Q164" s="4"/>
    </row>
    <row r="165" spans="1:17" x14ac:dyDescent="0.25">
      <c r="A165" s="13" t="s">
        <v>461</v>
      </c>
      <c r="B165" s="6" t="s">
        <v>309</v>
      </c>
      <c r="C165" s="100"/>
      <c r="D165" s="100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6">
        <f t="shared" si="27"/>
        <v>0</v>
      </c>
      <c r="P165" s="4"/>
      <c r="Q165" s="4"/>
    </row>
    <row r="166" spans="1:17" s="82" customFormat="1" x14ac:dyDescent="0.25">
      <c r="A166" s="40" t="s">
        <v>482</v>
      </c>
      <c r="B166" s="50" t="s">
        <v>310</v>
      </c>
      <c r="C166" s="107">
        <f>SUM(C163:C165)</f>
        <v>0</v>
      </c>
      <c r="D166" s="107">
        <f t="shared" ref="D166:N166" si="32">SUM(D163:D165)</f>
        <v>0</v>
      </c>
      <c r="E166" s="107">
        <f t="shared" si="32"/>
        <v>0</v>
      </c>
      <c r="F166" s="107">
        <f t="shared" si="32"/>
        <v>0</v>
      </c>
      <c r="G166" s="107">
        <f t="shared" si="32"/>
        <v>0</v>
      </c>
      <c r="H166" s="107">
        <f t="shared" si="32"/>
        <v>0</v>
      </c>
      <c r="I166" s="107">
        <f t="shared" si="32"/>
        <v>0</v>
      </c>
      <c r="J166" s="107">
        <f t="shared" si="32"/>
        <v>0</v>
      </c>
      <c r="K166" s="107">
        <f t="shared" si="32"/>
        <v>0</v>
      </c>
      <c r="L166" s="107">
        <f t="shared" si="32"/>
        <v>0</v>
      </c>
      <c r="M166" s="107">
        <f t="shared" si="32"/>
        <v>0</v>
      </c>
      <c r="N166" s="107">
        <f t="shared" si="32"/>
        <v>0</v>
      </c>
      <c r="O166" s="106">
        <f t="shared" si="27"/>
        <v>0</v>
      </c>
      <c r="P166" s="77"/>
      <c r="Q166" s="77"/>
    </row>
    <row r="167" spans="1:17" s="82" customFormat="1" ht="15.75" x14ac:dyDescent="0.25">
      <c r="A167" s="57" t="s">
        <v>539</v>
      </c>
      <c r="B167" s="59"/>
      <c r="C167" s="136"/>
      <c r="D167" s="136"/>
      <c r="E167" s="136"/>
      <c r="F167" s="136"/>
      <c r="G167" s="136"/>
      <c r="H167" s="136"/>
      <c r="I167" s="136"/>
      <c r="J167" s="136"/>
      <c r="K167" s="136"/>
      <c r="L167" s="136"/>
      <c r="M167" s="136"/>
      <c r="N167" s="136"/>
      <c r="O167" s="133">
        <f t="shared" si="27"/>
        <v>0</v>
      </c>
      <c r="P167" s="77"/>
      <c r="Q167" s="77"/>
    </row>
    <row r="168" spans="1:17" x14ac:dyDescent="0.25">
      <c r="A168" s="5" t="s">
        <v>252</v>
      </c>
      <c r="B168" s="6" t="s">
        <v>253</v>
      </c>
      <c r="C168" s="100"/>
      <c r="D168" s="100"/>
      <c r="E168" s="100"/>
      <c r="F168" s="100"/>
      <c r="G168" s="100"/>
      <c r="H168" s="100"/>
      <c r="I168" s="100"/>
      <c r="J168" s="100"/>
      <c r="K168" s="100"/>
      <c r="L168" s="100"/>
      <c r="M168" s="100"/>
      <c r="N168" s="100"/>
      <c r="O168" s="106">
        <f t="shared" si="27"/>
        <v>0</v>
      </c>
      <c r="P168" s="4"/>
      <c r="Q168" s="4"/>
    </row>
    <row r="169" spans="1:17" ht="30" x14ac:dyDescent="0.25">
      <c r="A169" s="5" t="s">
        <v>254</v>
      </c>
      <c r="B169" s="6" t="s">
        <v>255</v>
      </c>
      <c r="C169" s="100"/>
      <c r="D169" s="100"/>
      <c r="E169" s="100"/>
      <c r="F169" s="100"/>
      <c r="G169" s="100"/>
      <c r="H169" s="100"/>
      <c r="I169" s="100"/>
      <c r="J169" s="100"/>
      <c r="K169" s="100"/>
      <c r="L169" s="100"/>
      <c r="M169" s="100"/>
      <c r="N169" s="100"/>
      <c r="O169" s="106">
        <f t="shared" si="27"/>
        <v>0</v>
      </c>
      <c r="P169" s="4"/>
      <c r="Q169" s="4"/>
    </row>
    <row r="170" spans="1:17" ht="30" x14ac:dyDescent="0.25">
      <c r="A170" s="5" t="s">
        <v>438</v>
      </c>
      <c r="B170" s="6" t="s">
        <v>256</v>
      </c>
      <c r="C170" s="100"/>
      <c r="D170" s="100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6">
        <f t="shared" si="27"/>
        <v>0</v>
      </c>
      <c r="P170" s="4"/>
      <c r="Q170" s="4"/>
    </row>
    <row r="171" spans="1:17" ht="30" x14ac:dyDescent="0.25">
      <c r="A171" s="5" t="s">
        <v>439</v>
      </c>
      <c r="B171" s="6" t="s">
        <v>257</v>
      </c>
      <c r="C171" s="100"/>
      <c r="D171" s="100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6">
        <f t="shared" si="27"/>
        <v>0</v>
      </c>
      <c r="P171" s="4"/>
      <c r="Q171" s="4"/>
    </row>
    <row r="172" spans="1:17" x14ac:dyDescent="0.25">
      <c r="A172" s="5" t="s">
        <v>440</v>
      </c>
      <c r="B172" s="6" t="s">
        <v>258</v>
      </c>
      <c r="C172" s="100"/>
      <c r="D172" s="100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6">
        <f t="shared" si="27"/>
        <v>0</v>
      </c>
      <c r="P172" s="4"/>
      <c r="Q172" s="4"/>
    </row>
    <row r="173" spans="1:17" s="82" customFormat="1" x14ac:dyDescent="0.25">
      <c r="A173" s="40" t="s">
        <v>476</v>
      </c>
      <c r="B173" s="50" t="s">
        <v>259</v>
      </c>
      <c r="C173" s="107">
        <f>SUM(C168:C172)</f>
        <v>0</v>
      </c>
      <c r="D173" s="107">
        <f t="shared" ref="D173:N173" si="33">SUM(D168:D172)</f>
        <v>0</v>
      </c>
      <c r="E173" s="107">
        <f t="shared" si="33"/>
        <v>0</v>
      </c>
      <c r="F173" s="107">
        <f t="shared" si="33"/>
        <v>0</v>
      </c>
      <c r="G173" s="107">
        <f t="shared" si="33"/>
        <v>0</v>
      </c>
      <c r="H173" s="107">
        <f t="shared" si="33"/>
        <v>0</v>
      </c>
      <c r="I173" s="107">
        <f t="shared" si="33"/>
        <v>0</v>
      </c>
      <c r="J173" s="107">
        <f t="shared" si="33"/>
        <v>0</v>
      </c>
      <c r="K173" s="107">
        <f t="shared" si="33"/>
        <v>0</v>
      </c>
      <c r="L173" s="107">
        <f t="shared" si="33"/>
        <v>0</v>
      </c>
      <c r="M173" s="107">
        <f t="shared" si="33"/>
        <v>0</v>
      </c>
      <c r="N173" s="107">
        <f t="shared" si="33"/>
        <v>0</v>
      </c>
      <c r="O173" s="106">
        <f t="shared" si="27"/>
        <v>0</v>
      </c>
      <c r="P173" s="77"/>
      <c r="Q173" s="77"/>
    </row>
    <row r="174" spans="1:17" x14ac:dyDescent="0.25">
      <c r="A174" s="13" t="s">
        <v>457</v>
      </c>
      <c r="B174" s="6" t="s">
        <v>298</v>
      </c>
      <c r="C174" s="100"/>
      <c r="D174" s="100"/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  <c r="O174" s="106">
        <f t="shared" si="27"/>
        <v>0</v>
      </c>
      <c r="P174" s="4"/>
      <c r="Q174" s="4"/>
    </row>
    <row r="175" spans="1:17" x14ac:dyDescent="0.25">
      <c r="A175" s="13" t="s">
        <v>458</v>
      </c>
      <c r="B175" s="6" t="s">
        <v>299</v>
      </c>
      <c r="C175" s="100"/>
      <c r="D175" s="100"/>
      <c r="E175" s="100"/>
      <c r="F175" s="100"/>
      <c r="G175" s="100"/>
      <c r="H175" s="100"/>
      <c r="I175" s="100"/>
      <c r="J175" s="100"/>
      <c r="K175" s="100"/>
      <c r="L175" s="100"/>
      <c r="M175" s="100"/>
      <c r="N175" s="100"/>
      <c r="O175" s="106">
        <f t="shared" si="27"/>
        <v>0</v>
      </c>
      <c r="P175" s="4"/>
      <c r="Q175" s="4"/>
    </row>
    <row r="176" spans="1:17" x14ac:dyDescent="0.25">
      <c r="A176" s="13" t="s">
        <v>300</v>
      </c>
      <c r="B176" s="6" t="s">
        <v>301</v>
      </c>
      <c r="C176" s="100"/>
      <c r="D176" s="100"/>
      <c r="E176" s="100"/>
      <c r="F176" s="100"/>
      <c r="G176" s="100"/>
      <c r="H176" s="100"/>
      <c r="I176" s="100"/>
      <c r="J176" s="100"/>
      <c r="K176" s="100"/>
      <c r="L176" s="100"/>
      <c r="M176" s="100"/>
      <c r="N176" s="100"/>
      <c r="O176" s="106">
        <f t="shared" si="27"/>
        <v>0</v>
      </c>
      <c r="P176" s="4"/>
      <c r="Q176" s="4"/>
    </row>
    <row r="177" spans="1:17" x14ac:dyDescent="0.25">
      <c r="A177" s="13" t="s">
        <v>459</v>
      </c>
      <c r="B177" s="6" t="s">
        <v>302</v>
      </c>
      <c r="C177" s="100"/>
      <c r="D177" s="100"/>
      <c r="E177" s="100"/>
      <c r="F177" s="100"/>
      <c r="G177" s="100"/>
      <c r="H177" s="100"/>
      <c r="I177" s="100"/>
      <c r="J177" s="100"/>
      <c r="K177" s="100"/>
      <c r="L177" s="100"/>
      <c r="M177" s="100"/>
      <c r="N177" s="100"/>
      <c r="O177" s="106">
        <f t="shared" si="27"/>
        <v>0</v>
      </c>
      <c r="P177" s="4"/>
      <c r="Q177" s="4"/>
    </row>
    <row r="178" spans="1:17" x14ac:dyDescent="0.25">
      <c r="A178" s="13" t="s">
        <v>303</v>
      </c>
      <c r="B178" s="6" t="s">
        <v>304</v>
      </c>
      <c r="C178" s="100"/>
      <c r="D178" s="100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06">
        <f t="shared" si="27"/>
        <v>0</v>
      </c>
      <c r="P178" s="4"/>
      <c r="Q178" s="4"/>
    </row>
    <row r="179" spans="1:17" s="82" customFormat="1" x14ac:dyDescent="0.25">
      <c r="A179" s="40" t="s">
        <v>481</v>
      </c>
      <c r="B179" s="50" t="s">
        <v>305</v>
      </c>
      <c r="C179" s="107">
        <f>SUM(C174:C178)</f>
        <v>0</v>
      </c>
      <c r="D179" s="107">
        <f t="shared" ref="D179:N179" si="34">SUM(D174:D178)</f>
        <v>0</v>
      </c>
      <c r="E179" s="107">
        <f t="shared" si="34"/>
        <v>0</v>
      </c>
      <c r="F179" s="107">
        <f t="shared" si="34"/>
        <v>0</v>
      </c>
      <c r="G179" s="107">
        <f t="shared" si="34"/>
        <v>0</v>
      </c>
      <c r="H179" s="107">
        <f t="shared" si="34"/>
        <v>0</v>
      </c>
      <c r="I179" s="107">
        <f t="shared" si="34"/>
        <v>0</v>
      </c>
      <c r="J179" s="107">
        <f t="shared" si="34"/>
        <v>0</v>
      </c>
      <c r="K179" s="107">
        <f t="shared" si="34"/>
        <v>0</v>
      </c>
      <c r="L179" s="107">
        <f t="shared" si="34"/>
        <v>0</v>
      </c>
      <c r="M179" s="107">
        <f t="shared" si="34"/>
        <v>0</v>
      </c>
      <c r="N179" s="107">
        <f t="shared" si="34"/>
        <v>0</v>
      </c>
      <c r="O179" s="106">
        <f t="shared" si="27"/>
        <v>0</v>
      </c>
      <c r="P179" s="77"/>
      <c r="Q179" s="77"/>
    </row>
    <row r="180" spans="1:17" ht="30" x14ac:dyDescent="0.25">
      <c r="A180" s="13" t="s">
        <v>311</v>
      </c>
      <c r="B180" s="6" t="s">
        <v>312</v>
      </c>
      <c r="C180" s="100"/>
      <c r="D180" s="100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106">
        <f t="shared" si="27"/>
        <v>0</v>
      </c>
      <c r="P180" s="4"/>
      <c r="Q180" s="4"/>
    </row>
    <row r="181" spans="1:17" ht="30" x14ac:dyDescent="0.25">
      <c r="A181" s="5" t="s">
        <v>462</v>
      </c>
      <c r="B181" s="6" t="s">
        <v>313</v>
      </c>
      <c r="C181" s="100"/>
      <c r="D181" s="100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6">
        <f t="shared" si="27"/>
        <v>0</v>
      </c>
      <c r="P181" s="4"/>
      <c r="Q181" s="4"/>
    </row>
    <row r="182" spans="1:17" x14ac:dyDescent="0.25">
      <c r="A182" s="13" t="s">
        <v>463</v>
      </c>
      <c r="B182" s="6" t="s">
        <v>314</v>
      </c>
      <c r="C182" s="100"/>
      <c r="D182" s="100"/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  <c r="O182" s="106">
        <f t="shared" si="27"/>
        <v>0</v>
      </c>
      <c r="P182" s="4"/>
      <c r="Q182" s="4"/>
    </row>
    <row r="183" spans="1:17" s="82" customFormat="1" x14ac:dyDescent="0.25">
      <c r="A183" s="40" t="s">
        <v>484</v>
      </c>
      <c r="B183" s="50" t="s">
        <v>315</v>
      </c>
      <c r="C183" s="107">
        <f>SUM(C180:C182)</f>
        <v>0</v>
      </c>
      <c r="D183" s="107">
        <f t="shared" ref="D183:N183" si="35">SUM(D180:D182)</f>
        <v>0</v>
      </c>
      <c r="E183" s="107">
        <f t="shared" si="35"/>
        <v>0</v>
      </c>
      <c r="F183" s="107">
        <f t="shared" si="35"/>
        <v>0</v>
      </c>
      <c r="G183" s="107">
        <f t="shared" si="35"/>
        <v>0</v>
      </c>
      <c r="H183" s="107">
        <f t="shared" si="35"/>
        <v>0</v>
      </c>
      <c r="I183" s="107">
        <f t="shared" si="35"/>
        <v>0</v>
      </c>
      <c r="J183" s="107">
        <f t="shared" si="35"/>
        <v>0</v>
      </c>
      <c r="K183" s="107">
        <f t="shared" si="35"/>
        <v>0</v>
      </c>
      <c r="L183" s="107">
        <f t="shared" si="35"/>
        <v>0</v>
      </c>
      <c r="M183" s="107">
        <f t="shared" si="35"/>
        <v>0</v>
      </c>
      <c r="N183" s="107">
        <f t="shared" si="35"/>
        <v>0</v>
      </c>
      <c r="O183" s="106">
        <f t="shared" si="27"/>
        <v>0</v>
      </c>
      <c r="P183" s="77"/>
      <c r="Q183" s="77"/>
    </row>
    <row r="184" spans="1:17" s="82" customFormat="1" ht="15.75" x14ac:dyDescent="0.25">
      <c r="A184" s="57" t="s">
        <v>538</v>
      </c>
      <c r="B184" s="59"/>
      <c r="C184" s="136"/>
      <c r="D184" s="136"/>
      <c r="E184" s="136"/>
      <c r="F184" s="136"/>
      <c r="G184" s="136"/>
      <c r="H184" s="136"/>
      <c r="I184" s="136"/>
      <c r="J184" s="136"/>
      <c r="K184" s="136"/>
      <c r="L184" s="136"/>
      <c r="M184" s="136"/>
      <c r="N184" s="136"/>
      <c r="O184" s="133">
        <f t="shared" si="27"/>
        <v>0</v>
      </c>
      <c r="P184" s="77"/>
      <c r="Q184" s="77"/>
    </row>
    <row r="185" spans="1:17" s="82" customFormat="1" ht="15.75" x14ac:dyDescent="0.25">
      <c r="A185" s="47" t="s">
        <v>483</v>
      </c>
      <c r="B185" s="36" t="s">
        <v>316</v>
      </c>
      <c r="C185" s="137">
        <f>C183+C179+C173+C166+C162+C151+C137</f>
        <v>1398</v>
      </c>
      <c r="D185" s="137">
        <f t="shared" ref="D185:N185" si="36">D183+D179+D173+D166+D162+D151+D137</f>
        <v>1400</v>
      </c>
      <c r="E185" s="137">
        <f t="shared" si="36"/>
        <v>1398</v>
      </c>
      <c r="F185" s="137">
        <f t="shared" si="36"/>
        <v>1529</v>
      </c>
      <c r="G185" s="137">
        <f t="shared" si="36"/>
        <v>1272</v>
      </c>
      <c r="H185" s="137">
        <f t="shared" si="36"/>
        <v>645</v>
      </c>
      <c r="I185" s="137">
        <f t="shared" si="36"/>
        <v>385</v>
      </c>
      <c r="J185" s="137">
        <f t="shared" si="36"/>
        <v>255</v>
      </c>
      <c r="K185" s="137">
        <f t="shared" si="36"/>
        <v>1655</v>
      </c>
      <c r="L185" s="137">
        <f t="shared" si="36"/>
        <v>1655</v>
      </c>
      <c r="M185" s="137">
        <f t="shared" si="36"/>
        <v>1655</v>
      </c>
      <c r="N185" s="137">
        <f t="shared" si="36"/>
        <v>1371</v>
      </c>
      <c r="O185" s="165">
        <f t="shared" si="27"/>
        <v>14618</v>
      </c>
      <c r="P185" s="77"/>
      <c r="Q185" s="77"/>
    </row>
    <row r="186" spans="1:17" s="82" customFormat="1" ht="15.75" x14ac:dyDescent="0.25">
      <c r="A186" s="119" t="s">
        <v>547</v>
      </c>
      <c r="B186" s="58"/>
      <c r="C186" s="139"/>
      <c r="D186" s="139"/>
      <c r="E186" s="139"/>
      <c r="F186" s="139"/>
      <c r="G186" s="139"/>
      <c r="H186" s="139"/>
      <c r="I186" s="139"/>
      <c r="J186" s="139"/>
      <c r="K186" s="139"/>
      <c r="L186" s="139"/>
      <c r="M186" s="139"/>
      <c r="N186" s="139"/>
      <c r="O186" s="140">
        <f t="shared" si="27"/>
        <v>0</v>
      </c>
      <c r="P186" s="77"/>
      <c r="Q186" s="77"/>
    </row>
    <row r="187" spans="1:17" s="82" customFormat="1" ht="15.75" x14ac:dyDescent="0.25">
      <c r="A187" s="119" t="s">
        <v>548</v>
      </c>
      <c r="B187" s="58"/>
      <c r="C187" s="139"/>
      <c r="D187" s="139"/>
      <c r="E187" s="139"/>
      <c r="F187" s="139"/>
      <c r="G187" s="139"/>
      <c r="H187" s="139"/>
      <c r="I187" s="139"/>
      <c r="J187" s="139"/>
      <c r="K187" s="139"/>
      <c r="L187" s="139"/>
      <c r="M187" s="139"/>
      <c r="N187" s="139"/>
      <c r="O187" s="140">
        <f t="shared" si="27"/>
        <v>0</v>
      </c>
      <c r="P187" s="77"/>
      <c r="Q187" s="77"/>
    </row>
    <row r="188" spans="1:17" x14ac:dyDescent="0.25">
      <c r="A188" s="38" t="s">
        <v>465</v>
      </c>
      <c r="B188" s="5" t="s">
        <v>317</v>
      </c>
      <c r="C188" s="100"/>
      <c r="D188" s="100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6">
        <f t="shared" si="27"/>
        <v>0</v>
      </c>
      <c r="P188" s="4"/>
      <c r="Q188" s="4"/>
    </row>
    <row r="189" spans="1:17" x14ac:dyDescent="0.25">
      <c r="A189" s="13" t="s">
        <v>318</v>
      </c>
      <c r="B189" s="5" t="s">
        <v>319</v>
      </c>
      <c r="C189" s="100"/>
      <c r="D189" s="100"/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  <c r="O189" s="106">
        <f t="shared" si="27"/>
        <v>0</v>
      </c>
      <c r="P189" s="4"/>
      <c r="Q189" s="4"/>
    </row>
    <row r="190" spans="1:17" x14ac:dyDescent="0.25">
      <c r="A190" s="38" t="s">
        <v>466</v>
      </c>
      <c r="B190" s="5" t="s">
        <v>320</v>
      </c>
      <c r="C190" s="100"/>
      <c r="D190" s="100"/>
      <c r="E190" s="100"/>
      <c r="F190" s="100"/>
      <c r="G190" s="100"/>
      <c r="H190" s="100"/>
      <c r="I190" s="100"/>
      <c r="J190" s="100"/>
      <c r="K190" s="100"/>
      <c r="L190" s="100"/>
      <c r="M190" s="100"/>
      <c r="N190" s="100"/>
      <c r="O190" s="106">
        <f t="shared" si="27"/>
        <v>0</v>
      </c>
      <c r="P190" s="4"/>
      <c r="Q190" s="4"/>
    </row>
    <row r="191" spans="1:17" s="82" customFormat="1" x14ac:dyDescent="0.25">
      <c r="A191" s="15" t="s">
        <v>485</v>
      </c>
      <c r="B191" s="7" t="s">
        <v>321</v>
      </c>
      <c r="C191" s="107">
        <f>SUM(C188:C190)</f>
        <v>0</v>
      </c>
      <c r="D191" s="107">
        <f t="shared" ref="D191:N191" si="37">SUM(D188:D190)</f>
        <v>0</v>
      </c>
      <c r="E191" s="107">
        <f t="shared" si="37"/>
        <v>0</v>
      </c>
      <c r="F191" s="107">
        <f t="shared" si="37"/>
        <v>0</v>
      </c>
      <c r="G191" s="107">
        <f t="shared" si="37"/>
        <v>0</v>
      </c>
      <c r="H191" s="107">
        <f t="shared" si="37"/>
        <v>0</v>
      </c>
      <c r="I191" s="107">
        <f t="shared" si="37"/>
        <v>0</v>
      </c>
      <c r="J191" s="107">
        <f t="shared" si="37"/>
        <v>0</v>
      </c>
      <c r="K191" s="107">
        <f t="shared" si="37"/>
        <v>0</v>
      </c>
      <c r="L191" s="107">
        <f t="shared" si="37"/>
        <v>0</v>
      </c>
      <c r="M191" s="107">
        <f t="shared" si="37"/>
        <v>0</v>
      </c>
      <c r="N191" s="107">
        <f t="shared" si="37"/>
        <v>0</v>
      </c>
      <c r="O191" s="106">
        <f t="shared" si="27"/>
        <v>0</v>
      </c>
      <c r="P191" s="77"/>
      <c r="Q191" s="77"/>
    </row>
    <row r="192" spans="1:17" x14ac:dyDescent="0.25">
      <c r="A192" s="13" t="s">
        <v>467</v>
      </c>
      <c r="B192" s="5" t="s">
        <v>322</v>
      </c>
      <c r="C192" s="100"/>
      <c r="D192" s="100"/>
      <c r="E192" s="100"/>
      <c r="F192" s="100"/>
      <c r="G192" s="100"/>
      <c r="H192" s="100"/>
      <c r="I192" s="100"/>
      <c r="J192" s="100"/>
      <c r="K192" s="100"/>
      <c r="L192" s="100"/>
      <c r="M192" s="100"/>
      <c r="N192" s="100"/>
      <c r="O192" s="106">
        <f t="shared" si="27"/>
        <v>0</v>
      </c>
      <c r="P192" s="4"/>
      <c r="Q192" s="4"/>
    </row>
    <row r="193" spans="1:17" x14ac:dyDescent="0.25">
      <c r="A193" s="38" t="s">
        <v>323</v>
      </c>
      <c r="B193" s="5" t="s">
        <v>324</v>
      </c>
      <c r="C193" s="100"/>
      <c r="D193" s="100"/>
      <c r="E193" s="100"/>
      <c r="F193" s="100"/>
      <c r="G193" s="100"/>
      <c r="H193" s="100"/>
      <c r="I193" s="100"/>
      <c r="J193" s="100"/>
      <c r="K193" s="100"/>
      <c r="L193" s="100"/>
      <c r="M193" s="100"/>
      <c r="N193" s="100"/>
      <c r="O193" s="106">
        <f t="shared" si="27"/>
        <v>0</v>
      </c>
      <c r="P193" s="4"/>
      <c r="Q193" s="4"/>
    </row>
    <row r="194" spans="1:17" x14ac:dyDescent="0.25">
      <c r="A194" s="13" t="s">
        <v>468</v>
      </c>
      <c r="B194" s="5" t="s">
        <v>325</v>
      </c>
      <c r="C194" s="100"/>
      <c r="D194" s="100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  <c r="O194" s="106">
        <f t="shared" si="27"/>
        <v>0</v>
      </c>
      <c r="P194" s="4"/>
      <c r="Q194" s="4"/>
    </row>
    <row r="195" spans="1:17" x14ac:dyDescent="0.25">
      <c r="A195" s="38" t="s">
        <v>326</v>
      </c>
      <c r="B195" s="5" t="s">
        <v>327</v>
      </c>
      <c r="C195" s="100"/>
      <c r="D195" s="100"/>
      <c r="E195" s="100"/>
      <c r="F195" s="100"/>
      <c r="G195" s="100"/>
      <c r="H195" s="100"/>
      <c r="I195" s="100"/>
      <c r="J195" s="100"/>
      <c r="K195" s="100"/>
      <c r="L195" s="100"/>
      <c r="M195" s="100"/>
      <c r="N195" s="100"/>
      <c r="O195" s="106">
        <f t="shared" si="27"/>
        <v>0</v>
      </c>
      <c r="P195" s="4"/>
      <c r="Q195" s="4"/>
    </row>
    <row r="196" spans="1:17" s="82" customFormat="1" x14ac:dyDescent="0.25">
      <c r="A196" s="14" t="s">
        <v>486</v>
      </c>
      <c r="B196" s="7" t="s">
        <v>328</v>
      </c>
      <c r="C196" s="100">
        <f>SUM(C192:C195)</f>
        <v>0</v>
      </c>
      <c r="D196" s="100">
        <f t="shared" ref="D196:N196" si="38">SUM(D192:D195)</f>
        <v>0</v>
      </c>
      <c r="E196" s="100">
        <f t="shared" si="38"/>
        <v>0</v>
      </c>
      <c r="F196" s="100">
        <f t="shared" si="38"/>
        <v>0</v>
      </c>
      <c r="G196" s="100">
        <f t="shared" si="38"/>
        <v>0</v>
      </c>
      <c r="H196" s="100">
        <f t="shared" si="38"/>
        <v>0</v>
      </c>
      <c r="I196" s="100">
        <f t="shared" si="38"/>
        <v>0</v>
      </c>
      <c r="J196" s="100">
        <f t="shared" si="38"/>
        <v>0</v>
      </c>
      <c r="K196" s="100">
        <f t="shared" si="38"/>
        <v>0</v>
      </c>
      <c r="L196" s="100">
        <f t="shared" si="38"/>
        <v>0</v>
      </c>
      <c r="M196" s="100">
        <f t="shared" si="38"/>
        <v>0</v>
      </c>
      <c r="N196" s="100">
        <f t="shared" si="38"/>
        <v>0</v>
      </c>
      <c r="O196" s="106">
        <f t="shared" si="27"/>
        <v>0</v>
      </c>
      <c r="P196" s="77"/>
      <c r="Q196" s="77"/>
    </row>
    <row r="197" spans="1:17" x14ac:dyDescent="0.25">
      <c r="A197" s="5" t="s">
        <v>545</v>
      </c>
      <c r="B197" s="5" t="s">
        <v>329</v>
      </c>
      <c r="C197" s="100">
        <v>286</v>
      </c>
      <c r="D197" s="100">
        <v>286</v>
      </c>
      <c r="E197" s="100">
        <v>286</v>
      </c>
      <c r="F197" s="100">
        <v>286</v>
      </c>
      <c r="G197" s="100">
        <v>286</v>
      </c>
      <c r="H197" s="100">
        <v>286</v>
      </c>
      <c r="I197" s="100">
        <v>286</v>
      </c>
      <c r="J197" s="100">
        <v>286</v>
      </c>
      <c r="K197" s="100">
        <v>286</v>
      </c>
      <c r="L197" s="100">
        <v>286</v>
      </c>
      <c r="M197" s="100">
        <v>285</v>
      </c>
      <c r="N197" s="100">
        <v>285</v>
      </c>
      <c r="O197" s="106">
        <f t="shared" si="27"/>
        <v>3430</v>
      </c>
      <c r="P197" s="4"/>
      <c r="Q197" s="4"/>
    </row>
    <row r="198" spans="1:17" x14ac:dyDescent="0.25">
      <c r="A198" s="5" t="s">
        <v>546</v>
      </c>
      <c r="B198" s="5" t="s">
        <v>329</v>
      </c>
      <c r="C198" s="100"/>
      <c r="D198" s="100"/>
      <c r="E198" s="100"/>
      <c r="F198" s="100"/>
      <c r="G198" s="100"/>
      <c r="H198" s="100"/>
      <c r="I198" s="100"/>
      <c r="J198" s="100"/>
      <c r="K198" s="100"/>
      <c r="L198" s="100"/>
      <c r="M198" s="100"/>
      <c r="N198" s="100"/>
      <c r="O198" s="106">
        <f t="shared" si="27"/>
        <v>0</v>
      </c>
      <c r="P198" s="4"/>
      <c r="Q198" s="4"/>
    </row>
    <row r="199" spans="1:17" x14ac:dyDescent="0.25">
      <c r="A199" s="5" t="s">
        <v>543</v>
      </c>
      <c r="B199" s="5" t="s">
        <v>330</v>
      </c>
      <c r="C199" s="100"/>
      <c r="D199" s="100"/>
      <c r="E199" s="100"/>
      <c r="F199" s="100"/>
      <c r="G199" s="100"/>
      <c r="H199" s="100"/>
      <c r="I199" s="100"/>
      <c r="J199" s="100"/>
      <c r="K199" s="100"/>
      <c r="L199" s="100"/>
      <c r="M199" s="100"/>
      <c r="N199" s="100"/>
      <c r="O199" s="106">
        <f t="shared" si="27"/>
        <v>0</v>
      </c>
      <c r="P199" s="4"/>
      <c r="Q199" s="4"/>
    </row>
    <row r="200" spans="1:17" x14ac:dyDescent="0.25">
      <c r="A200" s="5" t="s">
        <v>544</v>
      </c>
      <c r="B200" s="5" t="s">
        <v>330</v>
      </c>
      <c r="C200" s="100"/>
      <c r="D200" s="100"/>
      <c r="E200" s="100"/>
      <c r="F200" s="100"/>
      <c r="G200" s="100"/>
      <c r="H200" s="100"/>
      <c r="I200" s="100"/>
      <c r="J200" s="100"/>
      <c r="K200" s="100"/>
      <c r="L200" s="100"/>
      <c r="M200" s="100"/>
      <c r="N200" s="100"/>
      <c r="O200" s="106">
        <f t="shared" ref="O200:O214" si="39">SUM(C200:N200)</f>
        <v>0</v>
      </c>
      <c r="P200" s="4"/>
      <c r="Q200" s="4"/>
    </row>
    <row r="201" spans="1:17" s="82" customFormat="1" x14ac:dyDescent="0.25">
      <c r="A201" s="7" t="s">
        <v>487</v>
      </c>
      <c r="B201" s="7" t="s">
        <v>331</v>
      </c>
      <c r="C201" s="100">
        <f>SUM(C197:C200)</f>
        <v>286</v>
      </c>
      <c r="D201" s="100">
        <f t="shared" ref="D201:N201" si="40">SUM(D197:D200)</f>
        <v>286</v>
      </c>
      <c r="E201" s="100">
        <f t="shared" si="40"/>
        <v>286</v>
      </c>
      <c r="F201" s="100">
        <f t="shared" si="40"/>
        <v>286</v>
      </c>
      <c r="G201" s="100">
        <f t="shared" si="40"/>
        <v>286</v>
      </c>
      <c r="H201" s="100">
        <f t="shared" si="40"/>
        <v>286</v>
      </c>
      <c r="I201" s="100">
        <f t="shared" si="40"/>
        <v>286</v>
      </c>
      <c r="J201" s="100">
        <f t="shared" si="40"/>
        <v>286</v>
      </c>
      <c r="K201" s="100">
        <f t="shared" si="40"/>
        <v>286</v>
      </c>
      <c r="L201" s="100">
        <f t="shared" si="40"/>
        <v>286</v>
      </c>
      <c r="M201" s="100">
        <f t="shared" si="40"/>
        <v>285</v>
      </c>
      <c r="N201" s="100">
        <f t="shared" si="40"/>
        <v>285</v>
      </c>
      <c r="O201" s="106">
        <f t="shared" si="39"/>
        <v>3430</v>
      </c>
      <c r="P201" s="77"/>
      <c r="Q201" s="77"/>
    </row>
    <row r="202" spans="1:17" x14ac:dyDescent="0.25">
      <c r="A202" s="38" t="s">
        <v>332</v>
      </c>
      <c r="B202" s="5" t="s">
        <v>333</v>
      </c>
      <c r="C202" s="100"/>
      <c r="D202" s="100"/>
      <c r="E202" s="100"/>
      <c r="F202" s="100"/>
      <c r="G202" s="100"/>
      <c r="H202" s="100"/>
      <c r="I202" s="100"/>
      <c r="J202" s="100"/>
      <c r="K202" s="100"/>
      <c r="L202" s="100"/>
      <c r="M202" s="100"/>
      <c r="N202" s="100"/>
      <c r="O202" s="106">
        <f t="shared" si="39"/>
        <v>0</v>
      </c>
      <c r="P202" s="4"/>
      <c r="Q202" s="4"/>
    </row>
    <row r="203" spans="1:17" x14ac:dyDescent="0.25">
      <c r="A203" s="38" t="s">
        <v>334</v>
      </c>
      <c r="B203" s="5" t="s">
        <v>335</v>
      </c>
      <c r="C203" s="100"/>
      <c r="D203" s="100"/>
      <c r="E203" s="100"/>
      <c r="F203" s="100"/>
      <c r="G203" s="100"/>
      <c r="H203" s="100"/>
      <c r="I203" s="100"/>
      <c r="J203" s="100"/>
      <c r="K203" s="100"/>
      <c r="L203" s="100"/>
      <c r="M203" s="100"/>
      <c r="N203" s="100"/>
      <c r="O203" s="106">
        <f t="shared" si="39"/>
        <v>0</v>
      </c>
      <c r="P203" s="4"/>
      <c r="Q203" s="4"/>
    </row>
    <row r="204" spans="1:17" x14ac:dyDescent="0.25">
      <c r="A204" s="38" t="s">
        <v>336</v>
      </c>
      <c r="B204" s="5" t="s">
        <v>337</v>
      </c>
      <c r="C204" s="100">
        <v>6178</v>
      </c>
      <c r="D204" s="100">
        <v>6178</v>
      </c>
      <c r="E204" s="100">
        <v>6178</v>
      </c>
      <c r="F204" s="100">
        <v>6178</v>
      </c>
      <c r="G204" s="100">
        <v>6178</v>
      </c>
      <c r="H204" s="100">
        <v>6178</v>
      </c>
      <c r="I204" s="100">
        <v>6177</v>
      </c>
      <c r="J204" s="100">
        <v>6177</v>
      </c>
      <c r="K204" s="100">
        <v>6177</v>
      </c>
      <c r="L204" s="100">
        <v>6177</v>
      </c>
      <c r="M204" s="100">
        <v>6177</v>
      </c>
      <c r="N204" s="100">
        <v>6177</v>
      </c>
      <c r="O204" s="106">
        <f t="shared" si="39"/>
        <v>74130</v>
      </c>
      <c r="P204" s="4"/>
      <c r="Q204" s="4"/>
    </row>
    <row r="205" spans="1:17" x14ac:dyDescent="0.25">
      <c r="A205" s="38" t="s">
        <v>338</v>
      </c>
      <c r="B205" s="5" t="s">
        <v>339</v>
      </c>
      <c r="C205" s="100"/>
      <c r="D205" s="100"/>
      <c r="E205" s="100"/>
      <c r="F205" s="100"/>
      <c r="G205" s="100"/>
      <c r="H205" s="100"/>
      <c r="I205" s="100"/>
      <c r="J205" s="100"/>
      <c r="K205" s="100"/>
      <c r="L205" s="100"/>
      <c r="M205" s="100"/>
      <c r="N205" s="100"/>
      <c r="O205" s="106">
        <f t="shared" si="39"/>
        <v>0</v>
      </c>
      <c r="P205" s="4"/>
      <c r="Q205" s="4"/>
    </row>
    <row r="206" spans="1:17" x14ac:dyDescent="0.25">
      <c r="A206" s="13" t="s">
        <v>469</v>
      </c>
      <c r="B206" s="5" t="s">
        <v>340</v>
      </c>
      <c r="C206" s="100"/>
      <c r="D206" s="100"/>
      <c r="E206" s="100"/>
      <c r="F206" s="100"/>
      <c r="G206" s="100"/>
      <c r="H206" s="100"/>
      <c r="I206" s="100"/>
      <c r="J206" s="100"/>
      <c r="K206" s="100"/>
      <c r="L206" s="100"/>
      <c r="M206" s="100"/>
      <c r="N206" s="100"/>
      <c r="O206" s="106">
        <f t="shared" si="39"/>
        <v>0</v>
      </c>
      <c r="P206" s="4"/>
      <c r="Q206" s="4"/>
    </row>
    <row r="207" spans="1:17" s="82" customFormat="1" x14ac:dyDescent="0.25">
      <c r="A207" s="15" t="s">
        <v>488</v>
      </c>
      <c r="B207" s="7" t="s">
        <v>341</v>
      </c>
      <c r="C207" s="107">
        <f>C206+C205+C204+C203+C202+C201+C196+C191</f>
        <v>6464</v>
      </c>
      <c r="D207" s="107">
        <f t="shared" ref="D207:N207" si="41">D206+D205+D204+D203+D202+D201+D196+D191</f>
        <v>6464</v>
      </c>
      <c r="E207" s="107">
        <f t="shared" si="41"/>
        <v>6464</v>
      </c>
      <c r="F207" s="107">
        <f t="shared" si="41"/>
        <v>6464</v>
      </c>
      <c r="G207" s="107">
        <f t="shared" si="41"/>
        <v>6464</v>
      </c>
      <c r="H207" s="107">
        <f t="shared" si="41"/>
        <v>6464</v>
      </c>
      <c r="I207" s="107">
        <f t="shared" si="41"/>
        <v>6463</v>
      </c>
      <c r="J207" s="107">
        <f t="shared" si="41"/>
        <v>6463</v>
      </c>
      <c r="K207" s="107">
        <f t="shared" si="41"/>
        <v>6463</v>
      </c>
      <c r="L207" s="107">
        <f t="shared" si="41"/>
        <v>6463</v>
      </c>
      <c r="M207" s="107">
        <f t="shared" si="41"/>
        <v>6462</v>
      </c>
      <c r="N207" s="107">
        <f t="shared" si="41"/>
        <v>6462</v>
      </c>
      <c r="O207" s="106">
        <f t="shared" si="39"/>
        <v>77560</v>
      </c>
      <c r="P207" s="77"/>
      <c r="Q207" s="77"/>
    </row>
    <row r="208" spans="1:17" x14ac:dyDescent="0.25">
      <c r="A208" s="13" t="s">
        <v>342</v>
      </c>
      <c r="B208" s="5" t="s">
        <v>343</v>
      </c>
      <c r="C208" s="100"/>
      <c r="D208" s="100"/>
      <c r="E208" s="100"/>
      <c r="F208" s="100"/>
      <c r="G208" s="100"/>
      <c r="H208" s="100"/>
      <c r="I208" s="100"/>
      <c r="J208" s="100"/>
      <c r="K208" s="100"/>
      <c r="L208" s="100"/>
      <c r="M208" s="100"/>
      <c r="N208" s="100"/>
      <c r="O208" s="106">
        <f t="shared" si="39"/>
        <v>0</v>
      </c>
      <c r="P208" s="4"/>
      <c r="Q208" s="4"/>
    </row>
    <row r="209" spans="1:17" x14ac:dyDescent="0.25">
      <c r="A209" s="13" t="s">
        <v>344</v>
      </c>
      <c r="B209" s="5" t="s">
        <v>345</v>
      </c>
      <c r="C209" s="100"/>
      <c r="D209" s="100"/>
      <c r="E209" s="100"/>
      <c r="F209" s="100"/>
      <c r="G209" s="100"/>
      <c r="H209" s="100"/>
      <c r="I209" s="100"/>
      <c r="J209" s="100"/>
      <c r="K209" s="100"/>
      <c r="L209" s="100"/>
      <c r="M209" s="100"/>
      <c r="N209" s="100"/>
      <c r="O209" s="106">
        <f t="shared" si="39"/>
        <v>0</v>
      </c>
      <c r="P209" s="4"/>
      <c r="Q209" s="4"/>
    </row>
    <row r="210" spans="1:17" x14ac:dyDescent="0.25">
      <c r="A210" s="38" t="s">
        <v>346</v>
      </c>
      <c r="B210" s="5" t="s">
        <v>347</v>
      </c>
      <c r="C210" s="100"/>
      <c r="D210" s="100"/>
      <c r="E210" s="100"/>
      <c r="F210" s="100"/>
      <c r="G210" s="100"/>
      <c r="H210" s="100"/>
      <c r="I210" s="100"/>
      <c r="J210" s="100"/>
      <c r="K210" s="100"/>
      <c r="L210" s="100"/>
      <c r="M210" s="100"/>
      <c r="N210" s="100"/>
      <c r="O210" s="106">
        <f t="shared" si="39"/>
        <v>0</v>
      </c>
      <c r="P210" s="4"/>
      <c r="Q210" s="4"/>
    </row>
    <row r="211" spans="1:17" x14ac:dyDescent="0.25">
      <c r="A211" s="38" t="s">
        <v>470</v>
      </c>
      <c r="B211" s="5" t="s">
        <v>348</v>
      </c>
      <c r="C211" s="100"/>
      <c r="D211" s="100"/>
      <c r="E211" s="100"/>
      <c r="F211" s="100"/>
      <c r="G211" s="100"/>
      <c r="H211" s="100"/>
      <c r="I211" s="100"/>
      <c r="J211" s="100"/>
      <c r="K211" s="100"/>
      <c r="L211" s="100"/>
      <c r="M211" s="100"/>
      <c r="N211" s="100"/>
      <c r="O211" s="106">
        <f t="shared" si="39"/>
        <v>0</v>
      </c>
      <c r="P211" s="4"/>
      <c r="Q211" s="4"/>
    </row>
    <row r="212" spans="1:17" s="82" customFormat="1" x14ac:dyDescent="0.25">
      <c r="A212" s="14" t="s">
        <v>489</v>
      </c>
      <c r="B212" s="7" t="s">
        <v>349</v>
      </c>
      <c r="C212" s="107">
        <f>SUM(C208:C211)</f>
        <v>0</v>
      </c>
      <c r="D212" s="107">
        <f t="shared" ref="D212:N212" si="42">SUM(D208:D211)</f>
        <v>0</v>
      </c>
      <c r="E212" s="107">
        <f t="shared" si="42"/>
        <v>0</v>
      </c>
      <c r="F212" s="107">
        <f t="shared" si="42"/>
        <v>0</v>
      </c>
      <c r="G212" s="107">
        <f t="shared" si="42"/>
        <v>0</v>
      </c>
      <c r="H212" s="107">
        <f t="shared" si="42"/>
        <v>0</v>
      </c>
      <c r="I212" s="107">
        <f t="shared" si="42"/>
        <v>0</v>
      </c>
      <c r="J212" s="107">
        <f t="shared" si="42"/>
        <v>0</v>
      </c>
      <c r="K212" s="107">
        <f t="shared" si="42"/>
        <v>0</v>
      </c>
      <c r="L212" s="107">
        <f t="shared" si="42"/>
        <v>0</v>
      </c>
      <c r="M212" s="107">
        <f t="shared" si="42"/>
        <v>0</v>
      </c>
      <c r="N212" s="107">
        <f t="shared" si="42"/>
        <v>0</v>
      </c>
      <c r="O212" s="106">
        <f t="shared" si="39"/>
        <v>0</v>
      </c>
      <c r="P212" s="77"/>
      <c r="Q212" s="77"/>
    </row>
    <row r="213" spans="1:17" s="82" customFormat="1" x14ac:dyDescent="0.25">
      <c r="A213" s="15" t="s">
        <v>350</v>
      </c>
      <c r="B213" s="7" t="s">
        <v>351</v>
      </c>
      <c r="C213" s="107"/>
      <c r="D213" s="107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6">
        <f t="shared" si="39"/>
        <v>0</v>
      </c>
      <c r="P213" s="77"/>
      <c r="Q213" s="77"/>
    </row>
    <row r="214" spans="1:17" s="82" customFormat="1" ht="15.75" x14ac:dyDescent="0.25">
      <c r="A214" s="41" t="s">
        <v>490</v>
      </c>
      <c r="B214" s="42" t="s">
        <v>352</v>
      </c>
      <c r="C214" s="137">
        <f>C213+C212+C207</f>
        <v>6464</v>
      </c>
      <c r="D214" s="137">
        <f t="shared" ref="D214:N214" si="43">D213+D212+D207</f>
        <v>6464</v>
      </c>
      <c r="E214" s="137">
        <f t="shared" si="43"/>
        <v>6464</v>
      </c>
      <c r="F214" s="137">
        <f t="shared" si="43"/>
        <v>6464</v>
      </c>
      <c r="G214" s="137">
        <f t="shared" si="43"/>
        <v>6464</v>
      </c>
      <c r="H214" s="137">
        <f t="shared" si="43"/>
        <v>6464</v>
      </c>
      <c r="I214" s="137">
        <f t="shared" si="43"/>
        <v>6463</v>
      </c>
      <c r="J214" s="137">
        <f t="shared" si="43"/>
        <v>6463</v>
      </c>
      <c r="K214" s="137">
        <f t="shared" si="43"/>
        <v>6463</v>
      </c>
      <c r="L214" s="137">
        <f t="shared" si="43"/>
        <v>6463</v>
      </c>
      <c r="M214" s="137">
        <f t="shared" si="43"/>
        <v>6462</v>
      </c>
      <c r="N214" s="137">
        <f t="shared" si="43"/>
        <v>6462</v>
      </c>
      <c r="O214" s="165">
        <f t="shared" si="39"/>
        <v>77560</v>
      </c>
      <c r="P214" s="77"/>
      <c r="Q214" s="77"/>
    </row>
    <row r="215" spans="1:17" s="82" customFormat="1" ht="15.75" x14ac:dyDescent="0.25">
      <c r="A215" s="115" t="s">
        <v>472</v>
      </c>
      <c r="B215" s="115"/>
      <c r="C215" s="138"/>
      <c r="D215" s="138"/>
      <c r="E215" s="138"/>
      <c r="F215" s="138"/>
      <c r="G215" s="138"/>
      <c r="H215" s="138"/>
      <c r="I215" s="138"/>
      <c r="J215" s="138"/>
      <c r="K215" s="138"/>
      <c r="L215" s="138"/>
      <c r="M215" s="138"/>
      <c r="N215" s="138"/>
      <c r="O215" s="166">
        <v>84520</v>
      </c>
      <c r="P215" s="77"/>
      <c r="Q215" s="77"/>
    </row>
    <row r="216" spans="1:17" x14ac:dyDescent="0.25">
      <c r="B216" s="4"/>
      <c r="C216" s="134">
        <f>SUM(C84:C87)</f>
        <v>0</v>
      </c>
      <c r="D216" s="134"/>
      <c r="E216" s="134"/>
      <c r="F216" s="134"/>
      <c r="G216" s="134"/>
      <c r="H216" s="134"/>
      <c r="I216" s="134"/>
      <c r="J216" s="134"/>
      <c r="K216" s="134"/>
      <c r="L216" s="134"/>
      <c r="M216" s="134"/>
      <c r="N216" s="134"/>
      <c r="O216" s="100">
        <f>(ÓVODAIKIADÁSOK!F215)</f>
        <v>0</v>
      </c>
      <c r="P216" s="4"/>
      <c r="Q216" s="4"/>
    </row>
    <row r="217" spans="1:17" x14ac:dyDescent="0.25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</row>
    <row r="218" spans="1:17" x14ac:dyDescent="0.25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</row>
    <row r="219" spans="1:17" x14ac:dyDescent="0.25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</row>
    <row r="220" spans="1:17" x14ac:dyDescent="0.25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</row>
    <row r="221" spans="1:17" x14ac:dyDescent="0.25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</row>
    <row r="222" spans="1:17" x14ac:dyDescent="0.25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</row>
    <row r="223" spans="1:17" x14ac:dyDescent="0.25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</row>
    <row r="224" spans="1:17" x14ac:dyDescent="0.25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</row>
    <row r="225" spans="2:17" x14ac:dyDescent="0.25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</row>
    <row r="226" spans="2:17" x14ac:dyDescent="0.25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</row>
    <row r="227" spans="2:17" x14ac:dyDescent="0.25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</row>
    <row r="228" spans="2:17" x14ac:dyDescent="0.25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</row>
  </sheetData>
  <mergeCells count="2">
    <mergeCell ref="A2:O2"/>
    <mergeCell ref="A3:O3"/>
  </mergeCells>
  <phoneticPr fontId="27" type="noConversion"/>
  <pageMargins left="0.89" right="0.15748031496062992" top="0.46" bottom="0.19685039370078741" header="0.31496062992125984" footer="0.19685039370078741"/>
  <pageSetup paperSize="8" scale="70" fitToHeight="2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5"/>
  <sheetViews>
    <sheetView topLeftCell="A23" workbookViewId="0">
      <selection activeCell="C61" sqref="C61"/>
    </sheetView>
  </sheetViews>
  <sheetFormatPr defaultRowHeight="15" x14ac:dyDescent="0.25"/>
  <cols>
    <col min="1" max="1" width="75.5703125" customWidth="1"/>
    <col min="2" max="2" width="9.28515625" customWidth="1"/>
    <col min="3" max="3" width="13.28515625" customWidth="1"/>
  </cols>
  <sheetData>
    <row r="1" spans="1:3" ht="27" customHeight="1" x14ac:dyDescent="0.25">
      <c r="A1" s="290" t="s">
        <v>688</v>
      </c>
      <c r="B1" s="291"/>
      <c r="C1" s="291"/>
    </row>
    <row r="2" spans="1:3" ht="27" customHeight="1" x14ac:dyDescent="0.25">
      <c r="A2" s="297" t="s">
        <v>578</v>
      </c>
      <c r="B2" s="291"/>
      <c r="C2" s="291"/>
    </row>
    <row r="3" spans="1:3" ht="19.5" customHeight="1" x14ac:dyDescent="0.25">
      <c r="A3" s="168"/>
      <c r="B3" s="167"/>
      <c r="C3" s="167" t="s">
        <v>636</v>
      </c>
    </row>
    <row r="4" spans="1:3" x14ac:dyDescent="0.25">
      <c r="A4" s="98" t="s">
        <v>0</v>
      </c>
    </row>
    <row r="5" spans="1:3" ht="25.5" x14ac:dyDescent="0.25">
      <c r="A5" s="169" t="s">
        <v>551</v>
      </c>
      <c r="B5" s="3" t="s">
        <v>60</v>
      </c>
      <c r="C5" s="170" t="s">
        <v>31</v>
      </c>
    </row>
    <row r="6" spans="1:3" x14ac:dyDescent="0.25">
      <c r="A6" s="13" t="s">
        <v>579</v>
      </c>
      <c r="B6" s="6" t="s">
        <v>150</v>
      </c>
      <c r="C6" s="28"/>
    </row>
    <row r="7" spans="1:3" x14ac:dyDescent="0.25">
      <c r="A7" s="13" t="s">
        <v>580</v>
      </c>
      <c r="B7" s="6" t="s">
        <v>150</v>
      </c>
      <c r="C7" s="28"/>
    </row>
    <row r="8" spans="1:3" ht="30" x14ac:dyDescent="0.25">
      <c r="A8" s="13" t="s">
        <v>581</v>
      </c>
      <c r="B8" s="6" t="s">
        <v>150</v>
      </c>
      <c r="C8" s="28"/>
    </row>
    <row r="9" spans="1:3" x14ac:dyDescent="0.25">
      <c r="A9" s="13" t="s">
        <v>582</v>
      </c>
      <c r="B9" s="6" t="s">
        <v>150</v>
      </c>
      <c r="C9" s="28"/>
    </row>
    <row r="10" spans="1:3" x14ac:dyDescent="0.25">
      <c r="A10" s="13" t="s">
        <v>583</v>
      </c>
      <c r="B10" s="6" t="s">
        <v>150</v>
      </c>
      <c r="C10" s="28"/>
    </row>
    <row r="11" spans="1:3" x14ac:dyDescent="0.25">
      <c r="A11" s="13" t="s">
        <v>584</v>
      </c>
      <c r="B11" s="6" t="s">
        <v>150</v>
      </c>
      <c r="C11" s="28"/>
    </row>
    <row r="12" spans="1:3" x14ac:dyDescent="0.25">
      <c r="A12" s="13" t="s">
        <v>585</v>
      </c>
      <c r="B12" s="6" t="s">
        <v>150</v>
      </c>
      <c r="C12" s="28"/>
    </row>
    <row r="13" spans="1:3" x14ac:dyDescent="0.25">
      <c r="A13" s="13" t="s">
        <v>586</v>
      </c>
      <c r="B13" s="6" t="s">
        <v>150</v>
      </c>
      <c r="C13" s="28"/>
    </row>
    <row r="14" spans="1:3" x14ac:dyDescent="0.25">
      <c r="A14" s="13" t="s">
        <v>587</v>
      </c>
      <c r="B14" s="6" t="s">
        <v>150</v>
      </c>
      <c r="C14" s="28"/>
    </row>
    <row r="15" spans="1:3" x14ac:dyDescent="0.25">
      <c r="A15" s="13" t="s">
        <v>588</v>
      </c>
      <c r="B15" s="6" t="s">
        <v>150</v>
      </c>
      <c r="C15" s="28"/>
    </row>
    <row r="16" spans="1:3" ht="25.5" x14ac:dyDescent="0.25">
      <c r="A16" s="11" t="s">
        <v>388</v>
      </c>
      <c r="B16" s="8" t="s">
        <v>150</v>
      </c>
      <c r="C16" s="28"/>
    </row>
    <row r="17" spans="1:3" x14ac:dyDescent="0.25">
      <c r="A17" s="13" t="s">
        <v>579</v>
      </c>
      <c r="B17" s="6" t="s">
        <v>151</v>
      </c>
      <c r="C17" s="28"/>
    </row>
    <row r="18" spans="1:3" x14ac:dyDescent="0.25">
      <c r="A18" s="13" t="s">
        <v>580</v>
      </c>
      <c r="B18" s="6" t="s">
        <v>151</v>
      </c>
      <c r="C18" s="28"/>
    </row>
    <row r="19" spans="1:3" ht="30" x14ac:dyDescent="0.25">
      <c r="A19" s="13" t="s">
        <v>581</v>
      </c>
      <c r="B19" s="6" t="s">
        <v>151</v>
      </c>
      <c r="C19" s="28"/>
    </row>
    <row r="20" spans="1:3" x14ac:dyDescent="0.25">
      <c r="A20" s="13" t="s">
        <v>582</v>
      </c>
      <c r="B20" s="6" t="s">
        <v>151</v>
      </c>
      <c r="C20" s="28"/>
    </row>
    <row r="21" spans="1:3" x14ac:dyDescent="0.25">
      <c r="A21" s="13" t="s">
        <v>583</v>
      </c>
      <c r="B21" s="6" t="s">
        <v>151</v>
      </c>
      <c r="C21" s="28"/>
    </row>
    <row r="22" spans="1:3" x14ac:dyDescent="0.25">
      <c r="A22" s="13" t="s">
        <v>584</v>
      </c>
      <c r="B22" s="6" t="s">
        <v>151</v>
      </c>
      <c r="C22" s="28"/>
    </row>
    <row r="23" spans="1:3" x14ac:dyDescent="0.25">
      <c r="A23" s="13" t="s">
        <v>585</v>
      </c>
      <c r="B23" s="6" t="s">
        <v>151</v>
      </c>
      <c r="C23" s="28"/>
    </row>
    <row r="24" spans="1:3" x14ac:dyDescent="0.25">
      <c r="A24" s="13" t="s">
        <v>586</v>
      </c>
      <c r="B24" s="6" t="s">
        <v>151</v>
      </c>
      <c r="C24" s="28"/>
    </row>
    <row r="25" spans="1:3" x14ac:dyDescent="0.25">
      <c r="A25" s="13" t="s">
        <v>587</v>
      </c>
      <c r="B25" s="6" t="s">
        <v>151</v>
      </c>
      <c r="C25" s="28"/>
    </row>
    <row r="26" spans="1:3" x14ac:dyDescent="0.25">
      <c r="A26" s="13" t="s">
        <v>588</v>
      </c>
      <c r="B26" s="6" t="s">
        <v>151</v>
      </c>
      <c r="C26" s="28"/>
    </row>
    <row r="27" spans="1:3" ht="25.5" x14ac:dyDescent="0.25">
      <c r="A27" s="11" t="s">
        <v>676</v>
      </c>
      <c r="B27" s="8" t="s">
        <v>151</v>
      </c>
      <c r="C27" s="28"/>
    </row>
    <row r="28" spans="1:3" x14ac:dyDescent="0.25">
      <c r="A28" s="13" t="s">
        <v>579</v>
      </c>
      <c r="B28" s="6" t="s">
        <v>152</v>
      </c>
      <c r="C28" s="28"/>
    </row>
    <row r="29" spans="1:3" x14ac:dyDescent="0.25">
      <c r="A29" s="13" t="s">
        <v>580</v>
      </c>
      <c r="B29" s="6" t="s">
        <v>152</v>
      </c>
      <c r="C29" s="28"/>
    </row>
    <row r="30" spans="1:3" ht="30" x14ac:dyDescent="0.25">
      <c r="A30" s="13" t="s">
        <v>581</v>
      </c>
      <c r="B30" s="6" t="s">
        <v>152</v>
      </c>
      <c r="C30" s="28"/>
    </row>
    <row r="31" spans="1:3" x14ac:dyDescent="0.25">
      <c r="A31" s="13" t="s">
        <v>705</v>
      </c>
      <c r="B31" s="6" t="s">
        <v>152</v>
      </c>
      <c r="C31" s="28">
        <v>100</v>
      </c>
    </row>
    <row r="32" spans="1:3" x14ac:dyDescent="0.25">
      <c r="A32" s="13" t="s">
        <v>583</v>
      </c>
      <c r="B32" s="6" t="s">
        <v>152</v>
      </c>
      <c r="C32" s="28"/>
    </row>
    <row r="33" spans="1:3" x14ac:dyDescent="0.25">
      <c r="A33" s="13" t="s">
        <v>584</v>
      </c>
      <c r="B33" s="6" t="s">
        <v>152</v>
      </c>
      <c r="C33" s="28"/>
    </row>
    <row r="34" spans="1:3" ht="30" x14ac:dyDescent="0.25">
      <c r="A34" s="13" t="s">
        <v>704</v>
      </c>
      <c r="B34" s="6" t="s">
        <v>152</v>
      </c>
      <c r="C34" s="28">
        <v>3480</v>
      </c>
    </row>
    <row r="35" spans="1:3" ht="30" x14ac:dyDescent="0.25">
      <c r="A35" s="13" t="s">
        <v>706</v>
      </c>
      <c r="B35" s="6" t="s">
        <v>152</v>
      </c>
      <c r="C35" s="28">
        <v>2160</v>
      </c>
    </row>
    <row r="36" spans="1:3" x14ac:dyDescent="0.25">
      <c r="A36" s="13" t="s">
        <v>587</v>
      </c>
      <c r="B36" s="6" t="s">
        <v>152</v>
      </c>
      <c r="C36" s="28"/>
    </row>
    <row r="37" spans="1:3" x14ac:dyDescent="0.25">
      <c r="A37" s="13" t="s">
        <v>588</v>
      </c>
      <c r="B37" s="6" t="s">
        <v>152</v>
      </c>
      <c r="C37" s="28"/>
    </row>
    <row r="38" spans="1:3" x14ac:dyDescent="0.25">
      <c r="A38" s="11" t="s">
        <v>389</v>
      </c>
      <c r="B38" s="8" t="s">
        <v>152</v>
      </c>
      <c r="C38" s="28">
        <v>5740</v>
      </c>
    </row>
    <row r="39" spans="1:3" x14ac:dyDescent="0.25">
      <c r="A39" s="13" t="s">
        <v>589</v>
      </c>
      <c r="B39" s="5" t="s">
        <v>154</v>
      </c>
      <c r="C39" s="28"/>
    </row>
    <row r="40" spans="1:3" x14ac:dyDescent="0.25">
      <c r="A40" s="13" t="s">
        <v>707</v>
      </c>
      <c r="B40" s="5" t="s">
        <v>154</v>
      </c>
      <c r="C40" s="28"/>
    </row>
    <row r="41" spans="1:3" x14ac:dyDescent="0.25">
      <c r="A41" s="13" t="s">
        <v>591</v>
      </c>
      <c r="B41" s="5" t="s">
        <v>154</v>
      </c>
      <c r="C41" s="28"/>
    </row>
    <row r="42" spans="1:3" x14ac:dyDescent="0.25">
      <c r="A42" s="5" t="s">
        <v>672</v>
      </c>
      <c r="B42" s="5" t="s">
        <v>154</v>
      </c>
      <c r="C42" s="28"/>
    </row>
    <row r="43" spans="1:3" x14ac:dyDescent="0.25">
      <c r="A43" s="5" t="s">
        <v>593</v>
      </c>
      <c r="B43" s="5" t="s">
        <v>154</v>
      </c>
      <c r="C43" s="28"/>
    </row>
    <row r="44" spans="1:3" x14ac:dyDescent="0.25">
      <c r="A44" s="5" t="s">
        <v>594</v>
      </c>
      <c r="B44" s="5" t="s">
        <v>154</v>
      </c>
      <c r="C44" s="28"/>
    </row>
    <row r="45" spans="1:3" x14ac:dyDescent="0.25">
      <c r="A45" s="13" t="s">
        <v>595</v>
      </c>
      <c r="B45" s="5" t="s">
        <v>154</v>
      </c>
      <c r="C45" s="28"/>
    </row>
    <row r="46" spans="1:3" x14ac:dyDescent="0.25">
      <c r="A46" s="13" t="s">
        <v>596</v>
      </c>
      <c r="B46" s="5" t="s">
        <v>154</v>
      </c>
      <c r="C46" s="28"/>
    </row>
    <row r="47" spans="1:3" x14ac:dyDescent="0.25">
      <c r="A47" s="13" t="s">
        <v>597</v>
      </c>
      <c r="B47" s="5" t="s">
        <v>154</v>
      </c>
      <c r="C47" s="28"/>
    </row>
    <row r="48" spans="1:3" x14ac:dyDescent="0.25">
      <c r="A48" s="13" t="s">
        <v>598</v>
      </c>
      <c r="B48" s="5" t="s">
        <v>154</v>
      </c>
      <c r="C48" s="28"/>
    </row>
    <row r="49" spans="1:3" ht="25.5" x14ac:dyDescent="0.25">
      <c r="A49" s="11" t="s">
        <v>677</v>
      </c>
      <c r="B49" s="8" t="s">
        <v>154</v>
      </c>
      <c r="C49" s="28"/>
    </row>
    <row r="50" spans="1:3" x14ac:dyDescent="0.25">
      <c r="A50" s="13" t="s">
        <v>589</v>
      </c>
      <c r="B50" s="5" t="s">
        <v>160</v>
      </c>
      <c r="C50" s="28">
        <v>100</v>
      </c>
    </row>
    <row r="51" spans="1:3" x14ac:dyDescent="0.25">
      <c r="A51" s="13" t="s">
        <v>708</v>
      </c>
      <c r="B51" s="5" t="s">
        <v>160</v>
      </c>
      <c r="C51" s="28">
        <v>900</v>
      </c>
    </row>
    <row r="52" spans="1:3" x14ac:dyDescent="0.25">
      <c r="A52" s="13" t="s">
        <v>591</v>
      </c>
      <c r="B52" s="5" t="s">
        <v>160</v>
      </c>
      <c r="C52" s="28"/>
    </row>
    <row r="53" spans="1:3" x14ac:dyDescent="0.25">
      <c r="A53" s="5" t="s">
        <v>671</v>
      </c>
      <c r="B53" s="5" t="s">
        <v>160</v>
      </c>
      <c r="C53" s="28">
        <v>1200</v>
      </c>
    </row>
    <row r="54" spans="1:3" x14ac:dyDescent="0.25">
      <c r="A54" s="5" t="s">
        <v>593</v>
      </c>
      <c r="B54" s="5" t="s">
        <v>160</v>
      </c>
      <c r="C54" s="28"/>
    </row>
    <row r="55" spans="1:3" x14ac:dyDescent="0.25">
      <c r="A55" s="5" t="s">
        <v>594</v>
      </c>
      <c r="B55" s="5" t="s">
        <v>159</v>
      </c>
      <c r="C55" s="28"/>
    </row>
    <row r="56" spans="1:3" x14ac:dyDescent="0.25">
      <c r="A56" s="13" t="s">
        <v>595</v>
      </c>
      <c r="B56" s="5" t="s">
        <v>159</v>
      </c>
      <c r="C56" s="28"/>
    </row>
    <row r="57" spans="1:3" x14ac:dyDescent="0.25">
      <c r="A57" s="13" t="s">
        <v>599</v>
      </c>
      <c r="B57" s="5" t="s">
        <v>159</v>
      </c>
      <c r="C57" s="28"/>
    </row>
    <row r="58" spans="1:3" x14ac:dyDescent="0.25">
      <c r="A58" s="13" t="s">
        <v>597</v>
      </c>
      <c r="B58" s="5" t="s">
        <v>159</v>
      </c>
      <c r="C58" s="28"/>
    </row>
    <row r="59" spans="1:3" x14ac:dyDescent="0.25">
      <c r="A59" s="13" t="s">
        <v>598</v>
      </c>
      <c r="B59" s="5" t="s">
        <v>159</v>
      </c>
      <c r="C59" s="28"/>
    </row>
    <row r="60" spans="1:3" x14ac:dyDescent="0.25">
      <c r="A60" s="15" t="s">
        <v>600</v>
      </c>
      <c r="B60" s="8" t="s">
        <v>160</v>
      </c>
      <c r="C60" s="28">
        <v>2200</v>
      </c>
    </row>
    <row r="61" spans="1:3" x14ac:dyDescent="0.25">
      <c r="A61" s="13" t="s">
        <v>579</v>
      </c>
      <c r="B61" s="6" t="s">
        <v>187</v>
      </c>
      <c r="C61" s="28"/>
    </row>
    <row r="62" spans="1:3" x14ac:dyDescent="0.25">
      <c r="A62" s="13" t="s">
        <v>580</v>
      </c>
      <c r="B62" s="6" t="s">
        <v>187</v>
      </c>
      <c r="C62" s="28"/>
    </row>
    <row r="63" spans="1:3" ht="30" x14ac:dyDescent="0.25">
      <c r="A63" s="13" t="s">
        <v>581</v>
      </c>
      <c r="B63" s="6" t="s">
        <v>187</v>
      </c>
      <c r="C63" s="28"/>
    </row>
    <row r="64" spans="1:3" x14ac:dyDescent="0.25">
      <c r="A64" s="13" t="s">
        <v>582</v>
      </c>
      <c r="B64" s="6" t="s">
        <v>187</v>
      </c>
      <c r="C64" s="28"/>
    </row>
    <row r="65" spans="1:3" x14ac:dyDescent="0.25">
      <c r="A65" s="13" t="s">
        <v>583</v>
      </c>
      <c r="B65" s="6" t="s">
        <v>187</v>
      </c>
      <c r="C65" s="28"/>
    </row>
    <row r="66" spans="1:3" x14ac:dyDescent="0.25">
      <c r="A66" s="13" t="s">
        <v>584</v>
      </c>
      <c r="B66" s="6" t="s">
        <v>187</v>
      </c>
      <c r="C66" s="28"/>
    </row>
    <row r="67" spans="1:3" x14ac:dyDescent="0.25">
      <c r="A67" s="13" t="s">
        <v>585</v>
      </c>
      <c r="B67" s="6" t="s">
        <v>187</v>
      </c>
      <c r="C67" s="28"/>
    </row>
    <row r="68" spans="1:3" x14ac:dyDescent="0.25">
      <c r="A68" s="13" t="s">
        <v>586</v>
      </c>
      <c r="B68" s="6" t="s">
        <v>187</v>
      </c>
      <c r="C68" s="28"/>
    </row>
    <row r="69" spans="1:3" x14ac:dyDescent="0.25">
      <c r="A69" s="13" t="s">
        <v>587</v>
      </c>
      <c r="B69" s="6" t="s">
        <v>187</v>
      </c>
      <c r="C69" s="28"/>
    </row>
    <row r="70" spans="1:3" x14ac:dyDescent="0.25">
      <c r="A70" s="13" t="s">
        <v>588</v>
      </c>
      <c r="B70" s="6" t="s">
        <v>187</v>
      </c>
      <c r="C70" s="28"/>
    </row>
    <row r="71" spans="1:3" ht="25.5" x14ac:dyDescent="0.25">
      <c r="A71" s="11" t="s">
        <v>601</v>
      </c>
      <c r="B71" s="8" t="s">
        <v>187</v>
      </c>
      <c r="C71" s="28"/>
    </row>
    <row r="72" spans="1:3" x14ac:dyDescent="0.25">
      <c r="A72" s="13" t="s">
        <v>579</v>
      </c>
      <c r="B72" s="6" t="s">
        <v>188</v>
      </c>
      <c r="C72" s="28"/>
    </row>
    <row r="73" spans="1:3" x14ac:dyDescent="0.25">
      <c r="A73" s="13" t="s">
        <v>580</v>
      </c>
      <c r="B73" s="6" t="s">
        <v>188</v>
      </c>
      <c r="C73" s="28"/>
    </row>
    <row r="74" spans="1:3" ht="30" x14ac:dyDescent="0.25">
      <c r="A74" s="13" t="s">
        <v>581</v>
      </c>
      <c r="B74" s="6" t="s">
        <v>188</v>
      </c>
      <c r="C74" s="28"/>
    </row>
    <row r="75" spans="1:3" x14ac:dyDescent="0.25">
      <c r="A75" s="13" t="s">
        <v>582</v>
      </c>
      <c r="B75" s="6" t="s">
        <v>188</v>
      </c>
      <c r="C75" s="28"/>
    </row>
    <row r="76" spans="1:3" x14ac:dyDescent="0.25">
      <c r="A76" s="13" t="s">
        <v>583</v>
      </c>
      <c r="B76" s="6" t="s">
        <v>188</v>
      </c>
      <c r="C76" s="28"/>
    </row>
    <row r="77" spans="1:3" x14ac:dyDescent="0.25">
      <c r="A77" s="13" t="s">
        <v>584</v>
      </c>
      <c r="B77" s="6" t="s">
        <v>188</v>
      </c>
      <c r="C77" s="28"/>
    </row>
    <row r="78" spans="1:3" x14ac:dyDescent="0.25">
      <c r="A78" s="13" t="s">
        <v>585</v>
      </c>
      <c r="B78" s="6" t="s">
        <v>188</v>
      </c>
      <c r="C78" s="28"/>
    </row>
    <row r="79" spans="1:3" x14ac:dyDescent="0.25">
      <c r="A79" s="13" t="s">
        <v>586</v>
      </c>
      <c r="B79" s="6" t="s">
        <v>188</v>
      </c>
      <c r="C79" s="28"/>
    </row>
    <row r="80" spans="1:3" x14ac:dyDescent="0.25">
      <c r="A80" s="13" t="s">
        <v>587</v>
      </c>
      <c r="B80" s="6" t="s">
        <v>188</v>
      </c>
      <c r="C80" s="28"/>
    </row>
    <row r="81" spans="1:3" x14ac:dyDescent="0.25">
      <c r="A81" s="13" t="s">
        <v>588</v>
      </c>
      <c r="B81" s="6" t="s">
        <v>188</v>
      </c>
      <c r="C81" s="28"/>
    </row>
    <row r="82" spans="1:3" ht="25.5" x14ac:dyDescent="0.25">
      <c r="A82" s="11" t="s">
        <v>602</v>
      </c>
      <c r="B82" s="8" t="s">
        <v>188</v>
      </c>
      <c r="C82" s="28"/>
    </row>
    <row r="83" spans="1:3" x14ac:dyDescent="0.25">
      <c r="A83" s="13" t="s">
        <v>579</v>
      </c>
      <c r="B83" s="6" t="s">
        <v>189</v>
      </c>
      <c r="C83" s="28"/>
    </row>
    <row r="84" spans="1:3" x14ac:dyDescent="0.25">
      <c r="A84" s="13" t="s">
        <v>580</v>
      </c>
      <c r="B84" s="6" t="s">
        <v>189</v>
      </c>
      <c r="C84" s="28"/>
    </row>
    <row r="85" spans="1:3" ht="30" x14ac:dyDescent="0.25">
      <c r="A85" s="13" t="s">
        <v>581</v>
      </c>
      <c r="B85" s="6" t="s">
        <v>189</v>
      </c>
      <c r="C85" s="28"/>
    </row>
    <row r="86" spans="1:3" x14ac:dyDescent="0.25">
      <c r="A86" s="13" t="s">
        <v>582</v>
      </c>
      <c r="B86" s="6" t="s">
        <v>189</v>
      </c>
      <c r="C86" s="28"/>
    </row>
    <row r="87" spans="1:3" x14ac:dyDescent="0.25">
      <c r="A87" s="13" t="s">
        <v>583</v>
      </c>
      <c r="B87" s="6" t="s">
        <v>189</v>
      </c>
      <c r="C87" s="28"/>
    </row>
    <row r="88" spans="1:3" x14ac:dyDescent="0.25">
      <c r="A88" s="13" t="s">
        <v>584</v>
      </c>
      <c r="B88" s="6" t="s">
        <v>189</v>
      </c>
      <c r="C88" s="28"/>
    </row>
    <row r="89" spans="1:3" x14ac:dyDescent="0.25">
      <c r="A89" s="13" t="s">
        <v>585</v>
      </c>
      <c r="B89" s="6" t="s">
        <v>189</v>
      </c>
      <c r="C89" s="28"/>
    </row>
    <row r="90" spans="1:3" x14ac:dyDescent="0.25">
      <c r="A90" s="13" t="s">
        <v>586</v>
      </c>
      <c r="B90" s="6" t="s">
        <v>189</v>
      </c>
      <c r="C90" s="28"/>
    </row>
    <row r="91" spans="1:3" x14ac:dyDescent="0.25">
      <c r="A91" s="13" t="s">
        <v>587</v>
      </c>
      <c r="B91" s="6" t="s">
        <v>189</v>
      </c>
      <c r="C91" s="28"/>
    </row>
    <row r="92" spans="1:3" x14ac:dyDescent="0.25">
      <c r="A92" s="13" t="s">
        <v>588</v>
      </c>
      <c r="B92" s="6" t="s">
        <v>189</v>
      </c>
      <c r="C92" s="28"/>
    </row>
    <row r="93" spans="1:3" x14ac:dyDescent="0.25">
      <c r="A93" s="11" t="s">
        <v>603</v>
      </c>
      <c r="B93" s="8" t="s">
        <v>189</v>
      </c>
      <c r="C93" s="28"/>
    </row>
    <row r="94" spans="1:3" x14ac:dyDescent="0.25">
      <c r="A94" s="13" t="s">
        <v>589</v>
      </c>
      <c r="B94" s="5" t="s">
        <v>191</v>
      </c>
      <c r="C94" s="28"/>
    </row>
    <row r="95" spans="1:3" x14ac:dyDescent="0.25">
      <c r="A95" s="13" t="s">
        <v>590</v>
      </c>
      <c r="B95" s="6" t="s">
        <v>191</v>
      </c>
      <c r="C95" s="28"/>
    </row>
    <row r="96" spans="1:3" x14ac:dyDescent="0.25">
      <c r="A96" s="13" t="s">
        <v>591</v>
      </c>
      <c r="B96" s="5" t="s">
        <v>191</v>
      </c>
      <c r="C96" s="28"/>
    </row>
    <row r="97" spans="1:3" x14ac:dyDescent="0.25">
      <c r="A97" s="5" t="s">
        <v>592</v>
      </c>
      <c r="B97" s="6" t="s">
        <v>191</v>
      </c>
      <c r="C97" s="28"/>
    </row>
    <row r="98" spans="1:3" x14ac:dyDescent="0.25">
      <c r="A98" s="5" t="s">
        <v>593</v>
      </c>
      <c r="B98" s="5" t="s">
        <v>191</v>
      </c>
      <c r="C98" s="28"/>
    </row>
    <row r="99" spans="1:3" x14ac:dyDescent="0.25">
      <c r="A99" s="5" t="s">
        <v>594</v>
      </c>
      <c r="B99" s="6" t="s">
        <v>191</v>
      </c>
      <c r="C99" s="28"/>
    </row>
    <row r="100" spans="1:3" x14ac:dyDescent="0.25">
      <c r="A100" s="13" t="s">
        <v>595</v>
      </c>
      <c r="B100" s="5" t="s">
        <v>191</v>
      </c>
      <c r="C100" s="28"/>
    </row>
    <row r="101" spans="1:3" x14ac:dyDescent="0.25">
      <c r="A101" s="13" t="s">
        <v>599</v>
      </c>
      <c r="B101" s="6" t="s">
        <v>191</v>
      </c>
      <c r="C101" s="28"/>
    </row>
    <row r="102" spans="1:3" x14ac:dyDescent="0.25">
      <c r="A102" s="13" t="s">
        <v>597</v>
      </c>
      <c r="B102" s="5" t="s">
        <v>191</v>
      </c>
      <c r="C102" s="28"/>
    </row>
    <row r="103" spans="1:3" x14ac:dyDescent="0.25">
      <c r="A103" s="13" t="s">
        <v>598</v>
      </c>
      <c r="B103" s="6" t="s">
        <v>191</v>
      </c>
      <c r="C103" s="28"/>
    </row>
    <row r="104" spans="1:3" ht="25.5" x14ac:dyDescent="0.25">
      <c r="A104" s="11" t="s">
        <v>604</v>
      </c>
      <c r="B104" s="8" t="s">
        <v>191</v>
      </c>
      <c r="C104" s="28"/>
    </row>
    <row r="105" spans="1:3" x14ac:dyDescent="0.25">
      <c r="A105" s="13" t="s">
        <v>589</v>
      </c>
      <c r="B105" s="5" t="s">
        <v>194</v>
      </c>
      <c r="C105" s="28"/>
    </row>
    <row r="106" spans="1:3" x14ac:dyDescent="0.25">
      <c r="A106" s="13" t="s">
        <v>590</v>
      </c>
      <c r="B106" s="5" t="s">
        <v>194</v>
      </c>
      <c r="C106" s="28"/>
    </row>
    <row r="107" spans="1:3" x14ac:dyDescent="0.25">
      <c r="A107" s="13" t="s">
        <v>591</v>
      </c>
      <c r="B107" s="5" t="s">
        <v>194</v>
      </c>
      <c r="C107" s="28"/>
    </row>
    <row r="108" spans="1:3" x14ac:dyDescent="0.25">
      <c r="A108" s="5" t="s">
        <v>592</v>
      </c>
      <c r="B108" s="5" t="s">
        <v>194</v>
      </c>
      <c r="C108" s="28"/>
    </row>
    <row r="109" spans="1:3" x14ac:dyDescent="0.25">
      <c r="A109" s="5" t="s">
        <v>593</v>
      </c>
      <c r="B109" s="5" t="s">
        <v>194</v>
      </c>
      <c r="C109" s="28"/>
    </row>
    <row r="110" spans="1:3" x14ac:dyDescent="0.25">
      <c r="A110" s="5" t="s">
        <v>594</v>
      </c>
      <c r="B110" s="5" t="s">
        <v>194</v>
      </c>
      <c r="C110" s="28"/>
    </row>
    <row r="111" spans="1:3" x14ac:dyDescent="0.25">
      <c r="A111" s="13" t="s">
        <v>595</v>
      </c>
      <c r="B111" s="5" t="s">
        <v>194</v>
      </c>
      <c r="C111" s="28"/>
    </row>
    <row r="112" spans="1:3" x14ac:dyDescent="0.25">
      <c r="A112" s="13" t="s">
        <v>599</v>
      </c>
      <c r="B112" s="5" t="s">
        <v>194</v>
      </c>
      <c r="C112" s="28"/>
    </row>
    <row r="113" spans="1:3" x14ac:dyDescent="0.25">
      <c r="A113" s="13" t="s">
        <v>597</v>
      </c>
      <c r="B113" s="5" t="s">
        <v>194</v>
      </c>
      <c r="C113" s="28"/>
    </row>
    <row r="114" spans="1:3" x14ac:dyDescent="0.25">
      <c r="A114" s="13" t="s">
        <v>598</v>
      </c>
      <c r="B114" s="5" t="s">
        <v>194</v>
      </c>
      <c r="C114" s="28"/>
    </row>
    <row r="115" spans="1:3" x14ac:dyDescent="0.25">
      <c r="A115" s="15" t="s">
        <v>425</v>
      </c>
      <c r="B115" s="8" t="s">
        <v>194</v>
      </c>
      <c r="C115" s="28"/>
    </row>
  </sheetData>
  <mergeCells count="2">
    <mergeCell ref="A1:C1"/>
    <mergeCell ref="A2:C2"/>
  </mergeCells>
  <phoneticPr fontId="27" type="noConversion"/>
  <pageMargins left="0.32" right="0.17" top="0.34" bottom="0.35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5"/>
  <sheetViews>
    <sheetView topLeftCell="A22" workbookViewId="0">
      <selection activeCell="A85" sqref="A85"/>
    </sheetView>
  </sheetViews>
  <sheetFormatPr defaultRowHeight="15" x14ac:dyDescent="0.25"/>
  <cols>
    <col min="1" max="1" width="72.7109375" customWidth="1"/>
    <col min="2" max="2" width="14" customWidth="1"/>
    <col min="3" max="3" width="11.7109375" customWidth="1"/>
  </cols>
  <sheetData>
    <row r="1" spans="1:3" ht="27" customHeight="1" x14ac:dyDescent="0.25">
      <c r="A1" s="290" t="s">
        <v>688</v>
      </c>
      <c r="B1" s="291"/>
      <c r="C1" s="291"/>
    </row>
    <row r="2" spans="1:3" ht="25.5" customHeight="1" x14ac:dyDescent="0.25">
      <c r="A2" s="297" t="s">
        <v>605</v>
      </c>
      <c r="B2" s="291"/>
      <c r="C2" s="291"/>
    </row>
    <row r="3" spans="1:3" ht="15.75" customHeight="1" x14ac:dyDescent="0.25">
      <c r="A3" s="168"/>
      <c r="B3" s="167"/>
      <c r="C3" s="171" t="s">
        <v>637</v>
      </c>
    </row>
    <row r="4" spans="1:3" ht="21" customHeight="1" x14ac:dyDescent="0.25">
      <c r="A4" s="98" t="s">
        <v>0</v>
      </c>
    </row>
    <row r="5" spans="1:3" x14ac:dyDescent="0.25">
      <c r="A5" s="169" t="s">
        <v>551</v>
      </c>
      <c r="B5" s="3" t="s">
        <v>60</v>
      </c>
      <c r="C5" s="170" t="s">
        <v>31</v>
      </c>
    </row>
    <row r="6" spans="1:3" x14ac:dyDescent="0.25">
      <c r="A6" s="13" t="s">
        <v>606</v>
      </c>
      <c r="B6" s="6" t="s">
        <v>248</v>
      </c>
      <c r="C6" s="28"/>
    </row>
    <row r="7" spans="1:3" x14ac:dyDescent="0.25">
      <c r="A7" s="13" t="s">
        <v>607</v>
      </c>
      <c r="B7" s="6" t="s">
        <v>248</v>
      </c>
      <c r="C7" s="28"/>
    </row>
    <row r="8" spans="1:3" ht="30" x14ac:dyDescent="0.25">
      <c r="A8" s="13" t="s">
        <v>608</v>
      </c>
      <c r="B8" s="6" t="s">
        <v>248</v>
      </c>
      <c r="C8" s="28"/>
    </row>
    <row r="9" spans="1:3" x14ac:dyDescent="0.25">
      <c r="A9" s="13" t="s">
        <v>609</v>
      </c>
      <c r="B9" s="6" t="s">
        <v>248</v>
      </c>
      <c r="C9" s="28"/>
    </row>
    <row r="10" spans="1:3" x14ac:dyDescent="0.25">
      <c r="A10" s="13" t="s">
        <v>610</v>
      </c>
      <c r="B10" s="6" t="s">
        <v>248</v>
      </c>
      <c r="C10" s="28"/>
    </row>
    <row r="11" spans="1:3" x14ac:dyDescent="0.25">
      <c r="A11" s="13" t="s">
        <v>611</v>
      </c>
      <c r="B11" s="6" t="s">
        <v>248</v>
      </c>
      <c r="C11" s="28"/>
    </row>
    <row r="12" spans="1:3" x14ac:dyDescent="0.25">
      <c r="A12" s="13" t="s">
        <v>612</v>
      </c>
      <c r="B12" s="6" t="s">
        <v>248</v>
      </c>
      <c r="C12" s="28"/>
    </row>
    <row r="13" spans="1:3" x14ac:dyDescent="0.25">
      <c r="A13" s="13" t="s">
        <v>613</v>
      </c>
      <c r="B13" s="6" t="s">
        <v>248</v>
      </c>
      <c r="C13" s="28"/>
    </row>
    <row r="14" spans="1:3" x14ac:dyDescent="0.25">
      <c r="A14" s="13" t="s">
        <v>614</v>
      </c>
      <c r="B14" s="6" t="s">
        <v>248</v>
      </c>
      <c r="C14" s="28"/>
    </row>
    <row r="15" spans="1:3" x14ac:dyDescent="0.25">
      <c r="A15" s="13" t="s">
        <v>615</v>
      </c>
      <c r="B15" s="6" t="s">
        <v>248</v>
      </c>
      <c r="C15" s="28"/>
    </row>
    <row r="16" spans="1:3" ht="25.5" x14ac:dyDescent="0.25">
      <c r="A16" s="7" t="s">
        <v>435</v>
      </c>
      <c r="B16" s="8" t="s">
        <v>248</v>
      </c>
      <c r="C16" s="28"/>
    </row>
    <row r="17" spans="1:3" x14ac:dyDescent="0.25">
      <c r="A17" s="13" t="s">
        <v>606</v>
      </c>
      <c r="B17" s="6" t="s">
        <v>249</v>
      </c>
      <c r="C17" s="28"/>
    </row>
    <row r="18" spans="1:3" x14ac:dyDescent="0.25">
      <c r="A18" s="13" t="s">
        <v>607</v>
      </c>
      <c r="B18" s="6" t="s">
        <v>249</v>
      </c>
      <c r="C18" s="28"/>
    </row>
    <row r="19" spans="1:3" ht="30" x14ac:dyDescent="0.25">
      <c r="A19" s="13" t="s">
        <v>608</v>
      </c>
      <c r="B19" s="6" t="s">
        <v>249</v>
      </c>
      <c r="C19" s="28"/>
    </row>
    <row r="20" spans="1:3" x14ac:dyDescent="0.25">
      <c r="A20" s="13" t="s">
        <v>609</v>
      </c>
      <c r="B20" s="6" t="s">
        <v>249</v>
      </c>
      <c r="C20" s="28"/>
    </row>
    <row r="21" spans="1:3" x14ac:dyDescent="0.25">
      <c r="A21" s="13" t="s">
        <v>610</v>
      </c>
      <c r="B21" s="6" t="s">
        <v>249</v>
      </c>
      <c r="C21" s="28"/>
    </row>
    <row r="22" spans="1:3" x14ac:dyDescent="0.25">
      <c r="A22" s="13" t="s">
        <v>611</v>
      </c>
      <c r="B22" s="6" t="s">
        <v>249</v>
      </c>
      <c r="C22" s="28"/>
    </row>
    <row r="23" spans="1:3" x14ac:dyDescent="0.25">
      <c r="A23" s="13" t="s">
        <v>612</v>
      </c>
      <c r="B23" s="6" t="s">
        <v>249</v>
      </c>
      <c r="C23" s="28"/>
    </row>
    <row r="24" spans="1:3" x14ac:dyDescent="0.25">
      <c r="A24" s="13" t="s">
        <v>613</v>
      </c>
      <c r="B24" s="6" t="s">
        <v>249</v>
      </c>
      <c r="C24" s="28"/>
    </row>
    <row r="25" spans="1:3" x14ac:dyDescent="0.25">
      <c r="A25" s="13" t="s">
        <v>614</v>
      </c>
      <c r="B25" s="6" t="s">
        <v>249</v>
      </c>
      <c r="C25" s="28"/>
    </row>
    <row r="26" spans="1:3" x14ac:dyDescent="0.25">
      <c r="A26" s="13" t="s">
        <v>615</v>
      </c>
      <c r="B26" s="6" t="s">
        <v>249</v>
      </c>
      <c r="C26" s="28"/>
    </row>
    <row r="27" spans="1:3" ht="25.5" x14ac:dyDescent="0.25">
      <c r="A27" s="7" t="s">
        <v>616</v>
      </c>
      <c r="B27" s="8" t="s">
        <v>249</v>
      </c>
      <c r="C27" s="28"/>
    </row>
    <row r="28" spans="1:3" x14ac:dyDescent="0.25">
      <c r="A28" s="13" t="s">
        <v>606</v>
      </c>
      <c r="B28" s="6" t="s">
        <v>250</v>
      </c>
      <c r="C28" s="28"/>
    </row>
    <row r="29" spans="1:3" x14ac:dyDescent="0.25">
      <c r="A29" s="13" t="s">
        <v>607</v>
      </c>
      <c r="B29" s="6" t="s">
        <v>250</v>
      </c>
      <c r="C29" s="28"/>
    </row>
    <row r="30" spans="1:3" ht="30" x14ac:dyDescent="0.25">
      <c r="A30" s="13" t="s">
        <v>608</v>
      </c>
      <c r="B30" s="6" t="s">
        <v>250</v>
      </c>
      <c r="C30" s="28"/>
    </row>
    <row r="31" spans="1:3" x14ac:dyDescent="0.25">
      <c r="A31" s="13" t="s">
        <v>609</v>
      </c>
      <c r="B31" s="6" t="s">
        <v>250</v>
      </c>
      <c r="C31" s="28"/>
    </row>
    <row r="32" spans="1:3" x14ac:dyDescent="0.25">
      <c r="A32" s="13" t="s">
        <v>610</v>
      </c>
      <c r="B32" s="6" t="s">
        <v>250</v>
      </c>
      <c r="C32" s="28">
        <v>6000</v>
      </c>
    </row>
    <row r="33" spans="1:3" x14ac:dyDescent="0.25">
      <c r="A33" s="13" t="s">
        <v>611</v>
      </c>
      <c r="B33" s="6" t="s">
        <v>250</v>
      </c>
      <c r="C33" s="28"/>
    </row>
    <row r="34" spans="1:3" x14ac:dyDescent="0.25">
      <c r="A34" s="13" t="s">
        <v>612</v>
      </c>
      <c r="B34" s="6" t="s">
        <v>250</v>
      </c>
      <c r="C34" s="28"/>
    </row>
    <row r="35" spans="1:3" x14ac:dyDescent="0.25">
      <c r="A35" s="13" t="s">
        <v>613</v>
      </c>
      <c r="B35" s="6" t="s">
        <v>250</v>
      </c>
      <c r="C35" s="28"/>
    </row>
    <row r="36" spans="1:3" x14ac:dyDescent="0.25">
      <c r="A36" s="13" t="s">
        <v>614</v>
      </c>
      <c r="B36" s="6" t="s">
        <v>250</v>
      </c>
      <c r="C36" s="28"/>
    </row>
    <row r="37" spans="1:3" x14ac:dyDescent="0.25">
      <c r="A37" s="13" t="s">
        <v>615</v>
      </c>
      <c r="B37" s="6" t="s">
        <v>250</v>
      </c>
      <c r="C37" s="28"/>
    </row>
    <row r="38" spans="1:3" ht="25.5" x14ac:dyDescent="0.25">
      <c r="A38" s="7" t="s">
        <v>617</v>
      </c>
      <c r="B38" s="8" t="s">
        <v>250</v>
      </c>
      <c r="C38" s="28">
        <v>6000</v>
      </c>
    </row>
    <row r="39" spans="1:3" x14ac:dyDescent="0.25">
      <c r="A39" s="13" t="s">
        <v>606</v>
      </c>
      <c r="B39" s="6" t="s">
        <v>256</v>
      </c>
      <c r="C39" s="28"/>
    </row>
    <row r="40" spans="1:3" x14ac:dyDescent="0.25">
      <c r="A40" s="13" t="s">
        <v>607</v>
      </c>
      <c r="B40" s="6" t="s">
        <v>256</v>
      </c>
      <c r="C40" s="28"/>
    </row>
    <row r="41" spans="1:3" ht="30" x14ac:dyDescent="0.25">
      <c r="A41" s="13" t="s">
        <v>608</v>
      </c>
      <c r="B41" s="6" t="s">
        <v>256</v>
      </c>
      <c r="C41" s="28"/>
    </row>
    <row r="42" spans="1:3" x14ac:dyDescent="0.25">
      <c r="A42" s="13" t="s">
        <v>609</v>
      </c>
      <c r="B42" s="6" t="s">
        <v>256</v>
      </c>
      <c r="C42" s="28"/>
    </row>
    <row r="43" spans="1:3" x14ac:dyDescent="0.25">
      <c r="A43" s="13" t="s">
        <v>610</v>
      </c>
      <c r="B43" s="6" t="s">
        <v>256</v>
      </c>
      <c r="C43" s="28"/>
    </row>
    <row r="44" spans="1:3" x14ac:dyDescent="0.25">
      <c r="A44" s="13" t="s">
        <v>611</v>
      </c>
      <c r="B44" s="6" t="s">
        <v>256</v>
      </c>
      <c r="C44" s="28"/>
    </row>
    <row r="45" spans="1:3" x14ac:dyDescent="0.25">
      <c r="A45" s="13" t="s">
        <v>612</v>
      </c>
      <c r="B45" s="6" t="s">
        <v>256</v>
      </c>
      <c r="C45" s="28"/>
    </row>
    <row r="46" spans="1:3" x14ac:dyDescent="0.25">
      <c r="A46" s="13" t="s">
        <v>613</v>
      </c>
      <c r="B46" s="6" t="s">
        <v>256</v>
      </c>
      <c r="C46" s="28"/>
    </row>
    <row r="47" spans="1:3" x14ac:dyDescent="0.25">
      <c r="A47" s="13" t="s">
        <v>614</v>
      </c>
      <c r="B47" s="6" t="s">
        <v>256</v>
      </c>
      <c r="C47" s="28"/>
    </row>
    <row r="48" spans="1:3" x14ac:dyDescent="0.25">
      <c r="A48" s="13" t="s">
        <v>615</v>
      </c>
      <c r="B48" s="6" t="s">
        <v>256</v>
      </c>
      <c r="C48" s="28"/>
    </row>
    <row r="49" spans="1:3" ht="25.5" x14ac:dyDescent="0.25">
      <c r="A49" s="7" t="s">
        <v>618</v>
      </c>
      <c r="B49" s="8" t="s">
        <v>256</v>
      </c>
      <c r="C49" s="28"/>
    </row>
    <row r="50" spans="1:3" x14ac:dyDescent="0.25">
      <c r="A50" s="13" t="s">
        <v>619</v>
      </c>
      <c r="B50" s="6" t="s">
        <v>257</v>
      </c>
      <c r="C50" s="28"/>
    </row>
    <row r="51" spans="1:3" x14ac:dyDescent="0.25">
      <c r="A51" s="13" t="s">
        <v>607</v>
      </c>
      <c r="B51" s="6" t="s">
        <v>257</v>
      </c>
      <c r="C51" s="28"/>
    </row>
    <row r="52" spans="1:3" ht="30" x14ac:dyDescent="0.25">
      <c r="A52" s="13" t="s">
        <v>608</v>
      </c>
      <c r="B52" s="6" t="s">
        <v>257</v>
      </c>
      <c r="C52" s="28"/>
    </row>
    <row r="53" spans="1:3" x14ac:dyDescent="0.25">
      <c r="A53" s="13" t="s">
        <v>609</v>
      </c>
      <c r="B53" s="6" t="s">
        <v>257</v>
      </c>
      <c r="C53" s="28"/>
    </row>
    <row r="54" spans="1:3" x14ac:dyDescent="0.25">
      <c r="A54" s="13" t="s">
        <v>610</v>
      </c>
      <c r="B54" s="6" t="s">
        <v>257</v>
      </c>
      <c r="C54" s="28"/>
    </row>
    <row r="55" spans="1:3" x14ac:dyDescent="0.25">
      <c r="A55" s="13" t="s">
        <v>611</v>
      </c>
      <c r="B55" s="6" t="s">
        <v>257</v>
      </c>
      <c r="C55" s="28"/>
    </row>
    <row r="56" spans="1:3" x14ac:dyDescent="0.25">
      <c r="A56" s="13" t="s">
        <v>612</v>
      </c>
      <c r="B56" s="6" t="s">
        <v>257</v>
      </c>
      <c r="C56" s="28"/>
    </row>
    <row r="57" spans="1:3" x14ac:dyDescent="0.25">
      <c r="A57" s="13" t="s">
        <v>673</v>
      </c>
      <c r="B57" s="6" t="s">
        <v>257</v>
      </c>
      <c r="C57" s="28"/>
    </row>
    <row r="58" spans="1:3" x14ac:dyDescent="0.25">
      <c r="A58" s="13" t="s">
        <v>614</v>
      </c>
      <c r="B58" s="6" t="s">
        <v>257</v>
      </c>
      <c r="C58" s="28"/>
    </row>
    <row r="59" spans="1:3" x14ac:dyDescent="0.25">
      <c r="A59" s="13" t="s">
        <v>615</v>
      </c>
      <c r="B59" s="6" t="s">
        <v>257</v>
      </c>
      <c r="C59" s="28"/>
    </row>
    <row r="60" spans="1:3" ht="25.5" x14ac:dyDescent="0.25">
      <c r="A60" s="7" t="s">
        <v>620</v>
      </c>
      <c r="B60" s="8" t="s">
        <v>257</v>
      </c>
      <c r="C60" s="28"/>
    </row>
    <row r="61" spans="1:3" x14ac:dyDescent="0.25">
      <c r="A61" s="13" t="s">
        <v>606</v>
      </c>
      <c r="B61" s="6" t="s">
        <v>258</v>
      </c>
      <c r="C61" s="28"/>
    </row>
    <row r="62" spans="1:3" x14ac:dyDescent="0.25">
      <c r="A62" s="13" t="s">
        <v>607</v>
      </c>
      <c r="B62" s="6" t="s">
        <v>258</v>
      </c>
      <c r="C62" s="28"/>
    </row>
    <row r="63" spans="1:3" ht="30" x14ac:dyDescent="0.25">
      <c r="A63" s="13" t="s">
        <v>608</v>
      </c>
      <c r="B63" s="6" t="s">
        <v>258</v>
      </c>
      <c r="C63" s="28"/>
    </row>
    <row r="64" spans="1:3" x14ac:dyDescent="0.25">
      <c r="A64" s="13" t="s">
        <v>609</v>
      </c>
      <c r="B64" s="6" t="s">
        <v>258</v>
      </c>
      <c r="C64" s="28"/>
    </row>
    <row r="65" spans="1:3" x14ac:dyDescent="0.25">
      <c r="A65" s="13" t="s">
        <v>610</v>
      </c>
      <c r="B65" s="6" t="s">
        <v>258</v>
      </c>
      <c r="C65" s="28"/>
    </row>
    <row r="66" spans="1:3" x14ac:dyDescent="0.25">
      <c r="A66" s="13" t="s">
        <v>611</v>
      </c>
      <c r="B66" s="6" t="s">
        <v>258</v>
      </c>
      <c r="C66" s="28"/>
    </row>
    <row r="67" spans="1:3" x14ac:dyDescent="0.25">
      <c r="A67" s="13" t="s">
        <v>612</v>
      </c>
      <c r="B67" s="6" t="s">
        <v>258</v>
      </c>
      <c r="C67" s="28"/>
    </row>
    <row r="68" spans="1:3" x14ac:dyDescent="0.25">
      <c r="A68" s="13" t="s">
        <v>613</v>
      </c>
      <c r="B68" s="6" t="s">
        <v>258</v>
      </c>
      <c r="C68" s="28"/>
    </row>
    <row r="69" spans="1:3" x14ac:dyDescent="0.25">
      <c r="A69" s="13" t="s">
        <v>614</v>
      </c>
      <c r="B69" s="6" t="s">
        <v>258</v>
      </c>
      <c r="C69" s="28"/>
    </row>
    <row r="70" spans="1:3" x14ac:dyDescent="0.25">
      <c r="A70" s="13" t="s">
        <v>615</v>
      </c>
      <c r="B70" s="6" t="s">
        <v>258</v>
      </c>
      <c r="C70" s="28"/>
    </row>
    <row r="71" spans="1:3" ht="25.5" x14ac:dyDescent="0.25">
      <c r="A71" s="7" t="s">
        <v>678</v>
      </c>
      <c r="B71" s="8" t="s">
        <v>258</v>
      </c>
      <c r="C71" s="28"/>
    </row>
    <row r="72" spans="1:3" x14ac:dyDescent="0.25">
      <c r="A72" s="13" t="s">
        <v>621</v>
      </c>
      <c r="B72" s="5" t="s">
        <v>308</v>
      </c>
      <c r="C72" s="28"/>
    </row>
    <row r="73" spans="1:3" x14ac:dyDescent="0.25">
      <c r="A73" s="13" t="s">
        <v>622</v>
      </c>
      <c r="B73" s="5" t="s">
        <v>308</v>
      </c>
      <c r="C73" s="28"/>
    </row>
    <row r="74" spans="1:3" x14ac:dyDescent="0.25">
      <c r="A74" s="13" t="s">
        <v>623</v>
      </c>
      <c r="B74" s="5" t="s">
        <v>308</v>
      </c>
      <c r="C74" s="28"/>
    </row>
    <row r="75" spans="1:3" x14ac:dyDescent="0.25">
      <c r="A75" s="5" t="s">
        <v>624</v>
      </c>
      <c r="B75" s="5" t="s">
        <v>308</v>
      </c>
      <c r="C75" s="28"/>
    </row>
    <row r="76" spans="1:3" x14ac:dyDescent="0.25">
      <c r="A76" s="5" t="s">
        <v>625</v>
      </c>
      <c r="B76" s="5" t="s">
        <v>308</v>
      </c>
      <c r="C76" s="28"/>
    </row>
    <row r="77" spans="1:3" x14ac:dyDescent="0.25">
      <c r="A77" s="5" t="s">
        <v>626</v>
      </c>
      <c r="B77" s="5" t="s">
        <v>308</v>
      </c>
      <c r="C77" s="28"/>
    </row>
    <row r="78" spans="1:3" x14ac:dyDescent="0.25">
      <c r="A78" s="13" t="s">
        <v>627</v>
      </c>
      <c r="B78" s="5" t="s">
        <v>308</v>
      </c>
      <c r="C78" s="28"/>
    </row>
    <row r="79" spans="1:3" x14ac:dyDescent="0.25">
      <c r="A79" s="13" t="s">
        <v>628</v>
      </c>
      <c r="B79" s="5" t="s">
        <v>308</v>
      </c>
      <c r="C79" s="28"/>
    </row>
    <row r="80" spans="1:3" x14ac:dyDescent="0.25">
      <c r="A80" s="13" t="s">
        <v>629</v>
      </c>
      <c r="B80" s="5" t="s">
        <v>308</v>
      </c>
      <c r="C80" s="28"/>
    </row>
    <row r="81" spans="1:3" x14ac:dyDescent="0.25">
      <c r="A81" s="13" t="s">
        <v>630</v>
      </c>
      <c r="B81" s="5" t="s">
        <v>308</v>
      </c>
      <c r="C81" s="28"/>
    </row>
    <row r="82" spans="1:3" ht="25.5" x14ac:dyDescent="0.25">
      <c r="A82" s="7" t="s">
        <v>631</v>
      </c>
      <c r="B82" s="8" t="s">
        <v>308</v>
      </c>
      <c r="C82" s="28"/>
    </row>
    <row r="83" spans="1:3" x14ac:dyDescent="0.25">
      <c r="A83" s="13" t="s">
        <v>621</v>
      </c>
      <c r="B83" s="5" t="s">
        <v>309</v>
      </c>
      <c r="C83" s="28"/>
    </row>
    <row r="84" spans="1:3" x14ac:dyDescent="0.25">
      <c r="A84" s="13" t="s">
        <v>622</v>
      </c>
      <c r="B84" s="5" t="s">
        <v>309</v>
      </c>
      <c r="C84" s="28"/>
    </row>
    <row r="85" spans="1:3" x14ac:dyDescent="0.25">
      <c r="A85" s="13" t="s">
        <v>623</v>
      </c>
      <c r="B85" s="5" t="s">
        <v>309</v>
      </c>
      <c r="C85" s="28"/>
    </row>
    <row r="86" spans="1:3" x14ac:dyDescent="0.25">
      <c r="A86" s="5" t="s">
        <v>624</v>
      </c>
      <c r="B86" s="5" t="s">
        <v>309</v>
      </c>
      <c r="C86" s="28"/>
    </row>
    <row r="87" spans="1:3" x14ac:dyDescent="0.25">
      <c r="A87" s="5" t="s">
        <v>625</v>
      </c>
      <c r="B87" s="5" t="s">
        <v>309</v>
      </c>
      <c r="C87" s="28"/>
    </row>
    <row r="88" spans="1:3" x14ac:dyDescent="0.25">
      <c r="A88" s="5" t="s">
        <v>626</v>
      </c>
      <c r="B88" s="5" t="s">
        <v>309</v>
      </c>
      <c r="C88" s="28"/>
    </row>
    <row r="89" spans="1:3" x14ac:dyDescent="0.25">
      <c r="A89" s="13" t="s">
        <v>627</v>
      </c>
      <c r="B89" s="5" t="s">
        <v>309</v>
      </c>
      <c r="C89" s="28"/>
    </row>
    <row r="90" spans="1:3" x14ac:dyDescent="0.25">
      <c r="A90" s="13" t="s">
        <v>632</v>
      </c>
      <c r="B90" s="5" t="s">
        <v>309</v>
      </c>
      <c r="C90" s="28"/>
    </row>
    <row r="91" spans="1:3" x14ac:dyDescent="0.25">
      <c r="A91" s="13" t="s">
        <v>629</v>
      </c>
      <c r="B91" s="5" t="s">
        <v>309</v>
      </c>
      <c r="C91" s="28"/>
    </row>
    <row r="92" spans="1:3" x14ac:dyDescent="0.25">
      <c r="A92" s="13" t="s">
        <v>630</v>
      </c>
      <c r="B92" s="5" t="s">
        <v>309</v>
      </c>
      <c r="C92" s="28"/>
    </row>
    <row r="93" spans="1:3" x14ac:dyDescent="0.25">
      <c r="A93" s="15" t="s">
        <v>633</v>
      </c>
      <c r="B93" s="8" t="s">
        <v>309</v>
      </c>
      <c r="C93" s="28"/>
    </row>
    <row r="94" spans="1:3" x14ac:dyDescent="0.25">
      <c r="A94" s="13" t="s">
        <v>621</v>
      </c>
      <c r="B94" s="5" t="s">
        <v>313</v>
      </c>
      <c r="C94" s="28"/>
    </row>
    <row r="95" spans="1:3" x14ac:dyDescent="0.25">
      <c r="A95" s="13" t="s">
        <v>622</v>
      </c>
      <c r="B95" s="5" t="s">
        <v>313</v>
      </c>
      <c r="C95" s="28"/>
    </row>
    <row r="96" spans="1:3" x14ac:dyDescent="0.25">
      <c r="A96" s="13" t="s">
        <v>679</v>
      </c>
      <c r="B96" s="5" t="s">
        <v>313</v>
      </c>
      <c r="C96" s="28"/>
    </row>
    <row r="97" spans="1:3" x14ac:dyDescent="0.25">
      <c r="A97" s="5" t="s">
        <v>624</v>
      </c>
      <c r="B97" s="5" t="s">
        <v>313</v>
      </c>
      <c r="C97" s="28"/>
    </row>
    <row r="98" spans="1:3" x14ac:dyDescent="0.25">
      <c r="A98" s="5" t="s">
        <v>625</v>
      </c>
      <c r="B98" s="5" t="s">
        <v>313</v>
      </c>
      <c r="C98" s="28"/>
    </row>
    <row r="99" spans="1:3" x14ac:dyDescent="0.25">
      <c r="A99" s="5" t="s">
        <v>626</v>
      </c>
      <c r="B99" s="5" t="s">
        <v>313</v>
      </c>
      <c r="C99" s="28"/>
    </row>
    <row r="100" spans="1:3" x14ac:dyDescent="0.25">
      <c r="A100" s="13" t="s">
        <v>627</v>
      </c>
      <c r="B100" s="5" t="s">
        <v>313</v>
      </c>
      <c r="C100" s="28"/>
    </row>
    <row r="101" spans="1:3" x14ac:dyDescent="0.25">
      <c r="A101" s="13" t="s">
        <v>628</v>
      </c>
      <c r="B101" s="5" t="s">
        <v>313</v>
      </c>
      <c r="C101" s="28"/>
    </row>
    <row r="102" spans="1:3" x14ac:dyDescent="0.25">
      <c r="A102" s="13" t="s">
        <v>629</v>
      </c>
      <c r="B102" s="5" t="s">
        <v>313</v>
      </c>
      <c r="C102" s="28"/>
    </row>
    <row r="103" spans="1:3" x14ac:dyDescent="0.25">
      <c r="A103" s="13" t="s">
        <v>630</v>
      </c>
      <c r="B103" s="5" t="s">
        <v>313</v>
      </c>
      <c r="C103" s="28"/>
    </row>
    <row r="104" spans="1:3" ht="25.5" x14ac:dyDescent="0.25">
      <c r="A104" s="7" t="s">
        <v>634</v>
      </c>
      <c r="B104" s="8" t="s">
        <v>313</v>
      </c>
      <c r="C104" s="28"/>
    </row>
    <row r="105" spans="1:3" x14ac:dyDescent="0.25">
      <c r="A105" s="13" t="s">
        <v>621</v>
      </c>
      <c r="B105" s="5" t="s">
        <v>314</v>
      </c>
      <c r="C105" s="28"/>
    </row>
    <row r="106" spans="1:3" x14ac:dyDescent="0.25">
      <c r="A106" s="13" t="s">
        <v>622</v>
      </c>
      <c r="B106" s="5" t="s">
        <v>314</v>
      </c>
      <c r="C106" s="28"/>
    </row>
    <row r="107" spans="1:3" x14ac:dyDescent="0.25">
      <c r="A107" s="13" t="s">
        <v>709</v>
      </c>
      <c r="B107" s="5" t="s">
        <v>314</v>
      </c>
      <c r="C107" s="28">
        <v>10680</v>
      </c>
    </row>
    <row r="108" spans="1:3" x14ac:dyDescent="0.25">
      <c r="A108" s="5" t="s">
        <v>624</v>
      </c>
      <c r="B108" s="5" t="s">
        <v>314</v>
      </c>
      <c r="C108" s="28"/>
    </row>
    <row r="109" spans="1:3" x14ac:dyDescent="0.25">
      <c r="A109" s="5" t="s">
        <v>625</v>
      </c>
      <c r="B109" s="5" t="s">
        <v>314</v>
      </c>
      <c r="C109" s="28"/>
    </row>
    <row r="110" spans="1:3" x14ac:dyDescent="0.25">
      <c r="A110" s="5" t="s">
        <v>626</v>
      </c>
      <c r="B110" s="5" t="s">
        <v>314</v>
      </c>
      <c r="C110" s="28"/>
    </row>
    <row r="111" spans="1:3" x14ac:dyDescent="0.25">
      <c r="A111" s="13" t="s">
        <v>627</v>
      </c>
      <c r="B111" s="5" t="s">
        <v>314</v>
      </c>
      <c r="C111" s="28"/>
    </row>
    <row r="112" spans="1:3" x14ac:dyDescent="0.25">
      <c r="A112" s="13" t="s">
        <v>632</v>
      </c>
      <c r="B112" s="5" t="s">
        <v>314</v>
      </c>
      <c r="C112" s="28"/>
    </row>
    <row r="113" spans="1:3" x14ac:dyDescent="0.25">
      <c r="A113" s="13" t="s">
        <v>629</v>
      </c>
      <c r="B113" s="5" t="s">
        <v>314</v>
      </c>
      <c r="C113" s="28"/>
    </row>
    <row r="114" spans="1:3" x14ac:dyDescent="0.25">
      <c r="A114" s="13" t="s">
        <v>630</v>
      </c>
      <c r="B114" s="5" t="s">
        <v>314</v>
      </c>
      <c r="C114" s="28"/>
    </row>
    <row r="115" spans="1:3" x14ac:dyDescent="0.25">
      <c r="A115" s="15" t="s">
        <v>635</v>
      </c>
      <c r="B115" s="8" t="s">
        <v>314</v>
      </c>
      <c r="C115" s="28">
        <v>10680</v>
      </c>
    </row>
  </sheetData>
  <mergeCells count="2">
    <mergeCell ref="A1:C1"/>
    <mergeCell ref="A2:C2"/>
  </mergeCells>
  <pageMargins left="0.32" right="0.17" top="0.37" bottom="0.31" header="0.35433070866141736" footer="0.35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6" workbookViewId="0">
      <selection activeCell="D34" sqref="D34"/>
    </sheetView>
  </sheetViews>
  <sheetFormatPr defaultRowHeight="15" x14ac:dyDescent="0.25"/>
  <cols>
    <col min="3" max="3" width="35" customWidth="1"/>
    <col min="4" max="4" width="12.140625" customWidth="1"/>
    <col min="5" max="5" width="12.42578125" customWidth="1"/>
  </cols>
  <sheetData>
    <row r="1" spans="1:5" x14ac:dyDescent="0.25">
      <c r="A1" s="320" t="s">
        <v>638</v>
      </c>
      <c r="B1" s="320"/>
      <c r="C1" s="320"/>
      <c r="D1" s="320"/>
      <c r="E1" s="320"/>
    </row>
    <row r="2" spans="1:5" x14ac:dyDescent="0.25">
      <c r="A2" s="320" t="s">
        <v>639</v>
      </c>
      <c r="B2" s="320"/>
      <c r="C2" s="320"/>
      <c r="D2" s="320"/>
      <c r="E2" s="320"/>
    </row>
    <row r="3" spans="1:5" x14ac:dyDescent="0.25">
      <c r="A3" s="320" t="s">
        <v>710</v>
      </c>
      <c r="B3" s="320"/>
      <c r="C3" s="320"/>
      <c r="D3" s="320"/>
      <c r="E3" s="320"/>
    </row>
    <row r="4" spans="1:5" x14ac:dyDescent="0.25">
      <c r="E4" t="s">
        <v>640</v>
      </c>
    </row>
    <row r="5" spans="1:5" ht="15.75" thickBot="1" x14ac:dyDescent="0.3">
      <c r="A5" s="172"/>
      <c r="B5" s="172"/>
      <c r="C5" s="172"/>
      <c r="D5" s="172"/>
      <c r="E5" s="172"/>
    </row>
    <row r="6" spans="1:5" ht="15.75" thickBot="1" x14ac:dyDescent="0.3">
      <c r="A6" s="321" t="s">
        <v>641</v>
      </c>
      <c r="B6" s="322"/>
      <c r="C6" s="323"/>
      <c r="D6" s="328" t="s">
        <v>711</v>
      </c>
      <c r="E6" s="329"/>
    </row>
    <row r="7" spans="1:5" x14ac:dyDescent="0.25">
      <c r="A7" s="324"/>
      <c r="B7" s="311"/>
      <c r="C7" s="325"/>
      <c r="D7" s="173" t="s">
        <v>642</v>
      </c>
      <c r="E7" s="174" t="s">
        <v>643</v>
      </c>
    </row>
    <row r="8" spans="1:5" ht="15.75" thickBot="1" x14ac:dyDescent="0.3">
      <c r="A8" s="326"/>
      <c r="B8" s="314"/>
      <c r="C8" s="327"/>
      <c r="D8" s="175" t="s">
        <v>644</v>
      </c>
      <c r="E8" s="176" t="s">
        <v>645</v>
      </c>
    </row>
    <row r="9" spans="1:5" x14ac:dyDescent="0.25">
      <c r="A9" s="307" t="s">
        <v>646</v>
      </c>
      <c r="B9" s="308"/>
      <c r="C9" s="309"/>
      <c r="D9" s="316"/>
      <c r="E9" s="317"/>
    </row>
    <row r="10" spans="1:5" x14ac:dyDescent="0.25">
      <c r="A10" s="310"/>
      <c r="B10" s="311"/>
      <c r="C10" s="312"/>
      <c r="D10" s="318"/>
      <c r="E10" s="319"/>
    </row>
    <row r="11" spans="1:5" x14ac:dyDescent="0.25">
      <c r="A11" s="313"/>
      <c r="B11" s="314"/>
      <c r="C11" s="315"/>
      <c r="D11" s="318"/>
      <c r="E11" s="319"/>
    </row>
    <row r="12" spans="1:5" x14ac:dyDescent="0.25">
      <c r="A12" s="332"/>
      <c r="B12" s="332"/>
      <c r="C12" s="333"/>
      <c r="D12" s="177">
        <v>2339</v>
      </c>
      <c r="E12" s="178"/>
    </row>
    <row r="13" spans="1:5" x14ac:dyDescent="0.25">
      <c r="A13" s="334" t="s">
        <v>647</v>
      </c>
      <c r="B13" s="335"/>
      <c r="C13" s="336"/>
      <c r="D13" s="179"/>
      <c r="E13" s="180">
        <v>3151</v>
      </c>
    </row>
    <row r="14" spans="1:5" x14ac:dyDescent="0.25">
      <c r="A14" s="330" t="s">
        <v>648</v>
      </c>
      <c r="B14" s="330"/>
      <c r="C14" s="331"/>
      <c r="D14" s="177"/>
      <c r="E14" s="178">
        <v>4544</v>
      </c>
    </row>
    <row r="15" spans="1:5" x14ac:dyDescent="0.25">
      <c r="A15" s="330" t="s">
        <v>649</v>
      </c>
      <c r="B15" s="330"/>
      <c r="C15" s="331"/>
      <c r="D15" s="179"/>
      <c r="E15" s="178">
        <v>100</v>
      </c>
    </row>
    <row r="16" spans="1:5" x14ac:dyDescent="0.25">
      <c r="A16" s="330" t="s">
        <v>650</v>
      </c>
      <c r="B16" s="330"/>
      <c r="C16" s="331"/>
      <c r="D16" s="179"/>
      <c r="E16" s="178">
        <v>1596</v>
      </c>
    </row>
    <row r="17" spans="1:5" x14ac:dyDescent="0.25">
      <c r="A17" s="330" t="s">
        <v>651</v>
      </c>
      <c r="B17" s="330"/>
      <c r="C17" s="331"/>
      <c r="D17" s="179"/>
      <c r="E17" s="178">
        <v>26</v>
      </c>
    </row>
    <row r="18" spans="1:5" x14ac:dyDescent="0.25">
      <c r="A18" s="330" t="s">
        <v>652</v>
      </c>
      <c r="B18" s="330"/>
      <c r="C18" s="331"/>
      <c r="D18" s="179"/>
      <c r="E18" s="178">
        <v>6315</v>
      </c>
    </row>
    <row r="19" spans="1:5" x14ac:dyDescent="0.25">
      <c r="A19" s="331" t="s">
        <v>653</v>
      </c>
      <c r="B19" s="337"/>
      <c r="C19" s="338"/>
      <c r="D19" s="179"/>
      <c r="E19" s="178">
        <v>4182</v>
      </c>
    </row>
    <row r="20" spans="1:5" x14ac:dyDescent="0.25">
      <c r="A20" s="282"/>
      <c r="B20" s="284"/>
      <c r="C20" s="284" t="s">
        <v>680</v>
      </c>
      <c r="D20" s="283"/>
      <c r="E20" s="178">
        <v>972</v>
      </c>
    </row>
    <row r="21" spans="1:5" x14ac:dyDescent="0.25">
      <c r="A21" s="330" t="s">
        <v>654</v>
      </c>
      <c r="B21" s="330"/>
      <c r="C21" s="331"/>
      <c r="D21" s="179"/>
      <c r="E21" s="178">
        <v>2830</v>
      </c>
    </row>
    <row r="22" spans="1:5" x14ac:dyDescent="0.25">
      <c r="A22" s="330" t="s">
        <v>655</v>
      </c>
      <c r="B22" s="330"/>
      <c r="C22" s="331"/>
      <c r="D22" s="179">
        <v>25</v>
      </c>
      <c r="E22" s="178">
        <v>1384</v>
      </c>
    </row>
    <row r="23" spans="1:5" x14ac:dyDescent="0.25">
      <c r="A23" s="330" t="s">
        <v>656</v>
      </c>
      <c r="B23" s="330"/>
      <c r="C23" s="331"/>
      <c r="D23" s="179"/>
      <c r="E23" s="178">
        <v>14327</v>
      </c>
    </row>
    <row r="24" spans="1:5" x14ac:dyDescent="0.25">
      <c r="A24" s="330" t="s">
        <v>657</v>
      </c>
      <c r="B24" s="330"/>
      <c r="C24" s="331"/>
      <c r="D24" s="179"/>
      <c r="E24" s="178">
        <v>5085</v>
      </c>
    </row>
    <row r="25" spans="1:5" x14ac:dyDescent="0.25">
      <c r="A25" s="343"/>
      <c r="B25" s="343"/>
      <c r="C25" s="344"/>
      <c r="D25" s="179"/>
      <c r="E25" s="178"/>
    </row>
    <row r="26" spans="1:5" x14ac:dyDescent="0.25">
      <c r="A26" s="345" t="s">
        <v>658</v>
      </c>
      <c r="B26" s="346"/>
      <c r="C26" s="346"/>
      <c r="D26" s="179"/>
      <c r="E26" s="181">
        <f>SUM(E13:E25)</f>
        <v>44512</v>
      </c>
    </row>
    <row r="27" spans="1:5" x14ac:dyDescent="0.25">
      <c r="A27" s="333"/>
      <c r="B27" s="341"/>
      <c r="C27" s="341"/>
      <c r="D27" s="341"/>
      <c r="E27" s="342"/>
    </row>
    <row r="28" spans="1:5" x14ac:dyDescent="0.25">
      <c r="A28" s="182" t="s">
        <v>659</v>
      </c>
      <c r="B28" s="183"/>
      <c r="C28" s="183"/>
      <c r="D28" s="179"/>
      <c r="E28" s="178"/>
    </row>
    <row r="29" spans="1:5" x14ac:dyDescent="0.25">
      <c r="A29" s="347" t="s">
        <v>660</v>
      </c>
      <c r="B29" s="347"/>
      <c r="C29" s="347"/>
      <c r="D29" s="177"/>
      <c r="E29" s="178"/>
    </row>
    <row r="30" spans="1:5" x14ac:dyDescent="0.25">
      <c r="A30" s="330" t="s">
        <v>661</v>
      </c>
      <c r="B30" s="330"/>
      <c r="C30" s="330"/>
      <c r="D30" s="177">
        <v>8.3000000000000007</v>
      </c>
      <c r="E30" s="178">
        <v>39489</v>
      </c>
    </row>
    <row r="31" spans="1:5" x14ac:dyDescent="0.25">
      <c r="A31" s="330" t="s">
        <v>662</v>
      </c>
      <c r="B31" s="330"/>
      <c r="C31" s="330"/>
      <c r="D31" s="177">
        <v>4</v>
      </c>
      <c r="E31" s="178">
        <v>8820</v>
      </c>
    </row>
    <row r="32" spans="1:5" x14ac:dyDescent="0.25">
      <c r="A32" s="330" t="s">
        <v>663</v>
      </c>
      <c r="B32" s="330"/>
      <c r="C32" s="330"/>
      <c r="D32" s="177"/>
      <c r="E32" s="178">
        <v>1190</v>
      </c>
    </row>
    <row r="33" spans="1:5" x14ac:dyDescent="0.25">
      <c r="A33" s="339" t="s">
        <v>664</v>
      </c>
      <c r="B33" s="339"/>
      <c r="C33" s="339"/>
      <c r="D33" s="179">
        <v>100</v>
      </c>
      <c r="E33" s="178">
        <v>9480</v>
      </c>
    </row>
    <row r="34" spans="1:5" x14ac:dyDescent="0.25">
      <c r="A34" s="340" t="s">
        <v>658</v>
      </c>
      <c r="B34" s="340"/>
      <c r="C34" s="340"/>
      <c r="D34" s="179"/>
      <c r="E34" s="181">
        <f>SUM(E30:E33)</f>
        <v>58979</v>
      </c>
    </row>
    <row r="35" spans="1:5" x14ac:dyDescent="0.25">
      <c r="A35" s="184"/>
      <c r="B35" s="185"/>
      <c r="C35" s="341"/>
      <c r="D35" s="341"/>
      <c r="E35" s="342"/>
    </row>
    <row r="36" spans="1:5" ht="15.75" thickBot="1" x14ac:dyDescent="0.3">
      <c r="A36" s="186" t="s">
        <v>665</v>
      </c>
      <c r="B36" s="187"/>
      <c r="C36" s="188"/>
      <c r="D36" s="189"/>
      <c r="E36" s="190">
        <f>E26+E34</f>
        <v>103491</v>
      </c>
    </row>
  </sheetData>
  <mergeCells count="29">
    <mergeCell ref="A32:C32"/>
    <mergeCell ref="A33:C33"/>
    <mergeCell ref="A34:C34"/>
    <mergeCell ref="C35:E35"/>
    <mergeCell ref="A25:C25"/>
    <mergeCell ref="A26:C26"/>
    <mergeCell ref="A27:E27"/>
    <mergeCell ref="A29:C29"/>
    <mergeCell ref="A30:C30"/>
    <mergeCell ref="A31:C31"/>
    <mergeCell ref="A24:C24"/>
    <mergeCell ref="A12:C12"/>
    <mergeCell ref="A13:C13"/>
    <mergeCell ref="A14:C14"/>
    <mergeCell ref="A15:C15"/>
    <mergeCell ref="A16:C16"/>
    <mergeCell ref="A17:C17"/>
    <mergeCell ref="A18:C18"/>
    <mergeCell ref="A19:C19"/>
    <mergeCell ref="A21:C21"/>
    <mergeCell ref="A22:C22"/>
    <mergeCell ref="A23:C23"/>
    <mergeCell ref="A9:C11"/>
    <mergeCell ref="D9:E11"/>
    <mergeCell ref="A1:E1"/>
    <mergeCell ref="A2:E2"/>
    <mergeCell ref="A3:E3"/>
    <mergeCell ref="A6:C8"/>
    <mergeCell ref="D6:E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1"/>
  <sheetViews>
    <sheetView topLeftCell="A97" workbookViewId="0">
      <selection activeCell="D98" sqref="D98"/>
    </sheetView>
  </sheetViews>
  <sheetFormatPr defaultColWidth="8.85546875" defaultRowHeight="12" x14ac:dyDescent="0.2"/>
  <cols>
    <col min="1" max="1" width="83.140625" style="191" customWidth="1"/>
    <col min="2" max="2" width="8.85546875" style="191"/>
    <col min="3" max="3" width="17.140625" style="202" customWidth="1"/>
    <col min="4" max="4" width="20.140625" style="202" customWidth="1"/>
    <col min="5" max="5" width="18.85546875" style="202" customWidth="1"/>
    <col min="6" max="6" width="15.5703125" style="202" customWidth="1"/>
    <col min="7" max="16384" width="8.85546875" style="191"/>
  </cols>
  <sheetData>
    <row r="1" spans="1:6" ht="21" customHeight="1" x14ac:dyDescent="0.2">
      <c r="A1" s="286" t="s">
        <v>714</v>
      </c>
      <c r="B1" s="287"/>
      <c r="C1" s="287"/>
      <c r="D1" s="287"/>
      <c r="E1" s="287"/>
      <c r="F1" s="288"/>
    </row>
    <row r="2" spans="1:6" ht="18.75" customHeight="1" x14ac:dyDescent="0.2">
      <c r="A2" s="289" t="s">
        <v>508</v>
      </c>
      <c r="B2" s="287"/>
      <c r="C2" s="287"/>
      <c r="D2" s="287"/>
      <c r="E2" s="287"/>
      <c r="F2" s="288"/>
    </row>
    <row r="3" spans="1:6" x14ac:dyDescent="0.2">
      <c r="A3" s="201"/>
      <c r="F3" s="202" t="s">
        <v>568</v>
      </c>
    </row>
    <row r="4" spans="1:6" x14ac:dyDescent="0.2">
      <c r="A4" s="203" t="s">
        <v>0</v>
      </c>
    </row>
    <row r="5" spans="1:6" s="208" customFormat="1" ht="36" x14ac:dyDescent="0.25">
      <c r="A5" s="204" t="s">
        <v>59</v>
      </c>
      <c r="B5" s="205" t="s">
        <v>60</v>
      </c>
      <c r="C5" s="206" t="s">
        <v>540</v>
      </c>
      <c r="D5" s="206" t="s">
        <v>541</v>
      </c>
      <c r="E5" s="206" t="s">
        <v>542</v>
      </c>
      <c r="F5" s="207" t="s">
        <v>28</v>
      </c>
    </row>
    <row r="6" spans="1:6" ht="12.75" x14ac:dyDescent="0.2">
      <c r="A6" s="209" t="s">
        <v>61</v>
      </c>
      <c r="B6" s="210" t="s">
        <v>62</v>
      </c>
      <c r="C6" s="211">
        <v>11340</v>
      </c>
      <c r="D6" s="212"/>
      <c r="E6" s="212"/>
      <c r="F6" s="213">
        <f>SUM(C6:E6)</f>
        <v>11340</v>
      </c>
    </row>
    <row r="7" spans="1:6" ht="12.75" x14ac:dyDescent="0.2">
      <c r="A7" s="209" t="s">
        <v>63</v>
      </c>
      <c r="B7" s="214" t="s">
        <v>64</v>
      </c>
      <c r="C7" s="215"/>
      <c r="D7" s="212"/>
      <c r="E7" s="212"/>
      <c r="F7" s="213">
        <f t="shared" ref="F7:F70" si="0">SUM(C7:E7)</f>
        <v>0</v>
      </c>
    </row>
    <row r="8" spans="1:6" ht="12.75" x14ac:dyDescent="0.2">
      <c r="A8" s="209" t="s">
        <v>65</v>
      </c>
      <c r="B8" s="214" t="s">
        <v>66</v>
      </c>
      <c r="C8" s="215"/>
      <c r="D8" s="212">
        <v>500</v>
      </c>
      <c r="E8" s="212"/>
      <c r="F8" s="213">
        <f t="shared" si="0"/>
        <v>500</v>
      </c>
    </row>
    <row r="9" spans="1:6" ht="12.75" x14ac:dyDescent="0.2">
      <c r="A9" s="216" t="s">
        <v>67</v>
      </c>
      <c r="B9" s="214" t="s">
        <v>68</v>
      </c>
      <c r="C9" s="215"/>
      <c r="D9" s="212"/>
      <c r="E9" s="212"/>
      <c r="F9" s="213">
        <f t="shared" si="0"/>
        <v>0</v>
      </c>
    </row>
    <row r="10" spans="1:6" ht="12.75" x14ac:dyDescent="0.2">
      <c r="A10" s="216" t="s">
        <v>69</v>
      </c>
      <c r="B10" s="214" t="s">
        <v>70</v>
      </c>
      <c r="C10" s="215"/>
      <c r="D10" s="212"/>
      <c r="E10" s="212"/>
      <c r="F10" s="213">
        <f t="shared" si="0"/>
        <v>0</v>
      </c>
    </row>
    <row r="11" spans="1:6" ht="12.75" x14ac:dyDescent="0.2">
      <c r="A11" s="216" t="s">
        <v>71</v>
      </c>
      <c r="B11" s="214" t="s">
        <v>72</v>
      </c>
      <c r="C11" s="215"/>
      <c r="D11" s="212"/>
      <c r="E11" s="212"/>
      <c r="F11" s="213">
        <f t="shared" si="0"/>
        <v>0</v>
      </c>
    </row>
    <row r="12" spans="1:6" ht="12.75" x14ac:dyDescent="0.2">
      <c r="A12" s="216" t="s">
        <v>73</v>
      </c>
      <c r="B12" s="214" t="s">
        <v>74</v>
      </c>
      <c r="C12" s="215"/>
      <c r="D12" s="212"/>
      <c r="E12" s="212"/>
      <c r="F12" s="213">
        <f t="shared" si="0"/>
        <v>0</v>
      </c>
    </row>
    <row r="13" spans="1:6" ht="12.75" x14ac:dyDescent="0.2">
      <c r="A13" s="216" t="s">
        <v>75</v>
      </c>
      <c r="B13" s="214" t="s">
        <v>76</v>
      </c>
      <c r="C13" s="215"/>
      <c r="D13" s="212"/>
      <c r="E13" s="212"/>
      <c r="F13" s="213">
        <f t="shared" si="0"/>
        <v>0</v>
      </c>
    </row>
    <row r="14" spans="1:6" ht="12.75" x14ac:dyDescent="0.2">
      <c r="A14" s="217" t="s">
        <v>77</v>
      </c>
      <c r="B14" s="214" t="s">
        <v>78</v>
      </c>
      <c r="C14" s="215"/>
      <c r="D14" s="212">
        <v>115</v>
      </c>
      <c r="E14" s="212"/>
      <c r="F14" s="213">
        <f t="shared" si="0"/>
        <v>115</v>
      </c>
    </row>
    <row r="15" spans="1:6" ht="12.75" x14ac:dyDescent="0.2">
      <c r="A15" s="217" t="s">
        <v>79</v>
      </c>
      <c r="B15" s="214" t="s">
        <v>80</v>
      </c>
      <c r="C15" s="215"/>
      <c r="D15" s="212"/>
      <c r="E15" s="212"/>
      <c r="F15" s="213">
        <f t="shared" si="0"/>
        <v>0</v>
      </c>
    </row>
    <row r="16" spans="1:6" ht="12.75" x14ac:dyDescent="0.2">
      <c r="A16" s="217" t="s">
        <v>81</v>
      </c>
      <c r="B16" s="214" t="s">
        <v>82</v>
      </c>
      <c r="C16" s="215"/>
      <c r="D16" s="212"/>
      <c r="E16" s="212"/>
      <c r="F16" s="213">
        <f t="shared" si="0"/>
        <v>0</v>
      </c>
    </row>
    <row r="17" spans="1:6" ht="12.75" x14ac:dyDescent="0.2">
      <c r="A17" s="217" t="s">
        <v>83</v>
      </c>
      <c r="B17" s="214" t="s">
        <v>84</v>
      </c>
      <c r="C17" s="215"/>
      <c r="D17" s="212"/>
      <c r="E17" s="212"/>
      <c r="F17" s="213">
        <f t="shared" si="0"/>
        <v>0</v>
      </c>
    </row>
    <row r="18" spans="1:6" ht="12.75" x14ac:dyDescent="0.2">
      <c r="A18" s="217" t="s">
        <v>666</v>
      </c>
      <c r="B18" s="214" t="s">
        <v>85</v>
      </c>
      <c r="C18" s="215"/>
      <c r="D18" s="212">
        <v>125</v>
      </c>
      <c r="E18" s="212"/>
      <c r="F18" s="213">
        <f t="shared" si="0"/>
        <v>125</v>
      </c>
    </row>
    <row r="19" spans="1:6" s="222" customFormat="1" x14ac:dyDescent="0.2">
      <c r="A19" s="218" t="s">
        <v>353</v>
      </c>
      <c r="B19" s="219" t="s">
        <v>86</v>
      </c>
      <c r="C19" s="220">
        <f>SUM(C6:C18)</f>
        <v>11340</v>
      </c>
      <c r="D19" s="220">
        <f t="shared" ref="D19:E19" si="1">SUM(D6:D18)</f>
        <v>740</v>
      </c>
      <c r="E19" s="220">
        <f t="shared" si="1"/>
        <v>0</v>
      </c>
      <c r="F19" s="221">
        <f t="shared" si="0"/>
        <v>12080</v>
      </c>
    </row>
    <row r="20" spans="1:6" ht="12.75" x14ac:dyDescent="0.2">
      <c r="A20" s="217" t="s">
        <v>87</v>
      </c>
      <c r="B20" s="214" t="s">
        <v>88</v>
      </c>
      <c r="C20" s="215">
        <v>7760</v>
      </c>
      <c r="D20" s="212"/>
      <c r="E20" s="212"/>
      <c r="F20" s="213">
        <f t="shared" si="0"/>
        <v>7760</v>
      </c>
    </row>
    <row r="21" spans="1:6" ht="12.75" x14ac:dyDescent="0.2">
      <c r="A21" s="217" t="s">
        <v>89</v>
      </c>
      <c r="B21" s="214" t="s">
        <v>90</v>
      </c>
      <c r="C21" s="215"/>
      <c r="D21" s="212">
        <v>260</v>
      </c>
      <c r="E21" s="212"/>
      <c r="F21" s="213">
        <f t="shared" si="0"/>
        <v>260</v>
      </c>
    </row>
    <row r="22" spans="1:6" ht="12.75" x14ac:dyDescent="0.2">
      <c r="A22" s="223" t="s">
        <v>91</v>
      </c>
      <c r="B22" s="214" t="s">
        <v>92</v>
      </c>
      <c r="C22" s="215"/>
      <c r="D22" s="212">
        <v>4410</v>
      </c>
      <c r="E22" s="212"/>
      <c r="F22" s="213">
        <f t="shared" si="0"/>
        <v>4410</v>
      </c>
    </row>
    <row r="23" spans="1:6" s="222" customFormat="1" x14ac:dyDescent="0.2">
      <c r="A23" s="224" t="s">
        <v>354</v>
      </c>
      <c r="B23" s="219" t="s">
        <v>93</v>
      </c>
      <c r="C23" s="220">
        <f>SUM(C20:C22)</f>
        <v>7760</v>
      </c>
      <c r="D23" s="220">
        <f t="shared" ref="D23:E23" si="2">SUM(D20:D22)</f>
        <v>4670</v>
      </c>
      <c r="E23" s="220">
        <f t="shared" si="2"/>
        <v>0</v>
      </c>
      <c r="F23" s="213">
        <f t="shared" si="0"/>
        <v>12430</v>
      </c>
    </row>
    <row r="24" spans="1:6" s="222" customFormat="1" x14ac:dyDescent="0.2">
      <c r="A24" s="218" t="s">
        <v>431</v>
      </c>
      <c r="B24" s="219" t="s">
        <v>94</v>
      </c>
      <c r="C24" s="220">
        <f>C19+C23</f>
        <v>19100</v>
      </c>
      <c r="D24" s="220">
        <f t="shared" ref="D24:E24" si="3">D19+D23</f>
        <v>5410</v>
      </c>
      <c r="E24" s="220">
        <f t="shared" si="3"/>
        <v>0</v>
      </c>
      <c r="F24" s="220">
        <f t="shared" ref="F24" si="4">F19+F23</f>
        <v>24510</v>
      </c>
    </row>
    <row r="25" spans="1:6" s="222" customFormat="1" x14ac:dyDescent="0.2">
      <c r="A25" s="224" t="s">
        <v>402</v>
      </c>
      <c r="B25" s="219" t="s">
        <v>95</v>
      </c>
      <c r="C25" s="220">
        <v>3502</v>
      </c>
      <c r="D25" s="225">
        <v>908</v>
      </c>
      <c r="E25" s="225"/>
      <c r="F25" s="221">
        <f t="shared" si="0"/>
        <v>4410</v>
      </c>
    </row>
    <row r="26" spans="1:6" ht="12.75" x14ac:dyDescent="0.2">
      <c r="A26" s="217" t="s">
        <v>96</v>
      </c>
      <c r="B26" s="214" t="s">
        <v>97</v>
      </c>
      <c r="C26" s="215">
        <v>1100</v>
      </c>
      <c r="D26" s="212"/>
      <c r="E26" s="212"/>
      <c r="F26" s="213">
        <f t="shared" si="0"/>
        <v>1100</v>
      </c>
    </row>
    <row r="27" spans="1:6" ht="12.75" x14ac:dyDescent="0.2">
      <c r="A27" s="217" t="s">
        <v>98</v>
      </c>
      <c r="B27" s="214" t="s">
        <v>99</v>
      </c>
      <c r="C27" s="215">
        <v>2000</v>
      </c>
      <c r="D27" s="212"/>
      <c r="E27" s="212"/>
      <c r="F27" s="213">
        <f t="shared" si="0"/>
        <v>2000</v>
      </c>
    </row>
    <row r="28" spans="1:6" ht="12.75" x14ac:dyDescent="0.2">
      <c r="A28" s="217" t="s">
        <v>100</v>
      </c>
      <c r="B28" s="214" t="s">
        <v>101</v>
      </c>
      <c r="C28" s="215"/>
      <c r="D28" s="212"/>
      <c r="E28" s="212"/>
      <c r="F28" s="213">
        <f t="shared" si="0"/>
        <v>0</v>
      </c>
    </row>
    <row r="29" spans="1:6" s="222" customFormat="1" x14ac:dyDescent="0.2">
      <c r="A29" s="224" t="s">
        <v>355</v>
      </c>
      <c r="B29" s="219" t="s">
        <v>102</v>
      </c>
      <c r="C29" s="220">
        <f>SUM(C26:C28)</f>
        <v>3100</v>
      </c>
      <c r="D29" s="220">
        <f t="shared" ref="D29:E29" si="5">SUM(D26:D28)</f>
        <v>0</v>
      </c>
      <c r="E29" s="220">
        <f t="shared" si="5"/>
        <v>0</v>
      </c>
      <c r="F29" s="221">
        <f t="shared" si="0"/>
        <v>3100</v>
      </c>
    </row>
    <row r="30" spans="1:6" ht="12.75" x14ac:dyDescent="0.2">
      <c r="A30" s="217" t="s">
        <v>103</v>
      </c>
      <c r="B30" s="214" t="s">
        <v>104</v>
      </c>
      <c r="C30" s="215">
        <v>1400</v>
      </c>
      <c r="D30" s="212"/>
      <c r="E30" s="212"/>
      <c r="F30" s="213">
        <f t="shared" si="0"/>
        <v>1400</v>
      </c>
    </row>
    <row r="31" spans="1:6" ht="12.75" x14ac:dyDescent="0.2">
      <c r="A31" s="217" t="s">
        <v>105</v>
      </c>
      <c r="B31" s="214" t="s">
        <v>106</v>
      </c>
      <c r="C31" s="215">
        <v>300</v>
      </c>
      <c r="D31" s="212"/>
      <c r="E31" s="212"/>
      <c r="F31" s="213">
        <f t="shared" si="0"/>
        <v>300</v>
      </c>
    </row>
    <row r="32" spans="1:6" s="222" customFormat="1" ht="15" customHeight="1" x14ac:dyDescent="0.2">
      <c r="A32" s="224" t="s">
        <v>432</v>
      </c>
      <c r="B32" s="219" t="s">
        <v>107</v>
      </c>
      <c r="C32" s="220">
        <f>SUM(C30:C31)</f>
        <v>1700</v>
      </c>
      <c r="D32" s="220">
        <f t="shared" ref="D32" si="6">SUM(D31)</f>
        <v>0</v>
      </c>
      <c r="E32" s="220">
        <f t="shared" ref="E32" si="7">SUM(E31)</f>
        <v>0</v>
      </c>
      <c r="F32" s="221">
        <f t="shared" si="0"/>
        <v>1700</v>
      </c>
    </row>
    <row r="33" spans="1:6" ht="12.75" x14ac:dyDescent="0.2">
      <c r="A33" s="217" t="s">
        <v>108</v>
      </c>
      <c r="B33" s="214" t="s">
        <v>109</v>
      </c>
      <c r="C33" s="215">
        <v>3056</v>
      </c>
      <c r="D33" s="212"/>
      <c r="E33" s="212"/>
      <c r="F33" s="213">
        <f t="shared" si="0"/>
        <v>3056</v>
      </c>
    </row>
    <row r="34" spans="1:6" ht="12.75" x14ac:dyDescent="0.2">
      <c r="A34" s="217" t="s">
        <v>110</v>
      </c>
      <c r="B34" s="214" t="s">
        <v>111</v>
      </c>
      <c r="C34" s="215">
        <v>300</v>
      </c>
      <c r="D34" s="212"/>
      <c r="E34" s="212"/>
      <c r="F34" s="213">
        <f t="shared" si="0"/>
        <v>300</v>
      </c>
    </row>
    <row r="35" spans="1:6" ht="12.75" x14ac:dyDescent="0.2">
      <c r="A35" s="217" t="s">
        <v>403</v>
      </c>
      <c r="B35" s="214" t="s">
        <v>112</v>
      </c>
      <c r="C35" s="215">
        <v>2000</v>
      </c>
      <c r="D35" s="212">
        <v>500</v>
      </c>
      <c r="E35" s="212"/>
      <c r="F35" s="213">
        <f t="shared" si="0"/>
        <v>2500</v>
      </c>
    </row>
    <row r="36" spans="1:6" ht="12.75" x14ac:dyDescent="0.2">
      <c r="A36" s="217" t="s">
        <v>113</v>
      </c>
      <c r="B36" s="214" t="s">
        <v>114</v>
      </c>
      <c r="C36" s="215">
        <v>2450</v>
      </c>
      <c r="D36" s="212"/>
      <c r="E36" s="212"/>
      <c r="F36" s="213">
        <f t="shared" si="0"/>
        <v>2450</v>
      </c>
    </row>
    <row r="37" spans="1:6" ht="12.75" x14ac:dyDescent="0.2">
      <c r="A37" s="226" t="s">
        <v>404</v>
      </c>
      <c r="B37" s="214" t="s">
        <v>115</v>
      </c>
      <c r="C37" s="215"/>
      <c r="D37" s="212"/>
      <c r="E37" s="212"/>
      <c r="F37" s="213">
        <f t="shared" si="0"/>
        <v>0</v>
      </c>
    </row>
    <row r="38" spans="1:6" ht="12.75" x14ac:dyDescent="0.2">
      <c r="A38" s="223" t="s">
        <v>116</v>
      </c>
      <c r="B38" s="214" t="s">
        <v>117</v>
      </c>
      <c r="C38" s="215">
        <v>1500</v>
      </c>
      <c r="D38" s="212"/>
      <c r="E38" s="212"/>
      <c r="F38" s="213">
        <f t="shared" si="0"/>
        <v>1500</v>
      </c>
    </row>
    <row r="39" spans="1:6" ht="12.75" x14ac:dyDescent="0.2">
      <c r="A39" s="217" t="s">
        <v>405</v>
      </c>
      <c r="B39" s="214" t="s">
        <v>118</v>
      </c>
      <c r="C39" s="215">
        <v>7400</v>
      </c>
      <c r="D39" s="212"/>
      <c r="E39" s="212"/>
      <c r="F39" s="213">
        <f t="shared" si="0"/>
        <v>7400</v>
      </c>
    </row>
    <row r="40" spans="1:6" s="222" customFormat="1" x14ac:dyDescent="0.2">
      <c r="A40" s="224" t="s">
        <v>356</v>
      </c>
      <c r="B40" s="219" t="s">
        <v>119</v>
      </c>
      <c r="C40" s="220">
        <f>SUM(C33:C39)</f>
        <v>16706</v>
      </c>
      <c r="D40" s="220">
        <f t="shared" ref="D40:E40" si="8">SUM(D33:D39)</f>
        <v>500</v>
      </c>
      <c r="E40" s="220">
        <f t="shared" si="8"/>
        <v>0</v>
      </c>
      <c r="F40" s="221">
        <f t="shared" si="0"/>
        <v>17206</v>
      </c>
    </row>
    <row r="41" spans="1:6" ht="12.75" x14ac:dyDescent="0.2">
      <c r="A41" s="217" t="s">
        <v>120</v>
      </c>
      <c r="B41" s="214" t="s">
        <v>121</v>
      </c>
      <c r="C41" s="215"/>
      <c r="D41" s="212">
        <v>20</v>
      </c>
      <c r="E41" s="212"/>
      <c r="F41" s="213">
        <f t="shared" si="0"/>
        <v>20</v>
      </c>
    </row>
    <row r="42" spans="1:6" ht="12.75" x14ac:dyDescent="0.2">
      <c r="A42" s="217" t="s">
        <v>122</v>
      </c>
      <c r="B42" s="214" t="s">
        <v>123</v>
      </c>
      <c r="C42" s="215"/>
      <c r="D42" s="212">
        <v>120</v>
      </c>
      <c r="E42" s="212"/>
      <c r="F42" s="213">
        <f t="shared" si="0"/>
        <v>120</v>
      </c>
    </row>
    <row r="43" spans="1:6" s="222" customFormat="1" x14ac:dyDescent="0.2">
      <c r="A43" s="224" t="s">
        <v>357</v>
      </c>
      <c r="B43" s="219" t="s">
        <v>124</v>
      </c>
      <c r="C43" s="220">
        <f>SUM(C41:C42)</f>
        <v>0</v>
      </c>
      <c r="D43" s="220">
        <f t="shared" ref="D43" si="9">SUM(D42,D34)</f>
        <v>120</v>
      </c>
      <c r="E43" s="220">
        <f t="shared" ref="E43" si="10">SUM(E42,E34)</f>
        <v>0</v>
      </c>
      <c r="F43" s="221">
        <f t="shared" si="0"/>
        <v>120</v>
      </c>
    </row>
    <row r="44" spans="1:6" ht="12.75" x14ac:dyDescent="0.2">
      <c r="A44" s="217" t="s">
        <v>125</v>
      </c>
      <c r="B44" s="214" t="s">
        <v>126</v>
      </c>
      <c r="C44" s="215">
        <v>6160</v>
      </c>
      <c r="D44" s="212">
        <v>173</v>
      </c>
      <c r="E44" s="212"/>
      <c r="F44" s="213">
        <f t="shared" si="0"/>
        <v>6333</v>
      </c>
    </row>
    <row r="45" spans="1:6" ht="12.75" x14ac:dyDescent="0.2">
      <c r="A45" s="217" t="s">
        <v>693</v>
      </c>
      <c r="B45" s="214" t="s">
        <v>128</v>
      </c>
      <c r="C45" s="215">
        <v>5254</v>
      </c>
      <c r="D45" s="212"/>
      <c r="E45" s="212"/>
      <c r="F45" s="213">
        <f t="shared" si="0"/>
        <v>5254</v>
      </c>
    </row>
    <row r="46" spans="1:6" ht="12.75" x14ac:dyDescent="0.2">
      <c r="A46" s="217" t="s">
        <v>406</v>
      </c>
      <c r="B46" s="214" t="s">
        <v>129</v>
      </c>
      <c r="C46" s="215"/>
      <c r="D46" s="212"/>
      <c r="E46" s="212"/>
      <c r="F46" s="213">
        <f t="shared" si="0"/>
        <v>0</v>
      </c>
    </row>
    <row r="47" spans="1:6" ht="12.75" x14ac:dyDescent="0.2">
      <c r="A47" s="217" t="s">
        <v>407</v>
      </c>
      <c r="B47" s="214" t="s">
        <v>130</v>
      </c>
      <c r="C47" s="215"/>
      <c r="D47" s="212"/>
      <c r="E47" s="212"/>
      <c r="F47" s="213">
        <f t="shared" si="0"/>
        <v>0</v>
      </c>
    </row>
    <row r="48" spans="1:6" ht="12.75" x14ac:dyDescent="0.2">
      <c r="A48" s="217" t="s">
        <v>131</v>
      </c>
      <c r="B48" s="214" t="s">
        <v>132</v>
      </c>
      <c r="C48" s="215">
        <v>60</v>
      </c>
      <c r="D48" s="212"/>
      <c r="E48" s="212"/>
      <c r="F48" s="213">
        <f t="shared" si="0"/>
        <v>60</v>
      </c>
    </row>
    <row r="49" spans="1:6" s="222" customFormat="1" x14ac:dyDescent="0.2">
      <c r="A49" s="224" t="s">
        <v>358</v>
      </c>
      <c r="B49" s="219" t="s">
        <v>133</v>
      </c>
      <c r="C49" s="220">
        <f>SUM(C44:C48)</f>
        <v>11474</v>
      </c>
      <c r="D49" s="220">
        <v>813</v>
      </c>
      <c r="E49" s="220">
        <f t="shared" ref="E49" si="11">SUM(E48)</f>
        <v>0</v>
      </c>
      <c r="F49" s="221">
        <f t="shared" si="0"/>
        <v>12287</v>
      </c>
    </row>
    <row r="50" spans="1:6" s="222" customFormat="1" x14ac:dyDescent="0.2">
      <c r="A50" s="224" t="s">
        <v>359</v>
      </c>
      <c r="B50" s="219" t="s">
        <v>134</v>
      </c>
      <c r="C50" s="220">
        <f>C29+C32+C40+C43+C49</f>
        <v>32980</v>
      </c>
      <c r="D50" s="220">
        <v>813</v>
      </c>
      <c r="E50" s="220">
        <f t="shared" ref="E50" si="12">E29+E32+E40+E43+E49</f>
        <v>0</v>
      </c>
      <c r="F50" s="221">
        <f t="shared" si="0"/>
        <v>33793</v>
      </c>
    </row>
    <row r="51" spans="1:6" ht="12.75" x14ac:dyDescent="0.2">
      <c r="A51" s="227" t="s">
        <v>135</v>
      </c>
      <c r="B51" s="214" t="s">
        <v>136</v>
      </c>
      <c r="C51" s="215"/>
      <c r="D51" s="212"/>
      <c r="E51" s="212"/>
      <c r="F51" s="213">
        <f t="shared" si="0"/>
        <v>0</v>
      </c>
    </row>
    <row r="52" spans="1:6" ht="12.75" x14ac:dyDescent="0.2">
      <c r="A52" s="227" t="s">
        <v>360</v>
      </c>
      <c r="B52" s="214" t="s">
        <v>137</v>
      </c>
      <c r="C52" s="215"/>
      <c r="D52" s="212"/>
      <c r="E52" s="212"/>
      <c r="F52" s="213">
        <f t="shared" si="0"/>
        <v>0</v>
      </c>
    </row>
    <row r="53" spans="1:6" ht="12.75" x14ac:dyDescent="0.2">
      <c r="A53" s="228" t="s">
        <v>408</v>
      </c>
      <c r="B53" s="214" t="s">
        <v>138</v>
      </c>
      <c r="C53" s="215"/>
      <c r="D53" s="212"/>
      <c r="E53" s="212"/>
      <c r="F53" s="213">
        <f t="shared" si="0"/>
        <v>0</v>
      </c>
    </row>
    <row r="54" spans="1:6" ht="12.75" x14ac:dyDescent="0.2">
      <c r="A54" s="228" t="s">
        <v>409</v>
      </c>
      <c r="B54" s="214" t="s">
        <v>139</v>
      </c>
      <c r="C54" s="215"/>
      <c r="D54" s="212"/>
      <c r="E54" s="212"/>
      <c r="F54" s="213">
        <f t="shared" si="0"/>
        <v>0</v>
      </c>
    </row>
    <row r="55" spans="1:6" ht="12.75" x14ac:dyDescent="0.2">
      <c r="A55" s="228" t="s">
        <v>410</v>
      </c>
      <c r="B55" s="214" t="s">
        <v>140</v>
      </c>
      <c r="C55" s="215"/>
      <c r="D55" s="212"/>
      <c r="E55" s="212"/>
      <c r="F55" s="213">
        <f t="shared" si="0"/>
        <v>0</v>
      </c>
    </row>
    <row r="56" spans="1:6" ht="12.75" x14ac:dyDescent="0.2">
      <c r="A56" s="227" t="s">
        <v>411</v>
      </c>
      <c r="B56" s="214" t="s">
        <v>141</v>
      </c>
      <c r="C56" s="215"/>
      <c r="D56" s="212"/>
      <c r="E56" s="212">
        <v>140</v>
      </c>
      <c r="F56" s="213">
        <f t="shared" si="0"/>
        <v>140</v>
      </c>
    </row>
    <row r="57" spans="1:6" ht="12.75" x14ac:dyDescent="0.2">
      <c r="A57" s="227" t="s">
        <v>667</v>
      </c>
      <c r="B57" s="214" t="s">
        <v>142</v>
      </c>
      <c r="C57" s="215"/>
      <c r="D57" s="212"/>
      <c r="E57" s="212">
        <v>900</v>
      </c>
      <c r="F57" s="213">
        <f t="shared" si="0"/>
        <v>900</v>
      </c>
    </row>
    <row r="58" spans="1:6" ht="25.5" x14ac:dyDescent="0.2">
      <c r="A58" s="227" t="s">
        <v>701</v>
      </c>
      <c r="B58" s="214" t="s">
        <v>143</v>
      </c>
      <c r="C58" s="215"/>
      <c r="D58" s="212">
        <v>2545</v>
      </c>
      <c r="E58" s="212"/>
      <c r="F58" s="213">
        <f t="shared" si="0"/>
        <v>2545</v>
      </c>
    </row>
    <row r="59" spans="1:6" s="222" customFormat="1" x14ac:dyDescent="0.2">
      <c r="A59" s="229" t="s">
        <v>387</v>
      </c>
      <c r="B59" s="219" t="s">
        <v>144</v>
      </c>
      <c r="C59" s="225">
        <f>SUM(C51:C58)</f>
        <v>0</v>
      </c>
      <c r="D59" s="225">
        <v>2545</v>
      </c>
      <c r="E59" s="225">
        <f>SUM(E52:E58)</f>
        <v>1040</v>
      </c>
      <c r="F59" s="221">
        <f t="shared" si="0"/>
        <v>3585</v>
      </c>
    </row>
    <row r="60" spans="1:6" ht="12.75" x14ac:dyDescent="0.2">
      <c r="A60" s="230" t="s">
        <v>414</v>
      </c>
      <c r="B60" s="214" t="s">
        <v>145</v>
      </c>
      <c r="C60" s="215"/>
      <c r="D60" s="212"/>
      <c r="E60" s="212"/>
      <c r="F60" s="213">
        <f t="shared" si="0"/>
        <v>0</v>
      </c>
    </row>
    <row r="61" spans="1:6" ht="12.75" x14ac:dyDescent="0.2">
      <c r="A61" s="230" t="s">
        <v>146</v>
      </c>
      <c r="B61" s="214" t="s">
        <v>147</v>
      </c>
      <c r="C61" s="215"/>
      <c r="D61" s="212"/>
      <c r="E61" s="212"/>
      <c r="F61" s="213">
        <f t="shared" si="0"/>
        <v>0</v>
      </c>
    </row>
    <row r="62" spans="1:6" ht="12.75" x14ac:dyDescent="0.2">
      <c r="A62" s="230" t="s">
        <v>148</v>
      </c>
      <c r="B62" s="214" t="s">
        <v>149</v>
      </c>
      <c r="C62" s="215"/>
      <c r="D62" s="212"/>
      <c r="E62" s="212"/>
      <c r="F62" s="213">
        <f t="shared" si="0"/>
        <v>0</v>
      </c>
    </row>
    <row r="63" spans="1:6" ht="12.75" x14ac:dyDescent="0.2">
      <c r="A63" s="230" t="s">
        <v>388</v>
      </c>
      <c r="B63" s="214" t="s">
        <v>150</v>
      </c>
      <c r="C63" s="215"/>
      <c r="D63" s="212"/>
      <c r="E63" s="212"/>
      <c r="F63" s="213">
        <f t="shared" si="0"/>
        <v>0</v>
      </c>
    </row>
    <row r="64" spans="1:6" ht="12.75" x14ac:dyDescent="0.2">
      <c r="A64" s="230" t="s">
        <v>415</v>
      </c>
      <c r="B64" s="214" t="s">
        <v>151</v>
      </c>
      <c r="C64" s="215"/>
      <c r="D64" s="212"/>
      <c r="E64" s="212"/>
      <c r="F64" s="213">
        <f t="shared" si="0"/>
        <v>0</v>
      </c>
    </row>
    <row r="65" spans="1:6" ht="25.5" x14ac:dyDescent="0.2">
      <c r="A65" s="230" t="s">
        <v>702</v>
      </c>
      <c r="B65" s="214" t="s">
        <v>152</v>
      </c>
      <c r="C65" s="215"/>
      <c r="D65" s="212">
        <v>5640</v>
      </c>
      <c r="E65" s="212"/>
      <c r="F65" s="213">
        <f t="shared" si="0"/>
        <v>5640</v>
      </c>
    </row>
    <row r="66" spans="1:6" ht="12.75" x14ac:dyDescent="0.2">
      <c r="A66" s="230" t="s">
        <v>416</v>
      </c>
      <c r="B66" s="214" t="s">
        <v>153</v>
      </c>
      <c r="C66" s="215"/>
      <c r="D66" s="212"/>
      <c r="E66" s="212"/>
      <c r="F66" s="213">
        <f t="shared" si="0"/>
        <v>0</v>
      </c>
    </row>
    <row r="67" spans="1:6" ht="12.75" x14ac:dyDescent="0.2">
      <c r="A67" s="230" t="s">
        <v>417</v>
      </c>
      <c r="B67" s="214" t="s">
        <v>154</v>
      </c>
      <c r="C67" s="215"/>
      <c r="D67" s="212"/>
      <c r="E67" s="212"/>
      <c r="F67" s="213">
        <f t="shared" si="0"/>
        <v>0</v>
      </c>
    </row>
    <row r="68" spans="1:6" ht="12.75" x14ac:dyDescent="0.2">
      <c r="A68" s="230" t="s">
        <v>155</v>
      </c>
      <c r="B68" s="214" t="s">
        <v>156</v>
      </c>
      <c r="C68" s="215"/>
      <c r="D68" s="212"/>
      <c r="E68" s="212"/>
      <c r="F68" s="213">
        <f t="shared" si="0"/>
        <v>0</v>
      </c>
    </row>
    <row r="69" spans="1:6" ht="12.75" x14ac:dyDescent="0.2">
      <c r="A69" s="231" t="s">
        <v>157</v>
      </c>
      <c r="B69" s="214" t="s">
        <v>158</v>
      </c>
      <c r="C69" s="215"/>
      <c r="D69" s="212"/>
      <c r="E69" s="212"/>
      <c r="F69" s="213">
        <f t="shared" si="0"/>
        <v>0</v>
      </c>
    </row>
    <row r="70" spans="1:6" ht="12.75" x14ac:dyDescent="0.2">
      <c r="A70" s="230" t="s">
        <v>670</v>
      </c>
      <c r="B70" s="214" t="s">
        <v>159</v>
      </c>
      <c r="C70" s="215"/>
      <c r="D70" s="212">
        <v>2250</v>
      </c>
      <c r="E70" s="212"/>
      <c r="F70" s="213">
        <f t="shared" si="0"/>
        <v>2250</v>
      </c>
    </row>
    <row r="71" spans="1:6" ht="12.75" x14ac:dyDescent="0.2">
      <c r="A71" s="231" t="s">
        <v>549</v>
      </c>
      <c r="B71" s="214" t="s">
        <v>160</v>
      </c>
      <c r="C71" s="215"/>
      <c r="D71" s="212">
        <v>7067</v>
      </c>
      <c r="E71" s="212"/>
      <c r="F71" s="213">
        <v>6067</v>
      </c>
    </row>
    <row r="72" spans="1:6" ht="12.75" x14ac:dyDescent="0.2">
      <c r="A72" s="231" t="s">
        <v>550</v>
      </c>
      <c r="B72" s="214" t="s">
        <v>160</v>
      </c>
      <c r="C72" s="215"/>
      <c r="D72" s="212">
        <v>20363</v>
      </c>
      <c r="E72" s="212"/>
      <c r="F72" s="213">
        <v>20363</v>
      </c>
    </row>
    <row r="73" spans="1:6" s="222" customFormat="1" x14ac:dyDescent="0.2">
      <c r="A73" s="229" t="s">
        <v>390</v>
      </c>
      <c r="B73" s="219" t="s">
        <v>161</v>
      </c>
      <c r="C73" s="225">
        <v>55582</v>
      </c>
      <c r="D73" s="225">
        <v>44996</v>
      </c>
      <c r="E73" s="225">
        <v>1040</v>
      </c>
      <c r="F73" s="225">
        <v>101618</v>
      </c>
    </row>
    <row r="74" spans="1:6" s="222" customFormat="1" x14ac:dyDescent="0.2">
      <c r="A74" s="232" t="s">
        <v>539</v>
      </c>
      <c r="B74" s="233"/>
      <c r="C74" s="234"/>
      <c r="D74" s="235"/>
      <c r="E74" s="235"/>
      <c r="F74" s="236"/>
    </row>
    <row r="75" spans="1:6" ht="12.75" x14ac:dyDescent="0.2">
      <c r="A75" s="237" t="s">
        <v>162</v>
      </c>
      <c r="B75" s="214" t="s">
        <v>163</v>
      </c>
      <c r="C75" s="215"/>
      <c r="D75" s="212"/>
      <c r="E75" s="212"/>
      <c r="F75" s="213">
        <f t="shared" ref="F75:F120" si="13">SUM(C75:E75)</f>
        <v>0</v>
      </c>
    </row>
    <row r="76" spans="1:6" ht="12.75" x14ac:dyDescent="0.2">
      <c r="A76" s="237" t="s">
        <v>419</v>
      </c>
      <c r="B76" s="214" t="s">
        <v>164</v>
      </c>
      <c r="C76" s="215"/>
      <c r="D76" s="212">
        <v>69023</v>
      </c>
      <c r="E76" s="212"/>
      <c r="F76" s="213">
        <f t="shared" si="13"/>
        <v>69023</v>
      </c>
    </row>
    <row r="77" spans="1:6" ht="12.75" x14ac:dyDescent="0.2">
      <c r="A77" s="237" t="s">
        <v>165</v>
      </c>
      <c r="B77" s="214" t="s">
        <v>166</v>
      </c>
      <c r="C77" s="215"/>
      <c r="D77" s="212"/>
      <c r="E77" s="212"/>
      <c r="F77" s="213">
        <f t="shared" si="13"/>
        <v>0</v>
      </c>
    </row>
    <row r="78" spans="1:6" ht="12.75" x14ac:dyDescent="0.2">
      <c r="A78" s="237" t="s">
        <v>694</v>
      </c>
      <c r="B78" s="214" t="s">
        <v>168</v>
      </c>
      <c r="C78" s="215">
        <v>14244</v>
      </c>
      <c r="D78" s="212">
        <v>2739</v>
      </c>
      <c r="E78" s="212"/>
      <c r="F78" s="213">
        <f t="shared" si="13"/>
        <v>16983</v>
      </c>
    </row>
    <row r="79" spans="1:6" ht="12.75" x14ac:dyDescent="0.2">
      <c r="A79" s="223" t="s">
        <v>169</v>
      </c>
      <c r="B79" s="214" t="s">
        <v>170</v>
      </c>
      <c r="C79" s="215"/>
      <c r="D79" s="212"/>
      <c r="E79" s="212"/>
      <c r="F79" s="213">
        <f t="shared" si="13"/>
        <v>0</v>
      </c>
    </row>
    <row r="80" spans="1:6" ht="12.75" x14ac:dyDescent="0.2">
      <c r="A80" s="223" t="s">
        <v>171</v>
      </c>
      <c r="B80" s="214" t="s">
        <v>172</v>
      </c>
      <c r="C80" s="215"/>
      <c r="D80" s="212"/>
      <c r="E80" s="212"/>
      <c r="F80" s="213">
        <f t="shared" si="13"/>
        <v>0</v>
      </c>
    </row>
    <row r="81" spans="1:6" ht="12.75" x14ac:dyDescent="0.2">
      <c r="A81" s="223" t="s">
        <v>695</v>
      </c>
      <c r="B81" s="214" t="s">
        <v>174</v>
      </c>
      <c r="C81" s="215">
        <v>3846</v>
      </c>
      <c r="D81" s="212">
        <v>19376</v>
      </c>
      <c r="E81" s="212"/>
      <c r="F81" s="213">
        <f t="shared" si="13"/>
        <v>23222</v>
      </c>
    </row>
    <row r="82" spans="1:6" s="222" customFormat="1" x14ac:dyDescent="0.2">
      <c r="A82" s="238" t="s">
        <v>392</v>
      </c>
      <c r="B82" s="219" t="s">
        <v>175</v>
      </c>
      <c r="C82" s="225">
        <f>SUM(C75:C81)</f>
        <v>18090</v>
      </c>
      <c r="D82" s="225">
        <f t="shared" ref="D82:E82" si="14">SUM(D75:D81)</f>
        <v>91138</v>
      </c>
      <c r="E82" s="225">
        <f t="shared" si="14"/>
        <v>0</v>
      </c>
      <c r="F82" s="221">
        <f t="shared" si="13"/>
        <v>109228</v>
      </c>
    </row>
    <row r="83" spans="1:6" ht="12.75" x14ac:dyDescent="0.2">
      <c r="A83" s="227" t="s">
        <v>176</v>
      </c>
      <c r="B83" s="214" t="s">
        <v>177</v>
      </c>
      <c r="C83" s="215"/>
      <c r="D83" s="215"/>
      <c r="E83" s="215"/>
      <c r="F83" s="213">
        <f t="shared" si="13"/>
        <v>0</v>
      </c>
    </row>
    <row r="84" spans="1:6" ht="12.75" x14ac:dyDescent="0.2">
      <c r="A84" s="227" t="s">
        <v>178</v>
      </c>
      <c r="B84" s="214" t="s">
        <v>179</v>
      </c>
      <c r="C84" s="215"/>
      <c r="D84" s="215"/>
      <c r="E84" s="215"/>
      <c r="F84" s="213">
        <f t="shared" si="13"/>
        <v>0</v>
      </c>
    </row>
    <row r="85" spans="1:6" ht="12.75" x14ac:dyDescent="0.2">
      <c r="A85" s="227" t="s">
        <v>180</v>
      </c>
      <c r="B85" s="214" t="s">
        <v>181</v>
      </c>
      <c r="C85" s="215"/>
      <c r="D85" s="215"/>
      <c r="E85" s="215"/>
      <c r="F85" s="213">
        <f t="shared" si="13"/>
        <v>0</v>
      </c>
    </row>
    <row r="86" spans="1:6" ht="12.75" x14ac:dyDescent="0.2">
      <c r="A86" s="227" t="s">
        <v>182</v>
      </c>
      <c r="B86" s="214" t="s">
        <v>183</v>
      </c>
      <c r="C86" s="215"/>
      <c r="D86" s="215"/>
      <c r="E86" s="215"/>
      <c r="F86" s="213">
        <f t="shared" si="13"/>
        <v>0</v>
      </c>
    </row>
    <row r="87" spans="1:6" s="222" customFormat="1" x14ac:dyDescent="0.2">
      <c r="A87" s="229" t="s">
        <v>393</v>
      </c>
      <c r="B87" s="219" t="s">
        <v>184</v>
      </c>
      <c r="C87" s="220"/>
      <c r="D87" s="220"/>
      <c r="E87" s="220">
        <f t="shared" ref="E87" si="15">SUM(E86)</f>
        <v>0</v>
      </c>
      <c r="F87" s="221">
        <f t="shared" si="13"/>
        <v>0</v>
      </c>
    </row>
    <row r="88" spans="1:6" ht="25.5" x14ac:dyDescent="0.2">
      <c r="A88" s="227" t="s">
        <v>185</v>
      </c>
      <c r="B88" s="214" t="s">
        <v>186</v>
      </c>
      <c r="C88" s="215"/>
      <c r="D88" s="212"/>
      <c r="E88" s="212"/>
      <c r="F88" s="213">
        <f t="shared" si="13"/>
        <v>0</v>
      </c>
    </row>
    <row r="89" spans="1:6" ht="25.5" x14ac:dyDescent="0.2">
      <c r="A89" s="227" t="s">
        <v>420</v>
      </c>
      <c r="B89" s="214" t="s">
        <v>187</v>
      </c>
      <c r="C89" s="215"/>
      <c r="D89" s="212"/>
      <c r="E89" s="212"/>
      <c r="F89" s="213">
        <f t="shared" si="13"/>
        <v>0</v>
      </c>
    </row>
    <row r="90" spans="1:6" ht="25.5" x14ac:dyDescent="0.2">
      <c r="A90" s="227" t="s">
        <v>421</v>
      </c>
      <c r="B90" s="214" t="s">
        <v>188</v>
      </c>
      <c r="C90" s="215"/>
      <c r="D90" s="212"/>
      <c r="E90" s="212"/>
      <c r="F90" s="213">
        <f t="shared" si="13"/>
        <v>0</v>
      </c>
    </row>
    <row r="91" spans="1:6" ht="12.75" x14ac:dyDescent="0.2">
      <c r="A91" s="227" t="s">
        <v>422</v>
      </c>
      <c r="B91" s="214" t="s">
        <v>189</v>
      </c>
      <c r="C91" s="215"/>
      <c r="D91" s="212"/>
      <c r="E91" s="212"/>
      <c r="F91" s="213">
        <f t="shared" si="13"/>
        <v>0</v>
      </c>
    </row>
    <row r="92" spans="1:6" ht="25.5" x14ac:dyDescent="0.2">
      <c r="A92" s="227" t="s">
        <v>423</v>
      </c>
      <c r="B92" s="214" t="s">
        <v>190</v>
      </c>
      <c r="C92" s="215"/>
      <c r="D92" s="212"/>
      <c r="E92" s="212"/>
      <c r="F92" s="213">
        <f t="shared" si="13"/>
        <v>0</v>
      </c>
    </row>
    <row r="93" spans="1:6" ht="25.5" x14ac:dyDescent="0.2">
      <c r="A93" s="227" t="s">
        <v>424</v>
      </c>
      <c r="B93" s="214" t="s">
        <v>191</v>
      </c>
      <c r="C93" s="215"/>
      <c r="D93" s="212"/>
      <c r="E93" s="212"/>
      <c r="F93" s="213">
        <f t="shared" si="13"/>
        <v>0</v>
      </c>
    </row>
    <row r="94" spans="1:6" ht="12.75" x14ac:dyDescent="0.2">
      <c r="A94" s="227" t="s">
        <v>192</v>
      </c>
      <c r="B94" s="214" t="s">
        <v>193</v>
      </c>
      <c r="C94" s="215"/>
      <c r="D94" s="212"/>
      <c r="E94" s="212"/>
      <c r="F94" s="213">
        <f t="shared" si="13"/>
        <v>0</v>
      </c>
    </row>
    <row r="95" spans="1:6" ht="12.75" x14ac:dyDescent="0.2">
      <c r="A95" s="227" t="s">
        <v>425</v>
      </c>
      <c r="B95" s="214" t="s">
        <v>194</v>
      </c>
      <c r="C95" s="215"/>
      <c r="D95" s="212"/>
      <c r="E95" s="212"/>
      <c r="F95" s="213">
        <f t="shared" si="13"/>
        <v>0</v>
      </c>
    </row>
    <row r="96" spans="1:6" x14ac:dyDescent="0.2">
      <c r="A96" s="229" t="s">
        <v>394</v>
      </c>
      <c r="B96" s="219" t="s">
        <v>195</v>
      </c>
      <c r="C96" s="215">
        <f t="shared" ref="C96" si="16">SUM(C95)</f>
        <v>0</v>
      </c>
      <c r="D96" s="215">
        <f t="shared" ref="D96" si="17">SUM(D95)</f>
        <v>0</v>
      </c>
      <c r="E96" s="215">
        <f t="shared" ref="E96" si="18">SUM(E95)</f>
        <v>0</v>
      </c>
      <c r="F96" s="215">
        <f t="shared" ref="F96" si="19">SUM(F95)</f>
        <v>0</v>
      </c>
    </row>
    <row r="97" spans="1:25" x14ac:dyDescent="0.2">
      <c r="A97" s="232" t="s">
        <v>538</v>
      </c>
      <c r="B97" s="233"/>
      <c r="C97" s="239">
        <v>18090</v>
      </c>
      <c r="D97" s="240">
        <v>91138</v>
      </c>
      <c r="E97" s="240"/>
      <c r="F97" s="241">
        <f t="shared" si="13"/>
        <v>109228</v>
      </c>
    </row>
    <row r="98" spans="1:25" s="222" customFormat="1" x14ac:dyDescent="0.2">
      <c r="A98" s="242" t="s">
        <v>433</v>
      </c>
      <c r="B98" s="243" t="s">
        <v>196</v>
      </c>
      <c r="C98" s="244">
        <v>73672</v>
      </c>
      <c r="D98" s="244">
        <v>136134</v>
      </c>
      <c r="E98" s="244">
        <v>1040</v>
      </c>
      <c r="F98" s="244">
        <v>210846</v>
      </c>
    </row>
    <row r="99" spans="1:25" ht="12.75" x14ac:dyDescent="0.2">
      <c r="A99" s="227" t="s">
        <v>426</v>
      </c>
      <c r="B99" s="217" t="s">
        <v>197</v>
      </c>
      <c r="C99" s="245"/>
      <c r="D99" s="246"/>
      <c r="E99" s="246"/>
      <c r="F99" s="213">
        <f t="shared" si="13"/>
        <v>0</v>
      </c>
      <c r="G99" s="247"/>
      <c r="H99" s="247"/>
      <c r="I99" s="247"/>
      <c r="J99" s="247"/>
      <c r="K99" s="247"/>
      <c r="L99" s="247"/>
      <c r="M99" s="247"/>
      <c r="N99" s="247"/>
      <c r="O99" s="247"/>
      <c r="P99" s="247"/>
      <c r="Q99" s="247"/>
      <c r="R99" s="247"/>
      <c r="S99" s="247"/>
      <c r="T99" s="247"/>
      <c r="U99" s="247"/>
      <c r="V99" s="247"/>
      <c r="W99" s="247"/>
      <c r="X99" s="248"/>
      <c r="Y99" s="248"/>
    </row>
    <row r="100" spans="1:25" ht="12.75" x14ac:dyDescent="0.2">
      <c r="A100" s="227" t="s">
        <v>198</v>
      </c>
      <c r="B100" s="217" t="s">
        <v>199</v>
      </c>
      <c r="C100" s="245"/>
      <c r="D100" s="246"/>
      <c r="E100" s="246"/>
      <c r="F100" s="213">
        <f t="shared" si="13"/>
        <v>0</v>
      </c>
      <c r="G100" s="247"/>
      <c r="H100" s="247"/>
      <c r="I100" s="247"/>
      <c r="J100" s="247"/>
      <c r="K100" s="247"/>
      <c r="L100" s="247"/>
      <c r="M100" s="247"/>
      <c r="N100" s="247"/>
      <c r="O100" s="247"/>
      <c r="P100" s="247"/>
      <c r="Q100" s="247"/>
      <c r="R100" s="247"/>
      <c r="S100" s="247"/>
      <c r="T100" s="247"/>
      <c r="U100" s="247"/>
      <c r="V100" s="247"/>
      <c r="W100" s="247"/>
      <c r="X100" s="248"/>
      <c r="Y100" s="248"/>
    </row>
    <row r="101" spans="1:25" ht="12.75" x14ac:dyDescent="0.2">
      <c r="A101" s="227" t="s">
        <v>427</v>
      </c>
      <c r="B101" s="217" t="s">
        <v>200</v>
      </c>
      <c r="C101" s="245"/>
      <c r="D101" s="246"/>
      <c r="E101" s="246"/>
      <c r="F101" s="213">
        <f t="shared" si="13"/>
        <v>0</v>
      </c>
      <c r="G101" s="247"/>
      <c r="H101" s="247"/>
      <c r="I101" s="247"/>
      <c r="J101" s="247"/>
      <c r="K101" s="247"/>
      <c r="L101" s="247"/>
      <c r="M101" s="247"/>
      <c r="N101" s="247"/>
      <c r="O101" s="247"/>
      <c r="P101" s="247"/>
      <c r="Q101" s="247"/>
      <c r="R101" s="247"/>
      <c r="S101" s="247"/>
      <c r="T101" s="247"/>
      <c r="U101" s="247"/>
      <c r="V101" s="247"/>
      <c r="W101" s="247"/>
      <c r="X101" s="248"/>
      <c r="Y101" s="248"/>
    </row>
    <row r="102" spans="1:25" s="222" customFormat="1" x14ac:dyDescent="0.2">
      <c r="A102" s="229" t="s">
        <v>395</v>
      </c>
      <c r="B102" s="224" t="s">
        <v>201</v>
      </c>
      <c r="C102" s="249">
        <f t="shared" ref="C102" si="20">SUM(C101)</f>
        <v>0</v>
      </c>
      <c r="D102" s="249">
        <f t="shared" ref="D102" si="21">SUM(D101)</f>
        <v>0</v>
      </c>
      <c r="E102" s="249">
        <f t="shared" ref="E102" si="22">SUM(E101)</f>
        <v>0</v>
      </c>
      <c r="F102" s="221">
        <f t="shared" si="13"/>
        <v>0</v>
      </c>
      <c r="G102" s="250"/>
      <c r="H102" s="250"/>
      <c r="I102" s="250"/>
      <c r="J102" s="250"/>
      <c r="K102" s="250"/>
      <c r="L102" s="250"/>
      <c r="M102" s="250"/>
      <c r="N102" s="250"/>
      <c r="O102" s="250"/>
      <c r="P102" s="250"/>
      <c r="Q102" s="250"/>
      <c r="R102" s="250"/>
      <c r="S102" s="250"/>
      <c r="T102" s="250"/>
      <c r="U102" s="250"/>
      <c r="V102" s="250"/>
      <c r="W102" s="250"/>
      <c r="X102" s="251"/>
      <c r="Y102" s="251"/>
    </row>
    <row r="103" spans="1:25" ht="12.75" x14ac:dyDescent="0.2">
      <c r="A103" s="252" t="s">
        <v>428</v>
      </c>
      <c r="B103" s="217" t="s">
        <v>202</v>
      </c>
      <c r="C103" s="253"/>
      <c r="D103" s="254"/>
      <c r="E103" s="254"/>
      <c r="F103" s="213">
        <f t="shared" si="13"/>
        <v>0</v>
      </c>
      <c r="G103" s="255"/>
      <c r="H103" s="255"/>
      <c r="I103" s="255"/>
      <c r="J103" s="255"/>
      <c r="K103" s="255"/>
      <c r="L103" s="255"/>
      <c r="M103" s="255"/>
      <c r="N103" s="255"/>
      <c r="O103" s="255"/>
      <c r="P103" s="255"/>
      <c r="Q103" s="255"/>
      <c r="R103" s="255"/>
      <c r="S103" s="255"/>
      <c r="T103" s="255"/>
      <c r="U103" s="255"/>
      <c r="V103" s="255"/>
      <c r="W103" s="255"/>
      <c r="X103" s="248"/>
      <c r="Y103" s="248"/>
    </row>
    <row r="104" spans="1:25" ht="12.75" x14ac:dyDescent="0.2">
      <c r="A104" s="252" t="s">
        <v>398</v>
      </c>
      <c r="B104" s="217" t="s">
        <v>203</v>
      </c>
      <c r="C104" s="253"/>
      <c r="D104" s="254"/>
      <c r="E104" s="254"/>
      <c r="F104" s="213">
        <f t="shared" si="13"/>
        <v>0</v>
      </c>
      <c r="G104" s="255"/>
      <c r="H104" s="255"/>
      <c r="I104" s="255"/>
      <c r="J104" s="255"/>
      <c r="K104" s="255"/>
      <c r="L104" s="255"/>
      <c r="M104" s="255"/>
      <c r="N104" s="255"/>
      <c r="O104" s="255"/>
      <c r="P104" s="255"/>
      <c r="Q104" s="255"/>
      <c r="R104" s="255"/>
      <c r="S104" s="255"/>
      <c r="T104" s="255"/>
      <c r="U104" s="255"/>
      <c r="V104" s="255"/>
      <c r="W104" s="255"/>
      <c r="X104" s="248"/>
      <c r="Y104" s="248"/>
    </row>
    <row r="105" spans="1:25" ht="12.75" x14ac:dyDescent="0.2">
      <c r="A105" s="227" t="s">
        <v>204</v>
      </c>
      <c r="B105" s="217" t="s">
        <v>205</v>
      </c>
      <c r="C105" s="245"/>
      <c r="D105" s="246"/>
      <c r="E105" s="246"/>
      <c r="F105" s="213">
        <f t="shared" si="13"/>
        <v>0</v>
      </c>
      <c r="G105" s="247"/>
      <c r="H105" s="247"/>
      <c r="I105" s="247"/>
      <c r="J105" s="247"/>
      <c r="K105" s="247"/>
      <c r="L105" s="247"/>
      <c r="M105" s="247"/>
      <c r="N105" s="247"/>
      <c r="O105" s="247"/>
      <c r="P105" s="247"/>
      <c r="Q105" s="247"/>
      <c r="R105" s="247"/>
      <c r="S105" s="247"/>
      <c r="T105" s="247"/>
      <c r="U105" s="247"/>
      <c r="V105" s="247"/>
      <c r="W105" s="247"/>
      <c r="X105" s="248"/>
      <c r="Y105" s="248"/>
    </row>
    <row r="106" spans="1:25" ht="12.75" x14ac:dyDescent="0.2">
      <c r="A106" s="227" t="s">
        <v>429</v>
      </c>
      <c r="B106" s="217" t="s">
        <v>206</v>
      </c>
      <c r="C106" s="245"/>
      <c r="D106" s="246"/>
      <c r="E106" s="246"/>
      <c r="F106" s="213">
        <f t="shared" si="13"/>
        <v>0</v>
      </c>
      <c r="G106" s="247"/>
      <c r="H106" s="247"/>
      <c r="I106" s="247"/>
      <c r="J106" s="247"/>
      <c r="K106" s="247"/>
      <c r="L106" s="247"/>
      <c r="M106" s="247"/>
      <c r="N106" s="247"/>
      <c r="O106" s="247"/>
      <c r="P106" s="247"/>
      <c r="Q106" s="247"/>
      <c r="R106" s="247"/>
      <c r="S106" s="247"/>
      <c r="T106" s="247"/>
      <c r="U106" s="247"/>
      <c r="V106" s="247"/>
      <c r="W106" s="247"/>
      <c r="X106" s="248"/>
      <c r="Y106" s="248"/>
    </row>
    <row r="107" spans="1:25" s="222" customFormat="1" x14ac:dyDescent="0.2">
      <c r="A107" s="256" t="s">
        <v>396</v>
      </c>
      <c r="B107" s="224" t="s">
        <v>207</v>
      </c>
      <c r="C107" s="257">
        <f t="shared" ref="C107" si="23">SUM(C106)</f>
        <v>0</v>
      </c>
      <c r="D107" s="257">
        <f t="shared" ref="D107" si="24">SUM(D106)</f>
        <v>0</v>
      </c>
      <c r="E107" s="257">
        <f t="shared" ref="E107" si="25">SUM(E106)</f>
        <v>0</v>
      </c>
      <c r="F107" s="221">
        <f t="shared" si="13"/>
        <v>0</v>
      </c>
      <c r="G107" s="258"/>
      <c r="H107" s="258"/>
      <c r="I107" s="258"/>
      <c r="J107" s="258"/>
      <c r="K107" s="258"/>
      <c r="L107" s="258"/>
      <c r="M107" s="258"/>
      <c r="N107" s="258"/>
      <c r="O107" s="258"/>
      <c r="P107" s="258"/>
      <c r="Q107" s="258"/>
      <c r="R107" s="258"/>
      <c r="S107" s="258"/>
      <c r="T107" s="258"/>
      <c r="U107" s="258"/>
      <c r="V107" s="258"/>
      <c r="W107" s="258"/>
      <c r="X107" s="251"/>
      <c r="Y107" s="251"/>
    </row>
    <row r="108" spans="1:25" ht="12.75" x14ac:dyDescent="0.2">
      <c r="A108" s="252" t="s">
        <v>208</v>
      </c>
      <c r="B108" s="217" t="s">
        <v>209</v>
      </c>
      <c r="C108" s="253"/>
      <c r="D108" s="254"/>
      <c r="E108" s="254"/>
      <c r="F108" s="213">
        <f t="shared" si="13"/>
        <v>0</v>
      </c>
      <c r="G108" s="255"/>
      <c r="H108" s="255"/>
      <c r="I108" s="255"/>
      <c r="J108" s="255"/>
      <c r="K108" s="255"/>
      <c r="L108" s="255"/>
      <c r="M108" s="255"/>
      <c r="N108" s="255"/>
      <c r="O108" s="255"/>
      <c r="P108" s="255"/>
      <c r="Q108" s="255"/>
      <c r="R108" s="255"/>
      <c r="S108" s="255"/>
      <c r="T108" s="255"/>
      <c r="U108" s="255"/>
      <c r="V108" s="255"/>
      <c r="W108" s="255"/>
      <c r="X108" s="248"/>
      <c r="Y108" s="248"/>
    </row>
    <row r="109" spans="1:25" ht="12.75" x14ac:dyDescent="0.2">
      <c r="A109" s="252" t="s">
        <v>210</v>
      </c>
      <c r="B109" s="217" t="s">
        <v>211</v>
      </c>
      <c r="C109" s="253">
        <v>3303</v>
      </c>
      <c r="D109" s="254"/>
      <c r="E109" s="254"/>
      <c r="F109" s="213">
        <f t="shared" si="13"/>
        <v>3303</v>
      </c>
      <c r="G109" s="255"/>
      <c r="H109" s="255"/>
      <c r="I109" s="255"/>
      <c r="J109" s="255"/>
      <c r="K109" s="255"/>
      <c r="L109" s="255"/>
      <c r="M109" s="255"/>
      <c r="N109" s="255"/>
      <c r="O109" s="255"/>
      <c r="P109" s="255"/>
      <c r="Q109" s="255"/>
      <c r="R109" s="255"/>
      <c r="S109" s="255"/>
      <c r="T109" s="255"/>
      <c r="U109" s="255"/>
      <c r="V109" s="255"/>
      <c r="W109" s="255"/>
      <c r="X109" s="248"/>
      <c r="Y109" s="248"/>
    </row>
    <row r="110" spans="1:25" s="222" customFormat="1" x14ac:dyDescent="0.2">
      <c r="A110" s="256" t="s">
        <v>212</v>
      </c>
      <c r="B110" s="224" t="s">
        <v>213</v>
      </c>
      <c r="C110" s="257">
        <v>74130</v>
      </c>
      <c r="D110" s="257">
        <f t="shared" ref="D110" si="26">SUM(D109)</f>
        <v>0</v>
      </c>
      <c r="E110" s="257">
        <f t="shared" ref="E110" si="27">SUM(E109)</f>
        <v>0</v>
      </c>
      <c r="F110" s="221">
        <f t="shared" si="13"/>
        <v>74130</v>
      </c>
      <c r="G110" s="258"/>
      <c r="H110" s="258"/>
      <c r="I110" s="258"/>
      <c r="J110" s="258"/>
      <c r="K110" s="258"/>
      <c r="L110" s="258"/>
      <c r="M110" s="258"/>
      <c r="N110" s="258"/>
      <c r="O110" s="258"/>
      <c r="P110" s="258"/>
      <c r="Q110" s="258"/>
      <c r="R110" s="258"/>
      <c r="S110" s="258"/>
      <c r="T110" s="258"/>
      <c r="U110" s="258"/>
      <c r="V110" s="258"/>
      <c r="W110" s="258"/>
      <c r="X110" s="251"/>
      <c r="Y110" s="251"/>
    </row>
    <row r="111" spans="1:25" ht="12.75" x14ac:dyDescent="0.2">
      <c r="A111" s="252" t="s">
        <v>214</v>
      </c>
      <c r="B111" s="217" t="s">
        <v>215</v>
      </c>
      <c r="C111" s="253"/>
      <c r="D111" s="254"/>
      <c r="E111" s="254"/>
      <c r="F111" s="213">
        <f t="shared" si="13"/>
        <v>0</v>
      </c>
      <c r="G111" s="255"/>
      <c r="H111" s="255"/>
      <c r="I111" s="255"/>
      <c r="J111" s="255"/>
      <c r="K111" s="255"/>
      <c r="L111" s="255"/>
      <c r="M111" s="255"/>
      <c r="N111" s="255"/>
      <c r="O111" s="255"/>
      <c r="P111" s="255"/>
      <c r="Q111" s="255"/>
      <c r="R111" s="255"/>
      <c r="S111" s="255"/>
      <c r="T111" s="255"/>
      <c r="U111" s="255"/>
      <c r="V111" s="255"/>
      <c r="W111" s="255"/>
      <c r="X111" s="248"/>
      <c r="Y111" s="248"/>
    </row>
    <row r="112" spans="1:25" ht="12.75" x14ac:dyDescent="0.2">
      <c r="A112" s="252" t="s">
        <v>216</v>
      </c>
      <c r="B112" s="217" t="s">
        <v>217</v>
      </c>
      <c r="C112" s="253"/>
      <c r="D112" s="254"/>
      <c r="E112" s="254"/>
      <c r="F112" s="213">
        <f t="shared" si="13"/>
        <v>0</v>
      </c>
      <c r="G112" s="255"/>
      <c r="H112" s="255"/>
      <c r="I112" s="255"/>
      <c r="J112" s="255"/>
      <c r="K112" s="255"/>
      <c r="L112" s="255"/>
      <c r="M112" s="255"/>
      <c r="N112" s="255"/>
      <c r="O112" s="255"/>
      <c r="P112" s="255"/>
      <c r="Q112" s="255"/>
      <c r="R112" s="255"/>
      <c r="S112" s="255"/>
      <c r="T112" s="255"/>
      <c r="U112" s="255"/>
      <c r="V112" s="255"/>
      <c r="W112" s="255"/>
      <c r="X112" s="248"/>
      <c r="Y112" s="248"/>
    </row>
    <row r="113" spans="1:25" ht="12.75" x14ac:dyDescent="0.2">
      <c r="A113" s="252" t="s">
        <v>218</v>
      </c>
      <c r="B113" s="217" t="s">
        <v>219</v>
      </c>
      <c r="C113" s="253"/>
      <c r="D113" s="254"/>
      <c r="E113" s="254"/>
      <c r="F113" s="213">
        <f t="shared" si="13"/>
        <v>0</v>
      </c>
      <c r="G113" s="255"/>
      <c r="H113" s="255"/>
      <c r="I113" s="255"/>
      <c r="J113" s="255"/>
      <c r="K113" s="255"/>
      <c r="L113" s="255"/>
      <c r="M113" s="255"/>
      <c r="N113" s="255"/>
      <c r="O113" s="255"/>
      <c r="P113" s="255"/>
      <c r="Q113" s="255"/>
      <c r="R113" s="255"/>
      <c r="S113" s="255"/>
      <c r="T113" s="255"/>
      <c r="U113" s="255"/>
      <c r="V113" s="255"/>
      <c r="W113" s="255"/>
      <c r="X113" s="248"/>
      <c r="Y113" s="248"/>
    </row>
    <row r="114" spans="1:25" s="222" customFormat="1" x14ac:dyDescent="0.2">
      <c r="A114" s="256" t="s">
        <v>397</v>
      </c>
      <c r="B114" s="224" t="s">
        <v>220</v>
      </c>
      <c r="C114" s="257">
        <f>C102+C107+C108+C109+C110+C111+C112+C113</f>
        <v>77433</v>
      </c>
      <c r="D114" s="257">
        <f t="shared" ref="D114:E114" si="28">D102+D107+D108+D109+D110+D111+D112+D113</f>
        <v>0</v>
      </c>
      <c r="E114" s="257">
        <f t="shared" si="28"/>
        <v>0</v>
      </c>
      <c r="F114" s="221">
        <f t="shared" si="13"/>
        <v>77433</v>
      </c>
      <c r="G114" s="258"/>
      <c r="H114" s="258"/>
      <c r="I114" s="258"/>
      <c r="J114" s="258"/>
      <c r="K114" s="258"/>
      <c r="L114" s="258"/>
      <c r="M114" s="258"/>
      <c r="N114" s="258"/>
      <c r="O114" s="258"/>
      <c r="P114" s="258"/>
      <c r="Q114" s="258"/>
      <c r="R114" s="258"/>
      <c r="S114" s="258"/>
      <c r="T114" s="258"/>
      <c r="U114" s="258"/>
      <c r="V114" s="258"/>
      <c r="W114" s="258"/>
      <c r="X114" s="251"/>
      <c r="Y114" s="251"/>
    </row>
    <row r="115" spans="1:25" ht="12.75" x14ac:dyDescent="0.2">
      <c r="A115" s="252" t="s">
        <v>221</v>
      </c>
      <c r="B115" s="217" t="s">
        <v>222</v>
      </c>
      <c r="C115" s="253"/>
      <c r="D115" s="254"/>
      <c r="E115" s="254"/>
      <c r="F115" s="213">
        <f t="shared" si="13"/>
        <v>0</v>
      </c>
      <c r="G115" s="255"/>
      <c r="H115" s="255"/>
      <c r="I115" s="255"/>
      <c r="J115" s="255"/>
      <c r="K115" s="255"/>
      <c r="L115" s="255"/>
      <c r="M115" s="255"/>
      <c r="N115" s="255"/>
      <c r="O115" s="255"/>
      <c r="P115" s="255"/>
      <c r="Q115" s="255"/>
      <c r="R115" s="255"/>
      <c r="S115" s="255"/>
      <c r="T115" s="255"/>
      <c r="U115" s="255"/>
      <c r="V115" s="255"/>
      <c r="W115" s="255"/>
      <c r="X115" s="248"/>
      <c r="Y115" s="248"/>
    </row>
    <row r="116" spans="1:25" ht="12.75" x14ac:dyDescent="0.2">
      <c r="A116" s="227" t="s">
        <v>223</v>
      </c>
      <c r="B116" s="217" t="s">
        <v>224</v>
      </c>
      <c r="C116" s="245"/>
      <c r="D116" s="246"/>
      <c r="E116" s="246"/>
      <c r="F116" s="213">
        <f t="shared" si="13"/>
        <v>0</v>
      </c>
      <c r="G116" s="247"/>
      <c r="H116" s="247"/>
      <c r="I116" s="247"/>
      <c r="J116" s="247"/>
      <c r="K116" s="247"/>
      <c r="L116" s="247"/>
      <c r="M116" s="247"/>
      <c r="N116" s="247"/>
      <c r="O116" s="247"/>
      <c r="P116" s="247"/>
      <c r="Q116" s="247"/>
      <c r="R116" s="247"/>
      <c r="S116" s="247"/>
      <c r="T116" s="247"/>
      <c r="U116" s="247"/>
      <c r="V116" s="247"/>
      <c r="W116" s="247"/>
      <c r="X116" s="248"/>
      <c r="Y116" s="248"/>
    </row>
    <row r="117" spans="1:25" ht="12.75" x14ac:dyDescent="0.2">
      <c r="A117" s="252" t="s">
        <v>430</v>
      </c>
      <c r="B117" s="217" t="s">
        <v>225</v>
      </c>
      <c r="C117" s="253"/>
      <c r="D117" s="254"/>
      <c r="E117" s="254"/>
      <c r="F117" s="213">
        <f t="shared" si="13"/>
        <v>0</v>
      </c>
      <c r="G117" s="255"/>
      <c r="H117" s="255"/>
      <c r="I117" s="255"/>
      <c r="J117" s="255"/>
      <c r="K117" s="255"/>
      <c r="L117" s="255"/>
      <c r="M117" s="255"/>
      <c r="N117" s="255"/>
      <c r="O117" s="255"/>
      <c r="P117" s="255"/>
      <c r="Q117" s="255"/>
      <c r="R117" s="255"/>
      <c r="S117" s="255"/>
      <c r="T117" s="255"/>
      <c r="U117" s="255"/>
      <c r="V117" s="255"/>
      <c r="W117" s="255"/>
      <c r="X117" s="248"/>
      <c r="Y117" s="248"/>
    </row>
    <row r="118" spans="1:25" ht="12.75" x14ac:dyDescent="0.2">
      <c r="A118" s="252" t="s">
        <v>399</v>
      </c>
      <c r="B118" s="217" t="s">
        <v>226</v>
      </c>
      <c r="C118" s="253"/>
      <c r="D118" s="254"/>
      <c r="E118" s="254"/>
      <c r="F118" s="213">
        <f t="shared" si="13"/>
        <v>0</v>
      </c>
      <c r="G118" s="255"/>
      <c r="H118" s="255"/>
      <c r="I118" s="255"/>
      <c r="J118" s="255"/>
      <c r="K118" s="255"/>
      <c r="L118" s="255"/>
      <c r="M118" s="255"/>
      <c r="N118" s="255"/>
      <c r="O118" s="255"/>
      <c r="P118" s="255"/>
      <c r="Q118" s="255"/>
      <c r="R118" s="255"/>
      <c r="S118" s="255"/>
      <c r="T118" s="255"/>
      <c r="U118" s="255"/>
      <c r="V118" s="255"/>
      <c r="W118" s="255"/>
      <c r="X118" s="248"/>
      <c r="Y118" s="248"/>
    </row>
    <row r="119" spans="1:25" s="222" customFormat="1" x14ac:dyDescent="0.2">
      <c r="A119" s="256" t="s">
        <v>400</v>
      </c>
      <c r="B119" s="224" t="s">
        <v>227</v>
      </c>
      <c r="C119" s="257">
        <f t="shared" ref="C119" si="29">SUM(C118)</f>
        <v>0</v>
      </c>
      <c r="D119" s="257">
        <f t="shared" ref="D119" si="30">SUM(D118)</f>
        <v>0</v>
      </c>
      <c r="E119" s="257">
        <f t="shared" ref="E119" si="31">SUM(E118)</f>
        <v>0</v>
      </c>
      <c r="F119" s="221">
        <f t="shared" si="13"/>
        <v>0</v>
      </c>
      <c r="G119" s="258"/>
      <c r="H119" s="258"/>
      <c r="I119" s="258"/>
      <c r="J119" s="258"/>
      <c r="K119" s="258"/>
      <c r="L119" s="258"/>
      <c r="M119" s="258"/>
      <c r="N119" s="258"/>
      <c r="O119" s="258"/>
      <c r="P119" s="258"/>
      <c r="Q119" s="258"/>
      <c r="R119" s="258"/>
      <c r="S119" s="258"/>
      <c r="T119" s="258"/>
      <c r="U119" s="258"/>
      <c r="V119" s="258"/>
      <c r="W119" s="258"/>
      <c r="X119" s="251"/>
      <c r="Y119" s="251"/>
    </row>
    <row r="120" spans="1:25" ht="12.75" x14ac:dyDescent="0.2">
      <c r="A120" s="227" t="s">
        <v>228</v>
      </c>
      <c r="B120" s="217" t="s">
        <v>229</v>
      </c>
      <c r="C120" s="245"/>
      <c r="D120" s="246"/>
      <c r="E120" s="246"/>
      <c r="F120" s="213">
        <f t="shared" si="13"/>
        <v>0</v>
      </c>
      <c r="G120" s="247"/>
      <c r="H120" s="247"/>
      <c r="I120" s="247"/>
      <c r="J120" s="247"/>
      <c r="K120" s="247"/>
      <c r="L120" s="247"/>
      <c r="M120" s="247"/>
      <c r="N120" s="247"/>
      <c r="O120" s="247"/>
      <c r="P120" s="247"/>
      <c r="Q120" s="247"/>
      <c r="R120" s="247"/>
      <c r="S120" s="247"/>
      <c r="T120" s="247"/>
      <c r="U120" s="247"/>
      <c r="V120" s="247"/>
      <c r="W120" s="247"/>
      <c r="X120" s="248"/>
      <c r="Y120" s="248"/>
    </row>
    <row r="121" spans="1:25" s="222" customFormat="1" x14ac:dyDescent="0.2">
      <c r="A121" s="259" t="s">
        <v>434</v>
      </c>
      <c r="B121" s="260" t="s">
        <v>230</v>
      </c>
      <c r="C121" s="261">
        <v>77433</v>
      </c>
      <c r="D121" s="261">
        <v>0</v>
      </c>
      <c r="E121" s="261">
        <v>0</v>
      </c>
      <c r="F121" s="262">
        <v>77433</v>
      </c>
      <c r="G121" s="258"/>
      <c r="H121" s="258"/>
      <c r="I121" s="258"/>
      <c r="J121" s="258"/>
      <c r="K121" s="258"/>
      <c r="L121" s="258"/>
      <c r="M121" s="258"/>
      <c r="N121" s="258"/>
      <c r="O121" s="258"/>
      <c r="P121" s="258"/>
      <c r="Q121" s="258"/>
      <c r="R121" s="258"/>
      <c r="S121" s="258"/>
      <c r="T121" s="258"/>
      <c r="U121" s="258"/>
      <c r="V121" s="258"/>
      <c r="W121" s="258"/>
      <c r="X121" s="251"/>
      <c r="Y121" s="251"/>
    </row>
    <row r="122" spans="1:25" ht="12.75" x14ac:dyDescent="0.25">
      <c r="A122" s="263" t="s">
        <v>471</v>
      </c>
      <c r="B122" s="264"/>
      <c r="C122" s="265">
        <v>151105</v>
      </c>
      <c r="D122" s="265">
        <v>136134</v>
      </c>
      <c r="E122" s="265">
        <v>1040</v>
      </c>
      <c r="F122" s="265">
        <v>288279</v>
      </c>
      <c r="G122" s="248"/>
      <c r="H122" s="248"/>
      <c r="I122" s="248"/>
      <c r="J122" s="248"/>
      <c r="K122" s="248"/>
      <c r="L122" s="248"/>
      <c r="M122" s="248"/>
      <c r="N122" s="248"/>
      <c r="O122" s="248"/>
      <c r="P122" s="248"/>
      <c r="Q122" s="248"/>
      <c r="R122" s="248"/>
      <c r="S122" s="248"/>
      <c r="T122" s="248"/>
      <c r="U122" s="248"/>
      <c r="V122" s="248"/>
      <c r="W122" s="248"/>
      <c r="X122" s="248"/>
      <c r="Y122" s="248"/>
    </row>
    <row r="123" spans="1:25" x14ac:dyDescent="0.2">
      <c r="B123" s="248"/>
      <c r="C123" s="266"/>
      <c r="D123" s="266"/>
      <c r="E123" s="266"/>
      <c r="F123" s="266"/>
      <c r="G123" s="248"/>
      <c r="H123" s="248"/>
      <c r="I123" s="248"/>
      <c r="J123" s="248"/>
      <c r="K123" s="248"/>
      <c r="L123" s="248"/>
      <c r="M123" s="248"/>
      <c r="N123" s="248"/>
      <c r="O123" s="248"/>
      <c r="P123" s="248"/>
      <c r="Q123" s="248"/>
      <c r="R123" s="248"/>
      <c r="S123" s="248"/>
      <c r="T123" s="248"/>
      <c r="U123" s="248"/>
      <c r="V123" s="248"/>
      <c r="W123" s="248"/>
      <c r="X123" s="248"/>
      <c r="Y123" s="248"/>
    </row>
    <row r="124" spans="1:25" x14ac:dyDescent="0.2">
      <c r="B124" s="248"/>
      <c r="C124" s="266"/>
      <c r="D124" s="266"/>
      <c r="E124" s="266"/>
      <c r="F124" s="266"/>
      <c r="G124" s="248"/>
      <c r="H124" s="248"/>
      <c r="I124" s="248"/>
      <c r="J124" s="248"/>
      <c r="K124" s="248"/>
      <c r="L124" s="248"/>
      <c r="M124" s="248"/>
      <c r="N124" s="248"/>
      <c r="O124" s="248"/>
      <c r="P124" s="248"/>
      <c r="Q124" s="248"/>
      <c r="R124" s="248"/>
      <c r="S124" s="248"/>
      <c r="T124" s="248"/>
      <c r="U124" s="248"/>
      <c r="V124" s="248"/>
      <c r="W124" s="248"/>
      <c r="X124" s="248"/>
      <c r="Y124" s="248"/>
    </row>
    <row r="125" spans="1:25" x14ac:dyDescent="0.2">
      <c r="B125" s="248"/>
      <c r="C125" s="266"/>
      <c r="D125" s="266"/>
      <c r="E125" s="266"/>
      <c r="F125" s="266"/>
      <c r="G125" s="248"/>
      <c r="H125" s="248"/>
      <c r="I125" s="248"/>
      <c r="J125" s="248"/>
      <c r="K125" s="248"/>
      <c r="L125" s="248"/>
      <c r="M125" s="248"/>
      <c r="N125" s="248"/>
      <c r="O125" s="248"/>
      <c r="P125" s="248"/>
      <c r="Q125" s="248"/>
      <c r="R125" s="248"/>
      <c r="S125" s="248"/>
      <c r="T125" s="248"/>
      <c r="U125" s="248"/>
      <c r="V125" s="248"/>
      <c r="W125" s="248"/>
      <c r="X125" s="248"/>
      <c r="Y125" s="248"/>
    </row>
    <row r="126" spans="1:25" x14ac:dyDescent="0.2">
      <c r="B126" s="248"/>
      <c r="C126" s="266"/>
      <c r="D126" s="266"/>
      <c r="E126" s="266"/>
      <c r="F126" s="266"/>
      <c r="G126" s="248"/>
      <c r="H126" s="248"/>
      <c r="I126" s="248"/>
      <c r="J126" s="248"/>
      <c r="K126" s="248"/>
      <c r="L126" s="248"/>
      <c r="M126" s="248"/>
      <c r="N126" s="248"/>
      <c r="O126" s="248"/>
      <c r="P126" s="248"/>
      <c r="Q126" s="248"/>
      <c r="R126" s="248"/>
      <c r="S126" s="248"/>
      <c r="T126" s="248"/>
      <c r="U126" s="248"/>
      <c r="V126" s="248"/>
      <c r="W126" s="248"/>
      <c r="X126" s="248"/>
      <c r="Y126" s="248"/>
    </row>
    <row r="127" spans="1:25" x14ac:dyDescent="0.2">
      <c r="B127" s="248"/>
      <c r="C127" s="266"/>
      <c r="D127" s="266"/>
      <c r="E127" s="266"/>
      <c r="F127" s="266"/>
      <c r="G127" s="248"/>
      <c r="H127" s="248"/>
      <c r="I127" s="248"/>
      <c r="J127" s="248"/>
      <c r="K127" s="248"/>
      <c r="L127" s="248"/>
      <c r="M127" s="248"/>
      <c r="N127" s="248"/>
      <c r="O127" s="248"/>
      <c r="P127" s="248"/>
      <c r="Q127" s="248"/>
      <c r="R127" s="248"/>
      <c r="S127" s="248"/>
      <c r="T127" s="248"/>
      <c r="U127" s="248"/>
      <c r="V127" s="248"/>
      <c r="W127" s="248"/>
      <c r="X127" s="248"/>
      <c r="Y127" s="248"/>
    </row>
    <row r="128" spans="1:25" x14ac:dyDescent="0.2">
      <c r="B128" s="248"/>
      <c r="C128" s="266"/>
      <c r="D128" s="266"/>
      <c r="E128" s="266"/>
      <c r="F128" s="266"/>
      <c r="G128" s="248"/>
      <c r="H128" s="248"/>
      <c r="I128" s="248"/>
      <c r="J128" s="248"/>
      <c r="K128" s="248"/>
      <c r="L128" s="248"/>
      <c r="M128" s="248"/>
      <c r="N128" s="248"/>
      <c r="O128" s="248"/>
      <c r="P128" s="248"/>
      <c r="Q128" s="248"/>
      <c r="R128" s="248"/>
      <c r="S128" s="248"/>
      <c r="T128" s="248"/>
      <c r="U128" s="248"/>
      <c r="V128" s="248"/>
      <c r="W128" s="248"/>
      <c r="X128" s="248"/>
      <c r="Y128" s="248"/>
    </row>
    <row r="129" spans="2:25" x14ac:dyDescent="0.2">
      <c r="B129" s="248"/>
      <c r="C129" s="266"/>
      <c r="D129" s="266"/>
      <c r="E129" s="266"/>
      <c r="F129" s="266"/>
      <c r="G129" s="248"/>
      <c r="H129" s="248"/>
      <c r="I129" s="248"/>
      <c r="J129" s="248"/>
      <c r="K129" s="248"/>
      <c r="L129" s="248"/>
      <c r="M129" s="248"/>
      <c r="N129" s="248"/>
      <c r="O129" s="248"/>
      <c r="P129" s="248"/>
      <c r="Q129" s="248"/>
      <c r="R129" s="248"/>
      <c r="S129" s="248"/>
      <c r="T129" s="248"/>
      <c r="U129" s="248"/>
      <c r="V129" s="248"/>
      <c r="W129" s="248"/>
      <c r="X129" s="248"/>
      <c r="Y129" s="248"/>
    </row>
    <row r="130" spans="2:25" x14ac:dyDescent="0.2">
      <c r="B130" s="248"/>
      <c r="C130" s="266"/>
      <c r="D130" s="266"/>
      <c r="E130" s="266"/>
      <c r="F130" s="266"/>
      <c r="G130" s="248"/>
      <c r="H130" s="248"/>
      <c r="I130" s="248"/>
      <c r="J130" s="248"/>
      <c r="K130" s="248"/>
      <c r="L130" s="248"/>
      <c r="M130" s="248"/>
      <c r="N130" s="248"/>
      <c r="O130" s="248"/>
      <c r="P130" s="248"/>
      <c r="Q130" s="248"/>
      <c r="R130" s="248"/>
      <c r="S130" s="248"/>
      <c r="T130" s="248"/>
      <c r="U130" s="248"/>
      <c r="V130" s="248"/>
      <c r="W130" s="248"/>
      <c r="X130" s="248"/>
      <c r="Y130" s="248"/>
    </row>
    <row r="131" spans="2:25" x14ac:dyDescent="0.2">
      <c r="B131" s="248"/>
      <c r="C131" s="266"/>
      <c r="D131" s="266"/>
      <c r="E131" s="266"/>
      <c r="F131" s="266"/>
      <c r="G131" s="248"/>
      <c r="H131" s="248"/>
      <c r="I131" s="248"/>
      <c r="J131" s="248"/>
      <c r="K131" s="248"/>
      <c r="L131" s="248"/>
      <c r="M131" s="248"/>
      <c r="N131" s="248"/>
      <c r="O131" s="248"/>
      <c r="P131" s="248"/>
      <c r="Q131" s="248"/>
      <c r="R131" s="248"/>
      <c r="S131" s="248"/>
      <c r="T131" s="248"/>
      <c r="U131" s="248"/>
      <c r="V131" s="248"/>
      <c r="W131" s="248"/>
      <c r="X131" s="248"/>
      <c r="Y131" s="248"/>
    </row>
    <row r="132" spans="2:25" x14ac:dyDescent="0.2">
      <c r="B132" s="248"/>
      <c r="C132" s="266"/>
      <c r="D132" s="266"/>
      <c r="E132" s="266"/>
      <c r="F132" s="266"/>
      <c r="G132" s="248"/>
      <c r="H132" s="248"/>
      <c r="I132" s="248"/>
      <c r="J132" s="248"/>
      <c r="K132" s="248"/>
      <c r="L132" s="248"/>
      <c r="M132" s="248"/>
      <c r="N132" s="248"/>
      <c r="O132" s="248"/>
      <c r="P132" s="248"/>
      <c r="Q132" s="248"/>
      <c r="R132" s="248"/>
      <c r="S132" s="248"/>
      <c r="T132" s="248"/>
      <c r="U132" s="248"/>
      <c r="V132" s="248"/>
      <c r="W132" s="248"/>
      <c r="X132" s="248"/>
      <c r="Y132" s="248"/>
    </row>
    <row r="133" spans="2:25" x14ac:dyDescent="0.2">
      <c r="B133" s="248"/>
      <c r="C133" s="266"/>
      <c r="D133" s="266"/>
      <c r="E133" s="266"/>
      <c r="F133" s="266"/>
      <c r="G133" s="248"/>
      <c r="H133" s="248"/>
      <c r="I133" s="248"/>
      <c r="J133" s="248"/>
      <c r="K133" s="248"/>
      <c r="L133" s="248"/>
      <c r="M133" s="248"/>
      <c r="N133" s="248"/>
      <c r="O133" s="248"/>
      <c r="P133" s="248"/>
      <c r="Q133" s="248"/>
      <c r="R133" s="248"/>
      <c r="S133" s="248"/>
      <c r="T133" s="248"/>
      <c r="U133" s="248"/>
      <c r="V133" s="248"/>
      <c r="W133" s="248"/>
      <c r="X133" s="248"/>
      <c r="Y133" s="248"/>
    </row>
    <row r="134" spans="2:25" x14ac:dyDescent="0.2">
      <c r="B134" s="248"/>
      <c r="C134" s="266"/>
      <c r="D134" s="266"/>
      <c r="E134" s="266"/>
      <c r="F134" s="266"/>
      <c r="G134" s="248"/>
      <c r="H134" s="248"/>
      <c r="I134" s="248"/>
      <c r="J134" s="248"/>
      <c r="K134" s="248"/>
      <c r="L134" s="248"/>
      <c r="M134" s="248"/>
      <c r="N134" s="248"/>
      <c r="O134" s="248"/>
      <c r="P134" s="248"/>
      <c r="Q134" s="248"/>
      <c r="R134" s="248"/>
      <c r="S134" s="248"/>
      <c r="T134" s="248"/>
      <c r="U134" s="248"/>
      <c r="V134" s="248"/>
      <c r="W134" s="248"/>
      <c r="X134" s="248"/>
      <c r="Y134" s="248"/>
    </row>
    <row r="135" spans="2:25" x14ac:dyDescent="0.2">
      <c r="B135" s="248"/>
      <c r="C135" s="266"/>
      <c r="D135" s="266"/>
      <c r="E135" s="266"/>
      <c r="F135" s="266"/>
      <c r="G135" s="248"/>
      <c r="H135" s="248"/>
      <c r="I135" s="248"/>
      <c r="J135" s="248"/>
      <c r="K135" s="248"/>
      <c r="L135" s="248"/>
      <c r="M135" s="248"/>
      <c r="N135" s="248"/>
      <c r="O135" s="248"/>
      <c r="P135" s="248"/>
      <c r="Q135" s="248"/>
      <c r="R135" s="248"/>
      <c r="S135" s="248"/>
      <c r="T135" s="248"/>
      <c r="U135" s="248"/>
      <c r="V135" s="248"/>
      <c r="W135" s="248"/>
      <c r="X135" s="248"/>
      <c r="Y135" s="248"/>
    </row>
    <row r="136" spans="2:25" x14ac:dyDescent="0.2">
      <c r="B136" s="248"/>
      <c r="C136" s="266"/>
      <c r="D136" s="266"/>
      <c r="E136" s="266"/>
      <c r="F136" s="266"/>
      <c r="G136" s="248"/>
      <c r="H136" s="248"/>
      <c r="I136" s="248"/>
      <c r="J136" s="248"/>
      <c r="K136" s="248"/>
      <c r="L136" s="248"/>
      <c r="M136" s="248"/>
      <c r="N136" s="248"/>
      <c r="O136" s="248"/>
      <c r="P136" s="248"/>
      <c r="Q136" s="248"/>
      <c r="R136" s="248"/>
      <c r="S136" s="248"/>
      <c r="T136" s="248"/>
      <c r="U136" s="248"/>
      <c r="V136" s="248"/>
      <c r="W136" s="248"/>
      <c r="X136" s="248"/>
      <c r="Y136" s="248"/>
    </row>
    <row r="137" spans="2:25" x14ac:dyDescent="0.2">
      <c r="B137" s="248"/>
      <c r="C137" s="266"/>
      <c r="D137" s="266"/>
      <c r="E137" s="266"/>
      <c r="F137" s="266"/>
      <c r="G137" s="248"/>
      <c r="H137" s="248"/>
      <c r="I137" s="248"/>
      <c r="J137" s="248"/>
      <c r="K137" s="248"/>
      <c r="L137" s="248"/>
      <c r="M137" s="248"/>
      <c r="N137" s="248"/>
      <c r="O137" s="248"/>
      <c r="P137" s="248"/>
      <c r="Q137" s="248"/>
      <c r="R137" s="248"/>
      <c r="S137" s="248"/>
      <c r="T137" s="248"/>
      <c r="U137" s="248"/>
      <c r="V137" s="248"/>
      <c r="W137" s="248"/>
      <c r="X137" s="248"/>
      <c r="Y137" s="248"/>
    </row>
    <row r="138" spans="2:25" x14ac:dyDescent="0.2">
      <c r="B138" s="248"/>
      <c r="C138" s="266"/>
      <c r="D138" s="266"/>
      <c r="E138" s="266"/>
      <c r="F138" s="266"/>
      <c r="G138" s="248"/>
      <c r="H138" s="248"/>
      <c r="I138" s="248"/>
      <c r="J138" s="248"/>
      <c r="K138" s="248"/>
      <c r="L138" s="248"/>
      <c r="M138" s="248"/>
      <c r="N138" s="248"/>
      <c r="O138" s="248"/>
      <c r="P138" s="248"/>
      <c r="Q138" s="248"/>
      <c r="R138" s="248"/>
      <c r="S138" s="248"/>
      <c r="T138" s="248"/>
      <c r="U138" s="248"/>
      <c r="V138" s="248"/>
      <c r="W138" s="248"/>
      <c r="X138" s="248"/>
      <c r="Y138" s="248"/>
    </row>
    <row r="139" spans="2:25" x14ac:dyDescent="0.2">
      <c r="B139" s="248"/>
      <c r="C139" s="266"/>
      <c r="D139" s="266"/>
      <c r="E139" s="266"/>
      <c r="F139" s="266"/>
      <c r="G139" s="248"/>
      <c r="H139" s="248"/>
      <c r="I139" s="248"/>
      <c r="J139" s="248"/>
      <c r="K139" s="248"/>
      <c r="L139" s="248"/>
      <c r="M139" s="248"/>
      <c r="N139" s="248"/>
      <c r="O139" s="248"/>
      <c r="P139" s="248"/>
      <c r="Q139" s="248"/>
      <c r="R139" s="248"/>
      <c r="S139" s="248"/>
      <c r="T139" s="248"/>
      <c r="U139" s="248"/>
      <c r="V139" s="248"/>
      <c r="W139" s="248"/>
      <c r="X139" s="248"/>
      <c r="Y139" s="248"/>
    </row>
    <row r="140" spans="2:25" x14ac:dyDescent="0.2">
      <c r="B140" s="248"/>
      <c r="C140" s="266"/>
      <c r="D140" s="266"/>
      <c r="E140" s="266"/>
      <c r="F140" s="266"/>
      <c r="G140" s="248"/>
      <c r="H140" s="248"/>
      <c r="I140" s="248"/>
      <c r="J140" s="248"/>
      <c r="K140" s="248"/>
      <c r="L140" s="248"/>
      <c r="M140" s="248"/>
      <c r="N140" s="248"/>
      <c r="O140" s="248"/>
      <c r="P140" s="248"/>
      <c r="Q140" s="248"/>
      <c r="R140" s="248"/>
      <c r="S140" s="248"/>
      <c r="T140" s="248"/>
      <c r="U140" s="248"/>
      <c r="V140" s="248"/>
      <c r="W140" s="248"/>
      <c r="X140" s="248"/>
      <c r="Y140" s="248"/>
    </row>
    <row r="141" spans="2:25" x14ac:dyDescent="0.2">
      <c r="B141" s="248"/>
      <c r="C141" s="266"/>
      <c r="D141" s="266"/>
      <c r="E141" s="266"/>
      <c r="F141" s="266"/>
      <c r="G141" s="248"/>
      <c r="H141" s="248"/>
      <c r="I141" s="248"/>
      <c r="J141" s="248"/>
      <c r="K141" s="248"/>
      <c r="L141" s="248"/>
      <c r="M141" s="248"/>
      <c r="N141" s="248"/>
      <c r="O141" s="248"/>
      <c r="P141" s="248"/>
      <c r="Q141" s="248"/>
      <c r="R141" s="248"/>
      <c r="S141" s="248"/>
      <c r="T141" s="248"/>
      <c r="U141" s="248"/>
      <c r="V141" s="248"/>
      <c r="W141" s="248"/>
      <c r="X141" s="248"/>
      <c r="Y141" s="248"/>
    </row>
    <row r="142" spans="2:25" x14ac:dyDescent="0.2">
      <c r="B142" s="248"/>
      <c r="C142" s="266"/>
      <c r="D142" s="266"/>
      <c r="E142" s="266"/>
      <c r="F142" s="266"/>
      <c r="G142" s="248"/>
      <c r="H142" s="248"/>
      <c r="I142" s="248"/>
      <c r="J142" s="248"/>
      <c r="K142" s="248"/>
      <c r="L142" s="248"/>
      <c r="M142" s="248"/>
      <c r="N142" s="248"/>
      <c r="O142" s="248"/>
      <c r="P142" s="248"/>
      <c r="Q142" s="248"/>
      <c r="R142" s="248"/>
      <c r="S142" s="248"/>
      <c r="T142" s="248"/>
      <c r="U142" s="248"/>
      <c r="V142" s="248"/>
      <c r="W142" s="248"/>
      <c r="X142" s="248"/>
      <c r="Y142" s="248"/>
    </row>
    <row r="143" spans="2:25" x14ac:dyDescent="0.2">
      <c r="B143" s="248"/>
      <c r="C143" s="266"/>
      <c r="D143" s="266"/>
      <c r="E143" s="266"/>
      <c r="F143" s="266"/>
      <c r="G143" s="248"/>
      <c r="H143" s="248"/>
      <c r="I143" s="248"/>
      <c r="J143" s="248"/>
      <c r="K143" s="248"/>
      <c r="L143" s="248"/>
      <c r="M143" s="248"/>
      <c r="N143" s="248"/>
      <c r="O143" s="248"/>
      <c r="P143" s="248"/>
      <c r="Q143" s="248"/>
      <c r="R143" s="248"/>
      <c r="S143" s="248"/>
      <c r="T143" s="248"/>
      <c r="U143" s="248"/>
      <c r="V143" s="248"/>
      <c r="W143" s="248"/>
      <c r="X143" s="248"/>
      <c r="Y143" s="248"/>
    </row>
    <row r="144" spans="2:25" x14ac:dyDescent="0.2">
      <c r="B144" s="248"/>
      <c r="C144" s="266"/>
      <c r="D144" s="266"/>
      <c r="E144" s="266"/>
      <c r="F144" s="266"/>
      <c r="G144" s="248"/>
      <c r="H144" s="248"/>
      <c r="I144" s="248"/>
      <c r="J144" s="248"/>
      <c r="K144" s="248"/>
      <c r="L144" s="248"/>
      <c r="M144" s="248"/>
      <c r="N144" s="248"/>
      <c r="O144" s="248"/>
      <c r="P144" s="248"/>
      <c r="Q144" s="248"/>
      <c r="R144" s="248"/>
      <c r="S144" s="248"/>
      <c r="T144" s="248"/>
      <c r="U144" s="248"/>
      <c r="V144" s="248"/>
      <c r="W144" s="248"/>
      <c r="X144" s="248"/>
      <c r="Y144" s="248"/>
    </row>
    <row r="145" spans="2:25" x14ac:dyDescent="0.2">
      <c r="B145" s="248"/>
      <c r="C145" s="266"/>
      <c r="D145" s="266"/>
      <c r="E145" s="266"/>
      <c r="F145" s="266"/>
      <c r="G145" s="248"/>
      <c r="H145" s="248"/>
      <c r="I145" s="248"/>
      <c r="J145" s="248"/>
      <c r="K145" s="248"/>
      <c r="L145" s="248"/>
      <c r="M145" s="248"/>
      <c r="N145" s="248"/>
      <c r="O145" s="248"/>
      <c r="P145" s="248"/>
      <c r="Q145" s="248"/>
      <c r="R145" s="248"/>
      <c r="S145" s="248"/>
      <c r="T145" s="248"/>
      <c r="U145" s="248"/>
      <c r="V145" s="248"/>
      <c r="W145" s="248"/>
      <c r="X145" s="248"/>
      <c r="Y145" s="248"/>
    </row>
    <row r="146" spans="2:25" x14ac:dyDescent="0.2">
      <c r="B146" s="248"/>
      <c r="C146" s="266"/>
      <c r="D146" s="266"/>
      <c r="E146" s="266"/>
      <c r="F146" s="266"/>
      <c r="G146" s="248"/>
      <c r="H146" s="248"/>
      <c r="I146" s="248"/>
      <c r="J146" s="248"/>
      <c r="K146" s="248"/>
      <c r="L146" s="248"/>
      <c r="M146" s="248"/>
      <c r="N146" s="248"/>
      <c r="O146" s="248"/>
      <c r="P146" s="248"/>
      <c r="Q146" s="248"/>
      <c r="R146" s="248"/>
      <c r="S146" s="248"/>
      <c r="T146" s="248"/>
      <c r="U146" s="248"/>
      <c r="V146" s="248"/>
      <c r="W146" s="248"/>
      <c r="X146" s="248"/>
      <c r="Y146" s="248"/>
    </row>
    <row r="147" spans="2:25" x14ac:dyDescent="0.2">
      <c r="B147" s="248"/>
      <c r="C147" s="266"/>
      <c r="D147" s="266"/>
      <c r="E147" s="266"/>
      <c r="F147" s="266"/>
      <c r="G147" s="248"/>
      <c r="H147" s="248"/>
      <c r="I147" s="248"/>
      <c r="J147" s="248"/>
      <c r="K147" s="248"/>
      <c r="L147" s="248"/>
      <c r="M147" s="248"/>
      <c r="N147" s="248"/>
      <c r="O147" s="248"/>
      <c r="P147" s="248"/>
      <c r="Q147" s="248"/>
      <c r="R147" s="248"/>
      <c r="S147" s="248"/>
      <c r="T147" s="248"/>
      <c r="U147" s="248"/>
      <c r="V147" s="248"/>
      <c r="W147" s="248"/>
      <c r="X147" s="248"/>
      <c r="Y147" s="248"/>
    </row>
    <row r="148" spans="2:25" x14ac:dyDescent="0.2">
      <c r="B148" s="248"/>
      <c r="C148" s="266"/>
      <c r="D148" s="266"/>
      <c r="E148" s="266"/>
      <c r="F148" s="266"/>
      <c r="G148" s="248"/>
      <c r="H148" s="248"/>
      <c r="I148" s="248"/>
      <c r="J148" s="248"/>
      <c r="K148" s="248"/>
      <c r="L148" s="248"/>
      <c r="M148" s="248"/>
      <c r="N148" s="248"/>
      <c r="O148" s="248"/>
      <c r="P148" s="248"/>
      <c r="Q148" s="248"/>
      <c r="R148" s="248"/>
      <c r="S148" s="248"/>
      <c r="T148" s="248"/>
      <c r="U148" s="248"/>
      <c r="V148" s="248"/>
      <c r="W148" s="248"/>
      <c r="X148" s="248"/>
      <c r="Y148" s="248"/>
    </row>
    <row r="149" spans="2:25" x14ac:dyDescent="0.2">
      <c r="B149" s="248"/>
      <c r="C149" s="266"/>
      <c r="D149" s="266"/>
      <c r="E149" s="266"/>
      <c r="F149" s="266"/>
      <c r="G149" s="248"/>
      <c r="H149" s="248"/>
      <c r="I149" s="248"/>
      <c r="J149" s="248"/>
      <c r="K149" s="248"/>
      <c r="L149" s="248"/>
      <c r="M149" s="248"/>
      <c r="N149" s="248"/>
      <c r="O149" s="248"/>
      <c r="P149" s="248"/>
      <c r="Q149" s="248"/>
      <c r="R149" s="248"/>
      <c r="S149" s="248"/>
      <c r="T149" s="248"/>
      <c r="U149" s="248"/>
      <c r="V149" s="248"/>
      <c r="W149" s="248"/>
      <c r="X149" s="248"/>
      <c r="Y149" s="248"/>
    </row>
    <row r="150" spans="2:25" x14ac:dyDescent="0.2">
      <c r="B150" s="248"/>
      <c r="C150" s="266"/>
      <c r="D150" s="266"/>
      <c r="E150" s="266"/>
      <c r="F150" s="266"/>
      <c r="G150" s="248"/>
      <c r="H150" s="248"/>
      <c r="I150" s="248"/>
      <c r="J150" s="248"/>
      <c r="K150" s="248"/>
      <c r="L150" s="248"/>
      <c r="M150" s="248"/>
      <c r="N150" s="248"/>
      <c r="O150" s="248"/>
      <c r="P150" s="248"/>
      <c r="Q150" s="248"/>
      <c r="R150" s="248"/>
      <c r="S150" s="248"/>
      <c r="T150" s="248"/>
      <c r="U150" s="248"/>
      <c r="V150" s="248"/>
      <c r="W150" s="248"/>
      <c r="X150" s="248"/>
      <c r="Y150" s="248"/>
    </row>
    <row r="151" spans="2:25" x14ac:dyDescent="0.2">
      <c r="B151" s="248"/>
      <c r="C151" s="266"/>
      <c r="D151" s="266"/>
      <c r="E151" s="266"/>
      <c r="F151" s="266"/>
      <c r="G151" s="248"/>
      <c r="H151" s="248"/>
      <c r="I151" s="248"/>
      <c r="J151" s="248"/>
      <c r="K151" s="248"/>
      <c r="L151" s="248"/>
      <c r="M151" s="248"/>
      <c r="N151" s="248"/>
      <c r="O151" s="248"/>
      <c r="P151" s="248"/>
      <c r="Q151" s="248"/>
      <c r="R151" s="248"/>
      <c r="S151" s="248"/>
      <c r="T151" s="248"/>
      <c r="U151" s="248"/>
      <c r="V151" s="248"/>
      <c r="W151" s="248"/>
      <c r="X151" s="248"/>
      <c r="Y151" s="248"/>
    </row>
    <row r="152" spans="2:25" x14ac:dyDescent="0.2">
      <c r="B152" s="248"/>
      <c r="C152" s="266"/>
      <c r="D152" s="266"/>
      <c r="E152" s="266"/>
      <c r="F152" s="266"/>
      <c r="G152" s="248"/>
      <c r="H152" s="248"/>
      <c r="I152" s="248"/>
      <c r="J152" s="248"/>
      <c r="K152" s="248"/>
      <c r="L152" s="248"/>
      <c r="M152" s="248"/>
      <c r="N152" s="248"/>
      <c r="O152" s="248"/>
      <c r="P152" s="248"/>
      <c r="Q152" s="248"/>
      <c r="R152" s="248"/>
      <c r="S152" s="248"/>
      <c r="T152" s="248"/>
      <c r="U152" s="248"/>
      <c r="V152" s="248"/>
      <c r="W152" s="248"/>
      <c r="X152" s="248"/>
      <c r="Y152" s="248"/>
    </row>
    <row r="153" spans="2:25" x14ac:dyDescent="0.2">
      <c r="B153" s="248"/>
      <c r="C153" s="266"/>
      <c r="D153" s="266"/>
      <c r="E153" s="266"/>
      <c r="F153" s="266"/>
      <c r="G153" s="248"/>
      <c r="H153" s="248"/>
      <c r="I153" s="248"/>
      <c r="J153" s="248"/>
      <c r="K153" s="248"/>
      <c r="L153" s="248"/>
      <c r="M153" s="248"/>
      <c r="N153" s="248"/>
      <c r="O153" s="248"/>
      <c r="P153" s="248"/>
      <c r="Q153" s="248"/>
      <c r="R153" s="248"/>
      <c r="S153" s="248"/>
      <c r="T153" s="248"/>
      <c r="U153" s="248"/>
      <c r="V153" s="248"/>
      <c r="W153" s="248"/>
      <c r="X153" s="248"/>
      <c r="Y153" s="248"/>
    </row>
    <row r="154" spans="2:25" x14ac:dyDescent="0.2">
      <c r="B154" s="248"/>
      <c r="C154" s="266"/>
      <c r="D154" s="266"/>
      <c r="E154" s="266"/>
      <c r="F154" s="266"/>
      <c r="G154" s="248"/>
      <c r="H154" s="248"/>
      <c r="I154" s="248"/>
      <c r="J154" s="248"/>
      <c r="K154" s="248"/>
      <c r="L154" s="248"/>
      <c r="M154" s="248"/>
      <c r="N154" s="248"/>
      <c r="O154" s="248"/>
      <c r="P154" s="248"/>
      <c r="Q154" s="248"/>
      <c r="R154" s="248"/>
      <c r="S154" s="248"/>
      <c r="T154" s="248"/>
      <c r="U154" s="248"/>
      <c r="V154" s="248"/>
      <c r="W154" s="248"/>
      <c r="X154" s="248"/>
      <c r="Y154" s="248"/>
    </row>
    <row r="155" spans="2:25" x14ac:dyDescent="0.2">
      <c r="B155" s="248"/>
      <c r="C155" s="266"/>
      <c r="D155" s="266"/>
      <c r="E155" s="266"/>
      <c r="F155" s="266"/>
      <c r="G155" s="248"/>
      <c r="H155" s="248"/>
      <c r="I155" s="248"/>
      <c r="J155" s="248"/>
      <c r="K155" s="248"/>
      <c r="L155" s="248"/>
      <c r="M155" s="248"/>
      <c r="N155" s="248"/>
      <c r="O155" s="248"/>
      <c r="P155" s="248"/>
      <c r="Q155" s="248"/>
      <c r="R155" s="248"/>
      <c r="S155" s="248"/>
      <c r="T155" s="248"/>
      <c r="U155" s="248"/>
      <c r="V155" s="248"/>
      <c r="W155" s="248"/>
      <c r="X155" s="248"/>
      <c r="Y155" s="248"/>
    </row>
    <row r="156" spans="2:25" x14ac:dyDescent="0.2">
      <c r="B156" s="248"/>
      <c r="C156" s="266"/>
      <c r="D156" s="266"/>
      <c r="E156" s="266"/>
      <c r="F156" s="266"/>
      <c r="G156" s="248"/>
      <c r="H156" s="248"/>
      <c r="I156" s="248"/>
      <c r="J156" s="248"/>
      <c r="K156" s="248"/>
      <c r="L156" s="248"/>
      <c r="M156" s="248"/>
      <c r="N156" s="248"/>
      <c r="O156" s="248"/>
      <c r="P156" s="248"/>
      <c r="Q156" s="248"/>
      <c r="R156" s="248"/>
      <c r="S156" s="248"/>
      <c r="T156" s="248"/>
      <c r="U156" s="248"/>
      <c r="V156" s="248"/>
      <c r="W156" s="248"/>
      <c r="X156" s="248"/>
      <c r="Y156" s="248"/>
    </row>
    <row r="157" spans="2:25" x14ac:dyDescent="0.2">
      <c r="B157" s="248"/>
      <c r="C157" s="266"/>
      <c r="D157" s="266"/>
      <c r="E157" s="266"/>
      <c r="F157" s="266"/>
      <c r="G157" s="248"/>
      <c r="H157" s="248"/>
      <c r="I157" s="248"/>
      <c r="J157" s="248"/>
      <c r="K157" s="248"/>
      <c r="L157" s="248"/>
      <c r="M157" s="248"/>
      <c r="N157" s="248"/>
      <c r="O157" s="248"/>
      <c r="P157" s="248"/>
      <c r="Q157" s="248"/>
      <c r="R157" s="248"/>
      <c r="S157" s="248"/>
      <c r="T157" s="248"/>
      <c r="U157" s="248"/>
      <c r="V157" s="248"/>
      <c r="W157" s="248"/>
      <c r="X157" s="248"/>
      <c r="Y157" s="248"/>
    </row>
    <row r="158" spans="2:25" x14ac:dyDescent="0.2">
      <c r="B158" s="248"/>
      <c r="C158" s="266"/>
      <c r="D158" s="266"/>
      <c r="E158" s="266"/>
      <c r="F158" s="266"/>
      <c r="G158" s="248"/>
      <c r="H158" s="248"/>
      <c r="I158" s="248"/>
      <c r="J158" s="248"/>
      <c r="K158" s="248"/>
      <c r="L158" s="248"/>
      <c r="M158" s="248"/>
      <c r="N158" s="248"/>
      <c r="O158" s="248"/>
      <c r="P158" s="248"/>
      <c r="Q158" s="248"/>
      <c r="R158" s="248"/>
      <c r="S158" s="248"/>
      <c r="T158" s="248"/>
      <c r="U158" s="248"/>
      <c r="V158" s="248"/>
      <c r="W158" s="248"/>
      <c r="X158" s="248"/>
      <c r="Y158" s="248"/>
    </row>
    <row r="159" spans="2:25" x14ac:dyDescent="0.2">
      <c r="B159" s="248"/>
      <c r="C159" s="266"/>
      <c r="D159" s="266"/>
      <c r="E159" s="266"/>
      <c r="F159" s="266"/>
      <c r="G159" s="248"/>
      <c r="H159" s="248"/>
      <c r="I159" s="248"/>
      <c r="J159" s="248"/>
      <c r="K159" s="248"/>
      <c r="L159" s="248"/>
      <c r="M159" s="248"/>
      <c r="N159" s="248"/>
      <c r="O159" s="248"/>
      <c r="P159" s="248"/>
      <c r="Q159" s="248"/>
      <c r="R159" s="248"/>
      <c r="S159" s="248"/>
      <c r="T159" s="248"/>
      <c r="U159" s="248"/>
      <c r="V159" s="248"/>
      <c r="W159" s="248"/>
      <c r="X159" s="248"/>
      <c r="Y159" s="248"/>
    </row>
    <row r="160" spans="2:25" x14ac:dyDescent="0.2">
      <c r="B160" s="248"/>
      <c r="C160" s="266"/>
      <c r="D160" s="266"/>
      <c r="E160" s="266"/>
      <c r="F160" s="266"/>
      <c r="G160" s="248"/>
      <c r="H160" s="248"/>
      <c r="I160" s="248"/>
      <c r="J160" s="248"/>
      <c r="K160" s="248"/>
      <c r="L160" s="248"/>
      <c r="M160" s="248"/>
      <c r="N160" s="248"/>
      <c r="O160" s="248"/>
      <c r="P160" s="248"/>
      <c r="Q160" s="248"/>
      <c r="R160" s="248"/>
      <c r="S160" s="248"/>
      <c r="T160" s="248"/>
      <c r="U160" s="248"/>
      <c r="V160" s="248"/>
      <c r="W160" s="248"/>
      <c r="X160" s="248"/>
      <c r="Y160" s="248"/>
    </row>
    <row r="161" spans="2:25" x14ac:dyDescent="0.2">
      <c r="B161" s="248"/>
      <c r="C161" s="266"/>
      <c r="D161" s="266"/>
      <c r="E161" s="266"/>
      <c r="F161" s="266"/>
      <c r="G161" s="248"/>
      <c r="H161" s="248"/>
      <c r="I161" s="248"/>
      <c r="J161" s="248"/>
      <c r="K161" s="248"/>
      <c r="L161" s="248"/>
      <c r="M161" s="248"/>
      <c r="N161" s="248"/>
      <c r="O161" s="248"/>
      <c r="P161" s="248"/>
      <c r="Q161" s="248"/>
      <c r="R161" s="248"/>
      <c r="S161" s="248"/>
      <c r="T161" s="248"/>
      <c r="U161" s="248"/>
      <c r="V161" s="248"/>
      <c r="W161" s="248"/>
      <c r="X161" s="248"/>
      <c r="Y161" s="248"/>
    </row>
    <row r="162" spans="2:25" x14ac:dyDescent="0.2">
      <c r="B162" s="248"/>
      <c r="C162" s="266"/>
      <c r="D162" s="266"/>
      <c r="E162" s="266"/>
      <c r="F162" s="266"/>
      <c r="G162" s="248"/>
      <c r="H162" s="248"/>
      <c r="I162" s="248"/>
      <c r="J162" s="248"/>
      <c r="K162" s="248"/>
      <c r="L162" s="248"/>
      <c r="M162" s="248"/>
      <c r="N162" s="248"/>
      <c r="O162" s="248"/>
      <c r="P162" s="248"/>
      <c r="Q162" s="248"/>
      <c r="R162" s="248"/>
      <c r="S162" s="248"/>
      <c r="T162" s="248"/>
      <c r="U162" s="248"/>
      <c r="V162" s="248"/>
      <c r="W162" s="248"/>
      <c r="X162" s="248"/>
      <c r="Y162" s="248"/>
    </row>
    <row r="163" spans="2:25" x14ac:dyDescent="0.2">
      <c r="B163" s="248"/>
      <c r="C163" s="266"/>
      <c r="D163" s="266"/>
      <c r="E163" s="266"/>
      <c r="F163" s="266"/>
      <c r="G163" s="248"/>
      <c r="H163" s="248"/>
      <c r="I163" s="248"/>
      <c r="J163" s="248"/>
      <c r="K163" s="248"/>
      <c r="L163" s="248"/>
      <c r="M163" s="248"/>
      <c r="N163" s="248"/>
      <c r="O163" s="248"/>
      <c r="P163" s="248"/>
      <c r="Q163" s="248"/>
      <c r="R163" s="248"/>
      <c r="S163" s="248"/>
      <c r="T163" s="248"/>
      <c r="U163" s="248"/>
      <c r="V163" s="248"/>
      <c r="W163" s="248"/>
      <c r="X163" s="248"/>
      <c r="Y163" s="248"/>
    </row>
    <row r="164" spans="2:25" x14ac:dyDescent="0.2">
      <c r="B164" s="248"/>
      <c r="C164" s="266"/>
      <c r="D164" s="266"/>
      <c r="E164" s="266"/>
      <c r="F164" s="266"/>
      <c r="G164" s="248"/>
      <c r="H164" s="248"/>
      <c r="I164" s="248"/>
      <c r="J164" s="248"/>
      <c r="K164" s="248"/>
      <c r="L164" s="248"/>
      <c r="M164" s="248"/>
      <c r="N164" s="248"/>
      <c r="O164" s="248"/>
      <c r="P164" s="248"/>
      <c r="Q164" s="248"/>
      <c r="R164" s="248"/>
      <c r="S164" s="248"/>
      <c r="T164" s="248"/>
      <c r="U164" s="248"/>
      <c r="V164" s="248"/>
      <c r="W164" s="248"/>
      <c r="X164" s="248"/>
      <c r="Y164" s="248"/>
    </row>
    <row r="165" spans="2:25" x14ac:dyDescent="0.2">
      <c r="B165" s="248"/>
      <c r="C165" s="266"/>
      <c r="D165" s="266"/>
      <c r="E165" s="266"/>
      <c r="F165" s="266"/>
      <c r="G165" s="248"/>
      <c r="H165" s="248"/>
      <c r="I165" s="248"/>
      <c r="J165" s="248"/>
      <c r="K165" s="248"/>
      <c r="L165" s="248"/>
      <c r="M165" s="248"/>
      <c r="N165" s="248"/>
      <c r="O165" s="248"/>
      <c r="P165" s="248"/>
      <c r="Q165" s="248"/>
      <c r="R165" s="248"/>
      <c r="S165" s="248"/>
      <c r="T165" s="248"/>
      <c r="U165" s="248"/>
      <c r="V165" s="248"/>
      <c r="W165" s="248"/>
      <c r="X165" s="248"/>
      <c r="Y165" s="248"/>
    </row>
    <row r="166" spans="2:25" x14ac:dyDescent="0.2">
      <c r="B166" s="248"/>
      <c r="C166" s="266"/>
      <c r="D166" s="266"/>
      <c r="E166" s="266"/>
      <c r="F166" s="266"/>
      <c r="G166" s="248"/>
      <c r="H166" s="248"/>
      <c r="I166" s="248"/>
      <c r="J166" s="248"/>
      <c r="K166" s="248"/>
      <c r="L166" s="248"/>
      <c r="M166" s="248"/>
      <c r="N166" s="248"/>
      <c r="O166" s="248"/>
      <c r="P166" s="248"/>
      <c r="Q166" s="248"/>
      <c r="R166" s="248"/>
      <c r="S166" s="248"/>
      <c r="T166" s="248"/>
      <c r="U166" s="248"/>
      <c r="V166" s="248"/>
      <c r="W166" s="248"/>
      <c r="X166" s="248"/>
      <c r="Y166" s="248"/>
    </row>
    <row r="167" spans="2:25" x14ac:dyDescent="0.2">
      <c r="B167" s="248"/>
      <c r="C167" s="266"/>
      <c r="D167" s="266"/>
      <c r="E167" s="266"/>
      <c r="F167" s="266"/>
      <c r="G167" s="248"/>
      <c r="H167" s="248"/>
      <c r="I167" s="248"/>
      <c r="J167" s="248"/>
      <c r="K167" s="248"/>
      <c r="L167" s="248"/>
      <c r="M167" s="248"/>
      <c r="N167" s="248"/>
      <c r="O167" s="248"/>
      <c r="P167" s="248"/>
      <c r="Q167" s="248"/>
      <c r="R167" s="248"/>
      <c r="S167" s="248"/>
      <c r="T167" s="248"/>
      <c r="U167" s="248"/>
      <c r="V167" s="248"/>
      <c r="W167" s="248"/>
      <c r="X167" s="248"/>
      <c r="Y167" s="248"/>
    </row>
    <row r="168" spans="2:25" x14ac:dyDescent="0.2">
      <c r="B168" s="248"/>
      <c r="C168" s="266"/>
      <c r="D168" s="266"/>
      <c r="E168" s="266"/>
      <c r="F168" s="266"/>
      <c r="G168" s="248"/>
      <c r="H168" s="248"/>
      <c r="I168" s="248"/>
      <c r="J168" s="248"/>
      <c r="K168" s="248"/>
      <c r="L168" s="248"/>
      <c r="M168" s="248"/>
      <c r="N168" s="248"/>
      <c r="O168" s="248"/>
      <c r="P168" s="248"/>
      <c r="Q168" s="248"/>
      <c r="R168" s="248"/>
      <c r="S168" s="248"/>
      <c r="T168" s="248"/>
      <c r="U168" s="248"/>
      <c r="V168" s="248"/>
      <c r="W168" s="248"/>
      <c r="X168" s="248"/>
      <c r="Y168" s="248"/>
    </row>
    <row r="169" spans="2:25" x14ac:dyDescent="0.2">
      <c r="B169" s="248"/>
      <c r="C169" s="266"/>
      <c r="D169" s="266"/>
      <c r="E169" s="266"/>
      <c r="F169" s="266"/>
      <c r="G169" s="248"/>
      <c r="H169" s="248"/>
      <c r="I169" s="248"/>
      <c r="J169" s="248"/>
      <c r="K169" s="248"/>
      <c r="L169" s="248"/>
      <c r="M169" s="248"/>
      <c r="N169" s="248"/>
      <c r="O169" s="248"/>
      <c r="P169" s="248"/>
      <c r="Q169" s="248"/>
      <c r="R169" s="248"/>
      <c r="S169" s="248"/>
      <c r="T169" s="248"/>
      <c r="U169" s="248"/>
      <c r="V169" s="248"/>
      <c r="W169" s="248"/>
      <c r="X169" s="248"/>
      <c r="Y169" s="248"/>
    </row>
    <row r="170" spans="2:25" x14ac:dyDescent="0.2">
      <c r="B170" s="248"/>
      <c r="C170" s="266"/>
      <c r="D170" s="266"/>
      <c r="E170" s="266"/>
      <c r="F170" s="266"/>
      <c r="G170" s="248"/>
      <c r="H170" s="248"/>
      <c r="I170" s="248"/>
      <c r="J170" s="248"/>
      <c r="K170" s="248"/>
      <c r="L170" s="248"/>
      <c r="M170" s="248"/>
      <c r="N170" s="248"/>
      <c r="O170" s="248"/>
      <c r="P170" s="248"/>
      <c r="Q170" s="248"/>
      <c r="R170" s="248"/>
      <c r="S170" s="248"/>
      <c r="T170" s="248"/>
      <c r="U170" s="248"/>
      <c r="V170" s="248"/>
      <c r="W170" s="248"/>
      <c r="X170" s="248"/>
      <c r="Y170" s="248"/>
    </row>
    <row r="171" spans="2:25" x14ac:dyDescent="0.2">
      <c r="B171" s="248"/>
      <c r="C171" s="266"/>
      <c r="D171" s="266"/>
      <c r="E171" s="266"/>
      <c r="F171" s="266"/>
      <c r="G171" s="248"/>
      <c r="H171" s="248"/>
      <c r="I171" s="248"/>
      <c r="J171" s="248"/>
      <c r="K171" s="248"/>
      <c r="L171" s="248"/>
      <c r="M171" s="248"/>
      <c r="N171" s="248"/>
      <c r="O171" s="248"/>
      <c r="P171" s="248"/>
      <c r="Q171" s="248"/>
      <c r="R171" s="248"/>
      <c r="S171" s="248"/>
      <c r="T171" s="248"/>
      <c r="U171" s="248"/>
      <c r="V171" s="248"/>
      <c r="W171" s="248"/>
      <c r="X171" s="248"/>
      <c r="Y171" s="248"/>
    </row>
  </sheetData>
  <mergeCells count="2">
    <mergeCell ref="A1:F1"/>
    <mergeCell ref="A2:F2"/>
  </mergeCells>
  <phoneticPr fontId="27" type="noConversion"/>
  <pageMargins left="0.9055118110236221" right="0.19685039370078741" top="0.56000000000000005" bottom="0.4" header="0.76" footer="0.15748031496062992"/>
  <pageSetup paperSize="8" scale="7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1"/>
  <sheetViews>
    <sheetView topLeftCell="B89" workbookViewId="0">
      <selection activeCell="C125" sqref="C125"/>
    </sheetView>
  </sheetViews>
  <sheetFormatPr defaultColWidth="8.85546875" defaultRowHeight="12" x14ac:dyDescent="0.2"/>
  <cols>
    <col min="1" max="1" width="105.140625" style="191" customWidth="1"/>
    <col min="2" max="2" width="8.85546875" style="191"/>
    <col min="3" max="3" width="17.140625" style="202" customWidth="1"/>
    <col min="4" max="4" width="20.140625" style="202" customWidth="1"/>
    <col min="5" max="5" width="18.85546875" style="202" customWidth="1"/>
    <col min="6" max="6" width="15.7109375" style="202" customWidth="1"/>
    <col min="7" max="16384" width="8.85546875" style="191"/>
  </cols>
  <sheetData>
    <row r="1" spans="1:6" ht="20.25" customHeight="1" x14ac:dyDescent="0.2">
      <c r="A1" s="286" t="s">
        <v>690</v>
      </c>
      <c r="B1" s="287"/>
      <c r="C1" s="287"/>
      <c r="D1" s="287"/>
      <c r="E1" s="287"/>
      <c r="F1" s="288"/>
    </row>
    <row r="2" spans="1:6" ht="19.5" customHeight="1" x14ac:dyDescent="0.2">
      <c r="A2" s="289" t="s">
        <v>508</v>
      </c>
      <c r="B2" s="287"/>
      <c r="C2" s="287"/>
      <c r="D2" s="287"/>
      <c r="E2" s="287"/>
      <c r="F2" s="288"/>
    </row>
    <row r="3" spans="1:6" x14ac:dyDescent="0.2">
      <c r="A3" s="201"/>
      <c r="F3" s="202" t="s">
        <v>569</v>
      </c>
    </row>
    <row r="4" spans="1:6" x14ac:dyDescent="0.2">
      <c r="A4" s="203" t="s">
        <v>552</v>
      </c>
    </row>
    <row r="5" spans="1:6" s="208" customFormat="1" ht="36" x14ac:dyDescent="0.25">
      <c r="A5" s="204" t="s">
        <v>59</v>
      </c>
      <c r="B5" s="205" t="s">
        <v>60</v>
      </c>
      <c r="C5" s="206" t="s">
        <v>540</v>
      </c>
      <c r="D5" s="206" t="s">
        <v>541</v>
      </c>
      <c r="E5" s="206" t="s">
        <v>542</v>
      </c>
      <c r="F5" s="207" t="s">
        <v>28</v>
      </c>
    </row>
    <row r="6" spans="1:6" ht="12.75" x14ac:dyDescent="0.2">
      <c r="A6" s="209" t="s">
        <v>61</v>
      </c>
      <c r="B6" s="210" t="s">
        <v>62</v>
      </c>
      <c r="C6" s="211">
        <v>51068</v>
      </c>
      <c r="D6" s="212"/>
      <c r="E6" s="212"/>
      <c r="F6" s="213">
        <f>SUM(C6:E6)</f>
        <v>51068</v>
      </c>
    </row>
    <row r="7" spans="1:6" ht="12.75" x14ac:dyDescent="0.2">
      <c r="A7" s="209" t="s">
        <v>63</v>
      </c>
      <c r="B7" s="214" t="s">
        <v>64</v>
      </c>
      <c r="C7" s="215"/>
      <c r="D7" s="212">
        <v>1360</v>
      </c>
      <c r="E7" s="212"/>
      <c r="F7" s="213">
        <f t="shared" ref="F7:F70" si="0">SUM(C7:E7)</f>
        <v>1360</v>
      </c>
    </row>
    <row r="8" spans="1:6" ht="12.75" x14ac:dyDescent="0.2">
      <c r="A8" s="209" t="s">
        <v>65</v>
      </c>
      <c r="B8" s="214" t="s">
        <v>66</v>
      </c>
      <c r="C8" s="215"/>
      <c r="D8" s="212"/>
      <c r="E8" s="212"/>
      <c r="F8" s="213">
        <f t="shared" si="0"/>
        <v>0</v>
      </c>
    </row>
    <row r="9" spans="1:6" ht="12.75" x14ac:dyDescent="0.2">
      <c r="A9" s="216" t="s">
        <v>67</v>
      </c>
      <c r="B9" s="214" t="s">
        <v>68</v>
      </c>
      <c r="C9" s="215"/>
      <c r="D9" s="212"/>
      <c r="E9" s="212"/>
      <c r="F9" s="213">
        <f t="shared" si="0"/>
        <v>0</v>
      </c>
    </row>
    <row r="10" spans="1:6" ht="12.75" x14ac:dyDescent="0.2">
      <c r="A10" s="216" t="s">
        <v>69</v>
      </c>
      <c r="B10" s="214" t="s">
        <v>70</v>
      </c>
      <c r="C10" s="215"/>
      <c r="D10" s="212"/>
      <c r="E10" s="212"/>
      <c r="F10" s="213">
        <f t="shared" si="0"/>
        <v>0</v>
      </c>
    </row>
    <row r="11" spans="1:6" ht="12.75" x14ac:dyDescent="0.2">
      <c r="A11" s="216" t="s">
        <v>71</v>
      </c>
      <c r="B11" s="214" t="s">
        <v>72</v>
      </c>
      <c r="C11" s="215"/>
      <c r="D11" s="212"/>
      <c r="E11" s="212"/>
      <c r="F11" s="213">
        <f t="shared" si="0"/>
        <v>0</v>
      </c>
    </row>
    <row r="12" spans="1:6" ht="12.75" x14ac:dyDescent="0.2">
      <c r="A12" s="216" t="s">
        <v>73</v>
      </c>
      <c r="B12" s="214" t="s">
        <v>74</v>
      </c>
      <c r="C12" s="215"/>
      <c r="D12" s="212"/>
      <c r="E12" s="212"/>
      <c r="F12" s="213">
        <f t="shared" si="0"/>
        <v>0</v>
      </c>
    </row>
    <row r="13" spans="1:6" ht="12.75" x14ac:dyDescent="0.2">
      <c r="A13" s="216" t="s">
        <v>75</v>
      </c>
      <c r="B13" s="214" t="s">
        <v>76</v>
      </c>
      <c r="C13" s="215"/>
      <c r="D13" s="212"/>
      <c r="E13" s="212"/>
      <c r="F13" s="213">
        <f t="shared" si="0"/>
        <v>0</v>
      </c>
    </row>
    <row r="14" spans="1:6" ht="12.75" x14ac:dyDescent="0.2">
      <c r="A14" s="217" t="s">
        <v>77</v>
      </c>
      <c r="B14" s="214" t="s">
        <v>78</v>
      </c>
      <c r="C14" s="215"/>
      <c r="D14" s="212">
        <v>420</v>
      </c>
      <c r="E14" s="212"/>
      <c r="F14" s="213">
        <f t="shared" si="0"/>
        <v>420</v>
      </c>
    </row>
    <row r="15" spans="1:6" ht="12.75" x14ac:dyDescent="0.2">
      <c r="A15" s="217" t="s">
        <v>79</v>
      </c>
      <c r="B15" s="214" t="s">
        <v>80</v>
      </c>
      <c r="C15" s="215"/>
      <c r="D15" s="212"/>
      <c r="E15" s="212"/>
      <c r="F15" s="213">
        <f t="shared" si="0"/>
        <v>0</v>
      </c>
    </row>
    <row r="16" spans="1:6" ht="12.75" x14ac:dyDescent="0.2">
      <c r="A16" s="217" t="s">
        <v>81</v>
      </c>
      <c r="B16" s="214" t="s">
        <v>82</v>
      </c>
      <c r="C16" s="215"/>
      <c r="D16" s="212"/>
      <c r="E16" s="212"/>
      <c r="F16" s="213">
        <f t="shared" si="0"/>
        <v>0</v>
      </c>
    </row>
    <row r="17" spans="1:6" ht="12.75" x14ac:dyDescent="0.2">
      <c r="A17" s="217" t="s">
        <v>83</v>
      </c>
      <c r="B17" s="214" t="s">
        <v>84</v>
      </c>
      <c r="C17" s="215"/>
      <c r="D17" s="212"/>
      <c r="E17" s="212"/>
      <c r="F17" s="213">
        <f t="shared" si="0"/>
        <v>0</v>
      </c>
    </row>
    <row r="18" spans="1:6" ht="12.75" x14ac:dyDescent="0.2">
      <c r="A18" s="217" t="s">
        <v>401</v>
      </c>
      <c r="B18" s="214" t="s">
        <v>85</v>
      </c>
      <c r="C18" s="215">
        <v>300</v>
      </c>
      <c r="D18" s="212"/>
      <c r="E18" s="212"/>
      <c r="F18" s="213">
        <f t="shared" si="0"/>
        <v>300</v>
      </c>
    </row>
    <row r="19" spans="1:6" s="222" customFormat="1" x14ac:dyDescent="0.2">
      <c r="A19" s="218" t="s">
        <v>353</v>
      </c>
      <c r="B19" s="219" t="s">
        <v>86</v>
      </c>
      <c r="C19" s="220">
        <f>SUM(C6:C18)</f>
        <v>51368</v>
      </c>
      <c r="D19" s="220">
        <f t="shared" ref="D19:E19" si="1">SUM(D6:D18)</f>
        <v>1780</v>
      </c>
      <c r="E19" s="220">
        <f t="shared" si="1"/>
        <v>0</v>
      </c>
      <c r="F19" s="221">
        <f t="shared" si="0"/>
        <v>53148</v>
      </c>
    </row>
    <row r="20" spans="1:6" ht="12.75" x14ac:dyDescent="0.2">
      <c r="A20" s="217" t="s">
        <v>87</v>
      </c>
      <c r="B20" s="214" t="s">
        <v>88</v>
      </c>
      <c r="C20" s="215"/>
      <c r="D20" s="212"/>
      <c r="E20" s="212"/>
      <c r="F20" s="213">
        <f t="shared" si="0"/>
        <v>0</v>
      </c>
    </row>
    <row r="21" spans="1:6" ht="12.75" x14ac:dyDescent="0.2">
      <c r="A21" s="217" t="s">
        <v>89</v>
      </c>
      <c r="B21" s="214" t="s">
        <v>90</v>
      </c>
      <c r="C21" s="215"/>
      <c r="D21" s="212"/>
      <c r="E21" s="212"/>
      <c r="F21" s="213">
        <f t="shared" si="0"/>
        <v>0</v>
      </c>
    </row>
    <row r="22" spans="1:6" ht="12.75" x14ac:dyDescent="0.2">
      <c r="A22" s="223" t="s">
        <v>91</v>
      </c>
      <c r="B22" s="214" t="s">
        <v>92</v>
      </c>
      <c r="C22" s="215"/>
      <c r="D22" s="212"/>
      <c r="E22" s="212"/>
      <c r="F22" s="213">
        <f t="shared" si="0"/>
        <v>0</v>
      </c>
    </row>
    <row r="23" spans="1:6" s="222" customFormat="1" x14ac:dyDescent="0.2">
      <c r="A23" s="224" t="s">
        <v>354</v>
      </c>
      <c r="B23" s="219" t="s">
        <v>93</v>
      </c>
      <c r="C23" s="220">
        <f>SUM(C20:C22)</f>
        <v>0</v>
      </c>
      <c r="D23" s="220">
        <f t="shared" ref="D23:E23" si="2">SUM(D20:D22)</f>
        <v>0</v>
      </c>
      <c r="E23" s="220">
        <f t="shared" si="2"/>
        <v>0</v>
      </c>
      <c r="F23" s="213">
        <f t="shared" si="0"/>
        <v>0</v>
      </c>
    </row>
    <row r="24" spans="1:6" s="222" customFormat="1" x14ac:dyDescent="0.2">
      <c r="A24" s="218" t="s">
        <v>431</v>
      </c>
      <c r="B24" s="219" t="s">
        <v>94</v>
      </c>
      <c r="C24" s="220">
        <f>C19+C23</f>
        <v>51368</v>
      </c>
      <c r="D24" s="220">
        <f t="shared" ref="D24:F24" si="3">D19+D23</f>
        <v>1780</v>
      </c>
      <c r="E24" s="220">
        <f t="shared" si="3"/>
        <v>0</v>
      </c>
      <c r="F24" s="220">
        <f t="shared" si="3"/>
        <v>53148</v>
      </c>
    </row>
    <row r="25" spans="1:6" s="222" customFormat="1" x14ac:dyDescent="0.2">
      <c r="A25" s="224" t="s">
        <v>402</v>
      </c>
      <c r="B25" s="219" t="s">
        <v>95</v>
      </c>
      <c r="C25" s="220">
        <v>9449</v>
      </c>
      <c r="D25" s="225">
        <v>252</v>
      </c>
      <c r="E25" s="225"/>
      <c r="F25" s="221">
        <f t="shared" si="0"/>
        <v>9701</v>
      </c>
    </row>
    <row r="26" spans="1:6" ht="12.75" x14ac:dyDescent="0.2">
      <c r="A26" s="217" t="s">
        <v>96</v>
      </c>
      <c r="B26" s="214" t="s">
        <v>97</v>
      </c>
      <c r="C26" s="215">
        <v>280</v>
      </c>
      <c r="D26" s="212"/>
      <c r="E26" s="212"/>
      <c r="F26" s="213">
        <f t="shared" si="0"/>
        <v>280</v>
      </c>
    </row>
    <row r="27" spans="1:6" ht="12.75" x14ac:dyDescent="0.2">
      <c r="A27" s="217" t="s">
        <v>98</v>
      </c>
      <c r="B27" s="214" t="s">
        <v>99</v>
      </c>
      <c r="C27" s="215">
        <v>13600</v>
      </c>
      <c r="D27" s="212"/>
      <c r="E27" s="212"/>
      <c r="F27" s="213">
        <f t="shared" si="0"/>
        <v>13600</v>
      </c>
    </row>
    <row r="28" spans="1:6" ht="12.75" x14ac:dyDescent="0.2">
      <c r="A28" s="217" t="s">
        <v>100</v>
      </c>
      <c r="B28" s="214" t="s">
        <v>101</v>
      </c>
      <c r="C28" s="215"/>
      <c r="D28" s="212"/>
      <c r="E28" s="212"/>
      <c r="F28" s="213">
        <f t="shared" si="0"/>
        <v>0</v>
      </c>
    </row>
    <row r="29" spans="1:6" s="222" customFormat="1" x14ac:dyDescent="0.2">
      <c r="A29" s="224" t="s">
        <v>355</v>
      </c>
      <c r="B29" s="219" t="s">
        <v>102</v>
      </c>
      <c r="C29" s="220">
        <f>SUM(C26:C28)</f>
        <v>13880</v>
      </c>
      <c r="D29" s="220">
        <f t="shared" ref="D29:E29" si="4">SUM(D26:D28)</f>
        <v>0</v>
      </c>
      <c r="E29" s="220">
        <f t="shared" si="4"/>
        <v>0</v>
      </c>
      <c r="F29" s="221">
        <f t="shared" si="0"/>
        <v>13880</v>
      </c>
    </row>
    <row r="30" spans="1:6" ht="12.75" x14ac:dyDescent="0.2">
      <c r="A30" s="217" t="s">
        <v>103</v>
      </c>
      <c r="B30" s="214" t="s">
        <v>104</v>
      </c>
      <c r="C30" s="215">
        <v>90</v>
      </c>
      <c r="D30" s="212"/>
      <c r="E30" s="212"/>
      <c r="F30" s="213">
        <f t="shared" si="0"/>
        <v>90</v>
      </c>
    </row>
    <row r="31" spans="1:6" ht="12.75" x14ac:dyDescent="0.2">
      <c r="A31" s="217" t="s">
        <v>105</v>
      </c>
      <c r="B31" s="214" t="s">
        <v>106</v>
      </c>
      <c r="C31" s="215">
        <v>90</v>
      </c>
      <c r="D31" s="212"/>
      <c r="E31" s="212"/>
      <c r="F31" s="213">
        <f t="shared" si="0"/>
        <v>90</v>
      </c>
    </row>
    <row r="32" spans="1:6" s="222" customFormat="1" ht="15" customHeight="1" x14ac:dyDescent="0.2">
      <c r="A32" s="224" t="s">
        <v>432</v>
      </c>
      <c r="B32" s="219" t="s">
        <v>107</v>
      </c>
      <c r="C32" s="220">
        <f>SUM(C30:C31)</f>
        <v>180</v>
      </c>
      <c r="D32" s="220">
        <f t="shared" ref="D32:E32" si="5">SUM(D31)</f>
        <v>0</v>
      </c>
      <c r="E32" s="220">
        <f t="shared" si="5"/>
        <v>0</v>
      </c>
      <c r="F32" s="221">
        <f t="shared" si="0"/>
        <v>180</v>
      </c>
    </row>
    <row r="33" spans="1:6" ht="12.75" x14ac:dyDescent="0.2">
      <c r="A33" s="217" t="s">
        <v>108</v>
      </c>
      <c r="B33" s="214" t="s">
        <v>109</v>
      </c>
      <c r="C33" s="215">
        <v>2500</v>
      </c>
      <c r="D33" s="212"/>
      <c r="E33" s="212"/>
      <c r="F33" s="213">
        <f t="shared" si="0"/>
        <v>2500</v>
      </c>
    </row>
    <row r="34" spans="1:6" ht="12.75" x14ac:dyDescent="0.2">
      <c r="A34" s="217" t="s">
        <v>110</v>
      </c>
      <c r="B34" s="214" t="s">
        <v>111</v>
      </c>
      <c r="C34" s="215"/>
      <c r="D34" s="212"/>
      <c r="E34" s="212"/>
      <c r="F34" s="213">
        <f t="shared" si="0"/>
        <v>0</v>
      </c>
    </row>
    <row r="35" spans="1:6" ht="12.75" x14ac:dyDescent="0.2">
      <c r="A35" s="217" t="s">
        <v>403</v>
      </c>
      <c r="B35" s="214" t="s">
        <v>112</v>
      </c>
      <c r="C35" s="215"/>
      <c r="D35" s="212"/>
      <c r="E35" s="212"/>
      <c r="F35" s="213">
        <f t="shared" si="0"/>
        <v>0</v>
      </c>
    </row>
    <row r="36" spans="1:6" ht="12.75" x14ac:dyDescent="0.2">
      <c r="A36" s="217" t="s">
        <v>113</v>
      </c>
      <c r="B36" s="214" t="s">
        <v>114</v>
      </c>
      <c r="C36" s="215">
        <v>150</v>
      </c>
      <c r="D36" s="212"/>
      <c r="E36" s="212"/>
      <c r="F36" s="213">
        <f t="shared" si="0"/>
        <v>150</v>
      </c>
    </row>
    <row r="37" spans="1:6" ht="12.75" x14ac:dyDescent="0.2">
      <c r="A37" s="226" t="s">
        <v>404</v>
      </c>
      <c r="B37" s="214" t="s">
        <v>115</v>
      </c>
      <c r="C37" s="215"/>
      <c r="D37" s="212"/>
      <c r="E37" s="212"/>
      <c r="F37" s="213">
        <f t="shared" si="0"/>
        <v>0</v>
      </c>
    </row>
    <row r="38" spans="1:6" ht="12.75" x14ac:dyDescent="0.2">
      <c r="A38" s="223" t="s">
        <v>116</v>
      </c>
      <c r="B38" s="214" t="s">
        <v>117</v>
      </c>
      <c r="C38" s="215">
        <v>500</v>
      </c>
      <c r="D38" s="212"/>
      <c r="E38" s="212"/>
      <c r="F38" s="213">
        <f t="shared" si="0"/>
        <v>500</v>
      </c>
    </row>
    <row r="39" spans="1:6" ht="12.75" x14ac:dyDescent="0.2">
      <c r="A39" s="217" t="s">
        <v>405</v>
      </c>
      <c r="B39" s="214" t="s">
        <v>118</v>
      </c>
      <c r="C39" s="215">
        <v>400</v>
      </c>
      <c r="D39" s="212"/>
      <c r="E39" s="212"/>
      <c r="F39" s="213">
        <f t="shared" si="0"/>
        <v>400</v>
      </c>
    </row>
    <row r="40" spans="1:6" s="222" customFormat="1" x14ac:dyDescent="0.2">
      <c r="A40" s="224" t="s">
        <v>356</v>
      </c>
      <c r="B40" s="219" t="s">
        <v>119</v>
      </c>
      <c r="C40" s="220">
        <f>SUM(C33:C39)</f>
        <v>3550</v>
      </c>
      <c r="D40" s="220">
        <f t="shared" ref="D40:E40" si="6">SUM(D33:D39)</f>
        <v>0</v>
      </c>
      <c r="E40" s="220">
        <f t="shared" si="6"/>
        <v>0</v>
      </c>
      <c r="F40" s="221">
        <f t="shared" si="0"/>
        <v>3550</v>
      </c>
    </row>
    <row r="41" spans="1:6" ht="12.75" x14ac:dyDescent="0.2">
      <c r="A41" s="217" t="s">
        <v>120</v>
      </c>
      <c r="B41" s="214" t="s">
        <v>121</v>
      </c>
      <c r="C41" s="215"/>
      <c r="D41" s="212"/>
      <c r="E41" s="212"/>
      <c r="F41" s="213">
        <f t="shared" si="0"/>
        <v>0</v>
      </c>
    </row>
    <row r="42" spans="1:6" ht="12.75" x14ac:dyDescent="0.2">
      <c r="A42" s="217" t="s">
        <v>122</v>
      </c>
      <c r="B42" s="214" t="s">
        <v>123</v>
      </c>
      <c r="C42" s="215"/>
      <c r="D42" s="212"/>
      <c r="E42" s="212"/>
      <c r="F42" s="213">
        <f t="shared" si="0"/>
        <v>0</v>
      </c>
    </row>
    <row r="43" spans="1:6" s="222" customFormat="1" x14ac:dyDescent="0.2">
      <c r="A43" s="224" t="s">
        <v>357</v>
      </c>
      <c r="B43" s="219" t="s">
        <v>124</v>
      </c>
      <c r="C43" s="220">
        <f>SUM(C41:C42)</f>
        <v>0</v>
      </c>
      <c r="D43" s="220">
        <f t="shared" ref="D43:E43" si="7">SUM(D42,D34)</f>
        <v>0</v>
      </c>
      <c r="E43" s="220">
        <f t="shared" si="7"/>
        <v>0</v>
      </c>
      <c r="F43" s="221">
        <f t="shared" si="0"/>
        <v>0</v>
      </c>
    </row>
    <row r="44" spans="1:6" ht="12.75" x14ac:dyDescent="0.2">
      <c r="A44" s="217" t="s">
        <v>125</v>
      </c>
      <c r="B44" s="214" t="s">
        <v>126</v>
      </c>
      <c r="C44" s="215">
        <v>3680</v>
      </c>
      <c r="D44" s="212"/>
      <c r="E44" s="212"/>
      <c r="F44" s="213">
        <f t="shared" si="0"/>
        <v>3680</v>
      </c>
    </row>
    <row r="45" spans="1:6" ht="12.75" x14ac:dyDescent="0.2">
      <c r="A45" s="217" t="s">
        <v>127</v>
      </c>
      <c r="B45" s="214" t="s">
        <v>128</v>
      </c>
      <c r="C45" s="215"/>
      <c r="D45" s="212"/>
      <c r="E45" s="212"/>
      <c r="F45" s="213">
        <f t="shared" si="0"/>
        <v>0</v>
      </c>
    </row>
    <row r="46" spans="1:6" ht="12.75" x14ac:dyDescent="0.2">
      <c r="A46" s="217" t="s">
        <v>406</v>
      </c>
      <c r="B46" s="214" t="s">
        <v>129</v>
      </c>
      <c r="C46" s="215"/>
      <c r="D46" s="212"/>
      <c r="E46" s="212"/>
      <c r="F46" s="213">
        <f t="shared" si="0"/>
        <v>0</v>
      </c>
    </row>
    <row r="47" spans="1:6" ht="12.75" x14ac:dyDescent="0.2">
      <c r="A47" s="217" t="s">
        <v>407</v>
      </c>
      <c r="B47" s="214" t="s">
        <v>130</v>
      </c>
      <c r="C47" s="215"/>
      <c r="D47" s="212"/>
      <c r="E47" s="212"/>
      <c r="F47" s="213">
        <f t="shared" si="0"/>
        <v>0</v>
      </c>
    </row>
    <row r="48" spans="1:6" ht="12.75" x14ac:dyDescent="0.2">
      <c r="A48" s="217" t="s">
        <v>131</v>
      </c>
      <c r="B48" s="214" t="s">
        <v>132</v>
      </c>
      <c r="C48" s="215"/>
      <c r="D48" s="212"/>
      <c r="E48" s="212"/>
      <c r="F48" s="213">
        <f t="shared" si="0"/>
        <v>0</v>
      </c>
    </row>
    <row r="49" spans="1:6" s="222" customFormat="1" x14ac:dyDescent="0.2">
      <c r="A49" s="224" t="s">
        <v>358</v>
      </c>
      <c r="B49" s="219" t="s">
        <v>133</v>
      </c>
      <c r="C49" s="220">
        <f>SUM(C44:C48)</f>
        <v>3680</v>
      </c>
      <c r="D49" s="220">
        <f t="shared" ref="D49:E49" si="8">SUM(D48)</f>
        <v>0</v>
      </c>
      <c r="E49" s="220">
        <f t="shared" si="8"/>
        <v>0</v>
      </c>
      <c r="F49" s="221">
        <f t="shared" si="0"/>
        <v>3680</v>
      </c>
    </row>
    <row r="50" spans="1:6" s="222" customFormat="1" x14ac:dyDescent="0.2">
      <c r="A50" s="224" t="s">
        <v>359</v>
      </c>
      <c r="B50" s="219" t="s">
        <v>134</v>
      </c>
      <c r="C50" s="220">
        <f>C29+C32+C40+C43+C49</f>
        <v>21290</v>
      </c>
      <c r="D50" s="220">
        <f t="shared" ref="D50:E50" si="9">D29+D32+D40+D43+D49</f>
        <v>0</v>
      </c>
      <c r="E50" s="220">
        <f t="shared" si="9"/>
        <v>0</v>
      </c>
      <c r="F50" s="221">
        <f t="shared" si="0"/>
        <v>21290</v>
      </c>
    </row>
    <row r="51" spans="1:6" ht="12.75" x14ac:dyDescent="0.2">
      <c r="A51" s="227" t="s">
        <v>135</v>
      </c>
      <c r="B51" s="214" t="s">
        <v>136</v>
      </c>
      <c r="C51" s="215"/>
      <c r="D51" s="212"/>
      <c r="E51" s="212"/>
      <c r="F51" s="213">
        <f t="shared" si="0"/>
        <v>0</v>
      </c>
    </row>
    <row r="52" spans="1:6" ht="12.75" x14ac:dyDescent="0.2">
      <c r="A52" s="227" t="s">
        <v>360</v>
      </c>
      <c r="B52" s="214" t="s">
        <v>137</v>
      </c>
      <c r="C52" s="215"/>
      <c r="D52" s="212"/>
      <c r="E52" s="212"/>
      <c r="F52" s="213">
        <f t="shared" si="0"/>
        <v>0</v>
      </c>
    </row>
    <row r="53" spans="1:6" ht="12.75" x14ac:dyDescent="0.2">
      <c r="A53" s="228" t="s">
        <v>408</v>
      </c>
      <c r="B53" s="214" t="s">
        <v>138</v>
      </c>
      <c r="C53" s="215"/>
      <c r="D53" s="212"/>
      <c r="E53" s="212"/>
      <c r="F53" s="213">
        <f t="shared" si="0"/>
        <v>0</v>
      </c>
    </row>
    <row r="54" spans="1:6" ht="12.75" x14ac:dyDescent="0.2">
      <c r="A54" s="228" t="s">
        <v>409</v>
      </c>
      <c r="B54" s="214" t="s">
        <v>139</v>
      </c>
      <c r="C54" s="215"/>
      <c r="D54" s="212"/>
      <c r="E54" s="212"/>
      <c r="F54" s="213">
        <f t="shared" si="0"/>
        <v>0</v>
      </c>
    </row>
    <row r="55" spans="1:6" ht="12.75" x14ac:dyDescent="0.2">
      <c r="A55" s="228" t="s">
        <v>410</v>
      </c>
      <c r="B55" s="214" t="s">
        <v>140</v>
      </c>
      <c r="C55" s="215"/>
      <c r="D55" s="212"/>
      <c r="E55" s="212"/>
      <c r="F55" s="213">
        <f t="shared" si="0"/>
        <v>0</v>
      </c>
    </row>
    <row r="56" spans="1:6" ht="12.75" x14ac:dyDescent="0.2">
      <c r="A56" s="227" t="s">
        <v>411</v>
      </c>
      <c r="B56" s="214" t="s">
        <v>141</v>
      </c>
      <c r="C56" s="215"/>
      <c r="D56" s="212"/>
      <c r="E56" s="212"/>
      <c r="F56" s="213">
        <f t="shared" si="0"/>
        <v>0</v>
      </c>
    </row>
    <row r="57" spans="1:6" ht="12.75" x14ac:dyDescent="0.2">
      <c r="A57" s="227" t="s">
        <v>412</v>
      </c>
      <c r="B57" s="214" t="s">
        <v>142</v>
      </c>
      <c r="C57" s="215"/>
      <c r="D57" s="212"/>
      <c r="E57" s="212"/>
      <c r="F57" s="213">
        <f t="shared" si="0"/>
        <v>0</v>
      </c>
    </row>
    <row r="58" spans="1:6" ht="12.75" x14ac:dyDescent="0.2">
      <c r="A58" s="227" t="s">
        <v>413</v>
      </c>
      <c r="B58" s="214" t="s">
        <v>143</v>
      </c>
      <c r="C58" s="215"/>
      <c r="D58" s="212"/>
      <c r="E58" s="212"/>
      <c r="F58" s="213">
        <f t="shared" si="0"/>
        <v>0</v>
      </c>
    </row>
    <row r="59" spans="1:6" s="222" customFormat="1" x14ac:dyDescent="0.2">
      <c r="A59" s="229" t="s">
        <v>387</v>
      </c>
      <c r="B59" s="219" t="s">
        <v>144</v>
      </c>
      <c r="C59" s="225">
        <f>SUM(C51:C58)</f>
        <v>0</v>
      </c>
      <c r="D59" s="225">
        <f>SUM(D51:D58)</f>
        <v>0</v>
      </c>
      <c r="E59" s="225">
        <f>SUM(E52:E58)</f>
        <v>0</v>
      </c>
      <c r="F59" s="221">
        <f t="shared" si="0"/>
        <v>0</v>
      </c>
    </row>
    <row r="60" spans="1:6" ht="12.75" x14ac:dyDescent="0.2">
      <c r="A60" s="230" t="s">
        <v>414</v>
      </c>
      <c r="B60" s="214" t="s">
        <v>145</v>
      </c>
      <c r="C60" s="215"/>
      <c r="D60" s="212"/>
      <c r="E60" s="212"/>
      <c r="F60" s="213">
        <f t="shared" si="0"/>
        <v>0</v>
      </c>
    </row>
    <row r="61" spans="1:6" ht="12.75" x14ac:dyDescent="0.2">
      <c r="A61" s="230" t="s">
        <v>146</v>
      </c>
      <c r="B61" s="214" t="s">
        <v>147</v>
      </c>
      <c r="C61" s="215"/>
      <c r="D61" s="212"/>
      <c r="E61" s="212"/>
      <c r="F61" s="213">
        <f t="shared" si="0"/>
        <v>0</v>
      </c>
    </row>
    <row r="62" spans="1:6" ht="12.75" x14ac:dyDescent="0.2">
      <c r="A62" s="230" t="s">
        <v>148</v>
      </c>
      <c r="B62" s="214" t="s">
        <v>149</v>
      </c>
      <c r="C62" s="215"/>
      <c r="D62" s="212"/>
      <c r="E62" s="212"/>
      <c r="F62" s="213">
        <f t="shared" si="0"/>
        <v>0</v>
      </c>
    </row>
    <row r="63" spans="1:6" ht="12.75" x14ac:dyDescent="0.2">
      <c r="A63" s="230" t="s">
        <v>388</v>
      </c>
      <c r="B63" s="214" t="s">
        <v>150</v>
      </c>
      <c r="C63" s="215"/>
      <c r="D63" s="212"/>
      <c r="E63" s="212"/>
      <c r="F63" s="213">
        <f t="shared" si="0"/>
        <v>0</v>
      </c>
    </row>
    <row r="64" spans="1:6" ht="12.75" x14ac:dyDescent="0.2">
      <c r="A64" s="230" t="s">
        <v>415</v>
      </c>
      <c r="B64" s="214" t="s">
        <v>151</v>
      </c>
      <c r="C64" s="215"/>
      <c r="D64" s="212"/>
      <c r="E64" s="212"/>
      <c r="F64" s="213">
        <f t="shared" si="0"/>
        <v>0</v>
      </c>
    </row>
    <row r="65" spans="1:6" ht="12.75" x14ac:dyDescent="0.2">
      <c r="A65" s="230" t="s">
        <v>389</v>
      </c>
      <c r="B65" s="214" t="s">
        <v>152</v>
      </c>
      <c r="C65" s="215"/>
      <c r="D65" s="212"/>
      <c r="E65" s="212"/>
      <c r="F65" s="213">
        <f t="shared" si="0"/>
        <v>0</v>
      </c>
    </row>
    <row r="66" spans="1:6" ht="12.75" x14ac:dyDescent="0.2">
      <c r="A66" s="230" t="s">
        <v>416</v>
      </c>
      <c r="B66" s="214" t="s">
        <v>153</v>
      </c>
      <c r="C66" s="215"/>
      <c r="D66" s="212"/>
      <c r="E66" s="212"/>
      <c r="F66" s="213">
        <f t="shared" si="0"/>
        <v>0</v>
      </c>
    </row>
    <row r="67" spans="1:6" ht="12.75" x14ac:dyDescent="0.2">
      <c r="A67" s="230" t="s">
        <v>417</v>
      </c>
      <c r="B67" s="214" t="s">
        <v>154</v>
      </c>
      <c r="C67" s="215"/>
      <c r="D67" s="212"/>
      <c r="E67" s="212"/>
      <c r="F67" s="213">
        <f t="shared" si="0"/>
        <v>0</v>
      </c>
    </row>
    <row r="68" spans="1:6" ht="12.75" x14ac:dyDescent="0.2">
      <c r="A68" s="230" t="s">
        <v>155</v>
      </c>
      <c r="B68" s="214" t="s">
        <v>156</v>
      </c>
      <c r="C68" s="215"/>
      <c r="D68" s="212"/>
      <c r="E68" s="212"/>
      <c r="F68" s="213">
        <f t="shared" si="0"/>
        <v>0</v>
      </c>
    </row>
    <row r="69" spans="1:6" ht="12.75" x14ac:dyDescent="0.2">
      <c r="A69" s="231" t="s">
        <v>157</v>
      </c>
      <c r="B69" s="214" t="s">
        <v>158</v>
      </c>
      <c r="C69" s="215"/>
      <c r="D69" s="212"/>
      <c r="E69" s="212"/>
      <c r="F69" s="213">
        <f t="shared" si="0"/>
        <v>0</v>
      </c>
    </row>
    <row r="70" spans="1:6" ht="12.75" x14ac:dyDescent="0.2">
      <c r="A70" s="230" t="s">
        <v>418</v>
      </c>
      <c r="B70" s="214" t="s">
        <v>159</v>
      </c>
      <c r="C70" s="215"/>
      <c r="D70" s="212"/>
      <c r="E70" s="212"/>
      <c r="F70" s="213">
        <f t="shared" si="0"/>
        <v>0</v>
      </c>
    </row>
    <row r="71" spans="1:6" ht="12.75" x14ac:dyDescent="0.2">
      <c r="A71" s="231" t="s">
        <v>549</v>
      </c>
      <c r="B71" s="214" t="s">
        <v>160</v>
      </c>
      <c r="C71" s="215"/>
      <c r="D71" s="212"/>
      <c r="E71" s="212"/>
      <c r="F71" s="213">
        <f t="shared" ref="F71:F121" si="10">SUM(C71:E71)</f>
        <v>0</v>
      </c>
    </row>
    <row r="72" spans="1:6" ht="12.75" x14ac:dyDescent="0.2">
      <c r="A72" s="231" t="s">
        <v>550</v>
      </c>
      <c r="B72" s="214" t="s">
        <v>160</v>
      </c>
      <c r="C72" s="215"/>
      <c r="D72" s="212"/>
      <c r="E72" s="212"/>
      <c r="F72" s="213">
        <f t="shared" si="10"/>
        <v>0</v>
      </c>
    </row>
    <row r="73" spans="1:6" s="222" customFormat="1" x14ac:dyDescent="0.2">
      <c r="A73" s="229" t="s">
        <v>390</v>
      </c>
      <c r="B73" s="219" t="s">
        <v>161</v>
      </c>
      <c r="C73" s="225">
        <v>82107</v>
      </c>
      <c r="D73" s="225">
        <v>2032</v>
      </c>
      <c r="E73" s="225">
        <f t="shared" ref="E73" si="11">SUM(E60:E72)</f>
        <v>0</v>
      </c>
      <c r="F73" s="225">
        <v>84139</v>
      </c>
    </row>
    <row r="74" spans="1:6" s="222" customFormat="1" x14ac:dyDescent="0.2">
      <c r="A74" s="232" t="s">
        <v>539</v>
      </c>
      <c r="B74" s="233"/>
      <c r="C74" s="234"/>
      <c r="D74" s="235"/>
      <c r="E74" s="235"/>
      <c r="F74" s="236">
        <f t="shared" si="10"/>
        <v>0</v>
      </c>
    </row>
    <row r="75" spans="1:6" ht="12.75" x14ac:dyDescent="0.2">
      <c r="A75" s="237" t="s">
        <v>162</v>
      </c>
      <c r="B75" s="214" t="s">
        <v>163</v>
      </c>
      <c r="C75" s="215"/>
      <c r="D75" s="212"/>
      <c r="E75" s="212"/>
      <c r="F75" s="213">
        <f t="shared" si="10"/>
        <v>0</v>
      </c>
    </row>
    <row r="76" spans="1:6" ht="12.75" x14ac:dyDescent="0.2">
      <c r="A76" s="237" t="s">
        <v>419</v>
      </c>
      <c r="B76" s="214" t="s">
        <v>164</v>
      </c>
      <c r="C76" s="215"/>
      <c r="D76" s="212"/>
      <c r="E76" s="212"/>
      <c r="F76" s="213">
        <f t="shared" si="10"/>
        <v>0</v>
      </c>
    </row>
    <row r="77" spans="1:6" ht="12.75" x14ac:dyDescent="0.2">
      <c r="A77" s="237" t="s">
        <v>681</v>
      </c>
      <c r="B77" s="214" t="s">
        <v>166</v>
      </c>
      <c r="C77" s="215"/>
      <c r="D77" s="212"/>
      <c r="E77" s="212"/>
      <c r="F77" s="213">
        <f t="shared" si="10"/>
        <v>0</v>
      </c>
    </row>
    <row r="78" spans="1:6" ht="12.75" x14ac:dyDescent="0.2">
      <c r="A78" s="237" t="s">
        <v>691</v>
      </c>
      <c r="B78" s="214" t="s">
        <v>168</v>
      </c>
      <c r="C78" s="215"/>
      <c r="D78" s="212">
        <v>300</v>
      </c>
      <c r="E78" s="212"/>
      <c r="F78" s="213">
        <f t="shared" si="10"/>
        <v>300</v>
      </c>
    </row>
    <row r="79" spans="1:6" ht="12.75" x14ac:dyDescent="0.2">
      <c r="A79" s="223" t="s">
        <v>169</v>
      </c>
      <c r="B79" s="214" t="s">
        <v>170</v>
      </c>
      <c r="C79" s="215"/>
      <c r="D79" s="212"/>
      <c r="E79" s="212"/>
      <c r="F79" s="213">
        <f t="shared" si="10"/>
        <v>0</v>
      </c>
    </row>
    <row r="80" spans="1:6" ht="12.75" x14ac:dyDescent="0.2">
      <c r="A80" s="223" t="s">
        <v>171</v>
      </c>
      <c r="B80" s="214" t="s">
        <v>172</v>
      </c>
      <c r="C80" s="215"/>
      <c r="D80" s="212"/>
      <c r="E80" s="212"/>
      <c r="F80" s="213">
        <f t="shared" si="10"/>
        <v>0</v>
      </c>
    </row>
    <row r="81" spans="1:6" ht="12.75" x14ac:dyDescent="0.2">
      <c r="A81" s="223" t="s">
        <v>173</v>
      </c>
      <c r="B81" s="214" t="s">
        <v>174</v>
      </c>
      <c r="C81" s="215"/>
      <c r="D81" s="212">
        <v>81</v>
      </c>
      <c r="E81" s="212"/>
      <c r="F81" s="213">
        <f t="shared" si="10"/>
        <v>81</v>
      </c>
    </row>
    <row r="82" spans="1:6" s="222" customFormat="1" x14ac:dyDescent="0.2">
      <c r="A82" s="238" t="s">
        <v>392</v>
      </c>
      <c r="B82" s="219" t="s">
        <v>175</v>
      </c>
      <c r="C82" s="225">
        <f>SUM(C75:C81)</f>
        <v>0</v>
      </c>
      <c r="D82" s="225">
        <f t="shared" ref="D82:E82" si="12">SUM(D75:D81)</f>
        <v>381</v>
      </c>
      <c r="E82" s="225">
        <f t="shared" si="12"/>
        <v>0</v>
      </c>
      <c r="F82" s="221">
        <f t="shared" si="10"/>
        <v>381</v>
      </c>
    </row>
    <row r="83" spans="1:6" ht="12.75" x14ac:dyDescent="0.2">
      <c r="A83" s="227" t="s">
        <v>176</v>
      </c>
      <c r="B83" s="214" t="s">
        <v>177</v>
      </c>
      <c r="C83" s="215"/>
      <c r="D83" s="215"/>
      <c r="E83" s="215"/>
      <c r="F83" s="213">
        <f t="shared" si="10"/>
        <v>0</v>
      </c>
    </row>
    <row r="84" spans="1:6" ht="12.75" x14ac:dyDescent="0.2">
      <c r="A84" s="227" t="s">
        <v>178</v>
      </c>
      <c r="B84" s="214" t="s">
        <v>179</v>
      </c>
      <c r="C84" s="215"/>
      <c r="D84" s="215"/>
      <c r="E84" s="215"/>
      <c r="F84" s="213">
        <f t="shared" si="10"/>
        <v>0</v>
      </c>
    </row>
    <row r="85" spans="1:6" ht="12.75" x14ac:dyDescent="0.2">
      <c r="A85" s="227" t="s">
        <v>180</v>
      </c>
      <c r="B85" s="214" t="s">
        <v>181</v>
      </c>
      <c r="C85" s="215"/>
      <c r="D85" s="215"/>
      <c r="E85" s="215"/>
      <c r="F85" s="213">
        <f t="shared" si="10"/>
        <v>0</v>
      </c>
    </row>
    <row r="86" spans="1:6" ht="12.75" x14ac:dyDescent="0.2">
      <c r="A86" s="227" t="s">
        <v>182</v>
      </c>
      <c r="B86" s="214" t="s">
        <v>183</v>
      </c>
      <c r="C86" s="215"/>
      <c r="D86" s="215"/>
      <c r="E86" s="215"/>
      <c r="F86" s="213">
        <f t="shared" si="10"/>
        <v>0</v>
      </c>
    </row>
    <row r="87" spans="1:6" s="222" customFormat="1" x14ac:dyDescent="0.2">
      <c r="A87" s="229" t="s">
        <v>393</v>
      </c>
      <c r="B87" s="219" t="s">
        <v>184</v>
      </c>
      <c r="C87" s="220">
        <f>SUM(C83:C86)</f>
        <v>0</v>
      </c>
      <c r="D87" s="220">
        <f t="shared" ref="D87:E87" si="13">SUM(D86)</f>
        <v>0</v>
      </c>
      <c r="E87" s="220">
        <f t="shared" si="13"/>
        <v>0</v>
      </c>
      <c r="F87" s="221">
        <f t="shared" si="10"/>
        <v>0</v>
      </c>
    </row>
    <row r="88" spans="1:6" ht="12.75" x14ac:dyDescent="0.2">
      <c r="A88" s="227" t="s">
        <v>185</v>
      </c>
      <c r="B88" s="214" t="s">
        <v>186</v>
      </c>
      <c r="C88" s="215"/>
      <c r="D88" s="212"/>
      <c r="E88" s="212"/>
      <c r="F88" s="213">
        <f t="shared" si="10"/>
        <v>0</v>
      </c>
    </row>
    <row r="89" spans="1:6" ht="12.75" x14ac:dyDescent="0.2">
      <c r="A89" s="227" t="s">
        <v>420</v>
      </c>
      <c r="B89" s="214" t="s">
        <v>187</v>
      </c>
      <c r="C89" s="215"/>
      <c r="D89" s="212"/>
      <c r="E89" s="212"/>
      <c r="F89" s="213">
        <f t="shared" si="10"/>
        <v>0</v>
      </c>
    </row>
    <row r="90" spans="1:6" ht="12.75" x14ac:dyDescent="0.2">
      <c r="A90" s="227" t="s">
        <v>421</v>
      </c>
      <c r="B90" s="214" t="s">
        <v>188</v>
      </c>
      <c r="C90" s="215"/>
      <c r="D90" s="212"/>
      <c r="E90" s="212"/>
      <c r="F90" s="213">
        <f t="shared" si="10"/>
        <v>0</v>
      </c>
    </row>
    <row r="91" spans="1:6" ht="12.75" x14ac:dyDescent="0.2">
      <c r="A91" s="227" t="s">
        <v>422</v>
      </c>
      <c r="B91" s="214" t="s">
        <v>189</v>
      </c>
      <c r="C91" s="215"/>
      <c r="D91" s="212"/>
      <c r="E91" s="212"/>
      <c r="F91" s="213">
        <f t="shared" si="10"/>
        <v>0</v>
      </c>
    </row>
    <row r="92" spans="1:6" ht="12.75" x14ac:dyDescent="0.2">
      <c r="A92" s="227" t="s">
        <v>423</v>
      </c>
      <c r="B92" s="214" t="s">
        <v>190</v>
      </c>
      <c r="C92" s="215"/>
      <c r="D92" s="212"/>
      <c r="E92" s="212"/>
      <c r="F92" s="213">
        <f t="shared" si="10"/>
        <v>0</v>
      </c>
    </row>
    <row r="93" spans="1:6" ht="12.75" x14ac:dyDescent="0.2">
      <c r="A93" s="227" t="s">
        <v>424</v>
      </c>
      <c r="B93" s="214" t="s">
        <v>191</v>
      </c>
      <c r="C93" s="215"/>
      <c r="D93" s="212"/>
      <c r="E93" s="212"/>
      <c r="F93" s="213">
        <f t="shared" si="10"/>
        <v>0</v>
      </c>
    </row>
    <row r="94" spans="1:6" ht="12.75" x14ac:dyDescent="0.2">
      <c r="A94" s="227" t="s">
        <v>192</v>
      </c>
      <c r="B94" s="214" t="s">
        <v>193</v>
      </c>
      <c r="C94" s="215"/>
      <c r="D94" s="212"/>
      <c r="E94" s="212"/>
      <c r="F94" s="213">
        <f t="shared" si="10"/>
        <v>0</v>
      </c>
    </row>
    <row r="95" spans="1:6" ht="12.75" x14ac:dyDescent="0.2">
      <c r="A95" s="227" t="s">
        <v>425</v>
      </c>
      <c r="B95" s="214" t="s">
        <v>194</v>
      </c>
      <c r="C95" s="215"/>
      <c r="D95" s="212"/>
      <c r="E95" s="212"/>
      <c r="F95" s="213">
        <f t="shared" si="10"/>
        <v>0</v>
      </c>
    </row>
    <row r="96" spans="1:6" x14ac:dyDescent="0.2">
      <c r="A96" s="229" t="s">
        <v>394</v>
      </c>
      <c r="B96" s="219" t="s">
        <v>195</v>
      </c>
      <c r="C96" s="215">
        <f t="shared" ref="C96:F96" si="14">SUM(C95)</f>
        <v>0</v>
      </c>
      <c r="D96" s="215">
        <f t="shared" si="14"/>
        <v>0</v>
      </c>
      <c r="E96" s="215">
        <f t="shared" si="14"/>
        <v>0</v>
      </c>
      <c r="F96" s="215">
        <f t="shared" si="14"/>
        <v>0</v>
      </c>
    </row>
    <row r="97" spans="1:25" x14ac:dyDescent="0.2">
      <c r="A97" s="232" t="s">
        <v>538</v>
      </c>
      <c r="B97" s="233"/>
      <c r="C97" s="239"/>
      <c r="D97" s="240"/>
      <c r="E97" s="240"/>
      <c r="F97" s="241">
        <f t="shared" si="10"/>
        <v>0</v>
      </c>
    </row>
    <row r="98" spans="1:25" s="222" customFormat="1" x14ac:dyDescent="0.2">
      <c r="A98" s="242" t="s">
        <v>433</v>
      </c>
      <c r="B98" s="243" t="s">
        <v>196</v>
      </c>
      <c r="C98" s="244">
        <v>82107</v>
      </c>
      <c r="D98" s="244">
        <v>2413</v>
      </c>
      <c r="E98" s="244">
        <f t="shared" ref="E98" si="15">E24+E25+E50+E59+E73+E82+E87+E96</f>
        <v>0</v>
      </c>
      <c r="F98" s="244">
        <v>84520</v>
      </c>
    </row>
    <row r="99" spans="1:25" ht="12.75" x14ac:dyDescent="0.2">
      <c r="A99" s="227" t="s">
        <v>426</v>
      </c>
      <c r="B99" s="217" t="s">
        <v>197</v>
      </c>
      <c r="C99" s="245"/>
      <c r="D99" s="246"/>
      <c r="E99" s="246"/>
      <c r="F99" s="213">
        <f t="shared" si="10"/>
        <v>0</v>
      </c>
      <c r="G99" s="247"/>
      <c r="H99" s="247"/>
      <c r="I99" s="247"/>
      <c r="J99" s="247"/>
      <c r="K99" s="247"/>
      <c r="L99" s="247"/>
      <c r="M99" s="247"/>
      <c r="N99" s="247"/>
      <c r="O99" s="247"/>
      <c r="P99" s="247"/>
      <c r="Q99" s="247"/>
      <c r="R99" s="247"/>
      <c r="S99" s="247"/>
      <c r="T99" s="247"/>
      <c r="U99" s="247"/>
      <c r="V99" s="247"/>
      <c r="W99" s="247"/>
      <c r="X99" s="248"/>
      <c r="Y99" s="248"/>
    </row>
    <row r="100" spans="1:25" ht="12.75" x14ac:dyDescent="0.2">
      <c r="A100" s="227" t="s">
        <v>198</v>
      </c>
      <c r="B100" s="217" t="s">
        <v>199</v>
      </c>
      <c r="C100" s="245"/>
      <c r="D100" s="246"/>
      <c r="E100" s="246"/>
      <c r="F100" s="213">
        <f t="shared" si="10"/>
        <v>0</v>
      </c>
      <c r="G100" s="247"/>
      <c r="H100" s="247"/>
      <c r="I100" s="247"/>
      <c r="J100" s="247"/>
      <c r="K100" s="247"/>
      <c r="L100" s="247"/>
      <c r="M100" s="247"/>
      <c r="N100" s="247"/>
      <c r="O100" s="247"/>
      <c r="P100" s="247"/>
      <c r="Q100" s="247"/>
      <c r="R100" s="247"/>
      <c r="S100" s="247"/>
      <c r="T100" s="247"/>
      <c r="U100" s="247"/>
      <c r="V100" s="247"/>
      <c r="W100" s="247"/>
      <c r="X100" s="248"/>
      <c r="Y100" s="248"/>
    </row>
    <row r="101" spans="1:25" ht="12.75" x14ac:dyDescent="0.2">
      <c r="A101" s="227" t="s">
        <v>427</v>
      </c>
      <c r="B101" s="217" t="s">
        <v>200</v>
      </c>
      <c r="C101" s="245"/>
      <c r="D101" s="246"/>
      <c r="E101" s="246"/>
      <c r="F101" s="213">
        <f t="shared" si="10"/>
        <v>0</v>
      </c>
      <c r="G101" s="247"/>
      <c r="H101" s="247"/>
      <c r="I101" s="247"/>
      <c r="J101" s="247"/>
      <c r="K101" s="247"/>
      <c r="L101" s="247"/>
      <c r="M101" s="247"/>
      <c r="N101" s="247"/>
      <c r="O101" s="247"/>
      <c r="P101" s="247"/>
      <c r="Q101" s="247"/>
      <c r="R101" s="247"/>
      <c r="S101" s="247"/>
      <c r="T101" s="247"/>
      <c r="U101" s="247"/>
      <c r="V101" s="247"/>
      <c r="W101" s="247"/>
      <c r="X101" s="248"/>
      <c r="Y101" s="248"/>
    </row>
    <row r="102" spans="1:25" s="222" customFormat="1" x14ac:dyDescent="0.2">
      <c r="A102" s="229" t="s">
        <v>395</v>
      </c>
      <c r="B102" s="224" t="s">
        <v>201</v>
      </c>
      <c r="C102" s="249">
        <f t="shared" ref="C102:E102" si="16">SUM(C101)</f>
        <v>0</v>
      </c>
      <c r="D102" s="249">
        <f t="shared" si="16"/>
        <v>0</v>
      </c>
      <c r="E102" s="249">
        <f t="shared" si="16"/>
        <v>0</v>
      </c>
      <c r="F102" s="221">
        <f t="shared" si="10"/>
        <v>0</v>
      </c>
      <c r="G102" s="250"/>
      <c r="H102" s="250"/>
      <c r="I102" s="250"/>
      <c r="J102" s="250"/>
      <c r="K102" s="250"/>
      <c r="L102" s="250"/>
      <c r="M102" s="250"/>
      <c r="N102" s="250"/>
      <c r="O102" s="250"/>
      <c r="P102" s="250"/>
      <c r="Q102" s="250"/>
      <c r="R102" s="250"/>
      <c r="S102" s="250"/>
      <c r="T102" s="250"/>
      <c r="U102" s="250"/>
      <c r="V102" s="250"/>
      <c r="W102" s="250"/>
      <c r="X102" s="251"/>
      <c r="Y102" s="251"/>
    </row>
    <row r="103" spans="1:25" ht="12.75" x14ac:dyDescent="0.2">
      <c r="A103" s="252" t="s">
        <v>428</v>
      </c>
      <c r="B103" s="217" t="s">
        <v>202</v>
      </c>
      <c r="C103" s="253"/>
      <c r="D103" s="254"/>
      <c r="E103" s="254"/>
      <c r="F103" s="213">
        <f t="shared" si="10"/>
        <v>0</v>
      </c>
      <c r="G103" s="255"/>
      <c r="H103" s="255"/>
      <c r="I103" s="255"/>
      <c r="J103" s="255"/>
      <c r="K103" s="255"/>
      <c r="L103" s="255"/>
      <c r="M103" s="255"/>
      <c r="N103" s="255"/>
      <c r="O103" s="255"/>
      <c r="P103" s="255"/>
      <c r="Q103" s="255"/>
      <c r="R103" s="255"/>
      <c r="S103" s="255"/>
      <c r="T103" s="255"/>
      <c r="U103" s="255"/>
      <c r="V103" s="255"/>
      <c r="W103" s="255"/>
      <c r="X103" s="248"/>
      <c r="Y103" s="248"/>
    </row>
    <row r="104" spans="1:25" ht="12.75" x14ac:dyDescent="0.2">
      <c r="A104" s="252" t="s">
        <v>398</v>
      </c>
      <c r="B104" s="217" t="s">
        <v>203</v>
      </c>
      <c r="C104" s="253"/>
      <c r="D104" s="254"/>
      <c r="E104" s="254"/>
      <c r="F104" s="213">
        <f t="shared" si="10"/>
        <v>0</v>
      </c>
      <c r="G104" s="255"/>
      <c r="H104" s="255"/>
      <c r="I104" s="255"/>
      <c r="J104" s="255"/>
      <c r="K104" s="255"/>
      <c r="L104" s="255"/>
      <c r="M104" s="255"/>
      <c r="N104" s="255"/>
      <c r="O104" s="255"/>
      <c r="P104" s="255"/>
      <c r="Q104" s="255"/>
      <c r="R104" s="255"/>
      <c r="S104" s="255"/>
      <c r="T104" s="255"/>
      <c r="U104" s="255"/>
      <c r="V104" s="255"/>
      <c r="W104" s="255"/>
      <c r="X104" s="248"/>
      <c r="Y104" s="248"/>
    </row>
    <row r="105" spans="1:25" ht="12.75" x14ac:dyDescent="0.2">
      <c r="A105" s="227" t="s">
        <v>204</v>
      </c>
      <c r="B105" s="217" t="s">
        <v>205</v>
      </c>
      <c r="C105" s="245"/>
      <c r="D105" s="246"/>
      <c r="E105" s="246"/>
      <c r="F105" s="213">
        <f t="shared" si="10"/>
        <v>0</v>
      </c>
      <c r="G105" s="247"/>
      <c r="H105" s="247"/>
      <c r="I105" s="247"/>
      <c r="J105" s="247"/>
      <c r="K105" s="247"/>
      <c r="L105" s="247"/>
      <c r="M105" s="247"/>
      <c r="N105" s="247"/>
      <c r="O105" s="247"/>
      <c r="P105" s="247"/>
      <c r="Q105" s="247"/>
      <c r="R105" s="247"/>
      <c r="S105" s="247"/>
      <c r="T105" s="247"/>
      <c r="U105" s="247"/>
      <c r="V105" s="247"/>
      <c r="W105" s="247"/>
      <c r="X105" s="248"/>
      <c r="Y105" s="248"/>
    </row>
    <row r="106" spans="1:25" ht="12.75" x14ac:dyDescent="0.2">
      <c r="A106" s="227" t="s">
        <v>429</v>
      </c>
      <c r="B106" s="217" t="s">
        <v>206</v>
      </c>
      <c r="C106" s="245"/>
      <c r="D106" s="246"/>
      <c r="E106" s="246"/>
      <c r="F106" s="213">
        <f t="shared" si="10"/>
        <v>0</v>
      </c>
      <c r="G106" s="247"/>
      <c r="H106" s="247"/>
      <c r="I106" s="247"/>
      <c r="J106" s="247"/>
      <c r="K106" s="247"/>
      <c r="L106" s="247"/>
      <c r="M106" s="247"/>
      <c r="N106" s="247"/>
      <c r="O106" s="247"/>
      <c r="P106" s="247"/>
      <c r="Q106" s="247"/>
      <c r="R106" s="247"/>
      <c r="S106" s="247"/>
      <c r="T106" s="247"/>
      <c r="U106" s="247"/>
      <c r="V106" s="247"/>
      <c r="W106" s="247"/>
      <c r="X106" s="248"/>
      <c r="Y106" s="248"/>
    </row>
    <row r="107" spans="1:25" s="222" customFormat="1" x14ac:dyDescent="0.2">
      <c r="A107" s="256" t="s">
        <v>396</v>
      </c>
      <c r="B107" s="224" t="s">
        <v>207</v>
      </c>
      <c r="C107" s="257">
        <f t="shared" ref="C107:E107" si="17">SUM(C106)</f>
        <v>0</v>
      </c>
      <c r="D107" s="257">
        <f t="shared" si="17"/>
        <v>0</v>
      </c>
      <c r="E107" s="257">
        <f t="shared" si="17"/>
        <v>0</v>
      </c>
      <c r="F107" s="221">
        <f t="shared" si="10"/>
        <v>0</v>
      </c>
      <c r="G107" s="258"/>
      <c r="H107" s="258"/>
      <c r="I107" s="258"/>
      <c r="J107" s="258"/>
      <c r="K107" s="258"/>
      <c r="L107" s="258"/>
      <c r="M107" s="258"/>
      <c r="N107" s="258"/>
      <c r="O107" s="258"/>
      <c r="P107" s="258"/>
      <c r="Q107" s="258"/>
      <c r="R107" s="258"/>
      <c r="S107" s="258"/>
      <c r="T107" s="258"/>
      <c r="U107" s="258"/>
      <c r="V107" s="258"/>
      <c r="W107" s="258"/>
      <c r="X107" s="251"/>
      <c r="Y107" s="251"/>
    </row>
    <row r="108" spans="1:25" ht="12.75" x14ac:dyDescent="0.2">
      <c r="A108" s="252" t="s">
        <v>208</v>
      </c>
      <c r="B108" s="217" t="s">
        <v>209</v>
      </c>
      <c r="C108" s="253"/>
      <c r="D108" s="254"/>
      <c r="E108" s="254"/>
      <c r="F108" s="213">
        <f t="shared" si="10"/>
        <v>0</v>
      </c>
      <c r="G108" s="255"/>
      <c r="H108" s="255"/>
      <c r="I108" s="255"/>
      <c r="J108" s="255"/>
      <c r="K108" s="255"/>
      <c r="L108" s="255"/>
      <c r="M108" s="255"/>
      <c r="N108" s="255"/>
      <c r="O108" s="255"/>
      <c r="P108" s="255"/>
      <c r="Q108" s="255"/>
      <c r="R108" s="255"/>
      <c r="S108" s="255"/>
      <c r="T108" s="255"/>
      <c r="U108" s="255"/>
      <c r="V108" s="255"/>
      <c r="W108" s="255"/>
      <c r="X108" s="248"/>
      <c r="Y108" s="248"/>
    </row>
    <row r="109" spans="1:25" ht="12.75" x14ac:dyDescent="0.2">
      <c r="A109" s="252" t="s">
        <v>210</v>
      </c>
      <c r="B109" s="217" t="s">
        <v>211</v>
      </c>
      <c r="C109" s="253"/>
      <c r="D109" s="254"/>
      <c r="E109" s="254"/>
      <c r="F109" s="213">
        <f t="shared" si="10"/>
        <v>0</v>
      </c>
      <c r="G109" s="255"/>
      <c r="H109" s="255"/>
      <c r="I109" s="255"/>
      <c r="J109" s="255"/>
      <c r="K109" s="255"/>
      <c r="L109" s="255"/>
      <c r="M109" s="255"/>
      <c r="N109" s="255"/>
      <c r="O109" s="255"/>
      <c r="P109" s="255"/>
      <c r="Q109" s="255"/>
      <c r="R109" s="255"/>
      <c r="S109" s="255"/>
      <c r="T109" s="255"/>
      <c r="U109" s="255"/>
      <c r="V109" s="255"/>
      <c r="W109" s="255"/>
      <c r="X109" s="248"/>
      <c r="Y109" s="248"/>
    </row>
    <row r="110" spans="1:25" s="222" customFormat="1" x14ac:dyDescent="0.2">
      <c r="A110" s="256" t="s">
        <v>212</v>
      </c>
      <c r="B110" s="224" t="s">
        <v>213</v>
      </c>
      <c r="C110" s="257"/>
      <c r="D110" s="257">
        <f t="shared" ref="D110:E110" si="18">SUM(D109)</f>
        <v>0</v>
      </c>
      <c r="E110" s="257">
        <f t="shared" si="18"/>
        <v>0</v>
      </c>
      <c r="F110" s="221">
        <f t="shared" si="10"/>
        <v>0</v>
      </c>
      <c r="G110" s="258"/>
      <c r="H110" s="258"/>
      <c r="I110" s="258"/>
      <c r="J110" s="258"/>
      <c r="K110" s="258"/>
      <c r="L110" s="258"/>
      <c r="M110" s="258"/>
      <c r="N110" s="258"/>
      <c r="O110" s="258"/>
      <c r="P110" s="258"/>
      <c r="Q110" s="258"/>
      <c r="R110" s="258"/>
      <c r="S110" s="258"/>
      <c r="T110" s="258"/>
      <c r="U110" s="258"/>
      <c r="V110" s="258"/>
      <c r="W110" s="258"/>
      <c r="X110" s="251"/>
      <c r="Y110" s="251"/>
    </row>
    <row r="111" spans="1:25" ht="12.75" x14ac:dyDescent="0.2">
      <c r="A111" s="252" t="s">
        <v>214</v>
      </c>
      <c r="B111" s="217" t="s">
        <v>215</v>
      </c>
      <c r="C111" s="253"/>
      <c r="D111" s="254"/>
      <c r="E111" s="254"/>
      <c r="F111" s="213">
        <f t="shared" si="10"/>
        <v>0</v>
      </c>
      <c r="G111" s="255"/>
      <c r="H111" s="255"/>
      <c r="I111" s="255"/>
      <c r="J111" s="255"/>
      <c r="K111" s="255"/>
      <c r="L111" s="255"/>
      <c r="M111" s="255"/>
      <c r="N111" s="255"/>
      <c r="O111" s="255"/>
      <c r="P111" s="255"/>
      <c r="Q111" s="255"/>
      <c r="R111" s="255"/>
      <c r="S111" s="255"/>
      <c r="T111" s="255"/>
      <c r="U111" s="255"/>
      <c r="V111" s="255"/>
      <c r="W111" s="255"/>
      <c r="X111" s="248"/>
      <c r="Y111" s="248"/>
    </row>
    <row r="112" spans="1:25" ht="12.75" x14ac:dyDescent="0.2">
      <c r="A112" s="252" t="s">
        <v>216</v>
      </c>
      <c r="B112" s="217" t="s">
        <v>217</v>
      </c>
      <c r="C112" s="253"/>
      <c r="D112" s="254"/>
      <c r="E112" s="254"/>
      <c r="F112" s="213">
        <f t="shared" si="10"/>
        <v>0</v>
      </c>
      <c r="G112" s="255"/>
      <c r="H112" s="255"/>
      <c r="I112" s="255"/>
      <c r="J112" s="255"/>
      <c r="K112" s="255"/>
      <c r="L112" s="255"/>
      <c r="M112" s="255"/>
      <c r="N112" s="255"/>
      <c r="O112" s="255"/>
      <c r="P112" s="255"/>
      <c r="Q112" s="255"/>
      <c r="R112" s="255"/>
      <c r="S112" s="255"/>
      <c r="T112" s="255"/>
      <c r="U112" s="255"/>
      <c r="V112" s="255"/>
      <c r="W112" s="255"/>
      <c r="X112" s="248"/>
      <c r="Y112" s="248"/>
    </row>
    <row r="113" spans="1:25" ht="12.75" x14ac:dyDescent="0.2">
      <c r="A113" s="252" t="s">
        <v>218</v>
      </c>
      <c r="B113" s="217" t="s">
        <v>219</v>
      </c>
      <c r="C113" s="253"/>
      <c r="D113" s="254"/>
      <c r="E113" s="254"/>
      <c r="F113" s="213">
        <f t="shared" si="10"/>
        <v>0</v>
      </c>
      <c r="G113" s="255"/>
      <c r="H113" s="255"/>
      <c r="I113" s="255"/>
      <c r="J113" s="255"/>
      <c r="K113" s="255"/>
      <c r="L113" s="255"/>
      <c r="M113" s="255"/>
      <c r="N113" s="255"/>
      <c r="O113" s="255"/>
      <c r="P113" s="255"/>
      <c r="Q113" s="255"/>
      <c r="R113" s="255"/>
      <c r="S113" s="255"/>
      <c r="T113" s="255"/>
      <c r="U113" s="255"/>
      <c r="V113" s="255"/>
      <c r="W113" s="255"/>
      <c r="X113" s="248"/>
      <c r="Y113" s="248"/>
    </row>
    <row r="114" spans="1:25" s="222" customFormat="1" x14ac:dyDescent="0.2">
      <c r="A114" s="256" t="s">
        <v>397</v>
      </c>
      <c r="B114" s="224" t="s">
        <v>220</v>
      </c>
      <c r="C114" s="257">
        <f>C102+C107+C108+C109+C110+C111+C112+C113</f>
        <v>0</v>
      </c>
      <c r="D114" s="257">
        <f t="shared" ref="D114:E114" si="19">D102+D107+D108+D109+D110+D111+D112+D113</f>
        <v>0</v>
      </c>
      <c r="E114" s="257">
        <f t="shared" si="19"/>
        <v>0</v>
      </c>
      <c r="F114" s="221">
        <f t="shared" si="10"/>
        <v>0</v>
      </c>
      <c r="G114" s="258"/>
      <c r="H114" s="258"/>
      <c r="I114" s="258"/>
      <c r="J114" s="258"/>
      <c r="K114" s="258"/>
      <c r="L114" s="258"/>
      <c r="M114" s="258"/>
      <c r="N114" s="258"/>
      <c r="O114" s="258"/>
      <c r="P114" s="258"/>
      <c r="Q114" s="258"/>
      <c r="R114" s="258"/>
      <c r="S114" s="258"/>
      <c r="T114" s="258"/>
      <c r="U114" s="258"/>
      <c r="V114" s="258"/>
      <c r="W114" s="258"/>
      <c r="X114" s="251"/>
      <c r="Y114" s="251"/>
    </row>
    <row r="115" spans="1:25" ht="12.75" x14ac:dyDescent="0.2">
      <c r="A115" s="252" t="s">
        <v>221</v>
      </c>
      <c r="B115" s="217" t="s">
        <v>222</v>
      </c>
      <c r="C115" s="253"/>
      <c r="D115" s="254"/>
      <c r="E115" s="254"/>
      <c r="F115" s="213">
        <f t="shared" si="10"/>
        <v>0</v>
      </c>
      <c r="G115" s="255"/>
      <c r="H115" s="255"/>
      <c r="I115" s="255"/>
      <c r="J115" s="255"/>
      <c r="K115" s="255"/>
      <c r="L115" s="255"/>
      <c r="M115" s="255"/>
      <c r="N115" s="255"/>
      <c r="O115" s="255"/>
      <c r="P115" s="255"/>
      <c r="Q115" s="255"/>
      <c r="R115" s="255"/>
      <c r="S115" s="255"/>
      <c r="T115" s="255"/>
      <c r="U115" s="255"/>
      <c r="V115" s="255"/>
      <c r="W115" s="255"/>
      <c r="X115" s="248"/>
      <c r="Y115" s="248"/>
    </row>
    <row r="116" spans="1:25" ht="12.75" x14ac:dyDescent="0.2">
      <c r="A116" s="227" t="s">
        <v>223</v>
      </c>
      <c r="B116" s="217" t="s">
        <v>224</v>
      </c>
      <c r="C116" s="245"/>
      <c r="D116" s="246"/>
      <c r="E116" s="246"/>
      <c r="F116" s="213">
        <f t="shared" si="10"/>
        <v>0</v>
      </c>
      <c r="G116" s="247"/>
      <c r="H116" s="247"/>
      <c r="I116" s="247"/>
      <c r="J116" s="247"/>
      <c r="K116" s="247"/>
      <c r="L116" s="247"/>
      <c r="M116" s="247"/>
      <c r="N116" s="247"/>
      <c r="O116" s="247"/>
      <c r="P116" s="247"/>
      <c r="Q116" s="247"/>
      <c r="R116" s="247"/>
      <c r="S116" s="247"/>
      <c r="T116" s="247"/>
      <c r="U116" s="247"/>
      <c r="V116" s="247"/>
      <c r="W116" s="247"/>
      <c r="X116" s="248"/>
      <c r="Y116" s="248"/>
    </row>
    <row r="117" spans="1:25" ht="12.75" x14ac:dyDescent="0.2">
      <c r="A117" s="252" t="s">
        <v>430</v>
      </c>
      <c r="B117" s="217" t="s">
        <v>225</v>
      </c>
      <c r="C117" s="253"/>
      <c r="D117" s="254"/>
      <c r="E117" s="254"/>
      <c r="F117" s="213">
        <f t="shared" si="10"/>
        <v>0</v>
      </c>
      <c r="G117" s="255"/>
      <c r="H117" s="255"/>
      <c r="I117" s="255"/>
      <c r="J117" s="255"/>
      <c r="K117" s="255"/>
      <c r="L117" s="255"/>
      <c r="M117" s="255"/>
      <c r="N117" s="255"/>
      <c r="O117" s="255"/>
      <c r="P117" s="255"/>
      <c r="Q117" s="255"/>
      <c r="R117" s="255"/>
      <c r="S117" s="255"/>
      <c r="T117" s="255"/>
      <c r="U117" s="255"/>
      <c r="V117" s="255"/>
      <c r="W117" s="255"/>
      <c r="X117" s="248"/>
      <c r="Y117" s="248"/>
    </row>
    <row r="118" spans="1:25" ht="12.75" x14ac:dyDescent="0.2">
      <c r="A118" s="252" t="s">
        <v>399</v>
      </c>
      <c r="B118" s="217" t="s">
        <v>226</v>
      </c>
      <c r="C118" s="253"/>
      <c r="D118" s="254"/>
      <c r="E118" s="254"/>
      <c r="F118" s="213">
        <f t="shared" si="10"/>
        <v>0</v>
      </c>
      <c r="G118" s="255"/>
      <c r="H118" s="255"/>
      <c r="I118" s="255"/>
      <c r="J118" s="255"/>
      <c r="K118" s="255"/>
      <c r="L118" s="255"/>
      <c r="M118" s="255"/>
      <c r="N118" s="255"/>
      <c r="O118" s="255"/>
      <c r="P118" s="255"/>
      <c r="Q118" s="255"/>
      <c r="R118" s="255"/>
      <c r="S118" s="255"/>
      <c r="T118" s="255"/>
      <c r="U118" s="255"/>
      <c r="V118" s="255"/>
      <c r="W118" s="255"/>
      <c r="X118" s="248"/>
      <c r="Y118" s="248"/>
    </row>
    <row r="119" spans="1:25" s="222" customFormat="1" x14ac:dyDescent="0.2">
      <c r="A119" s="256" t="s">
        <v>400</v>
      </c>
      <c r="B119" s="224" t="s">
        <v>227</v>
      </c>
      <c r="C119" s="257">
        <f t="shared" ref="C119:E119" si="20">SUM(C118)</f>
        <v>0</v>
      </c>
      <c r="D119" s="257">
        <f t="shared" si="20"/>
        <v>0</v>
      </c>
      <c r="E119" s="257">
        <f t="shared" si="20"/>
        <v>0</v>
      </c>
      <c r="F119" s="221">
        <f t="shared" si="10"/>
        <v>0</v>
      </c>
      <c r="G119" s="258"/>
      <c r="H119" s="258"/>
      <c r="I119" s="258"/>
      <c r="J119" s="258"/>
      <c r="K119" s="258"/>
      <c r="L119" s="258"/>
      <c r="M119" s="258"/>
      <c r="N119" s="258"/>
      <c r="O119" s="258"/>
      <c r="P119" s="258"/>
      <c r="Q119" s="258"/>
      <c r="R119" s="258"/>
      <c r="S119" s="258"/>
      <c r="T119" s="258"/>
      <c r="U119" s="258"/>
      <c r="V119" s="258"/>
      <c r="W119" s="258"/>
      <c r="X119" s="251"/>
      <c r="Y119" s="251"/>
    </row>
    <row r="120" spans="1:25" ht="12.75" x14ac:dyDescent="0.2">
      <c r="A120" s="227" t="s">
        <v>228</v>
      </c>
      <c r="B120" s="217" t="s">
        <v>229</v>
      </c>
      <c r="C120" s="245"/>
      <c r="D120" s="246"/>
      <c r="E120" s="246"/>
      <c r="F120" s="213">
        <f t="shared" si="10"/>
        <v>0</v>
      </c>
      <c r="G120" s="247"/>
      <c r="H120" s="247"/>
      <c r="I120" s="247"/>
      <c r="J120" s="247"/>
      <c r="K120" s="247"/>
      <c r="L120" s="247"/>
      <c r="M120" s="247"/>
      <c r="N120" s="247"/>
      <c r="O120" s="247"/>
      <c r="P120" s="247"/>
      <c r="Q120" s="247"/>
      <c r="R120" s="247"/>
      <c r="S120" s="247"/>
      <c r="T120" s="247"/>
      <c r="U120" s="247"/>
      <c r="V120" s="247"/>
      <c r="W120" s="247"/>
      <c r="X120" s="248"/>
      <c r="Y120" s="248"/>
    </row>
    <row r="121" spans="1:25" s="222" customFormat="1" x14ac:dyDescent="0.2">
      <c r="A121" s="259" t="s">
        <v>434</v>
      </c>
      <c r="B121" s="260" t="s">
        <v>230</v>
      </c>
      <c r="C121" s="261">
        <f>C114+C119+C120</f>
        <v>0</v>
      </c>
      <c r="D121" s="261">
        <f t="shared" ref="D121:E121" si="21">D114+D119+D120</f>
        <v>0</v>
      </c>
      <c r="E121" s="261">
        <f t="shared" si="21"/>
        <v>0</v>
      </c>
      <c r="F121" s="262">
        <f t="shared" si="10"/>
        <v>0</v>
      </c>
      <c r="G121" s="258"/>
      <c r="H121" s="258"/>
      <c r="I121" s="258"/>
      <c r="J121" s="258"/>
      <c r="K121" s="258"/>
      <c r="L121" s="258"/>
      <c r="M121" s="258"/>
      <c r="N121" s="258"/>
      <c r="O121" s="258"/>
      <c r="P121" s="258"/>
      <c r="Q121" s="258"/>
      <c r="R121" s="258"/>
      <c r="S121" s="258"/>
      <c r="T121" s="258"/>
      <c r="U121" s="258"/>
      <c r="V121" s="258"/>
      <c r="W121" s="258"/>
      <c r="X121" s="251"/>
      <c r="Y121" s="251"/>
    </row>
    <row r="122" spans="1:25" ht="12.75" x14ac:dyDescent="0.25">
      <c r="A122" s="263" t="s">
        <v>471</v>
      </c>
      <c r="B122" s="264"/>
      <c r="C122" s="265">
        <f>C98+C121</f>
        <v>82107</v>
      </c>
      <c r="D122" s="265">
        <f t="shared" ref="D122:F122" si="22">D98+D121</f>
        <v>2413</v>
      </c>
      <c r="E122" s="265">
        <f t="shared" si="22"/>
        <v>0</v>
      </c>
      <c r="F122" s="265">
        <f t="shared" si="22"/>
        <v>84520</v>
      </c>
      <c r="G122" s="248"/>
      <c r="H122" s="248"/>
      <c r="I122" s="248"/>
      <c r="J122" s="248"/>
      <c r="K122" s="248"/>
      <c r="L122" s="248"/>
      <c r="M122" s="248"/>
      <c r="N122" s="248"/>
      <c r="O122" s="248"/>
      <c r="P122" s="248"/>
      <c r="Q122" s="248"/>
      <c r="R122" s="248"/>
      <c r="S122" s="248"/>
      <c r="T122" s="248"/>
      <c r="U122" s="248"/>
      <c r="V122" s="248"/>
      <c r="W122" s="248"/>
      <c r="X122" s="248"/>
      <c r="Y122" s="248"/>
    </row>
    <row r="123" spans="1:25" x14ac:dyDescent="0.2">
      <c r="B123" s="248"/>
      <c r="C123" s="266"/>
      <c r="D123" s="266"/>
      <c r="E123" s="266"/>
      <c r="F123" s="266"/>
      <c r="G123" s="248"/>
      <c r="H123" s="248"/>
      <c r="I123" s="248"/>
      <c r="J123" s="248"/>
      <c r="K123" s="248"/>
      <c r="L123" s="248"/>
      <c r="M123" s="248"/>
      <c r="N123" s="248"/>
      <c r="O123" s="248"/>
      <c r="P123" s="248"/>
      <c r="Q123" s="248"/>
      <c r="R123" s="248"/>
      <c r="S123" s="248"/>
      <c r="T123" s="248"/>
      <c r="U123" s="248"/>
      <c r="V123" s="248"/>
      <c r="W123" s="248"/>
      <c r="X123" s="248"/>
      <c r="Y123" s="248"/>
    </row>
    <row r="124" spans="1:25" x14ac:dyDescent="0.2">
      <c r="B124" s="248"/>
      <c r="C124" s="266"/>
      <c r="D124" s="266"/>
      <c r="E124" s="266"/>
      <c r="F124" s="266"/>
      <c r="G124" s="248"/>
      <c r="H124" s="248"/>
      <c r="I124" s="248"/>
      <c r="J124" s="248"/>
      <c r="K124" s="248"/>
      <c r="L124" s="248"/>
      <c r="M124" s="248"/>
      <c r="N124" s="248"/>
      <c r="O124" s="248"/>
      <c r="P124" s="248"/>
      <c r="Q124" s="248"/>
      <c r="R124" s="248"/>
      <c r="S124" s="248"/>
      <c r="T124" s="248"/>
      <c r="U124" s="248"/>
      <c r="V124" s="248"/>
      <c r="W124" s="248"/>
      <c r="X124" s="248"/>
      <c r="Y124" s="248"/>
    </row>
    <row r="125" spans="1:25" x14ac:dyDescent="0.2">
      <c r="B125" s="248"/>
      <c r="C125" s="266"/>
      <c r="D125" s="266"/>
      <c r="E125" s="266"/>
      <c r="F125" s="266"/>
      <c r="G125" s="248"/>
      <c r="H125" s="248"/>
      <c r="I125" s="248"/>
      <c r="J125" s="248"/>
      <c r="K125" s="248"/>
      <c r="L125" s="248"/>
      <c r="M125" s="248"/>
      <c r="N125" s="248"/>
      <c r="O125" s="248"/>
      <c r="P125" s="248"/>
      <c r="Q125" s="248"/>
      <c r="R125" s="248"/>
      <c r="S125" s="248"/>
      <c r="T125" s="248"/>
      <c r="U125" s="248"/>
      <c r="V125" s="248"/>
      <c r="W125" s="248"/>
      <c r="X125" s="248"/>
      <c r="Y125" s="248"/>
    </row>
    <row r="126" spans="1:25" x14ac:dyDescent="0.2">
      <c r="B126" s="248"/>
      <c r="C126" s="266"/>
      <c r="D126" s="266"/>
      <c r="E126" s="266"/>
      <c r="F126" s="266"/>
      <c r="G126" s="248"/>
      <c r="H126" s="248"/>
      <c r="I126" s="248"/>
      <c r="J126" s="248"/>
      <c r="K126" s="248"/>
      <c r="L126" s="248"/>
      <c r="M126" s="248"/>
      <c r="N126" s="248"/>
      <c r="O126" s="248"/>
      <c r="P126" s="248"/>
      <c r="Q126" s="248"/>
      <c r="R126" s="248"/>
      <c r="S126" s="248"/>
      <c r="T126" s="248"/>
      <c r="U126" s="248"/>
      <c r="V126" s="248"/>
      <c r="W126" s="248"/>
      <c r="X126" s="248"/>
      <c r="Y126" s="248"/>
    </row>
    <row r="127" spans="1:25" x14ac:dyDescent="0.2">
      <c r="B127" s="248"/>
      <c r="C127" s="266"/>
      <c r="D127" s="266"/>
      <c r="E127" s="266"/>
      <c r="F127" s="266"/>
      <c r="G127" s="248"/>
      <c r="H127" s="248"/>
      <c r="I127" s="248"/>
      <c r="J127" s="248"/>
      <c r="K127" s="248"/>
      <c r="L127" s="248"/>
      <c r="M127" s="248"/>
      <c r="N127" s="248"/>
      <c r="O127" s="248"/>
      <c r="P127" s="248"/>
      <c r="Q127" s="248"/>
      <c r="R127" s="248"/>
      <c r="S127" s="248"/>
      <c r="T127" s="248"/>
      <c r="U127" s="248"/>
      <c r="V127" s="248"/>
      <c r="W127" s="248"/>
      <c r="X127" s="248"/>
      <c r="Y127" s="248"/>
    </row>
    <row r="128" spans="1:25" x14ac:dyDescent="0.2">
      <c r="B128" s="248"/>
      <c r="C128" s="266"/>
      <c r="D128" s="266"/>
      <c r="E128" s="266"/>
      <c r="F128" s="266"/>
      <c r="G128" s="248"/>
      <c r="H128" s="248"/>
      <c r="I128" s="248"/>
      <c r="J128" s="248"/>
      <c r="K128" s="248"/>
      <c r="L128" s="248"/>
      <c r="M128" s="248"/>
      <c r="N128" s="248"/>
      <c r="O128" s="248"/>
      <c r="P128" s="248"/>
      <c r="Q128" s="248"/>
      <c r="R128" s="248"/>
      <c r="S128" s="248"/>
      <c r="T128" s="248"/>
      <c r="U128" s="248"/>
      <c r="V128" s="248"/>
      <c r="W128" s="248"/>
      <c r="X128" s="248"/>
      <c r="Y128" s="248"/>
    </row>
    <row r="129" spans="2:25" x14ac:dyDescent="0.2">
      <c r="B129" s="248"/>
      <c r="C129" s="266"/>
      <c r="D129" s="266"/>
      <c r="E129" s="266"/>
      <c r="F129" s="266"/>
      <c r="G129" s="248"/>
      <c r="H129" s="248"/>
      <c r="I129" s="248"/>
      <c r="J129" s="248"/>
      <c r="K129" s="248"/>
      <c r="L129" s="248"/>
      <c r="M129" s="248"/>
      <c r="N129" s="248"/>
      <c r="O129" s="248"/>
      <c r="P129" s="248"/>
      <c r="Q129" s="248"/>
      <c r="R129" s="248"/>
      <c r="S129" s="248"/>
      <c r="T129" s="248"/>
      <c r="U129" s="248"/>
      <c r="V129" s="248"/>
      <c r="W129" s="248"/>
      <c r="X129" s="248"/>
      <c r="Y129" s="248"/>
    </row>
    <row r="130" spans="2:25" x14ac:dyDescent="0.2">
      <c r="B130" s="248"/>
      <c r="C130" s="266"/>
      <c r="D130" s="266"/>
      <c r="E130" s="266"/>
      <c r="F130" s="266"/>
      <c r="G130" s="248"/>
      <c r="H130" s="248"/>
      <c r="I130" s="248"/>
      <c r="J130" s="248"/>
      <c r="K130" s="248"/>
      <c r="L130" s="248"/>
      <c r="M130" s="248"/>
      <c r="N130" s="248"/>
      <c r="O130" s="248"/>
      <c r="P130" s="248"/>
      <c r="Q130" s="248"/>
      <c r="R130" s="248"/>
      <c r="S130" s="248"/>
      <c r="T130" s="248"/>
      <c r="U130" s="248"/>
      <c r="V130" s="248"/>
      <c r="W130" s="248"/>
      <c r="X130" s="248"/>
      <c r="Y130" s="248"/>
    </row>
    <row r="131" spans="2:25" x14ac:dyDescent="0.2">
      <c r="B131" s="248"/>
      <c r="C131" s="266"/>
      <c r="D131" s="266"/>
      <c r="E131" s="266"/>
      <c r="F131" s="266"/>
      <c r="G131" s="248"/>
      <c r="H131" s="248"/>
      <c r="I131" s="248"/>
      <c r="J131" s="248"/>
      <c r="K131" s="248"/>
      <c r="L131" s="248"/>
      <c r="M131" s="248"/>
      <c r="N131" s="248"/>
      <c r="O131" s="248"/>
      <c r="P131" s="248"/>
      <c r="Q131" s="248"/>
      <c r="R131" s="248"/>
      <c r="S131" s="248"/>
      <c r="T131" s="248"/>
      <c r="U131" s="248"/>
      <c r="V131" s="248"/>
      <c r="W131" s="248"/>
      <c r="X131" s="248"/>
      <c r="Y131" s="248"/>
    </row>
    <row r="132" spans="2:25" x14ac:dyDescent="0.2">
      <c r="B132" s="248"/>
      <c r="C132" s="266"/>
      <c r="D132" s="266"/>
      <c r="E132" s="266"/>
      <c r="F132" s="266"/>
      <c r="G132" s="248"/>
      <c r="H132" s="248"/>
      <c r="I132" s="248"/>
      <c r="J132" s="248"/>
      <c r="K132" s="248"/>
      <c r="L132" s="248"/>
      <c r="M132" s="248"/>
      <c r="N132" s="248"/>
      <c r="O132" s="248"/>
      <c r="P132" s="248"/>
      <c r="Q132" s="248"/>
      <c r="R132" s="248"/>
      <c r="S132" s="248"/>
      <c r="T132" s="248"/>
      <c r="U132" s="248"/>
      <c r="V132" s="248"/>
      <c r="W132" s="248"/>
      <c r="X132" s="248"/>
      <c r="Y132" s="248"/>
    </row>
    <row r="133" spans="2:25" x14ac:dyDescent="0.2">
      <c r="B133" s="248"/>
      <c r="C133" s="266"/>
      <c r="D133" s="266"/>
      <c r="E133" s="266"/>
      <c r="F133" s="266"/>
      <c r="G133" s="248"/>
      <c r="H133" s="248"/>
      <c r="I133" s="248"/>
      <c r="J133" s="248"/>
      <c r="K133" s="248"/>
      <c r="L133" s="248"/>
      <c r="M133" s="248"/>
      <c r="N133" s="248"/>
      <c r="O133" s="248"/>
      <c r="P133" s="248"/>
      <c r="Q133" s="248"/>
      <c r="R133" s="248"/>
      <c r="S133" s="248"/>
      <c r="T133" s="248"/>
      <c r="U133" s="248"/>
      <c r="V133" s="248"/>
      <c r="W133" s="248"/>
      <c r="X133" s="248"/>
      <c r="Y133" s="248"/>
    </row>
    <row r="134" spans="2:25" x14ac:dyDescent="0.2">
      <c r="B134" s="248"/>
      <c r="C134" s="266"/>
      <c r="D134" s="266"/>
      <c r="E134" s="266"/>
      <c r="F134" s="266"/>
      <c r="G134" s="248"/>
      <c r="H134" s="248"/>
      <c r="I134" s="248"/>
      <c r="J134" s="248"/>
      <c r="K134" s="248"/>
      <c r="L134" s="248"/>
      <c r="M134" s="248"/>
      <c r="N134" s="248"/>
      <c r="O134" s="248"/>
      <c r="P134" s="248"/>
      <c r="Q134" s="248"/>
      <c r="R134" s="248"/>
      <c r="S134" s="248"/>
      <c r="T134" s="248"/>
      <c r="U134" s="248"/>
      <c r="V134" s="248"/>
      <c r="W134" s="248"/>
      <c r="X134" s="248"/>
      <c r="Y134" s="248"/>
    </row>
    <row r="135" spans="2:25" x14ac:dyDescent="0.2">
      <c r="B135" s="248"/>
      <c r="C135" s="266"/>
      <c r="D135" s="266"/>
      <c r="E135" s="266"/>
      <c r="F135" s="266"/>
      <c r="G135" s="248"/>
      <c r="H135" s="248"/>
      <c r="I135" s="248"/>
      <c r="J135" s="248"/>
      <c r="K135" s="248"/>
      <c r="L135" s="248"/>
      <c r="M135" s="248"/>
      <c r="N135" s="248"/>
      <c r="O135" s="248"/>
      <c r="P135" s="248"/>
      <c r="Q135" s="248"/>
      <c r="R135" s="248"/>
      <c r="S135" s="248"/>
      <c r="T135" s="248"/>
      <c r="U135" s="248"/>
      <c r="V135" s="248"/>
      <c r="W135" s="248"/>
      <c r="X135" s="248"/>
      <c r="Y135" s="248"/>
    </row>
    <row r="136" spans="2:25" x14ac:dyDescent="0.2">
      <c r="B136" s="248"/>
      <c r="C136" s="266"/>
      <c r="D136" s="266"/>
      <c r="E136" s="266"/>
      <c r="F136" s="266"/>
      <c r="G136" s="248"/>
      <c r="H136" s="248"/>
      <c r="I136" s="248"/>
      <c r="J136" s="248"/>
      <c r="K136" s="248"/>
      <c r="L136" s="248"/>
      <c r="M136" s="248"/>
      <c r="N136" s="248"/>
      <c r="O136" s="248"/>
      <c r="P136" s="248"/>
      <c r="Q136" s="248"/>
      <c r="R136" s="248"/>
      <c r="S136" s="248"/>
      <c r="T136" s="248"/>
      <c r="U136" s="248"/>
      <c r="V136" s="248"/>
      <c r="W136" s="248"/>
      <c r="X136" s="248"/>
      <c r="Y136" s="248"/>
    </row>
    <row r="137" spans="2:25" x14ac:dyDescent="0.2">
      <c r="B137" s="248"/>
      <c r="C137" s="266"/>
      <c r="D137" s="266"/>
      <c r="E137" s="266"/>
      <c r="F137" s="266"/>
      <c r="G137" s="248"/>
      <c r="H137" s="248"/>
      <c r="I137" s="248"/>
      <c r="J137" s="248"/>
      <c r="K137" s="248"/>
      <c r="L137" s="248"/>
      <c r="M137" s="248"/>
      <c r="N137" s="248"/>
      <c r="O137" s="248"/>
      <c r="P137" s="248"/>
      <c r="Q137" s="248"/>
      <c r="R137" s="248"/>
      <c r="S137" s="248"/>
      <c r="T137" s="248"/>
      <c r="U137" s="248"/>
      <c r="V137" s="248"/>
      <c r="W137" s="248"/>
      <c r="X137" s="248"/>
      <c r="Y137" s="248"/>
    </row>
    <row r="138" spans="2:25" x14ac:dyDescent="0.2">
      <c r="B138" s="248"/>
      <c r="C138" s="266"/>
      <c r="D138" s="266"/>
      <c r="E138" s="266"/>
      <c r="F138" s="266"/>
      <c r="G138" s="248"/>
      <c r="H138" s="248"/>
      <c r="I138" s="248"/>
      <c r="J138" s="248"/>
      <c r="K138" s="248"/>
      <c r="L138" s="248"/>
      <c r="M138" s="248"/>
      <c r="N138" s="248"/>
      <c r="O138" s="248"/>
      <c r="P138" s="248"/>
      <c r="Q138" s="248"/>
      <c r="R138" s="248"/>
      <c r="S138" s="248"/>
      <c r="T138" s="248"/>
      <c r="U138" s="248"/>
      <c r="V138" s="248"/>
      <c r="W138" s="248"/>
      <c r="X138" s="248"/>
      <c r="Y138" s="248"/>
    </row>
    <row r="139" spans="2:25" x14ac:dyDescent="0.2">
      <c r="B139" s="248"/>
      <c r="C139" s="266"/>
      <c r="D139" s="266"/>
      <c r="E139" s="266"/>
      <c r="F139" s="266"/>
      <c r="G139" s="248"/>
      <c r="H139" s="248"/>
      <c r="I139" s="248"/>
      <c r="J139" s="248"/>
      <c r="K139" s="248"/>
      <c r="L139" s="248"/>
      <c r="M139" s="248"/>
      <c r="N139" s="248"/>
      <c r="O139" s="248"/>
      <c r="P139" s="248"/>
      <c r="Q139" s="248"/>
      <c r="R139" s="248"/>
      <c r="S139" s="248"/>
      <c r="T139" s="248"/>
      <c r="U139" s="248"/>
      <c r="V139" s="248"/>
      <c r="W139" s="248"/>
      <c r="X139" s="248"/>
      <c r="Y139" s="248"/>
    </row>
    <row r="140" spans="2:25" x14ac:dyDescent="0.2">
      <c r="B140" s="248"/>
      <c r="C140" s="266"/>
      <c r="D140" s="266"/>
      <c r="E140" s="266"/>
      <c r="F140" s="266"/>
      <c r="G140" s="248"/>
      <c r="H140" s="248"/>
      <c r="I140" s="248"/>
      <c r="J140" s="248"/>
      <c r="K140" s="248"/>
      <c r="L140" s="248"/>
      <c r="M140" s="248"/>
      <c r="N140" s="248"/>
      <c r="O140" s="248"/>
      <c r="P140" s="248"/>
      <c r="Q140" s="248"/>
      <c r="R140" s="248"/>
      <c r="S140" s="248"/>
      <c r="T140" s="248"/>
      <c r="U140" s="248"/>
      <c r="V140" s="248"/>
      <c r="W140" s="248"/>
      <c r="X140" s="248"/>
      <c r="Y140" s="248"/>
    </row>
    <row r="141" spans="2:25" x14ac:dyDescent="0.2">
      <c r="B141" s="248"/>
      <c r="C141" s="266"/>
      <c r="D141" s="266"/>
      <c r="E141" s="266"/>
      <c r="F141" s="266"/>
      <c r="G141" s="248"/>
      <c r="H141" s="248"/>
      <c r="I141" s="248"/>
      <c r="J141" s="248"/>
      <c r="K141" s="248"/>
      <c r="L141" s="248"/>
      <c r="M141" s="248"/>
      <c r="N141" s="248"/>
      <c r="O141" s="248"/>
      <c r="P141" s="248"/>
      <c r="Q141" s="248"/>
      <c r="R141" s="248"/>
      <c r="S141" s="248"/>
      <c r="T141" s="248"/>
      <c r="U141" s="248"/>
      <c r="V141" s="248"/>
      <c r="W141" s="248"/>
      <c r="X141" s="248"/>
      <c r="Y141" s="248"/>
    </row>
    <row r="142" spans="2:25" x14ac:dyDescent="0.2">
      <c r="B142" s="248"/>
      <c r="C142" s="266"/>
      <c r="D142" s="266"/>
      <c r="E142" s="266"/>
      <c r="F142" s="266"/>
      <c r="G142" s="248"/>
      <c r="H142" s="248"/>
      <c r="I142" s="248"/>
      <c r="J142" s="248"/>
      <c r="K142" s="248"/>
      <c r="L142" s="248"/>
      <c r="M142" s="248"/>
      <c r="N142" s="248"/>
      <c r="O142" s="248"/>
      <c r="P142" s="248"/>
      <c r="Q142" s="248"/>
      <c r="R142" s="248"/>
      <c r="S142" s="248"/>
      <c r="T142" s="248"/>
      <c r="U142" s="248"/>
      <c r="V142" s="248"/>
      <c r="W142" s="248"/>
      <c r="X142" s="248"/>
      <c r="Y142" s="248"/>
    </row>
    <row r="143" spans="2:25" x14ac:dyDescent="0.2">
      <c r="B143" s="248"/>
      <c r="C143" s="266"/>
      <c r="D143" s="266"/>
      <c r="E143" s="266"/>
      <c r="F143" s="266"/>
      <c r="G143" s="248"/>
      <c r="H143" s="248"/>
      <c r="I143" s="248"/>
      <c r="J143" s="248"/>
      <c r="K143" s="248"/>
      <c r="L143" s="248"/>
      <c r="M143" s="248"/>
      <c r="N143" s="248"/>
      <c r="O143" s="248"/>
      <c r="P143" s="248"/>
      <c r="Q143" s="248"/>
      <c r="R143" s="248"/>
      <c r="S143" s="248"/>
      <c r="T143" s="248"/>
      <c r="U143" s="248"/>
      <c r="V143" s="248"/>
      <c r="W143" s="248"/>
      <c r="X143" s="248"/>
      <c r="Y143" s="248"/>
    </row>
    <row r="144" spans="2:25" x14ac:dyDescent="0.2">
      <c r="B144" s="248"/>
      <c r="C144" s="266"/>
      <c r="D144" s="266"/>
      <c r="E144" s="266"/>
      <c r="F144" s="266"/>
      <c r="G144" s="248"/>
      <c r="H144" s="248"/>
      <c r="I144" s="248"/>
      <c r="J144" s="248"/>
      <c r="K144" s="248"/>
      <c r="L144" s="248"/>
      <c r="M144" s="248"/>
      <c r="N144" s="248"/>
      <c r="O144" s="248"/>
      <c r="P144" s="248"/>
      <c r="Q144" s="248"/>
      <c r="R144" s="248"/>
      <c r="S144" s="248"/>
      <c r="T144" s="248"/>
      <c r="U144" s="248"/>
      <c r="V144" s="248"/>
      <c r="W144" s="248"/>
      <c r="X144" s="248"/>
      <c r="Y144" s="248"/>
    </row>
    <row r="145" spans="2:25" x14ac:dyDescent="0.2">
      <c r="B145" s="248"/>
      <c r="C145" s="266"/>
      <c r="D145" s="266"/>
      <c r="E145" s="266"/>
      <c r="F145" s="266"/>
      <c r="G145" s="248"/>
      <c r="H145" s="248"/>
      <c r="I145" s="248"/>
      <c r="J145" s="248"/>
      <c r="K145" s="248"/>
      <c r="L145" s="248"/>
      <c r="M145" s="248"/>
      <c r="N145" s="248"/>
      <c r="O145" s="248"/>
      <c r="P145" s="248"/>
      <c r="Q145" s="248"/>
      <c r="R145" s="248"/>
      <c r="S145" s="248"/>
      <c r="T145" s="248"/>
      <c r="U145" s="248"/>
      <c r="V145" s="248"/>
      <c r="W145" s="248"/>
      <c r="X145" s="248"/>
      <c r="Y145" s="248"/>
    </row>
    <row r="146" spans="2:25" x14ac:dyDescent="0.2">
      <c r="B146" s="248"/>
      <c r="C146" s="266"/>
      <c r="D146" s="266"/>
      <c r="E146" s="266"/>
      <c r="F146" s="266"/>
      <c r="G146" s="248"/>
      <c r="H146" s="248"/>
      <c r="I146" s="248"/>
      <c r="J146" s="248"/>
      <c r="K146" s="248"/>
      <c r="L146" s="248"/>
      <c r="M146" s="248"/>
      <c r="N146" s="248"/>
      <c r="O146" s="248"/>
      <c r="P146" s="248"/>
      <c r="Q146" s="248"/>
      <c r="R146" s="248"/>
      <c r="S146" s="248"/>
      <c r="T146" s="248"/>
      <c r="U146" s="248"/>
      <c r="V146" s="248"/>
      <c r="W146" s="248"/>
      <c r="X146" s="248"/>
      <c r="Y146" s="248"/>
    </row>
    <row r="147" spans="2:25" x14ac:dyDescent="0.2">
      <c r="B147" s="248"/>
      <c r="C147" s="266"/>
      <c r="D147" s="266"/>
      <c r="E147" s="266"/>
      <c r="F147" s="266"/>
      <c r="G147" s="248"/>
      <c r="H147" s="248"/>
      <c r="I147" s="248"/>
      <c r="J147" s="248"/>
      <c r="K147" s="248"/>
      <c r="L147" s="248"/>
      <c r="M147" s="248"/>
      <c r="N147" s="248"/>
      <c r="O147" s="248"/>
      <c r="P147" s="248"/>
      <c r="Q147" s="248"/>
      <c r="R147" s="248"/>
      <c r="S147" s="248"/>
      <c r="T147" s="248"/>
      <c r="U147" s="248"/>
      <c r="V147" s="248"/>
      <c r="W147" s="248"/>
      <c r="X147" s="248"/>
      <c r="Y147" s="248"/>
    </row>
    <row r="148" spans="2:25" x14ac:dyDescent="0.2">
      <c r="B148" s="248"/>
      <c r="C148" s="266"/>
      <c r="D148" s="266"/>
      <c r="E148" s="266"/>
      <c r="F148" s="266"/>
      <c r="G148" s="248"/>
      <c r="H148" s="248"/>
      <c r="I148" s="248"/>
      <c r="J148" s="248"/>
      <c r="K148" s="248"/>
      <c r="L148" s="248"/>
      <c r="M148" s="248"/>
      <c r="N148" s="248"/>
      <c r="O148" s="248"/>
      <c r="P148" s="248"/>
      <c r="Q148" s="248"/>
      <c r="R148" s="248"/>
      <c r="S148" s="248"/>
      <c r="T148" s="248"/>
      <c r="U148" s="248"/>
      <c r="V148" s="248"/>
      <c r="W148" s="248"/>
      <c r="X148" s="248"/>
      <c r="Y148" s="248"/>
    </row>
    <row r="149" spans="2:25" x14ac:dyDescent="0.2">
      <c r="B149" s="248"/>
      <c r="C149" s="266"/>
      <c r="D149" s="266"/>
      <c r="E149" s="266"/>
      <c r="F149" s="266"/>
      <c r="G149" s="248"/>
      <c r="H149" s="248"/>
      <c r="I149" s="248"/>
      <c r="J149" s="248"/>
      <c r="K149" s="248"/>
      <c r="L149" s="248"/>
      <c r="M149" s="248"/>
      <c r="N149" s="248"/>
      <c r="O149" s="248"/>
      <c r="P149" s="248"/>
      <c r="Q149" s="248"/>
      <c r="R149" s="248"/>
      <c r="S149" s="248"/>
      <c r="T149" s="248"/>
      <c r="U149" s="248"/>
      <c r="V149" s="248"/>
      <c r="W149" s="248"/>
      <c r="X149" s="248"/>
      <c r="Y149" s="248"/>
    </row>
    <row r="150" spans="2:25" x14ac:dyDescent="0.2">
      <c r="B150" s="248"/>
      <c r="C150" s="266"/>
      <c r="D150" s="266"/>
      <c r="E150" s="266"/>
      <c r="F150" s="266"/>
      <c r="G150" s="248"/>
      <c r="H150" s="248"/>
      <c r="I150" s="248"/>
      <c r="J150" s="248"/>
      <c r="K150" s="248"/>
      <c r="L150" s="248"/>
      <c r="M150" s="248"/>
      <c r="N150" s="248"/>
      <c r="O150" s="248"/>
      <c r="P150" s="248"/>
      <c r="Q150" s="248"/>
      <c r="R150" s="248"/>
      <c r="S150" s="248"/>
      <c r="T150" s="248"/>
      <c r="U150" s="248"/>
      <c r="V150" s="248"/>
      <c r="W150" s="248"/>
      <c r="X150" s="248"/>
      <c r="Y150" s="248"/>
    </row>
    <row r="151" spans="2:25" x14ac:dyDescent="0.2">
      <c r="B151" s="248"/>
      <c r="C151" s="266"/>
      <c r="D151" s="266"/>
      <c r="E151" s="266"/>
      <c r="F151" s="266"/>
      <c r="G151" s="248"/>
      <c r="H151" s="248"/>
      <c r="I151" s="248"/>
      <c r="J151" s="248"/>
      <c r="K151" s="248"/>
      <c r="L151" s="248"/>
      <c r="M151" s="248"/>
      <c r="N151" s="248"/>
      <c r="O151" s="248"/>
      <c r="P151" s="248"/>
      <c r="Q151" s="248"/>
      <c r="R151" s="248"/>
      <c r="S151" s="248"/>
      <c r="T151" s="248"/>
      <c r="U151" s="248"/>
      <c r="V151" s="248"/>
      <c r="W151" s="248"/>
      <c r="X151" s="248"/>
      <c r="Y151" s="248"/>
    </row>
    <row r="152" spans="2:25" x14ac:dyDescent="0.2">
      <c r="B152" s="248"/>
      <c r="C152" s="266"/>
      <c r="D152" s="266"/>
      <c r="E152" s="266"/>
      <c r="F152" s="266"/>
      <c r="G152" s="248"/>
      <c r="H152" s="248"/>
      <c r="I152" s="248"/>
      <c r="J152" s="248"/>
      <c r="K152" s="248"/>
      <c r="L152" s="248"/>
      <c r="M152" s="248"/>
      <c r="N152" s="248"/>
      <c r="O152" s="248"/>
      <c r="P152" s="248"/>
      <c r="Q152" s="248"/>
      <c r="R152" s="248"/>
      <c r="S152" s="248"/>
      <c r="T152" s="248"/>
      <c r="U152" s="248"/>
      <c r="V152" s="248"/>
      <c r="W152" s="248"/>
      <c r="X152" s="248"/>
      <c r="Y152" s="248"/>
    </row>
    <row r="153" spans="2:25" x14ac:dyDescent="0.2">
      <c r="B153" s="248"/>
      <c r="C153" s="266"/>
      <c r="D153" s="266"/>
      <c r="E153" s="266"/>
      <c r="F153" s="266"/>
      <c r="G153" s="248"/>
      <c r="H153" s="248"/>
      <c r="I153" s="248"/>
      <c r="J153" s="248"/>
      <c r="K153" s="248"/>
      <c r="L153" s="248"/>
      <c r="M153" s="248"/>
      <c r="N153" s="248"/>
      <c r="O153" s="248"/>
      <c r="P153" s="248"/>
      <c r="Q153" s="248"/>
      <c r="R153" s="248"/>
      <c r="S153" s="248"/>
      <c r="T153" s="248"/>
      <c r="U153" s="248"/>
      <c r="V153" s="248"/>
      <c r="W153" s="248"/>
      <c r="X153" s="248"/>
      <c r="Y153" s="248"/>
    </row>
    <row r="154" spans="2:25" x14ac:dyDescent="0.2">
      <c r="B154" s="248"/>
      <c r="C154" s="266"/>
      <c r="D154" s="266"/>
      <c r="E154" s="266"/>
      <c r="F154" s="266"/>
      <c r="G154" s="248"/>
      <c r="H154" s="248"/>
      <c r="I154" s="248"/>
      <c r="J154" s="248"/>
      <c r="K154" s="248"/>
      <c r="L154" s="248"/>
      <c r="M154" s="248"/>
      <c r="N154" s="248"/>
      <c r="O154" s="248"/>
      <c r="P154" s="248"/>
      <c r="Q154" s="248"/>
      <c r="R154" s="248"/>
      <c r="S154" s="248"/>
      <c r="T154" s="248"/>
      <c r="U154" s="248"/>
      <c r="V154" s="248"/>
      <c r="W154" s="248"/>
      <c r="X154" s="248"/>
      <c r="Y154" s="248"/>
    </row>
    <row r="155" spans="2:25" x14ac:dyDescent="0.2">
      <c r="B155" s="248"/>
      <c r="C155" s="266"/>
      <c r="D155" s="266"/>
      <c r="E155" s="266"/>
      <c r="F155" s="266"/>
      <c r="G155" s="248"/>
      <c r="H155" s="248"/>
      <c r="I155" s="248"/>
      <c r="J155" s="248"/>
      <c r="K155" s="248"/>
      <c r="L155" s="248"/>
      <c r="M155" s="248"/>
      <c r="N155" s="248"/>
      <c r="O155" s="248"/>
      <c r="P155" s="248"/>
      <c r="Q155" s="248"/>
      <c r="R155" s="248"/>
      <c r="S155" s="248"/>
      <c r="T155" s="248"/>
      <c r="U155" s="248"/>
      <c r="V155" s="248"/>
      <c r="W155" s="248"/>
      <c r="X155" s="248"/>
      <c r="Y155" s="248"/>
    </row>
    <row r="156" spans="2:25" x14ac:dyDescent="0.2">
      <c r="B156" s="248"/>
      <c r="C156" s="266"/>
      <c r="D156" s="266"/>
      <c r="E156" s="266"/>
      <c r="F156" s="266"/>
      <c r="G156" s="248"/>
      <c r="H156" s="248"/>
      <c r="I156" s="248"/>
      <c r="J156" s="248"/>
      <c r="K156" s="248"/>
      <c r="L156" s="248"/>
      <c r="M156" s="248"/>
      <c r="N156" s="248"/>
      <c r="O156" s="248"/>
      <c r="P156" s="248"/>
      <c r="Q156" s="248"/>
      <c r="R156" s="248"/>
      <c r="S156" s="248"/>
      <c r="T156" s="248"/>
      <c r="U156" s="248"/>
      <c r="V156" s="248"/>
      <c r="W156" s="248"/>
      <c r="X156" s="248"/>
      <c r="Y156" s="248"/>
    </row>
    <row r="157" spans="2:25" x14ac:dyDescent="0.2">
      <c r="B157" s="248"/>
      <c r="C157" s="266"/>
      <c r="D157" s="266"/>
      <c r="E157" s="266"/>
      <c r="F157" s="266"/>
      <c r="G157" s="248"/>
      <c r="H157" s="248"/>
      <c r="I157" s="248"/>
      <c r="J157" s="248"/>
      <c r="K157" s="248"/>
      <c r="L157" s="248"/>
      <c r="M157" s="248"/>
      <c r="N157" s="248"/>
      <c r="O157" s="248"/>
      <c r="P157" s="248"/>
      <c r="Q157" s="248"/>
      <c r="R157" s="248"/>
      <c r="S157" s="248"/>
      <c r="T157" s="248"/>
      <c r="U157" s="248"/>
      <c r="V157" s="248"/>
      <c r="W157" s="248"/>
      <c r="X157" s="248"/>
      <c r="Y157" s="248"/>
    </row>
    <row r="158" spans="2:25" x14ac:dyDescent="0.2">
      <c r="B158" s="248"/>
      <c r="C158" s="266"/>
      <c r="D158" s="266"/>
      <c r="E158" s="266"/>
      <c r="F158" s="266"/>
      <c r="G158" s="248"/>
      <c r="H158" s="248"/>
      <c r="I158" s="248"/>
      <c r="J158" s="248"/>
      <c r="K158" s="248"/>
      <c r="L158" s="248"/>
      <c r="M158" s="248"/>
      <c r="N158" s="248"/>
      <c r="O158" s="248"/>
      <c r="P158" s="248"/>
      <c r="Q158" s="248"/>
      <c r="R158" s="248"/>
      <c r="S158" s="248"/>
      <c r="T158" s="248"/>
      <c r="U158" s="248"/>
      <c r="V158" s="248"/>
      <c r="W158" s="248"/>
      <c r="X158" s="248"/>
      <c r="Y158" s="248"/>
    </row>
    <row r="159" spans="2:25" x14ac:dyDescent="0.2">
      <c r="B159" s="248"/>
      <c r="C159" s="266"/>
      <c r="D159" s="266"/>
      <c r="E159" s="266"/>
      <c r="F159" s="266"/>
      <c r="G159" s="248"/>
      <c r="H159" s="248"/>
      <c r="I159" s="248"/>
      <c r="J159" s="248"/>
      <c r="K159" s="248"/>
      <c r="L159" s="248"/>
      <c r="M159" s="248"/>
      <c r="N159" s="248"/>
      <c r="O159" s="248"/>
      <c r="P159" s="248"/>
      <c r="Q159" s="248"/>
      <c r="R159" s="248"/>
      <c r="S159" s="248"/>
      <c r="T159" s="248"/>
      <c r="U159" s="248"/>
      <c r="V159" s="248"/>
      <c r="W159" s="248"/>
      <c r="X159" s="248"/>
      <c r="Y159" s="248"/>
    </row>
    <row r="160" spans="2:25" x14ac:dyDescent="0.2">
      <c r="B160" s="248"/>
      <c r="C160" s="266"/>
      <c r="D160" s="266"/>
      <c r="E160" s="266"/>
      <c r="F160" s="266"/>
      <c r="G160" s="248"/>
      <c r="H160" s="248"/>
      <c r="I160" s="248"/>
      <c r="J160" s="248"/>
      <c r="K160" s="248"/>
      <c r="L160" s="248"/>
      <c r="M160" s="248"/>
      <c r="N160" s="248"/>
      <c r="O160" s="248"/>
      <c r="P160" s="248"/>
      <c r="Q160" s="248"/>
      <c r="R160" s="248"/>
      <c r="S160" s="248"/>
      <c r="T160" s="248"/>
      <c r="U160" s="248"/>
      <c r="V160" s="248"/>
      <c r="W160" s="248"/>
      <c r="X160" s="248"/>
      <c r="Y160" s="248"/>
    </row>
    <row r="161" spans="2:25" x14ac:dyDescent="0.2">
      <c r="B161" s="248"/>
      <c r="C161" s="266"/>
      <c r="D161" s="266"/>
      <c r="E161" s="266"/>
      <c r="F161" s="266"/>
      <c r="G161" s="248"/>
      <c r="H161" s="248"/>
      <c r="I161" s="248"/>
      <c r="J161" s="248"/>
      <c r="K161" s="248"/>
      <c r="L161" s="248"/>
      <c r="M161" s="248"/>
      <c r="N161" s="248"/>
      <c r="O161" s="248"/>
      <c r="P161" s="248"/>
      <c r="Q161" s="248"/>
      <c r="R161" s="248"/>
      <c r="S161" s="248"/>
      <c r="T161" s="248"/>
      <c r="U161" s="248"/>
      <c r="V161" s="248"/>
      <c r="W161" s="248"/>
      <c r="X161" s="248"/>
      <c r="Y161" s="248"/>
    </row>
    <row r="162" spans="2:25" x14ac:dyDescent="0.2">
      <c r="B162" s="248"/>
      <c r="C162" s="266"/>
      <c r="D162" s="266"/>
      <c r="E162" s="266"/>
      <c r="F162" s="266"/>
      <c r="G162" s="248"/>
      <c r="H162" s="248"/>
      <c r="I162" s="248"/>
      <c r="J162" s="248"/>
      <c r="K162" s="248"/>
      <c r="L162" s="248"/>
      <c r="M162" s="248"/>
      <c r="N162" s="248"/>
      <c r="O162" s="248"/>
      <c r="P162" s="248"/>
      <c r="Q162" s="248"/>
      <c r="R162" s="248"/>
      <c r="S162" s="248"/>
      <c r="T162" s="248"/>
      <c r="U162" s="248"/>
      <c r="V162" s="248"/>
      <c r="W162" s="248"/>
      <c r="X162" s="248"/>
      <c r="Y162" s="248"/>
    </row>
    <row r="163" spans="2:25" x14ac:dyDescent="0.2">
      <c r="B163" s="248"/>
      <c r="C163" s="266"/>
      <c r="D163" s="266"/>
      <c r="E163" s="266"/>
      <c r="F163" s="266"/>
      <c r="G163" s="248"/>
      <c r="H163" s="248"/>
      <c r="I163" s="248"/>
      <c r="J163" s="248"/>
      <c r="K163" s="248"/>
      <c r="L163" s="248"/>
      <c r="M163" s="248"/>
      <c r="N163" s="248"/>
      <c r="O163" s="248"/>
      <c r="P163" s="248"/>
      <c r="Q163" s="248"/>
      <c r="R163" s="248"/>
      <c r="S163" s="248"/>
      <c r="T163" s="248"/>
      <c r="U163" s="248"/>
      <c r="V163" s="248"/>
      <c r="W163" s="248"/>
      <c r="X163" s="248"/>
      <c r="Y163" s="248"/>
    </row>
    <row r="164" spans="2:25" x14ac:dyDescent="0.2">
      <c r="B164" s="248"/>
      <c r="C164" s="266"/>
      <c r="D164" s="266"/>
      <c r="E164" s="266"/>
      <c r="F164" s="266"/>
      <c r="G164" s="248"/>
      <c r="H164" s="248"/>
      <c r="I164" s="248"/>
      <c r="J164" s="248"/>
      <c r="K164" s="248"/>
      <c r="L164" s="248"/>
      <c r="M164" s="248"/>
      <c r="N164" s="248"/>
      <c r="O164" s="248"/>
      <c r="P164" s="248"/>
      <c r="Q164" s="248"/>
      <c r="R164" s="248"/>
      <c r="S164" s="248"/>
      <c r="T164" s="248"/>
      <c r="U164" s="248"/>
      <c r="V164" s="248"/>
      <c r="W164" s="248"/>
      <c r="X164" s="248"/>
      <c r="Y164" s="248"/>
    </row>
    <row r="165" spans="2:25" x14ac:dyDescent="0.2">
      <c r="B165" s="248"/>
      <c r="C165" s="266"/>
      <c r="D165" s="266"/>
      <c r="E165" s="266"/>
      <c r="F165" s="266"/>
      <c r="G165" s="248"/>
      <c r="H165" s="248"/>
      <c r="I165" s="248"/>
      <c r="J165" s="248"/>
      <c r="K165" s="248"/>
      <c r="L165" s="248"/>
      <c r="M165" s="248"/>
      <c r="N165" s="248"/>
      <c r="O165" s="248"/>
      <c r="P165" s="248"/>
      <c r="Q165" s="248"/>
      <c r="R165" s="248"/>
      <c r="S165" s="248"/>
      <c r="T165" s="248"/>
      <c r="U165" s="248"/>
      <c r="V165" s="248"/>
      <c r="W165" s="248"/>
      <c r="X165" s="248"/>
      <c r="Y165" s="248"/>
    </row>
    <row r="166" spans="2:25" x14ac:dyDescent="0.2">
      <c r="B166" s="248"/>
      <c r="C166" s="266"/>
      <c r="D166" s="266"/>
      <c r="E166" s="266"/>
      <c r="F166" s="266"/>
      <c r="G166" s="248"/>
      <c r="H166" s="248"/>
      <c r="I166" s="248"/>
      <c r="J166" s="248"/>
      <c r="K166" s="248"/>
      <c r="L166" s="248"/>
      <c r="M166" s="248"/>
      <c r="N166" s="248"/>
      <c r="O166" s="248"/>
      <c r="P166" s="248"/>
      <c r="Q166" s="248"/>
      <c r="R166" s="248"/>
      <c r="S166" s="248"/>
      <c r="T166" s="248"/>
      <c r="U166" s="248"/>
      <c r="V166" s="248"/>
      <c r="W166" s="248"/>
      <c r="X166" s="248"/>
      <c r="Y166" s="248"/>
    </row>
    <row r="167" spans="2:25" x14ac:dyDescent="0.2">
      <c r="B167" s="248"/>
      <c r="C167" s="266"/>
      <c r="D167" s="266"/>
      <c r="E167" s="266"/>
      <c r="F167" s="266"/>
      <c r="G167" s="248"/>
      <c r="H167" s="248"/>
      <c r="I167" s="248"/>
      <c r="J167" s="248"/>
      <c r="K167" s="248"/>
      <c r="L167" s="248"/>
      <c r="M167" s="248"/>
      <c r="N167" s="248"/>
      <c r="O167" s="248"/>
      <c r="P167" s="248"/>
      <c r="Q167" s="248"/>
      <c r="R167" s="248"/>
      <c r="S167" s="248"/>
      <c r="T167" s="248"/>
      <c r="U167" s="248"/>
      <c r="V167" s="248"/>
      <c r="W167" s="248"/>
      <c r="X167" s="248"/>
      <c r="Y167" s="248"/>
    </row>
    <row r="168" spans="2:25" x14ac:dyDescent="0.2">
      <c r="B168" s="248"/>
      <c r="C168" s="266"/>
      <c r="D168" s="266"/>
      <c r="E168" s="266"/>
      <c r="F168" s="266"/>
      <c r="G168" s="248"/>
      <c r="H168" s="248"/>
      <c r="I168" s="248"/>
      <c r="J168" s="248"/>
      <c r="K168" s="248"/>
      <c r="L168" s="248"/>
      <c r="M168" s="248"/>
      <c r="N168" s="248"/>
      <c r="O168" s="248"/>
      <c r="P168" s="248"/>
      <c r="Q168" s="248"/>
      <c r="R168" s="248"/>
      <c r="S168" s="248"/>
      <c r="T168" s="248"/>
      <c r="U168" s="248"/>
      <c r="V168" s="248"/>
      <c r="W168" s="248"/>
      <c r="X168" s="248"/>
      <c r="Y168" s="248"/>
    </row>
    <row r="169" spans="2:25" x14ac:dyDescent="0.2">
      <c r="B169" s="248"/>
      <c r="C169" s="266"/>
      <c r="D169" s="266"/>
      <c r="E169" s="266"/>
      <c r="F169" s="266"/>
      <c r="G169" s="248"/>
      <c r="H169" s="248"/>
      <c r="I169" s="248"/>
      <c r="J169" s="248"/>
      <c r="K169" s="248"/>
      <c r="L169" s="248"/>
      <c r="M169" s="248"/>
      <c r="N169" s="248"/>
      <c r="O169" s="248"/>
      <c r="P169" s="248"/>
      <c r="Q169" s="248"/>
      <c r="R169" s="248"/>
      <c r="S169" s="248"/>
      <c r="T169" s="248"/>
      <c r="U169" s="248"/>
      <c r="V169" s="248"/>
      <c r="W169" s="248"/>
      <c r="X169" s="248"/>
      <c r="Y169" s="248"/>
    </row>
    <row r="170" spans="2:25" x14ac:dyDescent="0.2">
      <c r="B170" s="248"/>
      <c r="C170" s="266"/>
      <c r="D170" s="266"/>
      <c r="E170" s="266"/>
      <c r="F170" s="266"/>
      <c r="G170" s="248"/>
      <c r="H170" s="248"/>
      <c r="I170" s="248"/>
      <c r="J170" s="248"/>
      <c r="K170" s="248"/>
      <c r="L170" s="248"/>
      <c r="M170" s="248"/>
      <c r="N170" s="248"/>
      <c r="O170" s="248"/>
      <c r="P170" s="248"/>
      <c r="Q170" s="248"/>
      <c r="R170" s="248"/>
      <c r="S170" s="248"/>
      <c r="T170" s="248"/>
      <c r="U170" s="248"/>
      <c r="V170" s="248"/>
      <c r="W170" s="248"/>
      <c r="X170" s="248"/>
      <c r="Y170" s="248"/>
    </row>
    <row r="171" spans="2:25" x14ac:dyDescent="0.2">
      <c r="B171" s="248"/>
      <c r="C171" s="266"/>
      <c r="D171" s="266"/>
      <c r="E171" s="266"/>
      <c r="F171" s="266"/>
      <c r="G171" s="248"/>
      <c r="H171" s="248"/>
      <c r="I171" s="248"/>
      <c r="J171" s="248"/>
      <c r="K171" s="248"/>
      <c r="L171" s="248"/>
      <c r="M171" s="248"/>
      <c r="N171" s="248"/>
      <c r="O171" s="248"/>
      <c r="P171" s="248"/>
      <c r="Q171" s="248"/>
      <c r="R171" s="248"/>
      <c r="S171" s="248"/>
      <c r="T171" s="248"/>
      <c r="U171" s="248"/>
      <c r="V171" s="248"/>
      <c r="W171" s="248"/>
      <c r="X171" s="248"/>
      <c r="Y171" s="248"/>
    </row>
  </sheetData>
  <mergeCells count="2">
    <mergeCell ref="A1:F1"/>
    <mergeCell ref="A2:F2"/>
  </mergeCells>
  <phoneticPr fontId="27" type="noConversion"/>
  <pageMargins left="0.56000000000000005" right="0.19685039370078741" top="0.65" bottom="0.48" header="0.32" footer="0.59"/>
  <pageSetup paperSize="8" scale="7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1"/>
  <sheetViews>
    <sheetView topLeftCell="A96" workbookViewId="0">
      <selection activeCell="F98" sqref="F98"/>
    </sheetView>
  </sheetViews>
  <sheetFormatPr defaultRowHeight="15" x14ac:dyDescent="0.25"/>
  <cols>
    <col min="1" max="1" width="91.28515625" customWidth="1"/>
    <col min="3" max="3" width="17.7109375" style="89" customWidth="1"/>
    <col min="4" max="4" width="20.140625" style="89" customWidth="1"/>
    <col min="5" max="5" width="18.85546875" style="89" customWidth="1"/>
    <col min="6" max="6" width="14.140625" style="89" customWidth="1"/>
  </cols>
  <sheetData>
    <row r="1" spans="1:6" ht="24.75" customHeight="1" x14ac:dyDescent="0.25">
      <c r="A1" s="290" t="s">
        <v>714</v>
      </c>
      <c r="B1" s="291"/>
      <c r="C1" s="291"/>
      <c r="D1" s="291"/>
      <c r="E1" s="291"/>
      <c r="F1" s="292"/>
    </row>
    <row r="2" spans="1:6" ht="21.75" customHeight="1" x14ac:dyDescent="0.25">
      <c r="A2" s="293" t="s">
        <v>508</v>
      </c>
      <c r="B2" s="294"/>
      <c r="C2" s="294"/>
      <c r="D2" s="294"/>
      <c r="E2" s="294"/>
      <c r="F2" s="295"/>
    </row>
    <row r="3" spans="1:6" ht="18" x14ac:dyDescent="0.25">
      <c r="A3" s="48"/>
      <c r="F3" s="89" t="s">
        <v>567</v>
      </c>
    </row>
    <row r="4" spans="1:6" x14ac:dyDescent="0.25">
      <c r="A4" s="4" t="s">
        <v>2</v>
      </c>
    </row>
    <row r="5" spans="1:6" s="94" customFormat="1" ht="38.25" x14ac:dyDescent="0.25">
      <c r="A5" s="2" t="s">
        <v>59</v>
      </c>
      <c r="B5" s="3" t="s">
        <v>60</v>
      </c>
      <c r="C5" s="90" t="s">
        <v>540</v>
      </c>
      <c r="D5" s="90" t="s">
        <v>541</v>
      </c>
      <c r="E5" s="90" t="s">
        <v>542</v>
      </c>
      <c r="F5" s="91" t="s">
        <v>28</v>
      </c>
    </row>
    <row r="6" spans="1:6" x14ac:dyDescent="0.25">
      <c r="A6" s="29" t="s">
        <v>61</v>
      </c>
      <c r="B6" s="30" t="s">
        <v>62</v>
      </c>
      <c r="C6" s="87">
        <f>SUM(ÖNKORMÁNYZATIKIADÁSOK:ÓVODAIKIADÁSOK!C6)</f>
        <v>62408</v>
      </c>
      <c r="D6" s="87">
        <f>SUM(ÖNKORMÁNYZATIKIADÁSOK:ÓVODAIKIADÁSOK!D6)</f>
        <v>0</v>
      </c>
      <c r="E6" s="87">
        <f>SUM(ÖNKORMÁNYZATIKIADÁSOK:ÓVODAIKIADÁSOK!E6)</f>
        <v>0</v>
      </c>
      <c r="F6" s="87">
        <f>SUM(ÖNKORMÁNYZATIKIADÁSOK:ÓVODAIKIADÁSOK!F6)</f>
        <v>62408</v>
      </c>
    </row>
    <row r="7" spans="1:6" x14ac:dyDescent="0.25">
      <c r="A7" s="29" t="s">
        <v>63</v>
      </c>
      <c r="B7" s="31" t="s">
        <v>64</v>
      </c>
      <c r="C7" s="87">
        <f>SUM(ÖNKORMÁNYZATIKIADÁSOK:ÓVODAIKIADÁSOK!C7)</f>
        <v>0</v>
      </c>
      <c r="D7" s="87">
        <f>SUM(ÖNKORMÁNYZATIKIADÁSOK:ÓVODAIKIADÁSOK!D7)</f>
        <v>1360</v>
      </c>
      <c r="E7" s="87">
        <f>SUM(ÖNKORMÁNYZATIKIADÁSOK:ÓVODAIKIADÁSOK!E7)</f>
        <v>0</v>
      </c>
      <c r="F7" s="87">
        <f>SUM(ÖNKORMÁNYZATIKIADÁSOK:ÓVODAIKIADÁSOK!F7)</f>
        <v>1360</v>
      </c>
    </row>
    <row r="8" spans="1:6" x14ac:dyDescent="0.25">
      <c r="A8" s="29" t="s">
        <v>65</v>
      </c>
      <c r="B8" s="31" t="s">
        <v>66</v>
      </c>
      <c r="C8" s="87">
        <f>SUM(ÖNKORMÁNYZATIKIADÁSOK:ÓVODAIKIADÁSOK!C8)</f>
        <v>0</v>
      </c>
      <c r="D8" s="87">
        <f>SUM(ÖNKORMÁNYZATIKIADÁSOK:ÓVODAIKIADÁSOK!D8)</f>
        <v>500</v>
      </c>
      <c r="E8" s="87">
        <f>SUM(ÖNKORMÁNYZATIKIADÁSOK:ÓVODAIKIADÁSOK!E8)</f>
        <v>0</v>
      </c>
      <c r="F8" s="87">
        <f>SUM(ÖNKORMÁNYZATIKIADÁSOK:ÓVODAIKIADÁSOK!F8)</f>
        <v>500</v>
      </c>
    </row>
    <row r="9" spans="1:6" x14ac:dyDescent="0.25">
      <c r="A9" s="32" t="s">
        <v>67</v>
      </c>
      <c r="B9" s="31" t="s">
        <v>68</v>
      </c>
      <c r="C9" s="87">
        <f>SUM(ÖNKORMÁNYZATIKIADÁSOK:ÓVODAIKIADÁSOK!C9)</f>
        <v>0</v>
      </c>
      <c r="D9" s="87">
        <f>SUM(ÖNKORMÁNYZATIKIADÁSOK:ÓVODAIKIADÁSOK!D9)</f>
        <v>0</v>
      </c>
      <c r="E9" s="87">
        <f>SUM(ÖNKORMÁNYZATIKIADÁSOK:ÓVODAIKIADÁSOK!E9)</f>
        <v>0</v>
      </c>
      <c r="F9" s="87">
        <f>SUM(ÖNKORMÁNYZATIKIADÁSOK:ÓVODAIKIADÁSOK!F9)</f>
        <v>0</v>
      </c>
    </row>
    <row r="10" spans="1:6" x14ac:dyDescent="0.25">
      <c r="A10" s="32" t="s">
        <v>69</v>
      </c>
      <c r="B10" s="31" t="s">
        <v>70</v>
      </c>
      <c r="C10" s="87">
        <f>SUM(ÖNKORMÁNYZATIKIADÁSOK:ÓVODAIKIADÁSOK!C10)</f>
        <v>0</v>
      </c>
      <c r="D10" s="87">
        <f>SUM(ÖNKORMÁNYZATIKIADÁSOK:ÓVODAIKIADÁSOK!D10)</f>
        <v>0</v>
      </c>
      <c r="E10" s="87">
        <f>SUM(ÖNKORMÁNYZATIKIADÁSOK:ÓVODAIKIADÁSOK!E10)</f>
        <v>0</v>
      </c>
      <c r="F10" s="87">
        <f>SUM(ÖNKORMÁNYZATIKIADÁSOK:ÓVODAIKIADÁSOK!F10)</f>
        <v>0</v>
      </c>
    </row>
    <row r="11" spans="1:6" x14ac:dyDescent="0.25">
      <c r="A11" s="32" t="s">
        <v>71</v>
      </c>
      <c r="B11" s="31" t="s">
        <v>72</v>
      </c>
      <c r="C11" s="87">
        <f>SUM(ÖNKORMÁNYZATIKIADÁSOK:ÓVODAIKIADÁSOK!C11)</f>
        <v>0</v>
      </c>
      <c r="D11" s="87">
        <f>SUM(ÖNKORMÁNYZATIKIADÁSOK:ÓVODAIKIADÁSOK!D11)</f>
        <v>0</v>
      </c>
      <c r="E11" s="87">
        <f>SUM(ÖNKORMÁNYZATIKIADÁSOK:ÓVODAIKIADÁSOK!E11)</f>
        <v>0</v>
      </c>
      <c r="F11" s="87">
        <f>SUM(ÖNKORMÁNYZATIKIADÁSOK:ÓVODAIKIADÁSOK!F11)</f>
        <v>0</v>
      </c>
    </row>
    <row r="12" spans="1:6" x14ac:dyDescent="0.25">
      <c r="A12" s="32" t="s">
        <v>73</v>
      </c>
      <c r="B12" s="31" t="s">
        <v>74</v>
      </c>
      <c r="C12" s="87">
        <f>SUM(ÖNKORMÁNYZATIKIADÁSOK:ÓVODAIKIADÁSOK!C12)</f>
        <v>0</v>
      </c>
      <c r="D12" s="87">
        <f>SUM(ÖNKORMÁNYZATIKIADÁSOK:ÓVODAIKIADÁSOK!D12)</f>
        <v>0</v>
      </c>
      <c r="E12" s="87">
        <f>SUM(ÖNKORMÁNYZATIKIADÁSOK:ÓVODAIKIADÁSOK!E12)</f>
        <v>0</v>
      </c>
      <c r="F12" s="87">
        <f>SUM(ÖNKORMÁNYZATIKIADÁSOK:ÓVODAIKIADÁSOK!F12)</f>
        <v>0</v>
      </c>
    </row>
    <row r="13" spans="1:6" x14ac:dyDescent="0.25">
      <c r="A13" s="32" t="s">
        <v>75</v>
      </c>
      <c r="B13" s="31" t="s">
        <v>76</v>
      </c>
      <c r="C13" s="87">
        <f>SUM(ÖNKORMÁNYZATIKIADÁSOK:ÓVODAIKIADÁSOK!C13)</f>
        <v>0</v>
      </c>
      <c r="D13" s="87">
        <f>SUM(ÖNKORMÁNYZATIKIADÁSOK:ÓVODAIKIADÁSOK!D13)</f>
        <v>0</v>
      </c>
      <c r="E13" s="87">
        <f>SUM(ÖNKORMÁNYZATIKIADÁSOK:ÓVODAIKIADÁSOK!E13)</f>
        <v>0</v>
      </c>
      <c r="F13" s="87">
        <f>SUM(ÖNKORMÁNYZATIKIADÁSOK:ÓVODAIKIADÁSOK!F13)</f>
        <v>0</v>
      </c>
    </row>
    <row r="14" spans="1:6" x14ac:dyDescent="0.25">
      <c r="A14" s="5" t="s">
        <v>77</v>
      </c>
      <c r="B14" s="31" t="s">
        <v>78</v>
      </c>
      <c r="C14" s="87">
        <f>SUM(ÖNKORMÁNYZATIKIADÁSOK:ÓVODAIKIADÁSOK!C14)</f>
        <v>0</v>
      </c>
      <c r="D14" s="87">
        <f>SUM(ÖNKORMÁNYZATIKIADÁSOK:ÓVODAIKIADÁSOK!D14)</f>
        <v>535</v>
      </c>
      <c r="E14" s="87">
        <f>SUM(ÖNKORMÁNYZATIKIADÁSOK:ÓVODAIKIADÁSOK!E14)</f>
        <v>0</v>
      </c>
      <c r="F14" s="87">
        <f>SUM(ÖNKORMÁNYZATIKIADÁSOK:ÓVODAIKIADÁSOK!F14)</f>
        <v>535</v>
      </c>
    </row>
    <row r="15" spans="1:6" x14ac:dyDescent="0.25">
      <c r="A15" s="5" t="s">
        <v>79</v>
      </c>
      <c r="B15" s="31" t="s">
        <v>80</v>
      </c>
      <c r="C15" s="87">
        <f>SUM(ÖNKORMÁNYZATIKIADÁSOK:ÓVODAIKIADÁSOK!C15)</f>
        <v>0</v>
      </c>
      <c r="D15" s="87">
        <f>SUM(ÖNKORMÁNYZATIKIADÁSOK:ÓVODAIKIADÁSOK!D15)</f>
        <v>0</v>
      </c>
      <c r="E15" s="87">
        <f>SUM(ÖNKORMÁNYZATIKIADÁSOK:ÓVODAIKIADÁSOK!E15)</f>
        <v>0</v>
      </c>
      <c r="F15" s="87">
        <f>SUM(ÖNKORMÁNYZATIKIADÁSOK:ÓVODAIKIADÁSOK!F15)</f>
        <v>0</v>
      </c>
    </row>
    <row r="16" spans="1:6" x14ac:dyDescent="0.25">
      <c r="A16" s="5" t="s">
        <v>81</v>
      </c>
      <c r="B16" s="31" t="s">
        <v>82</v>
      </c>
      <c r="C16" s="87">
        <f>SUM(ÖNKORMÁNYZATIKIADÁSOK:ÓVODAIKIADÁSOK!C16)</f>
        <v>0</v>
      </c>
      <c r="D16" s="87">
        <f>SUM(ÖNKORMÁNYZATIKIADÁSOK:ÓVODAIKIADÁSOK!D16)</f>
        <v>0</v>
      </c>
      <c r="E16" s="87">
        <f>SUM(ÖNKORMÁNYZATIKIADÁSOK:ÓVODAIKIADÁSOK!E16)</f>
        <v>0</v>
      </c>
      <c r="F16" s="87">
        <f>SUM(ÖNKORMÁNYZATIKIADÁSOK:ÓVODAIKIADÁSOK!F16)</f>
        <v>0</v>
      </c>
    </row>
    <row r="17" spans="1:6" x14ac:dyDescent="0.25">
      <c r="A17" s="5" t="s">
        <v>83</v>
      </c>
      <c r="B17" s="31" t="s">
        <v>84</v>
      </c>
      <c r="C17" s="87">
        <f>SUM(ÖNKORMÁNYZATIKIADÁSOK:ÓVODAIKIADÁSOK!C17)</f>
        <v>0</v>
      </c>
      <c r="D17" s="87">
        <f>SUM(ÖNKORMÁNYZATIKIADÁSOK:ÓVODAIKIADÁSOK!D17)</f>
        <v>0</v>
      </c>
      <c r="E17" s="87">
        <f>SUM(ÖNKORMÁNYZATIKIADÁSOK:ÓVODAIKIADÁSOK!E17)</f>
        <v>0</v>
      </c>
      <c r="F17" s="87">
        <f>SUM(ÖNKORMÁNYZATIKIADÁSOK:ÓVODAIKIADÁSOK!F17)</f>
        <v>0</v>
      </c>
    </row>
    <row r="18" spans="1:6" x14ac:dyDescent="0.25">
      <c r="A18" s="5" t="s">
        <v>401</v>
      </c>
      <c r="B18" s="31" t="s">
        <v>85</v>
      </c>
      <c r="C18" s="87">
        <f>SUM(ÖNKORMÁNYZATIKIADÁSOK:ÓVODAIKIADÁSOK!C18)</f>
        <v>300</v>
      </c>
      <c r="D18" s="87">
        <f>SUM(ÖNKORMÁNYZATIKIADÁSOK:ÓVODAIKIADÁSOK!D18)</f>
        <v>125</v>
      </c>
      <c r="E18" s="87">
        <f>SUM(ÖNKORMÁNYZATIKIADÁSOK:ÓVODAIKIADÁSOK!E18)</f>
        <v>0</v>
      </c>
      <c r="F18" s="87">
        <f>SUM(ÖNKORMÁNYZATIKIADÁSOK:ÓVODAIKIADÁSOK!F18)</f>
        <v>425</v>
      </c>
    </row>
    <row r="19" spans="1:6" s="82" customFormat="1" x14ac:dyDescent="0.25">
      <c r="A19" s="33" t="s">
        <v>353</v>
      </c>
      <c r="B19" s="34" t="s">
        <v>86</v>
      </c>
      <c r="C19" s="110">
        <f>SUM(ÖNKORMÁNYZATIKIADÁSOK:ÓVODAIKIADÁSOK!C19)</f>
        <v>62708</v>
      </c>
      <c r="D19" s="110">
        <f>SUM(ÖNKORMÁNYZATIKIADÁSOK:ÓVODAIKIADÁSOK!D19)</f>
        <v>2520</v>
      </c>
      <c r="E19" s="110">
        <f>SUM(ÖNKORMÁNYZATIKIADÁSOK:ÓVODAIKIADÁSOK!E19)</f>
        <v>0</v>
      </c>
      <c r="F19" s="110">
        <f>SUM(ÖNKORMÁNYZATIKIADÁSOK:ÓVODAIKIADÁSOK!F19)</f>
        <v>65228</v>
      </c>
    </row>
    <row r="20" spans="1:6" x14ac:dyDescent="0.25">
      <c r="A20" s="5" t="s">
        <v>87</v>
      </c>
      <c r="B20" s="31" t="s">
        <v>88</v>
      </c>
      <c r="C20" s="87">
        <f>SUM(ÖNKORMÁNYZATIKIADÁSOK:ÓVODAIKIADÁSOK!C20)</f>
        <v>7760</v>
      </c>
      <c r="D20" s="87">
        <f>SUM(ÖNKORMÁNYZATIKIADÁSOK:ÓVODAIKIADÁSOK!D20)</f>
        <v>0</v>
      </c>
      <c r="E20" s="87">
        <f>SUM(ÖNKORMÁNYZATIKIADÁSOK:ÓVODAIKIADÁSOK!E20)</f>
        <v>0</v>
      </c>
      <c r="F20" s="87">
        <f>SUM(ÖNKORMÁNYZATIKIADÁSOK:ÓVODAIKIADÁSOK!F20)</f>
        <v>7760</v>
      </c>
    </row>
    <row r="21" spans="1:6" x14ac:dyDescent="0.25">
      <c r="A21" s="5" t="s">
        <v>89</v>
      </c>
      <c r="B21" s="31" t="s">
        <v>90</v>
      </c>
      <c r="C21" s="87">
        <f>SUM(ÖNKORMÁNYZATIKIADÁSOK:ÓVODAIKIADÁSOK!C21)</f>
        <v>0</v>
      </c>
      <c r="D21" s="87">
        <f>SUM(ÖNKORMÁNYZATIKIADÁSOK:ÓVODAIKIADÁSOK!D21)</f>
        <v>260</v>
      </c>
      <c r="E21" s="87">
        <f>SUM(ÖNKORMÁNYZATIKIADÁSOK:ÓVODAIKIADÁSOK!E21)</f>
        <v>0</v>
      </c>
      <c r="F21" s="87">
        <f>SUM(ÖNKORMÁNYZATIKIADÁSOK:ÓVODAIKIADÁSOK!F21)</f>
        <v>260</v>
      </c>
    </row>
    <row r="22" spans="1:6" x14ac:dyDescent="0.25">
      <c r="A22" s="6" t="s">
        <v>91</v>
      </c>
      <c r="B22" s="31" t="s">
        <v>92</v>
      </c>
      <c r="C22" s="87">
        <f>SUM(ÖNKORMÁNYZATIKIADÁSOK:ÓVODAIKIADÁSOK!C22)</f>
        <v>0</v>
      </c>
      <c r="D22" s="87">
        <f>SUM(ÖNKORMÁNYZATIKIADÁSOK:ÓVODAIKIADÁSOK!D22)</f>
        <v>4410</v>
      </c>
      <c r="E22" s="87">
        <f>SUM(ÖNKORMÁNYZATIKIADÁSOK:ÓVODAIKIADÁSOK!E22)</f>
        <v>0</v>
      </c>
      <c r="F22" s="87">
        <f>SUM(ÖNKORMÁNYZATIKIADÁSOK:ÓVODAIKIADÁSOK!F22)</f>
        <v>4410</v>
      </c>
    </row>
    <row r="23" spans="1:6" s="82" customFormat="1" x14ac:dyDescent="0.25">
      <c r="A23" s="7" t="s">
        <v>354</v>
      </c>
      <c r="B23" s="34" t="s">
        <v>93</v>
      </c>
      <c r="C23" s="110">
        <f>SUM(ÖNKORMÁNYZATIKIADÁSOK:ÓVODAIKIADÁSOK!C23)</f>
        <v>7760</v>
      </c>
      <c r="D23" s="110">
        <f>SUM(ÖNKORMÁNYZATIKIADÁSOK:ÓVODAIKIADÁSOK!D23)</f>
        <v>4670</v>
      </c>
      <c r="E23" s="110">
        <f>SUM(ÖNKORMÁNYZATIKIADÁSOK:ÓVODAIKIADÁSOK!E23)</f>
        <v>0</v>
      </c>
      <c r="F23" s="110">
        <f>SUM(ÖNKORMÁNYZATIKIADÁSOK:ÓVODAIKIADÁSOK!F23)</f>
        <v>12430</v>
      </c>
    </row>
    <row r="24" spans="1:6" s="82" customFormat="1" x14ac:dyDescent="0.25">
      <c r="A24" s="51" t="s">
        <v>431</v>
      </c>
      <c r="B24" s="52" t="s">
        <v>94</v>
      </c>
      <c r="C24" s="110">
        <f>SUM(ÖNKORMÁNYZATIKIADÁSOK:ÓVODAIKIADÁSOK!C24)</f>
        <v>70468</v>
      </c>
      <c r="D24" s="110">
        <f>SUM(ÖNKORMÁNYZATIKIADÁSOK:ÓVODAIKIADÁSOK!D24)</f>
        <v>7190</v>
      </c>
      <c r="E24" s="110">
        <f>SUM(ÖNKORMÁNYZATIKIADÁSOK:ÓVODAIKIADÁSOK!E24)</f>
        <v>0</v>
      </c>
      <c r="F24" s="110">
        <f>SUM(ÖNKORMÁNYZATIKIADÁSOK:ÓVODAIKIADÁSOK!F24)</f>
        <v>77658</v>
      </c>
    </row>
    <row r="25" spans="1:6" s="82" customFormat="1" x14ac:dyDescent="0.25">
      <c r="A25" s="40" t="s">
        <v>402</v>
      </c>
      <c r="B25" s="52" t="s">
        <v>95</v>
      </c>
      <c r="C25" s="110">
        <f>SUM(ÖNKORMÁNYZATIKIADÁSOK:ÓVODAIKIADÁSOK!C25)</f>
        <v>12951</v>
      </c>
      <c r="D25" s="110">
        <f>SUM(ÖNKORMÁNYZATIKIADÁSOK:ÓVODAIKIADÁSOK!D25)</f>
        <v>1160</v>
      </c>
      <c r="E25" s="110">
        <f>SUM(ÖNKORMÁNYZATIKIADÁSOK:ÓVODAIKIADÁSOK!E25)</f>
        <v>0</v>
      </c>
      <c r="F25" s="110">
        <f>SUM(ÖNKORMÁNYZATIKIADÁSOK:ÓVODAIKIADÁSOK!F25)</f>
        <v>14111</v>
      </c>
    </row>
    <row r="26" spans="1:6" x14ac:dyDescent="0.25">
      <c r="A26" s="5" t="s">
        <v>96</v>
      </c>
      <c r="B26" s="31" t="s">
        <v>97</v>
      </c>
      <c r="C26" s="87">
        <f>SUM(ÖNKORMÁNYZATIKIADÁSOK:ÓVODAIKIADÁSOK!C26)</f>
        <v>1380</v>
      </c>
      <c r="D26" s="87">
        <f>SUM(ÖNKORMÁNYZATIKIADÁSOK:ÓVODAIKIADÁSOK!D26)</f>
        <v>0</v>
      </c>
      <c r="E26" s="87">
        <f>SUM(ÖNKORMÁNYZATIKIADÁSOK:ÓVODAIKIADÁSOK!E26)</f>
        <v>0</v>
      </c>
      <c r="F26" s="87">
        <f>SUM(ÖNKORMÁNYZATIKIADÁSOK:ÓVODAIKIADÁSOK!F26)</f>
        <v>1380</v>
      </c>
    </row>
    <row r="27" spans="1:6" x14ac:dyDescent="0.25">
      <c r="A27" s="5" t="s">
        <v>98</v>
      </c>
      <c r="B27" s="31" t="s">
        <v>99</v>
      </c>
      <c r="C27" s="87">
        <f>SUM(ÖNKORMÁNYZATIKIADÁSOK:ÓVODAIKIADÁSOK!C27)</f>
        <v>15600</v>
      </c>
      <c r="D27" s="87">
        <f>SUM(ÖNKORMÁNYZATIKIADÁSOK:ÓVODAIKIADÁSOK!D27)</f>
        <v>0</v>
      </c>
      <c r="E27" s="87">
        <f>SUM(ÖNKORMÁNYZATIKIADÁSOK:ÓVODAIKIADÁSOK!E27)</f>
        <v>0</v>
      </c>
      <c r="F27" s="87">
        <f>SUM(ÖNKORMÁNYZATIKIADÁSOK:ÓVODAIKIADÁSOK!F27)</f>
        <v>15600</v>
      </c>
    </row>
    <row r="28" spans="1:6" x14ac:dyDescent="0.25">
      <c r="A28" s="5" t="s">
        <v>100</v>
      </c>
      <c r="B28" s="31" t="s">
        <v>101</v>
      </c>
      <c r="C28" s="87">
        <f>SUM(ÖNKORMÁNYZATIKIADÁSOK:ÓVODAIKIADÁSOK!C28)</f>
        <v>0</v>
      </c>
      <c r="D28" s="87">
        <f>SUM(ÖNKORMÁNYZATIKIADÁSOK:ÓVODAIKIADÁSOK!D28)</f>
        <v>0</v>
      </c>
      <c r="E28" s="87">
        <f>SUM(ÖNKORMÁNYZATIKIADÁSOK:ÓVODAIKIADÁSOK!E28)</f>
        <v>0</v>
      </c>
      <c r="F28" s="87">
        <f>SUM(ÖNKORMÁNYZATIKIADÁSOK:ÓVODAIKIADÁSOK!F28)</f>
        <v>0</v>
      </c>
    </row>
    <row r="29" spans="1:6" s="82" customFormat="1" x14ac:dyDescent="0.25">
      <c r="A29" s="7" t="s">
        <v>355</v>
      </c>
      <c r="B29" s="34" t="s">
        <v>102</v>
      </c>
      <c r="C29" s="110">
        <f>SUM(ÖNKORMÁNYZATIKIADÁSOK:ÓVODAIKIADÁSOK!C29)</f>
        <v>16980</v>
      </c>
      <c r="D29" s="110">
        <f>SUM(ÖNKORMÁNYZATIKIADÁSOK:ÓVODAIKIADÁSOK!D29)</f>
        <v>0</v>
      </c>
      <c r="E29" s="110">
        <f>SUM(ÖNKORMÁNYZATIKIADÁSOK:ÓVODAIKIADÁSOK!E29)</f>
        <v>0</v>
      </c>
      <c r="F29" s="110">
        <f>SUM(ÖNKORMÁNYZATIKIADÁSOK:ÓVODAIKIADÁSOK!F29)</f>
        <v>16980</v>
      </c>
    </row>
    <row r="30" spans="1:6" x14ac:dyDescent="0.25">
      <c r="A30" s="5" t="s">
        <v>103</v>
      </c>
      <c r="B30" s="31" t="s">
        <v>104</v>
      </c>
      <c r="C30" s="87">
        <f>SUM(ÖNKORMÁNYZATIKIADÁSOK:ÓVODAIKIADÁSOK!C30)</f>
        <v>1490</v>
      </c>
      <c r="D30" s="87">
        <f>SUM(ÖNKORMÁNYZATIKIADÁSOK:ÓVODAIKIADÁSOK!D30)</f>
        <v>0</v>
      </c>
      <c r="E30" s="87">
        <f>SUM(ÖNKORMÁNYZATIKIADÁSOK:ÓVODAIKIADÁSOK!E30)</f>
        <v>0</v>
      </c>
      <c r="F30" s="87">
        <f>SUM(ÖNKORMÁNYZATIKIADÁSOK:ÓVODAIKIADÁSOK!F30)</f>
        <v>1490</v>
      </c>
    </row>
    <row r="31" spans="1:6" x14ac:dyDescent="0.25">
      <c r="A31" s="5" t="s">
        <v>105</v>
      </c>
      <c r="B31" s="31" t="s">
        <v>106</v>
      </c>
      <c r="C31" s="87">
        <f>SUM(ÖNKORMÁNYZATIKIADÁSOK:ÓVODAIKIADÁSOK!C31)</f>
        <v>390</v>
      </c>
      <c r="D31" s="87">
        <f>SUM(ÖNKORMÁNYZATIKIADÁSOK:ÓVODAIKIADÁSOK!D31)</f>
        <v>0</v>
      </c>
      <c r="E31" s="87">
        <f>SUM(ÖNKORMÁNYZATIKIADÁSOK:ÓVODAIKIADÁSOK!E31)</f>
        <v>0</v>
      </c>
      <c r="F31" s="87">
        <f>SUM(ÖNKORMÁNYZATIKIADÁSOK:ÓVODAIKIADÁSOK!F31)</f>
        <v>390</v>
      </c>
    </row>
    <row r="32" spans="1:6" s="82" customFormat="1" ht="15" customHeight="1" x14ac:dyDescent="0.25">
      <c r="A32" s="7" t="s">
        <v>432</v>
      </c>
      <c r="B32" s="34" t="s">
        <v>107</v>
      </c>
      <c r="C32" s="110">
        <f>SUM(ÖNKORMÁNYZATIKIADÁSOK:ÓVODAIKIADÁSOK!C32)</f>
        <v>1880</v>
      </c>
      <c r="D32" s="110">
        <f>SUM(ÖNKORMÁNYZATIKIADÁSOK:ÓVODAIKIADÁSOK!D32)</f>
        <v>0</v>
      </c>
      <c r="E32" s="110">
        <f>SUM(ÖNKORMÁNYZATIKIADÁSOK:ÓVODAIKIADÁSOK!E32)</f>
        <v>0</v>
      </c>
      <c r="F32" s="110">
        <f>SUM(ÖNKORMÁNYZATIKIADÁSOK:ÓVODAIKIADÁSOK!F32)</f>
        <v>1880</v>
      </c>
    </row>
    <row r="33" spans="1:6" x14ac:dyDescent="0.25">
      <c r="A33" s="5" t="s">
        <v>108</v>
      </c>
      <c r="B33" s="31" t="s">
        <v>109</v>
      </c>
      <c r="C33" s="87">
        <f>SUM(ÖNKORMÁNYZATIKIADÁSOK:ÓVODAIKIADÁSOK!C33)</f>
        <v>5556</v>
      </c>
      <c r="D33" s="87">
        <f>SUM(ÖNKORMÁNYZATIKIADÁSOK:ÓVODAIKIADÁSOK!D33)</f>
        <v>0</v>
      </c>
      <c r="E33" s="87">
        <f>SUM(ÖNKORMÁNYZATIKIADÁSOK:ÓVODAIKIADÁSOK!E33)</f>
        <v>0</v>
      </c>
      <c r="F33" s="87">
        <f>SUM(ÖNKORMÁNYZATIKIADÁSOK:ÓVODAIKIADÁSOK!F33)</f>
        <v>5556</v>
      </c>
    </row>
    <row r="34" spans="1:6" x14ac:dyDescent="0.25">
      <c r="A34" s="5" t="s">
        <v>110</v>
      </c>
      <c r="B34" s="31" t="s">
        <v>111</v>
      </c>
      <c r="C34" s="87">
        <f>SUM(ÖNKORMÁNYZATIKIADÁSOK:ÓVODAIKIADÁSOK!C34)</f>
        <v>300</v>
      </c>
      <c r="D34" s="87">
        <f>SUM(ÖNKORMÁNYZATIKIADÁSOK:ÓVODAIKIADÁSOK!D34)</f>
        <v>0</v>
      </c>
      <c r="E34" s="87">
        <f>SUM(ÖNKORMÁNYZATIKIADÁSOK:ÓVODAIKIADÁSOK!E34)</f>
        <v>0</v>
      </c>
      <c r="F34" s="87">
        <f>SUM(ÖNKORMÁNYZATIKIADÁSOK:ÓVODAIKIADÁSOK!F34)</f>
        <v>300</v>
      </c>
    </row>
    <row r="35" spans="1:6" x14ac:dyDescent="0.25">
      <c r="A35" s="5" t="s">
        <v>403</v>
      </c>
      <c r="B35" s="31" t="s">
        <v>112</v>
      </c>
      <c r="C35" s="87">
        <f>SUM(ÖNKORMÁNYZATIKIADÁSOK:ÓVODAIKIADÁSOK!C35)</f>
        <v>2000</v>
      </c>
      <c r="D35" s="87">
        <f>SUM(ÖNKORMÁNYZATIKIADÁSOK:ÓVODAIKIADÁSOK!D35)</f>
        <v>500</v>
      </c>
      <c r="E35" s="87">
        <f>SUM(ÖNKORMÁNYZATIKIADÁSOK:ÓVODAIKIADÁSOK!E35)</f>
        <v>0</v>
      </c>
      <c r="F35" s="87">
        <f>SUM(ÖNKORMÁNYZATIKIADÁSOK:ÓVODAIKIADÁSOK!F35)</f>
        <v>2500</v>
      </c>
    </row>
    <row r="36" spans="1:6" x14ac:dyDescent="0.25">
      <c r="A36" s="5" t="s">
        <v>113</v>
      </c>
      <c r="B36" s="31" t="s">
        <v>114</v>
      </c>
      <c r="C36" s="87">
        <f>SUM(ÖNKORMÁNYZATIKIADÁSOK:ÓVODAIKIADÁSOK!C36)</f>
        <v>2600</v>
      </c>
      <c r="D36" s="87">
        <f>SUM(ÖNKORMÁNYZATIKIADÁSOK:ÓVODAIKIADÁSOK!D36)</f>
        <v>0</v>
      </c>
      <c r="E36" s="87">
        <f>SUM(ÖNKORMÁNYZATIKIADÁSOK:ÓVODAIKIADÁSOK!E36)</f>
        <v>0</v>
      </c>
      <c r="F36" s="87">
        <f>SUM(ÖNKORMÁNYZATIKIADÁSOK:ÓVODAIKIADÁSOK!F36)</f>
        <v>2600</v>
      </c>
    </row>
    <row r="37" spans="1:6" x14ac:dyDescent="0.25">
      <c r="A37" s="10" t="s">
        <v>404</v>
      </c>
      <c r="B37" s="31" t="s">
        <v>115</v>
      </c>
      <c r="C37" s="87">
        <f>SUM(ÖNKORMÁNYZATIKIADÁSOK:ÓVODAIKIADÁSOK!C37)</f>
        <v>0</v>
      </c>
      <c r="D37" s="87">
        <f>SUM(ÖNKORMÁNYZATIKIADÁSOK:ÓVODAIKIADÁSOK!D37)</f>
        <v>0</v>
      </c>
      <c r="E37" s="87">
        <f>SUM(ÖNKORMÁNYZATIKIADÁSOK:ÓVODAIKIADÁSOK!E37)</f>
        <v>0</v>
      </c>
      <c r="F37" s="87">
        <f>SUM(ÖNKORMÁNYZATIKIADÁSOK:ÓVODAIKIADÁSOK!F37)</f>
        <v>0</v>
      </c>
    </row>
    <row r="38" spans="1:6" x14ac:dyDescent="0.25">
      <c r="A38" s="6" t="s">
        <v>116</v>
      </c>
      <c r="B38" s="31" t="s">
        <v>117</v>
      </c>
      <c r="C38" s="87">
        <f>SUM(ÖNKORMÁNYZATIKIADÁSOK:ÓVODAIKIADÁSOK!C38)</f>
        <v>2000</v>
      </c>
      <c r="D38" s="87">
        <f>SUM(ÖNKORMÁNYZATIKIADÁSOK:ÓVODAIKIADÁSOK!D38)</f>
        <v>0</v>
      </c>
      <c r="E38" s="87">
        <f>SUM(ÖNKORMÁNYZATIKIADÁSOK:ÓVODAIKIADÁSOK!E38)</f>
        <v>0</v>
      </c>
      <c r="F38" s="87">
        <f>SUM(ÖNKORMÁNYZATIKIADÁSOK:ÓVODAIKIADÁSOK!F38)</f>
        <v>2000</v>
      </c>
    </row>
    <row r="39" spans="1:6" x14ac:dyDescent="0.25">
      <c r="A39" s="5" t="s">
        <v>405</v>
      </c>
      <c r="B39" s="31" t="s">
        <v>118</v>
      </c>
      <c r="C39" s="87">
        <f>SUM(ÖNKORMÁNYZATIKIADÁSOK:ÓVODAIKIADÁSOK!C39)</f>
        <v>7800</v>
      </c>
      <c r="D39" s="87">
        <f>SUM(ÖNKORMÁNYZATIKIADÁSOK:ÓVODAIKIADÁSOK!D39)</f>
        <v>0</v>
      </c>
      <c r="E39" s="87">
        <f>SUM(ÖNKORMÁNYZATIKIADÁSOK:ÓVODAIKIADÁSOK!E39)</f>
        <v>0</v>
      </c>
      <c r="F39" s="87">
        <f>SUM(ÖNKORMÁNYZATIKIADÁSOK:ÓVODAIKIADÁSOK!F39)</f>
        <v>7800</v>
      </c>
    </row>
    <row r="40" spans="1:6" s="82" customFormat="1" x14ac:dyDescent="0.25">
      <c r="A40" s="7" t="s">
        <v>356</v>
      </c>
      <c r="B40" s="34" t="s">
        <v>119</v>
      </c>
      <c r="C40" s="110">
        <f>SUM(ÖNKORMÁNYZATIKIADÁSOK:ÓVODAIKIADÁSOK!C40)</f>
        <v>20256</v>
      </c>
      <c r="D40" s="110">
        <f>SUM(ÖNKORMÁNYZATIKIADÁSOK:ÓVODAIKIADÁSOK!D40)</f>
        <v>500</v>
      </c>
      <c r="E40" s="110">
        <f>SUM(ÖNKORMÁNYZATIKIADÁSOK:ÓVODAIKIADÁSOK!E40)</f>
        <v>0</v>
      </c>
      <c r="F40" s="110">
        <f>SUM(ÖNKORMÁNYZATIKIADÁSOK:ÓVODAIKIADÁSOK!F40)</f>
        <v>20756</v>
      </c>
    </row>
    <row r="41" spans="1:6" x14ac:dyDescent="0.25">
      <c r="A41" s="5" t="s">
        <v>120</v>
      </c>
      <c r="B41" s="31" t="s">
        <v>121</v>
      </c>
      <c r="C41" s="87">
        <f>SUM(ÖNKORMÁNYZATIKIADÁSOK:ÓVODAIKIADÁSOK!C41)</f>
        <v>0</v>
      </c>
      <c r="D41" s="87">
        <f>SUM(ÖNKORMÁNYZATIKIADÁSOK:ÓVODAIKIADÁSOK!D41)</f>
        <v>20</v>
      </c>
      <c r="E41" s="87">
        <f>SUM(ÖNKORMÁNYZATIKIADÁSOK:ÓVODAIKIADÁSOK!E41)</f>
        <v>0</v>
      </c>
      <c r="F41" s="87">
        <f>SUM(ÖNKORMÁNYZATIKIADÁSOK:ÓVODAIKIADÁSOK!F41)</f>
        <v>20</v>
      </c>
    </row>
    <row r="42" spans="1:6" x14ac:dyDescent="0.25">
      <c r="A42" s="5" t="s">
        <v>122</v>
      </c>
      <c r="B42" s="31" t="s">
        <v>123</v>
      </c>
      <c r="C42" s="87">
        <f>SUM(ÖNKORMÁNYZATIKIADÁSOK:ÓVODAIKIADÁSOK!C42)</f>
        <v>0</v>
      </c>
      <c r="D42" s="87">
        <f>SUM(ÖNKORMÁNYZATIKIADÁSOK:ÓVODAIKIADÁSOK!D42)</f>
        <v>120</v>
      </c>
      <c r="E42" s="87">
        <f>SUM(ÖNKORMÁNYZATIKIADÁSOK:ÓVODAIKIADÁSOK!E42)</f>
        <v>0</v>
      </c>
      <c r="F42" s="87">
        <f>SUM(ÖNKORMÁNYZATIKIADÁSOK:ÓVODAIKIADÁSOK!F42)</f>
        <v>120</v>
      </c>
    </row>
    <row r="43" spans="1:6" s="82" customFormat="1" x14ac:dyDescent="0.25">
      <c r="A43" s="7" t="s">
        <v>357</v>
      </c>
      <c r="B43" s="34" t="s">
        <v>124</v>
      </c>
      <c r="C43" s="110">
        <f>SUM(ÖNKORMÁNYZATIKIADÁSOK:ÓVODAIKIADÁSOK!C43)</f>
        <v>0</v>
      </c>
      <c r="D43" s="110">
        <v>140</v>
      </c>
      <c r="E43" s="110">
        <f>SUM(ÖNKORMÁNYZATIKIADÁSOK:ÓVODAIKIADÁSOK!E43)</f>
        <v>0</v>
      </c>
      <c r="F43" s="110">
        <v>140</v>
      </c>
    </row>
    <row r="44" spans="1:6" x14ac:dyDescent="0.25">
      <c r="A44" s="5" t="s">
        <v>125</v>
      </c>
      <c r="B44" s="31" t="s">
        <v>126</v>
      </c>
      <c r="C44" s="87">
        <f>SUM(ÖNKORMÁNYZATIKIADÁSOK:ÓVODAIKIADÁSOK!C44)</f>
        <v>9840</v>
      </c>
      <c r="D44" s="87">
        <f>SUM(ÖNKORMÁNYZATIKIADÁSOK:ÓVODAIKIADÁSOK!D44)</f>
        <v>173</v>
      </c>
      <c r="E44" s="87">
        <f>SUM(ÖNKORMÁNYZATIKIADÁSOK:ÓVODAIKIADÁSOK!E44)</f>
        <v>0</v>
      </c>
      <c r="F44" s="87">
        <f>SUM(ÖNKORMÁNYZATIKIADÁSOK:ÓVODAIKIADÁSOK!F44)</f>
        <v>10013</v>
      </c>
    </row>
    <row r="45" spans="1:6" x14ac:dyDescent="0.25">
      <c r="A45" s="5" t="s">
        <v>127</v>
      </c>
      <c r="B45" s="31" t="s">
        <v>128</v>
      </c>
      <c r="C45" s="87">
        <f>SUM(ÖNKORMÁNYZATIKIADÁSOK:ÓVODAIKIADÁSOK!C45)</f>
        <v>5254</v>
      </c>
      <c r="D45" s="87">
        <f>SUM(ÖNKORMÁNYZATIKIADÁSOK:ÓVODAIKIADÁSOK!D45)</f>
        <v>0</v>
      </c>
      <c r="E45" s="87">
        <f>SUM(ÖNKORMÁNYZATIKIADÁSOK:ÓVODAIKIADÁSOK!E45)</f>
        <v>0</v>
      </c>
      <c r="F45" s="87">
        <f>SUM(ÖNKORMÁNYZATIKIADÁSOK:ÓVODAIKIADÁSOK!F45)</f>
        <v>5254</v>
      </c>
    </row>
    <row r="46" spans="1:6" x14ac:dyDescent="0.25">
      <c r="A46" s="5" t="s">
        <v>406</v>
      </c>
      <c r="B46" s="31" t="s">
        <v>129</v>
      </c>
      <c r="C46" s="87">
        <f>SUM(ÖNKORMÁNYZATIKIADÁSOK:ÓVODAIKIADÁSOK!C46)</f>
        <v>0</v>
      </c>
      <c r="D46" s="87">
        <f>SUM(ÖNKORMÁNYZATIKIADÁSOK:ÓVODAIKIADÁSOK!D46)</f>
        <v>0</v>
      </c>
      <c r="E46" s="87">
        <f>SUM(ÖNKORMÁNYZATIKIADÁSOK:ÓVODAIKIADÁSOK!E46)</f>
        <v>0</v>
      </c>
      <c r="F46" s="87">
        <f>SUM(ÖNKORMÁNYZATIKIADÁSOK:ÓVODAIKIADÁSOK!F46)</f>
        <v>0</v>
      </c>
    </row>
    <row r="47" spans="1:6" x14ac:dyDescent="0.25">
      <c r="A47" s="5" t="s">
        <v>407</v>
      </c>
      <c r="B47" s="31" t="s">
        <v>130</v>
      </c>
      <c r="C47" s="87">
        <f>SUM(ÖNKORMÁNYZATIKIADÁSOK:ÓVODAIKIADÁSOK!C47)</f>
        <v>0</v>
      </c>
      <c r="D47" s="87">
        <f>SUM(ÖNKORMÁNYZATIKIADÁSOK:ÓVODAIKIADÁSOK!D47)</f>
        <v>0</v>
      </c>
      <c r="E47" s="87">
        <f>SUM(ÖNKORMÁNYZATIKIADÁSOK:ÓVODAIKIADÁSOK!E47)</f>
        <v>0</v>
      </c>
      <c r="F47" s="87">
        <f>SUM(ÖNKORMÁNYZATIKIADÁSOK:ÓVODAIKIADÁSOK!F47)</f>
        <v>0</v>
      </c>
    </row>
    <row r="48" spans="1:6" x14ac:dyDescent="0.25">
      <c r="A48" s="5" t="s">
        <v>131</v>
      </c>
      <c r="B48" s="31" t="s">
        <v>132</v>
      </c>
      <c r="C48" s="87">
        <f>SUM(ÖNKORMÁNYZATIKIADÁSOK:ÓVODAIKIADÁSOK!C48)</f>
        <v>60</v>
      </c>
      <c r="D48" s="87">
        <f>SUM(ÖNKORMÁNYZATIKIADÁSOK:ÓVODAIKIADÁSOK!D48)</f>
        <v>0</v>
      </c>
      <c r="E48" s="87">
        <f>SUM(ÖNKORMÁNYZATIKIADÁSOK:ÓVODAIKIADÁSOK!E48)</f>
        <v>0</v>
      </c>
      <c r="F48" s="87">
        <f>SUM(ÖNKORMÁNYZATIKIADÁSOK:ÓVODAIKIADÁSOK!F48)</f>
        <v>60</v>
      </c>
    </row>
    <row r="49" spans="1:6" s="82" customFormat="1" x14ac:dyDescent="0.25">
      <c r="A49" s="7" t="s">
        <v>358</v>
      </c>
      <c r="B49" s="34" t="s">
        <v>133</v>
      </c>
      <c r="C49" s="110">
        <f>SUM(ÖNKORMÁNYZATIKIADÁSOK:ÓVODAIKIADÁSOK!C49)</f>
        <v>15154</v>
      </c>
      <c r="D49" s="110">
        <f>SUM(ÖNKORMÁNYZATIKIADÁSOK:ÓVODAIKIADÁSOK!D49)</f>
        <v>813</v>
      </c>
      <c r="E49" s="110">
        <f>SUM(ÖNKORMÁNYZATIKIADÁSOK:ÓVODAIKIADÁSOK!E49)</f>
        <v>0</v>
      </c>
      <c r="F49" s="110">
        <f>SUM(ÖNKORMÁNYZATIKIADÁSOK:ÓVODAIKIADÁSOK!F49)</f>
        <v>15967</v>
      </c>
    </row>
    <row r="50" spans="1:6" s="82" customFormat="1" x14ac:dyDescent="0.25">
      <c r="A50" s="40" t="s">
        <v>359</v>
      </c>
      <c r="B50" s="52" t="s">
        <v>134</v>
      </c>
      <c r="C50" s="110">
        <f>SUM(ÖNKORMÁNYZATIKIADÁSOK:ÓVODAIKIADÁSOK!C50)</f>
        <v>54270</v>
      </c>
      <c r="D50" s="110">
        <f>SUM(ÖNKORMÁNYZATIKIADÁSOK:ÓVODAIKIADÁSOK!D50)</f>
        <v>813</v>
      </c>
      <c r="E50" s="110">
        <f>SUM(ÖNKORMÁNYZATIKIADÁSOK:ÓVODAIKIADÁSOK!E50)</f>
        <v>0</v>
      </c>
      <c r="F50" s="110">
        <f>SUM(C50:E50)</f>
        <v>55083</v>
      </c>
    </row>
    <row r="51" spans="1:6" x14ac:dyDescent="0.25">
      <c r="A51" s="13" t="s">
        <v>135</v>
      </c>
      <c r="B51" s="31" t="s">
        <v>136</v>
      </c>
      <c r="C51" s="87">
        <f>SUM(ÖNKORMÁNYZATIKIADÁSOK:ÓVODAIKIADÁSOK!C51)</f>
        <v>0</v>
      </c>
      <c r="D51" s="87">
        <f>SUM(ÖNKORMÁNYZATIKIADÁSOK:ÓVODAIKIADÁSOK!D51)</f>
        <v>0</v>
      </c>
      <c r="E51" s="87">
        <f>SUM(ÖNKORMÁNYZATIKIADÁSOK:ÓVODAIKIADÁSOK!E51)</f>
        <v>0</v>
      </c>
      <c r="F51" s="87">
        <f>SUM(ÖNKORMÁNYZATIKIADÁSOK:ÓVODAIKIADÁSOK!F51)</f>
        <v>0</v>
      </c>
    </row>
    <row r="52" spans="1:6" x14ac:dyDescent="0.25">
      <c r="A52" s="13" t="s">
        <v>360</v>
      </c>
      <c r="B52" s="31" t="s">
        <v>137</v>
      </c>
      <c r="C52" s="87">
        <f>SUM(ÖNKORMÁNYZATIKIADÁSOK:ÓVODAIKIADÁSOK!C52)</f>
        <v>0</v>
      </c>
      <c r="D52" s="87">
        <f>SUM(ÖNKORMÁNYZATIKIADÁSOK:ÓVODAIKIADÁSOK!D52)</f>
        <v>0</v>
      </c>
      <c r="E52" s="87">
        <f>SUM(ÖNKORMÁNYZATIKIADÁSOK:ÓVODAIKIADÁSOK!E52)</f>
        <v>0</v>
      </c>
      <c r="F52" s="87">
        <f>SUM(ÖNKORMÁNYZATIKIADÁSOK:ÓVODAIKIADÁSOK!F52)</f>
        <v>0</v>
      </c>
    </row>
    <row r="53" spans="1:6" x14ac:dyDescent="0.25">
      <c r="A53" s="17" t="s">
        <v>408</v>
      </c>
      <c r="B53" s="31" t="s">
        <v>138</v>
      </c>
      <c r="C53" s="87">
        <f>SUM(ÖNKORMÁNYZATIKIADÁSOK:ÓVODAIKIADÁSOK!C53)</f>
        <v>0</v>
      </c>
      <c r="D53" s="87">
        <f>SUM(ÖNKORMÁNYZATIKIADÁSOK:ÓVODAIKIADÁSOK!D53)</f>
        <v>0</v>
      </c>
      <c r="E53" s="87">
        <f>SUM(ÖNKORMÁNYZATIKIADÁSOK:ÓVODAIKIADÁSOK!E53)</f>
        <v>0</v>
      </c>
      <c r="F53" s="87">
        <f>SUM(ÖNKORMÁNYZATIKIADÁSOK:ÓVODAIKIADÁSOK!F53)</f>
        <v>0</v>
      </c>
    </row>
    <row r="54" spans="1:6" x14ac:dyDescent="0.25">
      <c r="A54" s="17" t="s">
        <v>409</v>
      </c>
      <c r="B54" s="31" t="s">
        <v>139</v>
      </c>
      <c r="C54" s="87">
        <f>SUM(ÖNKORMÁNYZATIKIADÁSOK:ÓVODAIKIADÁSOK!C54)</f>
        <v>0</v>
      </c>
      <c r="D54" s="87">
        <f>SUM(ÖNKORMÁNYZATIKIADÁSOK:ÓVODAIKIADÁSOK!D54)</f>
        <v>0</v>
      </c>
      <c r="E54" s="87">
        <f>SUM(ÖNKORMÁNYZATIKIADÁSOK:ÓVODAIKIADÁSOK!E54)</f>
        <v>0</v>
      </c>
      <c r="F54" s="87">
        <f>SUM(ÖNKORMÁNYZATIKIADÁSOK:ÓVODAIKIADÁSOK!F54)</f>
        <v>0</v>
      </c>
    </row>
    <row r="55" spans="1:6" x14ac:dyDescent="0.25">
      <c r="A55" s="17" t="s">
        <v>410</v>
      </c>
      <c r="B55" s="31" t="s">
        <v>140</v>
      </c>
      <c r="C55" s="87">
        <f>SUM(ÖNKORMÁNYZATIKIADÁSOK:ÓVODAIKIADÁSOK!C55)</f>
        <v>0</v>
      </c>
      <c r="D55" s="87">
        <f>SUM(ÖNKORMÁNYZATIKIADÁSOK:ÓVODAIKIADÁSOK!D55)</f>
        <v>0</v>
      </c>
      <c r="E55" s="87">
        <f>SUM(ÖNKORMÁNYZATIKIADÁSOK:ÓVODAIKIADÁSOK!E55)</f>
        <v>0</v>
      </c>
      <c r="F55" s="87">
        <f>SUM(ÖNKORMÁNYZATIKIADÁSOK:ÓVODAIKIADÁSOK!F55)</f>
        <v>0</v>
      </c>
    </row>
    <row r="56" spans="1:6" x14ac:dyDescent="0.25">
      <c r="A56" s="13" t="s">
        <v>411</v>
      </c>
      <c r="B56" s="31" t="s">
        <v>141</v>
      </c>
      <c r="C56" s="87">
        <f>SUM(ÖNKORMÁNYZATIKIADÁSOK:ÓVODAIKIADÁSOK!C56)</f>
        <v>0</v>
      </c>
      <c r="D56" s="87">
        <f>SUM(ÖNKORMÁNYZATIKIADÁSOK:ÓVODAIKIADÁSOK!D56)</f>
        <v>0</v>
      </c>
      <c r="E56" s="87">
        <f>SUM(ÖNKORMÁNYZATIKIADÁSOK:ÓVODAIKIADÁSOK!E56)</f>
        <v>140</v>
      </c>
      <c r="F56" s="87">
        <f>SUM(ÖNKORMÁNYZATIKIADÁSOK:ÓVODAIKIADÁSOK!F56)</f>
        <v>140</v>
      </c>
    </row>
    <row r="57" spans="1:6" x14ac:dyDescent="0.25">
      <c r="A57" s="13" t="s">
        <v>412</v>
      </c>
      <c r="B57" s="31" t="s">
        <v>142</v>
      </c>
      <c r="C57" s="87">
        <f>SUM(ÖNKORMÁNYZATIKIADÁSOK:ÓVODAIKIADÁSOK!C57)</f>
        <v>0</v>
      </c>
      <c r="D57" s="87">
        <f>SUM(ÖNKORMÁNYZATIKIADÁSOK:ÓVODAIKIADÁSOK!D57)</f>
        <v>0</v>
      </c>
      <c r="E57" s="87">
        <f>SUM(ÖNKORMÁNYZATIKIADÁSOK:ÓVODAIKIADÁSOK!E57)</f>
        <v>900</v>
      </c>
      <c r="F57" s="87">
        <f>SUM(ÖNKORMÁNYZATIKIADÁSOK:ÓVODAIKIADÁSOK!F57)</f>
        <v>900</v>
      </c>
    </row>
    <row r="58" spans="1:6" x14ac:dyDescent="0.25">
      <c r="A58" s="13" t="s">
        <v>413</v>
      </c>
      <c r="B58" s="31" t="s">
        <v>143</v>
      </c>
      <c r="C58" s="87">
        <f>SUM(ÖNKORMÁNYZATIKIADÁSOK:ÓVODAIKIADÁSOK!C58)</f>
        <v>0</v>
      </c>
      <c r="D58" s="87">
        <f>SUM(ÖNKORMÁNYZATIKIADÁSOK:ÓVODAIKIADÁSOK!D58)</f>
        <v>2545</v>
      </c>
      <c r="E58" s="87">
        <f>SUM(ÖNKORMÁNYZATIKIADÁSOK:ÓVODAIKIADÁSOK!E58)</f>
        <v>0</v>
      </c>
      <c r="F58" s="87">
        <f>SUM(ÖNKORMÁNYZATIKIADÁSOK:ÓVODAIKIADÁSOK!F58)</f>
        <v>2545</v>
      </c>
    </row>
    <row r="59" spans="1:6" s="82" customFormat="1" x14ac:dyDescent="0.25">
      <c r="A59" s="49" t="s">
        <v>387</v>
      </c>
      <c r="B59" s="52" t="s">
        <v>144</v>
      </c>
      <c r="C59" s="110">
        <f>SUM(ÖNKORMÁNYZATIKIADÁSOK:ÓVODAIKIADÁSOK!C59)</f>
        <v>0</v>
      </c>
      <c r="D59" s="110">
        <f>SUM(ÖNKORMÁNYZATIKIADÁSOK:ÓVODAIKIADÁSOK!D59)</f>
        <v>2545</v>
      </c>
      <c r="E59" s="110">
        <f>SUM(ÖNKORMÁNYZATIKIADÁSOK:ÓVODAIKIADÁSOK!E59)</f>
        <v>1040</v>
      </c>
      <c r="F59" s="110">
        <f>SUM(ÖNKORMÁNYZATIKIADÁSOK:ÓVODAIKIADÁSOK!F59)</f>
        <v>3585</v>
      </c>
    </row>
    <row r="60" spans="1:6" x14ac:dyDescent="0.25">
      <c r="A60" s="12" t="s">
        <v>414</v>
      </c>
      <c r="B60" s="31" t="s">
        <v>145</v>
      </c>
      <c r="C60" s="87">
        <f>SUM(ÖNKORMÁNYZATIKIADÁSOK:ÓVODAIKIADÁSOK!C60)</f>
        <v>0</v>
      </c>
      <c r="D60" s="87">
        <f>SUM(ÖNKORMÁNYZATIKIADÁSOK:ÓVODAIKIADÁSOK!D60)</f>
        <v>0</v>
      </c>
      <c r="E60" s="87">
        <f>SUM(ÖNKORMÁNYZATIKIADÁSOK:ÓVODAIKIADÁSOK!E60)</f>
        <v>0</v>
      </c>
      <c r="F60" s="87">
        <f>SUM(ÖNKORMÁNYZATIKIADÁSOK:ÓVODAIKIADÁSOK!F60)</f>
        <v>0</v>
      </c>
    </row>
    <row r="61" spans="1:6" x14ac:dyDescent="0.25">
      <c r="A61" s="12" t="s">
        <v>146</v>
      </c>
      <c r="B61" s="31" t="s">
        <v>147</v>
      </c>
      <c r="C61" s="87">
        <f>SUM(ÖNKORMÁNYZATIKIADÁSOK:ÓVODAIKIADÁSOK!C61)</f>
        <v>0</v>
      </c>
      <c r="D61" s="87">
        <f>SUM(ÖNKORMÁNYZATIKIADÁSOK:ÓVODAIKIADÁSOK!D61)</f>
        <v>0</v>
      </c>
      <c r="E61" s="87">
        <f>SUM(ÖNKORMÁNYZATIKIADÁSOK:ÓVODAIKIADÁSOK!E61)</f>
        <v>0</v>
      </c>
      <c r="F61" s="87">
        <f>SUM(ÖNKORMÁNYZATIKIADÁSOK:ÓVODAIKIADÁSOK!F61)</f>
        <v>0</v>
      </c>
    </row>
    <row r="62" spans="1:6" x14ac:dyDescent="0.25">
      <c r="A62" s="12" t="s">
        <v>148</v>
      </c>
      <c r="B62" s="31" t="s">
        <v>149</v>
      </c>
      <c r="C62" s="87">
        <f>SUM(ÖNKORMÁNYZATIKIADÁSOK:ÓVODAIKIADÁSOK!C62)</f>
        <v>0</v>
      </c>
      <c r="D62" s="87">
        <f>SUM(ÖNKORMÁNYZATIKIADÁSOK:ÓVODAIKIADÁSOK!D62)</f>
        <v>0</v>
      </c>
      <c r="E62" s="87">
        <f>SUM(ÖNKORMÁNYZATIKIADÁSOK:ÓVODAIKIADÁSOK!E62)</f>
        <v>0</v>
      </c>
      <c r="F62" s="87">
        <f>SUM(ÖNKORMÁNYZATIKIADÁSOK:ÓVODAIKIADÁSOK!F62)</f>
        <v>0</v>
      </c>
    </row>
    <row r="63" spans="1:6" x14ac:dyDescent="0.25">
      <c r="A63" s="12" t="s">
        <v>388</v>
      </c>
      <c r="B63" s="31" t="s">
        <v>150</v>
      </c>
      <c r="C63" s="87">
        <f>SUM(ÖNKORMÁNYZATIKIADÁSOK:ÓVODAIKIADÁSOK!C63)</f>
        <v>0</v>
      </c>
      <c r="D63" s="87">
        <f>SUM(ÖNKORMÁNYZATIKIADÁSOK:ÓVODAIKIADÁSOK!D63)</f>
        <v>0</v>
      </c>
      <c r="E63" s="87">
        <f>SUM(ÖNKORMÁNYZATIKIADÁSOK:ÓVODAIKIADÁSOK!E63)</f>
        <v>0</v>
      </c>
      <c r="F63" s="87">
        <f>SUM(ÖNKORMÁNYZATIKIADÁSOK:ÓVODAIKIADÁSOK!F63)</f>
        <v>0</v>
      </c>
    </row>
    <row r="64" spans="1:6" x14ac:dyDescent="0.25">
      <c r="A64" s="12" t="s">
        <v>415</v>
      </c>
      <c r="B64" s="31" t="s">
        <v>151</v>
      </c>
      <c r="C64" s="87">
        <f>SUM(ÖNKORMÁNYZATIKIADÁSOK:ÓVODAIKIADÁSOK!C64)</f>
        <v>0</v>
      </c>
      <c r="D64" s="87">
        <f>SUM(ÖNKORMÁNYZATIKIADÁSOK:ÓVODAIKIADÁSOK!D64)</f>
        <v>0</v>
      </c>
      <c r="E64" s="87">
        <f>SUM(ÖNKORMÁNYZATIKIADÁSOK:ÓVODAIKIADÁSOK!E64)</f>
        <v>0</v>
      </c>
      <c r="F64" s="87">
        <f>SUM(ÖNKORMÁNYZATIKIADÁSOK:ÓVODAIKIADÁSOK!F64)</f>
        <v>0</v>
      </c>
    </row>
    <row r="65" spans="1:6" x14ac:dyDescent="0.25">
      <c r="A65" s="12" t="s">
        <v>389</v>
      </c>
      <c r="B65" s="31" t="s">
        <v>152</v>
      </c>
      <c r="C65" s="87">
        <f>SUM(ÖNKORMÁNYZATIKIADÁSOK:ÓVODAIKIADÁSOK!C65)</f>
        <v>0</v>
      </c>
      <c r="D65" s="87">
        <f>SUM(ÖNKORMÁNYZATIKIADÁSOK:ÓVODAIKIADÁSOK!D65)</f>
        <v>5640</v>
      </c>
      <c r="E65" s="87">
        <f>SUM(ÖNKORMÁNYZATIKIADÁSOK:ÓVODAIKIADÁSOK!E65)</f>
        <v>0</v>
      </c>
      <c r="F65" s="87">
        <f>SUM(ÖNKORMÁNYZATIKIADÁSOK:ÓVODAIKIADÁSOK!F65)</f>
        <v>5640</v>
      </c>
    </row>
    <row r="66" spans="1:6" x14ac:dyDescent="0.25">
      <c r="A66" s="12" t="s">
        <v>416</v>
      </c>
      <c r="B66" s="31" t="s">
        <v>153</v>
      </c>
      <c r="C66" s="87">
        <f>SUM(ÖNKORMÁNYZATIKIADÁSOK:ÓVODAIKIADÁSOK!C66)</f>
        <v>0</v>
      </c>
      <c r="D66" s="87">
        <f>SUM(ÖNKORMÁNYZATIKIADÁSOK:ÓVODAIKIADÁSOK!D66)</f>
        <v>0</v>
      </c>
      <c r="E66" s="87">
        <f>SUM(ÖNKORMÁNYZATIKIADÁSOK:ÓVODAIKIADÁSOK!E66)</f>
        <v>0</v>
      </c>
      <c r="F66" s="87">
        <f>SUM(ÖNKORMÁNYZATIKIADÁSOK:ÓVODAIKIADÁSOK!F66)</f>
        <v>0</v>
      </c>
    </row>
    <row r="67" spans="1:6" x14ac:dyDescent="0.25">
      <c r="A67" s="12" t="s">
        <v>417</v>
      </c>
      <c r="B67" s="31" t="s">
        <v>154</v>
      </c>
      <c r="C67" s="87">
        <f>SUM(ÖNKORMÁNYZATIKIADÁSOK:ÓVODAIKIADÁSOK!C67)</f>
        <v>0</v>
      </c>
      <c r="D67" s="87">
        <f>SUM(ÖNKORMÁNYZATIKIADÁSOK:ÓVODAIKIADÁSOK!D67)</f>
        <v>0</v>
      </c>
      <c r="E67" s="87">
        <f>SUM(ÖNKORMÁNYZATIKIADÁSOK:ÓVODAIKIADÁSOK!E67)</f>
        <v>0</v>
      </c>
      <c r="F67" s="87">
        <f>SUM(ÖNKORMÁNYZATIKIADÁSOK:ÓVODAIKIADÁSOK!F67)</f>
        <v>0</v>
      </c>
    </row>
    <row r="68" spans="1:6" x14ac:dyDescent="0.25">
      <c r="A68" s="12" t="s">
        <v>155</v>
      </c>
      <c r="B68" s="31" t="s">
        <v>156</v>
      </c>
      <c r="C68" s="87">
        <f>SUM(ÖNKORMÁNYZATIKIADÁSOK:ÓVODAIKIADÁSOK!C68)</f>
        <v>0</v>
      </c>
      <c r="D68" s="87">
        <f>SUM(ÖNKORMÁNYZATIKIADÁSOK:ÓVODAIKIADÁSOK!D68)</f>
        <v>0</v>
      </c>
      <c r="E68" s="87">
        <f>SUM(ÖNKORMÁNYZATIKIADÁSOK:ÓVODAIKIADÁSOK!E68)</f>
        <v>0</v>
      </c>
      <c r="F68" s="87">
        <f>SUM(ÖNKORMÁNYZATIKIADÁSOK:ÓVODAIKIADÁSOK!F68)</f>
        <v>0</v>
      </c>
    </row>
    <row r="69" spans="1:6" x14ac:dyDescent="0.25">
      <c r="A69" s="20" t="s">
        <v>157</v>
      </c>
      <c r="B69" s="31" t="s">
        <v>158</v>
      </c>
      <c r="C69" s="87">
        <f>SUM(ÖNKORMÁNYZATIKIADÁSOK:ÓVODAIKIADÁSOK!C69)</f>
        <v>0</v>
      </c>
      <c r="D69" s="87">
        <f>SUM(ÖNKORMÁNYZATIKIADÁSOK:ÓVODAIKIADÁSOK!D69)</f>
        <v>0</v>
      </c>
      <c r="E69" s="87">
        <f>SUM(ÖNKORMÁNYZATIKIADÁSOK:ÓVODAIKIADÁSOK!E69)</f>
        <v>0</v>
      </c>
      <c r="F69" s="87">
        <f>SUM(ÖNKORMÁNYZATIKIADÁSOK:ÓVODAIKIADÁSOK!F69)</f>
        <v>0</v>
      </c>
    </row>
    <row r="70" spans="1:6" x14ac:dyDescent="0.25">
      <c r="A70" s="12" t="s">
        <v>418</v>
      </c>
      <c r="B70" s="31" t="s">
        <v>159</v>
      </c>
      <c r="C70" s="87">
        <f>SUM(ÖNKORMÁNYZATIKIADÁSOK:ÓVODAIKIADÁSOK!C70)</f>
        <v>0</v>
      </c>
      <c r="D70" s="87">
        <f>SUM(ÖNKORMÁNYZATIKIADÁSOK:ÓVODAIKIADÁSOK!D70)</f>
        <v>2250</v>
      </c>
      <c r="E70" s="87">
        <f>SUM(ÖNKORMÁNYZATIKIADÁSOK:ÓVODAIKIADÁSOK!E70)</f>
        <v>0</v>
      </c>
      <c r="F70" s="87">
        <f>SUM(ÖNKORMÁNYZATIKIADÁSOK:ÓVODAIKIADÁSOK!F70)</f>
        <v>2250</v>
      </c>
    </row>
    <row r="71" spans="1:6" x14ac:dyDescent="0.25">
      <c r="A71" s="20" t="s">
        <v>549</v>
      </c>
      <c r="B71" s="31" t="s">
        <v>160</v>
      </c>
      <c r="C71" s="87">
        <f>SUM(ÖNKORMÁNYZATIKIADÁSOK:ÓVODAIKIADÁSOK!C71)</f>
        <v>0</v>
      </c>
      <c r="D71" s="87">
        <f>SUM(ÖNKORMÁNYZATIKIADÁSOK:ÓVODAIKIADÁSOK!D71)</f>
        <v>7067</v>
      </c>
      <c r="E71" s="87">
        <f>SUM(ÖNKORMÁNYZATIKIADÁSOK:ÓVODAIKIADÁSOK!E71)</f>
        <v>0</v>
      </c>
      <c r="F71" s="87">
        <f>SUM(ÖNKORMÁNYZATIKIADÁSOK:ÓVODAIKIADÁSOK!F71)</f>
        <v>6067</v>
      </c>
    </row>
    <row r="72" spans="1:6" x14ac:dyDescent="0.25">
      <c r="A72" s="20" t="s">
        <v>550</v>
      </c>
      <c r="B72" s="31" t="s">
        <v>160</v>
      </c>
      <c r="C72" s="87">
        <f>SUM(ÖNKORMÁNYZATIKIADÁSOK:ÓVODAIKIADÁSOK!C72)</f>
        <v>0</v>
      </c>
      <c r="D72" s="87">
        <f>SUM(ÖNKORMÁNYZATIKIADÁSOK:ÓVODAIKIADÁSOK!D72)</f>
        <v>20363</v>
      </c>
      <c r="E72" s="87">
        <f>SUM(ÖNKORMÁNYZATIKIADÁSOK:ÓVODAIKIADÁSOK!E72)</f>
        <v>0</v>
      </c>
      <c r="F72" s="87">
        <f>SUM(ÖNKORMÁNYZATIKIADÁSOK:ÓVODAIKIADÁSOK!F72)</f>
        <v>20363</v>
      </c>
    </row>
    <row r="73" spans="1:6" s="82" customFormat="1" x14ac:dyDescent="0.25">
      <c r="A73" s="49" t="s">
        <v>390</v>
      </c>
      <c r="B73" s="52" t="s">
        <v>161</v>
      </c>
      <c r="C73" s="110">
        <f>SUM(ÖNKORMÁNYZATIKIADÁSOK:ÓVODAIKIADÁSOK!C73)</f>
        <v>137689</v>
      </c>
      <c r="D73" s="110">
        <f>SUM(ÖNKORMÁNYZATIKIADÁSOK:ÓVODAIKIADÁSOK!D73)</f>
        <v>47028</v>
      </c>
      <c r="E73" s="110">
        <f>SUM(ÖNKORMÁNYZATIKIADÁSOK:ÓVODAIKIADÁSOK!E73)</f>
        <v>1040</v>
      </c>
      <c r="F73" s="110">
        <f>SUM(ÖNKORMÁNYZATIKIADÁSOK:ÓVODAIKIADÁSOK!F73)</f>
        <v>185757</v>
      </c>
    </row>
    <row r="74" spans="1:6" s="82" customFormat="1" ht="15.75" x14ac:dyDescent="0.25">
      <c r="A74" s="57" t="s">
        <v>539</v>
      </c>
      <c r="B74" s="135"/>
      <c r="C74" s="121">
        <v>137689</v>
      </c>
      <c r="D74" s="121">
        <v>47028</v>
      </c>
      <c r="E74" s="121">
        <v>1040</v>
      </c>
      <c r="F74" s="121">
        <v>185757</v>
      </c>
    </row>
    <row r="75" spans="1:6" x14ac:dyDescent="0.25">
      <c r="A75" s="35" t="s">
        <v>162</v>
      </c>
      <c r="B75" s="31" t="s">
        <v>163</v>
      </c>
      <c r="C75" s="87">
        <f>SUM(ÖNKORMÁNYZATIKIADÁSOK:ÓVODAIKIADÁSOK!C75)</f>
        <v>0</v>
      </c>
      <c r="D75" s="87">
        <f>SUM(ÖNKORMÁNYZATIKIADÁSOK:ÓVODAIKIADÁSOK!D75)</f>
        <v>0</v>
      </c>
      <c r="E75" s="87">
        <f>SUM(ÖNKORMÁNYZATIKIADÁSOK:ÓVODAIKIADÁSOK!E75)</f>
        <v>0</v>
      </c>
      <c r="F75" s="87"/>
    </row>
    <row r="76" spans="1:6" x14ac:dyDescent="0.25">
      <c r="A76" s="35" t="s">
        <v>683</v>
      </c>
      <c r="B76" s="31" t="s">
        <v>164</v>
      </c>
      <c r="C76" s="87"/>
      <c r="D76" s="87">
        <f>SUM(ÖNKORMÁNYZATIKIADÁSOK:ÓVODAIKIADÁSOK!D76)</f>
        <v>69023</v>
      </c>
      <c r="E76" s="87">
        <f>SUM(ÖNKORMÁNYZATIKIADÁSOK:ÓVODAIKIADÁSOK!E76)</f>
        <v>0</v>
      </c>
      <c r="F76" s="87">
        <v>69023</v>
      </c>
    </row>
    <row r="77" spans="1:6" x14ac:dyDescent="0.25">
      <c r="A77" s="35" t="s">
        <v>165</v>
      </c>
      <c r="B77" s="31" t="s">
        <v>166</v>
      </c>
      <c r="C77" s="87">
        <f>SUM(ÖNKORMÁNYZATIKIADÁSOK:ÓVODAIKIADÁSOK!C77)</f>
        <v>0</v>
      </c>
      <c r="D77" s="87">
        <f>SUM(ÖNKORMÁNYZATIKIADÁSOK:ÓVODAIKIADÁSOK!D77)</f>
        <v>0</v>
      </c>
      <c r="E77" s="87">
        <f>SUM(ÖNKORMÁNYZATIKIADÁSOK:ÓVODAIKIADÁSOK!E77)</f>
        <v>0</v>
      </c>
      <c r="F77" s="87">
        <f>SUM(ÖNKORMÁNYZATIKIADÁSOK:ÓVODAIKIADÁSOK!F77)</f>
        <v>0</v>
      </c>
    </row>
    <row r="78" spans="1:6" x14ac:dyDescent="0.25">
      <c r="A78" s="35" t="s">
        <v>167</v>
      </c>
      <c r="B78" s="31" t="s">
        <v>168</v>
      </c>
      <c r="C78" s="87">
        <f>SUM(ÖNKORMÁNYZATIKIADÁSOK:ÓVODAIKIADÁSOK!C78)</f>
        <v>14244</v>
      </c>
      <c r="D78" s="87">
        <f>SUM(ÖNKORMÁNYZATIKIADÁSOK:ÓVODAIKIADÁSOK!D78)</f>
        <v>3039</v>
      </c>
      <c r="E78" s="87">
        <f>SUM(ÖNKORMÁNYZATIKIADÁSOK:ÓVODAIKIADÁSOK!E78)</f>
        <v>0</v>
      </c>
      <c r="F78" s="87">
        <f>SUM(ÖNKORMÁNYZATIKIADÁSOK:ÓVODAIKIADÁSOK!F78)</f>
        <v>17283</v>
      </c>
    </row>
    <row r="79" spans="1:6" x14ac:dyDescent="0.25">
      <c r="A79" s="6" t="s">
        <v>169</v>
      </c>
      <c r="B79" s="31" t="s">
        <v>170</v>
      </c>
      <c r="C79" s="87">
        <f>SUM(ÖNKORMÁNYZATIKIADÁSOK:ÓVODAIKIADÁSOK!C79)</f>
        <v>0</v>
      </c>
      <c r="D79" s="87">
        <f>SUM(ÖNKORMÁNYZATIKIADÁSOK:ÓVODAIKIADÁSOK!D79)</f>
        <v>0</v>
      </c>
      <c r="E79" s="87">
        <f>SUM(ÖNKORMÁNYZATIKIADÁSOK:ÓVODAIKIADÁSOK!E79)</f>
        <v>0</v>
      </c>
      <c r="F79" s="87">
        <f>SUM(ÖNKORMÁNYZATIKIADÁSOK:ÓVODAIKIADÁSOK!F79)</f>
        <v>0</v>
      </c>
    </row>
    <row r="80" spans="1:6" x14ac:dyDescent="0.25">
      <c r="A80" s="6" t="s">
        <v>171</v>
      </c>
      <c r="B80" s="31" t="s">
        <v>172</v>
      </c>
      <c r="C80" s="87">
        <f>SUM(ÖNKORMÁNYZATIKIADÁSOK:ÓVODAIKIADÁSOK!C80)</f>
        <v>0</v>
      </c>
      <c r="D80" s="87">
        <f>SUM(ÖNKORMÁNYZATIKIADÁSOK:ÓVODAIKIADÁSOK!D80)</f>
        <v>0</v>
      </c>
      <c r="E80" s="87">
        <f>SUM(ÖNKORMÁNYZATIKIADÁSOK:ÓVODAIKIADÁSOK!E80)</f>
        <v>0</v>
      </c>
      <c r="F80" s="87">
        <f>SUM(ÖNKORMÁNYZATIKIADÁSOK:ÓVODAIKIADÁSOK!F80)</f>
        <v>0</v>
      </c>
    </row>
    <row r="81" spans="1:6" x14ac:dyDescent="0.25">
      <c r="A81" s="6" t="s">
        <v>173</v>
      </c>
      <c r="B81" s="31" t="s">
        <v>174</v>
      </c>
      <c r="C81" s="87">
        <v>3846</v>
      </c>
      <c r="D81" s="87">
        <v>19457</v>
      </c>
      <c r="E81" s="87">
        <f>SUM(ÖNKORMÁNYZATIKIADÁSOK:ÓVODAIKIADÁSOK!E81)</f>
        <v>0</v>
      </c>
      <c r="F81" s="87">
        <v>23303</v>
      </c>
    </row>
    <row r="82" spans="1:6" s="82" customFormat="1" x14ac:dyDescent="0.25">
      <c r="A82" s="50" t="s">
        <v>392</v>
      </c>
      <c r="B82" s="52" t="s">
        <v>175</v>
      </c>
      <c r="C82" s="110">
        <v>18090</v>
      </c>
      <c r="D82" s="110">
        <v>91519</v>
      </c>
      <c r="E82" s="110">
        <f>SUM(ÖNKORMÁNYZATIKIADÁSOK:ÓVODAIKIADÁSOK!E82)</f>
        <v>0</v>
      </c>
      <c r="F82" s="110">
        <v>109609</v>
      </c>
    </row>
    <row r="83" spans="1:6" x14ac:dyDescent="0.25">
      <c r="A83" s="13" t="s">
        <v>176</v>
      </c>
      <c r="B83" s="31" t="s">
        <v>177</v>
      </c>
      <c r="C83" s="87">
        <f>SUM(ÖNKORMÁNYZATIKIADÁSOK:ÓVODAIKIADÁSOK!C83)</f>
        <v>0</v>
      </c>
      <c r="D83" s="87">
        <f>SUM(ÖNKORMÁNYZATIKIADÁSOK:ÓVODAIKIADÁSOK!D83)</f>
        <v>0</v>
      </c>
      <c r="E83" s="87">
        <f>SUM(ÖNKORMÁNYZATIKIADÁSOK:ÓVODAIKIADÁSOK!E83)</f>
        <v>0</v>
      </c>
      <c r="F83" s="87">
        <f>SUM(ÖNKORMÁNYZATIKIADÁSOK:ÓVODAIKIADÁSOK!F83)</f>
        <v>0</v>
      </c>
    </row>
    <row r="84" spans="1:6" x14ac:dyDescent="0.25">
      <c r="A84" s="13" t="s">
        <v>178</v>
      </c>
      <c r="B84" s="31" t="s">
        <v>179</v>
      </c>
      <c r="C84" s="87">
        <f>SUM(ÖNKORMÁNYZATIKIADÁSOK:ÓVODAIKIADÁSOK!C84)</f>
        <v>0</v>
      </c>
      <c r="D84" s="87">
        <f>SUM(ÖNKORMÁNYZATIKIADÁSOK:ÓVODAIKIADÁSOK!D84)</f>
        <v>0</v>
      </c>
      <c r="E84" s="87">
        <f>SUM(ÖNKORMÁNYZATIKIADÁSOK:ÓVODAIKIADÁSOK!E84)</f>
        <v>0</v>
      </c>
      <c r="F84" s="87">
        <f>SUM(ÖNKORMÁNYZATIKIADÁSOK:ÓVODAIKIADÁSOK!F84)</f>
        <v>0</v>
      </c>
    </row>
    <row r="85" spans="1:6" x14ac:dyDescent="0.25">
      <c r="A85" s="13" t="s">
        <v>180</v>
      </c>
      <c r="B85" s="31" t="s">
        <v>181</v>
      </c>
      <c r="C85" s="87">
        <f>SUM(ÖNKORMÁNYZATIKIADÁSOK:ÓVODAIKIADÁSOK!C85)</f>
        <v>0</v>
      </c>
      <c r="D85" s="87">
        <f>SUM(ÖNKORMÁNYZATIKIADÁSOK:ÓVODAIKIADÁSOK!D85)</f>
        <v>0</v>
      </c>
      <c r="E85" s="87">
        <f>SUM(ÖNKORMÁNYZATIKIADÁSOK:ÓVODAIKIADÁSOK!E85)</f>
        <v>0</v>
      </c>
      <c r="F85" s="87">
        <f>SUM(ÖNKORMÁNYZATIKIADÁSOK:ÓVODAIKIADÁSOK!F85)</f>
        <v>0</v>
      </c>
    </row>
    <row r="86" spans="1:6" x14ac:dyDescent="0.25">
      <c r="A86" s="13" t="s">
        <v>182</v>
      </c>
      <c r="B86" s="31" t="s">
        <v>183</v>
      </c>
      <c r="C86" s="87">
        <f>SUM(ÖNKORMÁNYZATIKIADÁSOK:ÓVODAIKIADÁSOK!C86)</f>
        <v>0</v>
      </c>
      <c r="D86" s="87">
        <f>SUM(ÖNKORMÁNYZATIKIADÁSOK:ÓVODAIKIADÁSOK!D86)</f>
        <v>0</v>
      </c>
      <c r="E86" s="87">
        <f>SUM(ÖNKORMÁNYZATIKIADÁSOK:ÓVODAIKIADÁSOK!E86)</f>
        <v>0</v>
      </c>
      <c r="F86" s="87">
        <f>SUM(ÖNKORMÁNYZATIKIADÁSOK:ÓVODAIKIADÁSOK!F86)</f>
        <v>0</v>
      </c>
    </row>
    <row r="87" spans="1:6" s="82" customFormat="1" x14ac:dyDescent="0.25">
      <c r="A87" s="49" t="s">
        <v>393</v>
      </c>
      <c r="B87" s="52" t="s">
        <v>184</v>
      </c>
      <c r="C87" s="110">
        <f>SUM(ÖNKORMÁNYZATIKIADÁSOK:ÓVODAIKIADÁSOK!C87)</f>
        <v>0</v>
      </c>
      <c r="D87" s="110">
        <f>SUM(ÖNKORMÁNYZATIKIADÁSOK:ÓVODAIKIADÁSOK!D87)</f>
        <v>0</v>
      </c>
      <c r="E87" s="110">
        <f>SUM(ÖNKORMÁNYZATIKIADÁSOK:ÓVODAIKIADÁSOK!E87)</f>
        <v>0</v>
      </c>
      <c r="F87" s="110">
        <f>SUM(ÖNKORMÁNYZATIKIADÁSOK:ÓVODAIKIADÁSOK!F87)</f>
        <v>0</v>
      </c>
    </row>
    <row r="88" spans="1:6" ht="30" x14ac:dyDescent="0.25">
      <c r="A88" s="13" t="s">
        <v>185</v>
      </c>
      <c r="B88" s="31" t="s">
        <v>186</v>
      </c>
      <c r="C88" s="87">
        <f>SUM(ÖNKORMÁNYZATIKIADÁSOK:ÓVODAIKIADÁSOK!C88)</f>
        <v>0</v>
      </c>
      <c r="D88" s="87">
        <f>SUM(ÖNKORMÁNYZATIKIADÁSOK:ÓVODAIKIADÁSOK!D88)</f>
        <v>0</v>
      </c>
      <c r="E88" s="87">
        <f>SUM(ÖNKORMÁNYZATIKIADÁSOK:ÓVODAIKIADÁSOK!E88)</f>
        <v>0</v>
      </c>
      <c r="F88" s="87">
        <f>SUM(ÖNKORMÁNYZATIKIADÁSOK:ÓVODAIKIADÁSOK!F88)</f>
        <v>0</v>
      </c>
    </row>
    <row r="89" spans="1:6" ht="30" x14ac:dyDescent="0.25">
      <c r="A89" s="13" t="s">
        <v>420</v>
      </c>
      <c r="B89" s="31" t="s">
        <v>187</v>
      </c>
      <c r="C89" s="87">
        <f>SUM(ÖNKORMÁNYZATIKIADÁSOK:ÓVODAIKIADÁSOK!C89)</f>
        <v>0</v>
      </c>
      <c r="D89" s="87">
        <f>SUM(ÖNKORMÁNYZATIKIADÁSOK:ÓVODAIKIADÁSOK!D89)</f>
        <v>0</v>
      </c>
      <c r="E89" s="87">
        <f>SUM(ÖNKORMÁNYZATIKIADÁSOK:ÓVODAIKIADÁSOK!E89)</f>
        <v>0</v>
      </c>
      <c r="F89" s="87">
        <f>SUM(ÖNKORMÁNYZATIKIADÁSOK:ÓVODAIKIADÁSOK!F89)</f>
        <v>0</v>
      </c>
    </row>
    <row r="90" spans="1:6" ht="30" x14ac:dyDescent="0.25">
      <c r="A90" s="13" t="s">
        <v>421</v>
      </c>
      <c r="B90" s="31" t="s">
        <v>188</v>
      </c>
      <c r="C90" s="87">
        <f>SUM(ÖNKORMÁNYZATIKIADÁSOK:ÓVODAIKIADÁSOK!C90)</f>
        <v>0</v>
      </c>
      <c r="D90" s="87">
        <f>SUM(ÖNKORMÁNYZATIKIADÁSOK:ÓVODAIKIADÁSOK!D90)</f>
        <v>0</v>
      </c>
      <c r="E90" s="87">
        <f>SUM(ÖNKORMÁNYZATIKIADÁSOK:ÓVODAIKIADÁSOK!E90)</f>
        <v>0</v>
      </c>
      <c r="F90" s="87">
        <f>SUM(ÖNKORMÁNYZATIKIADÁSOK:ÓVODAIKIADÁSOK!F90)</f>
        <v>0</v>
      </c>
    </row>
    <row r="91" spans="1:6" x14ac:dyDescent="0.25">
      <c r="A91" s="13" t="s">
        <v>422</v>
      </c>
      <c r="B91" s="31" t="s">
        <v>189</v>
      </c>
      <c r="C91" s="87">
        <f>SUM(ÖNKORMÁNYZATIKIADÁSOK:ÓVODAIKIADÁSOK!C91)</f>
        <v>0</v>
      </c>
      <c r="D91" s="87">
        <f>SUM(ÖNKORMÁNYZATIKIADÁSOK:ÓVODAIKIADÁSOK!D91)</f>
        <v>0</v>
      </c>
      <c r="E91" s="87">
        <f>SUM(ÖNKORMÁNYZATIKIADÁSOK:ÓVODAIKIADÁSOK!E91)</f>
        <v>0</v>
      </c>
      <c r="F91" s="87">
        <f>SUM(ÖNKORMÁNYZATIKIADÁSOK:ÓVODAIKIADÁSOK!F91)</f>
        <v>0</v>
      </c>
    </row>
    <row r="92" spans="1:6" ht="30" x14ac:dyDescent="0.25">
      <c r="A92" s="13" t="s">
        <v>423</v>
      </c>
      <c r="B92" s="31" t="s">
        <v>190</v>
      </c>
      <c r="C92" s="87">
        <f>SUM(ÖNKORMÁNYZATIKIADÁSOK:ÓVODAIKIADÁSOK!C92)</f>
        <v>0</v>
      </c>
      <c r="D92" s="87">
        <f>SUM(ÖNKORMÁNYZATIKIADÁSOK:ÓVODAIKIADÁSOK!D92)</f>
        <v>0</v>
      </c>
      <c r="E92" s="87">
        <f>SUM(ÖNKORMÁNYZATIKIADÁSOK:ÓVODAIKIADÁSOK!E92)</f>
        <v>0</v>
      </c>
      <c r="F92" s="87">
        <f>SUM(ÖNKORMÁNYZATIKIADÁSOK:ÓVODAIKIADÁSOK!F92)</f>
        <v>0</v>
      </c>
    </row>
    <row r="93" spans="1:6" ht="30" x14ac:dyDescent="0.25">
      <c r="A93" s="13" t="s">
        <v>424</v>
      </c>
      <c r="B93" s="31" t="s">
        <v>191</v>
      </c>
      <c r="C93" s="87">
        <f>SUM(ÖNKORMÁNYZATIKIADÁSOK:ÓVODAIKIADÁSOK!C93)</f>
        <v>0</v>
      </c>
      <c r="D93" s="87">
        <f>SUM(ÖNKORMÁNYZATIKIADÁSOK:ÓVODAIKIADÁSOK!D93)</f>
        <v>0</v>
      </c>
      <c r="E93" s="87">
        <f>SUM(ÖNKORMÁNYZATIKIADÁSOK:ÓVODAIKIADÁSOK!E93)</f>
        <v>0</v>
      </c>
      <c r="F93" s="87">
        <f>SUM(ÖNKORMÁNYZATIKIADÁSOK:ÓVODAIKIADÁSOK!F93)</f>
        <v>0</v>
      </c>
    </row>
    <row r="94" spans="1:6" x14ac:dyDescent="0.25">
      <c r="A94" s="13" t="s">
        <v>192</v>
      </c>
      <c r="B94" s="31" t="s">
        <v>193</v>
      </c>
      <c r="C94" s="87">
        <f>SUM(ÖNKORMÁNYZATIKIADÁSOK:ÓVODAIKIADÁSOK!C94)</f>
        <v>0</v>
      </c>
      <c r="D94" s="87">
        <f>SUM(ÖNKORMÁNYZATIKIADÁSOK:ÓVODAIKIADÁSOK!D94)</f>
        <v>0</v>
      </c>
      <c r="E94" s="87">
        <f>SUM(ÖNKORMÁNYZATIKIADÁSOK:ÓVODAIKIADÁSOK!E94)</f>
        <v>0</v>
      </c>
      <c r="F94" s="87">
        <f>SUM(ÖNKORMÁNYZATIKIADÁSOK:ÓVODAIKIADÁSOK!F94)</f>
        <v>0</v>
      </c>
    </row>
    <row r="95" spans="1:6" x14ac:dyDescent="0.25">
      <c r="A95" s="13" t="s">
        <v>425</v>
      </c>
      <c r="B95" s="31" t="s">
        <v>194</v>
      </c>
      <c r="C95" s="87">
        <f>SUM(ÖNKORMÁNYZATIKIADÁSOK:ÓVODAIKIADÁSOK!C95)</f>
        <v>0</v>
      </c>
      <c r="D95" s="87">
        <f>SUM(ÖNKORMÁNYZATIKIADÁSOK:ÓVODAIKIADÁSOK!D95)</f>
        <v>0</v>
      </c>
      <c r="E95" s="87">
        <f>SUM(ÖNKORMÁNYZATIKIADÁSOK:ÓVODAIKIADÁSOK!E95)</f>
        <v>0</v>
      </c>
      <c r="F95" s="87">
        <f>SUM(ÖNKORMÁNYZATIKIADÁSOK:ÓVODAIKIADÁSOK!F95)</f>
        <v>0</v>
      </c>
    </row>
    <row r="96" spans="1:6" s="82" customFormat="1" x14ac:dyDescent="0.25">
      <c r="A96" s="49" t="s">
        <v>394</v>
      </c>
      <c r="B96" s="52" t="s">
        <v>195</v>
      </c>
      <c r="C96" s="110">
        <f>SUM(ÖNKORMÁNYZATIKIADÁSOK:ÓVODAIKIADÁSOK!C96)</f>
        <v>0</v>
      </c>
      <c r="D96" s="110">
        <f>SUM(ÖNKORMÁNYZATIKIADÁSOK:ÓVODAIKIADÁSOK!D96)</f>
        <v>0</v>
      </c>
      <c r="E96" s="110">
        <f>SUM(ÖNKORMÁNYZATIKIADÁSOK:ÓVODAIKIADÁSOK!E96)</f>
        <v>0</v>
      </c>
      <c r="F96" s="110">
        <f>SUM(ÖNKORMÁNYZATIKIADÁSOK:ÓVODAIKIADÁSOK!F96)</f>
        <v>0</v>
      </c>
    </row>
    <row r="97" spans="1:25" s="82" customFormat="1" ht="15.75" x14ac:dyDescent="0.25">
      <c r="A97" s="57" t="s">
        <v>538</v>
      </c>
      <c r="B97" s="135"/>
      <c r="C97" s="121">
        <v>18090</v>
      </c>
      <c r="D97" s="121">
        <v>91519</v>
      </c>
      <c r="E97" s="121">
        <v>0</v>
      </c>
      <c r="F97" s="121">
        <v>109609</v>
      </c>
    </row>
    <row r="98" spans="1:25" s="82" customFormat="1" ht="15.75" x14ac:dyDescent="0.25">
      <c r="A98" s="36" t="s">
        <v>433</v>
      </c>
      <c r="B98" s="37" t="s">
        <v>196</v>
      </c>
      <c r="C98" s="112">
        <v>155779</v>
      </c>
      <c r="D98" s="112">
        <v>138547</v>
      </c>
      <c r="E98" s="112">
        <v>1040</v>
      </c>
      <c r="F98" s="112">
        <v>295366</v>
      </c>
    </row>
    <row r="99" spans="1:25" x14ac:dyDescent="0.25">
      <c r="A99" s="13" t="s">
        <v>426</v>
      </c>
      <c r="B99" s="5" t="s">
        <v>197</v>
      </c>
      <c r="C99" s="87">
        <f>SUM(ÖNKORMÁNYZATIKIADÁSOK:ÓVODAIKIADÁSOK!C99)</f>
        <v>0</v>
      </c>
      <c r="D99" s="87">
        <f>SUM(ÖNKORMÁNYZATIKIADÁSOK:ÓVODAIKIADÁSOK!D99)</f>
        <v>0</v>
      </c>
      <c r="E99" s="87">
        <f>SUM(ÖNKORMÁNYZATIKIADÁSOK:ÓVODAIKIADÁSOK!E99)</f>
        <v>0</v>
      </c>
      <c r="F99" s="87">
        <f>SUM(ÖNKORMÁNYZATIKIADÁSOK:ÓVODAIKIADÁSOK!F99)</f>
        <v>0</v>
      </c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4"/>
      <c r="Y99" s="24"/>
    </row>
    <row r="100" spans="1:25" x14ac:dyDescent="0.25">
      <c r="A100" s="13" t="s">
        <v>198</v>
      </c>
      <c r="B100" s="5" t="s">
        <v>199</v>
      </c>
      <c r="C100" s="87">
        <f>SUM(ÖNKORMÁNYZATIKIADÁSOK:ÓVODAIKIADÁSOK!C100)</f>
        <v>0</v>
      </c>
      <c r="D100" s="87">
        <f>SUM(ÖNKORMÁNYZATIKIADÁSOK:ÓVODAIKIADÁSOK!D100)</f>
        <v>0</v>
      </c>
      <c r="E100" s="87">
        <f>SUM(ÖNKORMÁNYZATIKIADÁSOK:ÓVODAIKIADÁSOK!E100)</f>
        <v>0</v>
      </c>
      <c r="F100" s="87">
        <f>SUM(ÖNKORMÁNYZATIKIADÁSOK:ÓVODAIKIADÁSOK!F100)</f>
        <v>0</v>
      </c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4"/>
      <c r="Y100" s="24"/>
    </row>
    <row r="101" spans="1:25" x14ac:dyDescent="0.25">
      <c r="A101" s="13" t="s">
        <v>427</v>
      </c>
      <c r="B101" s="5" t="s">
        <v>200</v>
      </c>
      <c r="C101" s="87">
        <f>SUM(ÖNKORMÁNYZATIKIADÁSOK:ÓVODAIKIADÁSOK!C101)</f>
        <v>0</v>
      </c>
      <c r="D101" s="87">
        <f>SUM(ÖNKORMÁNYZATIKIADÁSOK:ÓVODAIKIADÁSOK!D101)</f>
        <v>0</v>
      </c>
      <c r="E101" s="87">
        <f>SUM(ÖNKORMÁNYZATIKIADÁSOK:ÓVODAIKIADÁSOK!E101)</f>
        <v>0</v>
      </c>
      <c r="F101" s="87">
        <f>SUM(ÖNKORMÁNYZATIKIADÁSOK:ÓVODAIKIADÁSOK!F101)</f>
        <v>0</v>
      </c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4"/>
      <c r="Y101" s="24"/>
    </row>
    <row r="102" spans="1:25" s="82" customFormat="1" x14ac:dyDescent="0.25">
      <c r="A102" s="15" t="s">
        <v>395</v>
      </c>
      <c r="B102" s="7" t="s">
        <v>201</v>
      </c>
      <c r="C102" s="110">
        <f>SUM(ÖNKORMÁNYZATIKIADÁSOK:ÓVODAIKIADÁSOK!C102)</f>
        <v>0</v>
      </c>
      <c r="D102" s="110">
        <f>SUM(ÖNKORMÁNYZATIKIADÁSOK:ÓVODAIKIADÁSOK!D102)</f>
        <v>0</v>
      </c>
      <c r="E102" s="110">
        <f>SUM(ÖNKORMÁNYZATIKIADÁSOK:ÓVODAIKIADÁSOK!E102)</f>
        <v>0</v>
      </c>
      <c r="F102" s="110">
        <f>SUM(ÖNKORMÁNYZATIKIADÁSOK:ÓVODAIKIADÁSOK!F102)</f>
        <v>0</v>
      </c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114"/>
      <c r="Y102" s="114"/>
    </row>
    <row r="103" spans="1:25" x14ac:dyDescent="0.25">
      <c r="A103" s="38" t="s">
        <v>428</v>
      </c>
      <c r="B103" s="5" t="s">
        <v>202</v>
      </c>
      <c r="C103" s="87">
        <f>SUM(ÖNKORMÁNYZATIKIADÁSOK:ÓVODAIKIADÁSOK!C103)</f>
        <v>0</v>
      </c>
      <c r="D103" s="87">
        <f>SUM(ÖNKORMÁNYZATIKIADÁSOK:ÓVODAIKIADÁSOK!D103)</f>
        <v>0</v>
      </c>
      <c r="E103" s="87">
        <f>SUM(ÖNKORMÁNYZATIKIADÁSOK:ÓVODAIKIADÁSOK!E103)</f>
        <v>0</v>
      </c>
      <c r="F103" s="87">
        <f>SUM(ÖNKORMÁNYZATIKIADÁSOK:ÓVODAIKIADÁSOK!F103)</f>
        <v>0</v>
      </c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4"/>
      <c r="Y103" s="24"/>
    </row>
    <row r="104" spans="1:25" x14ac:dyDescent="0.25">
      <c r="A104" s="38" t="s">
        <v>398</v>
      </c>
      <c r="B104" s="5" t="s">
        <v>203</v>
      </c>
      <c r="C104" s="87">
        <f>SUM(ÖNKORMÁNYZATIKIADÁSOK:ÓVODAIKIADÁSOK!C104)</f>
        <v>0</v>
      </c>
      <c r="D104" s="87">
        <f>SUM(ÖNKORMÁNYZATIKIADÁSOK:ÓVODAIKIADÁSOK!D104)</f>
        <v>0</v>
      </c>
      <c r="E104" s="87">
        <f>SUM(ÖNKORMÁNYZATIKIADÁSOK:ÓVODAIKIADÁSOK!E104)</f>
        <v>0</v>
      </c>
      <c r="F104" s="87">
        <f>SUM(ÖNKORMÁNYZATIKIADÁSOK:ÓVODAIKIADÁSOK!F104)</f>
        <v>0</v>
      </c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4"/>
      <c r="Y104" s="24"/>
    </row>
    <row r="105" spans="1:25" x14ac:dyDescent="0.25">
      <c r="A105" s="13" t="s">
        <v>204</v>
      </c>
      <c r="B105" s="5" t="s">
        <v>205</v>
      </c>
      <c r="C105" s="87">
        <f>SUM(ÖNKORMÁNYZATIKIADÁSOK:ÓVODAIKIADÁSOK!C105)</f>
        <v>0</v>
      </c>
      <c r="D105" s="87">
        <f>SUM(ÖNKORMÁNYZATIKIADÁSOK:ÓVODAIKIADÁSOK!D105)</f>
        <v>0</v>
      </c>
      <c r="E105" s="87">
        <f>SUM(ÖNKORMÁNYZATIKIADÁSOK:ÓVODAIKIADÁSOK!E105)</f>
        <v>0</v>
      </c>
      <c r="F105" s="87">
        <f>SUM(ÖNKORMÁNYZATIKIADÁSOK:ÓVODAIKIADÁSOK!F105)</f>
        <v>0</v>
      </c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4"/>
      <c r="Y105" s="24"/>
    </row>
    <row r="106" spans="1:25" x14ac:dyDescent="0.25">
      <c r="A106" s="13" t="s">
        <v>429</v>
      </c>
      <c r="B106" s="5" t="s">
        <v>206</v>
      </c>
      <c r="C106" s="87">
        <f>SUM(ÖNKORMÁNYZATIKIADÁSOK:ÓVODAIKIADÁSOK!C106)</f>
        <v>0</v>
      </c>
      <c r="D106" s="87">
        <f>SUM(ÖNKORMÁNYZATIKIADÁSOK:ÓVODAIKIADÁSOK!D106)</f>
        <v>0</v>
      </c>
      <c r="E106" s="87">
        <f>SUM(ÖNKORMÁNYZATIKIADÁSOK:ÓVODAIKIADÁSOK!E106)</f>
        <v>0</v>
      </c>
      <c r="F106" s="87">
        <f>SUM(ÖNKORMÁNYZATIKIADÁSOK:ÓVODAIKIADÁSOK!F106)</f>
        <v>0</v>
      </c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4"/>
      <c r="Y106" s="24"/>
    </row>
    <row r="107" spans="1:25" s="82" customFormat="1" x14ac:dyDescent="0.25">
      <c r="A107" s="14" t="s">
        <v>396</v>
      </c>
      <c r="B107" s="7" t="s">
        <v>207</v>
      </c>
      <c r="C107" s="110">
        <f>SUM(ÖNKORMÁNYZATIKIADÁSOK:ÓVODAIKIADÁSOK!C107)</f>
        <v>0</v>
      </c>
      <c r="D107" s="110">
        <f>SUM(ÖNKORMÁNYZATIKIADÁSOK:ÓVODAIKIADÁSOK!D107)</f>
        <v>0</v>
      </c>
      <c r="E107" s="110">
        <f>SUM(ÖNKORMÁNYZATIKIADÁSOK:ÓVODAIKIADÁSOK!E107)</f>
        <v>0</v>
      </c>
      <c r="F107" s="110">
        <f>SUM(ÖNKORMÁNYZATIKIADÁSOK:ÓVODAIKIADÁSOK!F107)</f>
        <v>0</v>
      </c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114"/>
      <c r="Y107" s="114"/>
    </row>
    <row r="108" spans="1:25" x14ac:dyDescent="0.25">
      <c r="A108" s="38" t="s">
        <v>208</v>
      </c>
      <c r="B108" s="5" t="s">
        <v>209</v>
      </c>
      <c r="C108" s="87">
        <f>SUM(ÖNKORMÁNYZATIKIADÁSOK:ÓVODAIKIADÁSOK!C108)</f>
        <v>0</v>
      </c>
      <c r="D108" s="87">
        <f>SUM(ÖNKORMÁNYZATIKIADÁSOK:ÓVODAIKIADÁSOK!D108)</f>
        <v>0</v>
      </c>
      <c r="E108" s="87">
        <f>SUM(ÖNKORMÁNYZATIKIADÁSOK:ÓVODAIKIADÁSOK!E108)</f>
        <v>0</v>
      </c>
      <c r="F108" s="87">
        <f>SUM(ÖNKORMÁNYZATIKIADÁSOK:ÓVODAIKIADÁSOK!F108)</f>
        <v>0</v>
      </c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4"/>
      <c r="Y108" s="24"/>
    </row>
    <row r="109" spans="1:25" x14ac:dyDescent="0.25">
      <c r="A109" s="38" t="s">
        <v>210</v>
      </c>
      <c r="B109" s="5" t="s">
        <v>211</v>
      </c>
      <c r="C109" s="87">
        <f>SUM(ÖNKORMÁNYZATIKIADÁSOK:ÓVODAIKIADÁSOK!C109)</f>
        <v>3303</v>
      </c>
      <c r="D109" s="87">
        <f>SUM(ÖNKORMÁNYZATIKIADÁSOK:ÓVODAIKIADÁSOK!D109)</f>
        <v>0</v>
      </c>
      <c r="E109" s="87">
        <f>SUM(ÖNKORMÁNYZATIKIADÁSOK:ÓVODAIKIADÁSOK!E109)</f>
        <v>0</v>
      </c>
      <c r="F109" s="87">
        <f>SUM(ÖNKORMÁNYZATIKIADÁSOK:ÓVODAIKIADÁSOK!F109)</f>
        <v>3303</v>
      </c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4"/>
      <c r="Y109" s="24"/>
    </row>
    <row r="110" spans="1:25" s="82" customFormat="1" x14ac:dyDescent="0.25">
      <c r="A110" s="14" t="s">
        <v>212</v>
      </c>
      <c r="B110" s="7" t="s">
        <v>213</v>
      </c>
      <c r="C110" s="110">
        <v>74130</v>
      </c>
      <c r="D110" s="110">
        <f>SUM(ÖNKORMÁNYZATIKIADÁSOK:ÓVODAIKIADÁSOK!D110)</f>
        <v>0</v>
      </c>
      <c r="E110" s="110">
        <f>SUM(ÖNKORMÁNYZATIKIADÁSOK:ÓVODAIKIADÁSOK!E110)</f>
        <v>0</v>
      </c>
      <c r="F110" s="110">
        <v>74130</v>
      </c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114"/>
      <c r="Y110" s="114"/>
    </row>
    <row r="111" spans="1:25" x14ac:dyDescent="0.25">
      <c r="A111" s="38" t="s">
        <v>214</v>
      </c>
      <c r="B111" s="5" t="s">
        <v>215</v>
      </c>
      <c r="C111" s="87">
        <f>SUM(ÖNKORMÁNYZATIKIADÁSOK:ÓVODAIKIADÁSOK!C111)</f>
        <v>0</v>
      </c>
      <c r="D111" s="87">
        <f>SUM(ÖNKORMÁNYZATIKIADÁSOK:ÓVODAIKIADÁSOK!D111)</f>
        <v>0</v>
      </c>
      <c r="E111" s="87">
        <f>SUM(ÖNKORMÁNYZATIKIADÁSOK:ÓVODAIKIADÁSOK!E111)</f>
        <v>0</v>
      </c>
      <c r="F111" s="87">
        <f>SUM(ÖNKORMÁNYZATIKIADÁSOK:ÓVODAIKIADÁSOK!F111)</f>
        <v>0</v>
      </c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4"/>
      <c r="Y111" s="24"/>
    </row>
    <row r="112" spans="1:25" x14ac:dyDescent="0.25">
      <c r="A112" s="38" t="s">
        <v>216</v>
      </c>
      <c r="B112" s="5" t="s">
        <v>217</v>
      </c>
      <c r="C112" s="87">
        <f>SUM(ÖNKORMÁNYZATIKIADÁSOK:ÓVODAIKIADÁSOK!C112)</f>
        <v>0</v>
      </c>
      <c r="D112" s="87">
        <f>SUM(ÖNKORMÁNYZATIKIADÁSOK:ÓVODAIKIADÁSOK!D112)</f>
        <v>0</v>
      </c>
      <c r="E112" s="87">
        <f>SUM(ÖNKORMÁNYZATIKIADÁSOK:ÓVODAIKIADÁSOK!E112)</f>
        <v>0</v>
      </c>
      <c r="F112" s="87">
        <f>SUM(ÖNKORMÁNYZATIKIADÁSOK:ÓVODAIKIADÁSOK!F112)</f>
        <v>0</v>
      </c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4"/>
      <c r="Y112" s="24"/>
    </row>
    <row r="113" spans="1:25" x14ac:dyDescent="0.25">
      <c r="A113" s="38" t="s">
        <v>218</v>
      </c>
      <c r="B113" s="5" t="s">
        <v>219</v>
      </c>
      <c r="C113" s="87">
        <f>SUM(ÖNKORMÁNYZATIKIADÁSOK:ÓVODAIKIADÁSOK!C113)</f>
        <v>0</v>
      </c>
      <c r="D113" s="87">
        <f>SUM(ÖNKORMÁNYZATIKIADÁSOK:ÓVODAIKIADÁSOK!D113)</f>
        <v>0</v>
      </c>
      <c r="E113" s="87">
        <f>SUM(ÖNKORMÁNYZATIKIADÁSOK:ÓVODAIKIADÁSOK!E113)</f>
        <v>0</v>
      </c>
      <c r="F113" s="87">
        <f>SUM(ÖNKORMÁNYZATIKIADÁSOK:ÓVODAIKIADÁSOK!F113)</f>
        <v>0</v>
      </c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4"/>
      <c r="Y113" s="24"/>
    </row>
    <row r="114" spans="1:25" s="82" customFormat="1" x14ac:dyDescent="0.25">
      <c r="A114" s="39" t="s">
        <v>397</v>
      </c>
      <c r="B114" s="40" t="s">
        <v>220</v>
      </c>
      <c r="C114" s="110">
        <v>74130</v>
      </c>
      <c r="D114" s="110">
        <f>SUM(ÖNKORMÁNYZATIKIADÁSOK:ÓVODAIKIADÁSOK!D114)</f>
        <v>0</v>
      </c>
      <c r="E114" s="110">
        <f>SUM(ÖNKORMÁNYZATIKIADÁSOK:ÓVODAIKIADÁSOK!E114)</f>
        <v>0</v>
      </c>
      <c r="F114" s="110">
        <v>74130</v>
      </c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114"/>
      <c r="Y114" s="114"/>
    </row>
    <row r="115" spans="1:25" x14ac:dyDescent="0.25">
      <c r="A115" s="38" t="s">
        <v>221</v>
      </c>
      <c r="B115" s="5" t="s">
        <v>222</v>
      </c>
      <c r="C115" s="87">
        <f>SUM(ÖNKORMÁNYZATIKIADÁSOK:ÓVODAIKIADÁSOK!C115)</f>
        <v>0</v>
      </c>
      <c r="D115" s="87">
        <f>SUM(ÖNKORMÁNYZATIKIADÁSOK:ÓVODAIKIADÁSOK!D115)</f>
        <v>0</v>
      </c>
      <c r="E115" s="87">
        <f>SUM(ÖNKORMÁNYZATIKIADÁSOK:ÓVODAIKIADÁSOK!E115)</f>
        <v>0</v>
      </c>
      <c r="F115" s="87">
        <f>SUM(ÖNKORMÁNYZATIKIADÁSOK:ÓVODAIKIADÁSOK!F115)</f>
        <v>0</v>
      </c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4"/>
      <c r="Y115" s="24"/>
    </row>
    <row r="116" spans="1:25" x14ac:dyDescent="0.25">
      <c r="A116" s="13" t="s">
        <v>223</v>
      </c>
      <c r="B116" s="5" t="s">
        <v>224</v>
      </c>
      <c r="C116" s="87">
        <f>SUM(ÖNKORMÁNYZATIKIADÁSOK:ÓVODAIKIADÁSOK!C116)</f>
        <v>0</v>
      </c>
      <c r="D116" s="87">
        <f>SUM(ÖNKORMÁNYZATIKIADÁSOK:ÓVODAIKIADÁSOK!D116)</f>
        <v>0</v>
      </c>
      <c r="E116" s="87">
        <f>SUM(ÖNKORMÁNYZATIKIADÁSOK:ÓVODAIKIADÁSOK!E116)</f>
        <v>0</v>
      </c>
      <c r="F116" s="87">
        <f>SUM(ÖNKORMÁNYZATIKIADÁSOK:ÓVODAIKIADÁSOK!F116)</f>
        <v>0</v>
      </c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4"/>
      <c r="Y116" s="24"/>
    </row>
    <row r="117" spans="1:25" x14ac:dyDescent="0.25">
      <c r="A117" s="38" t="s">
        <v>430</v>
      </c>
      <c r="B117" s="5" t="s">
        <v>225</v>
      </c>
      <c r="C117" s="87">
        <f>SUM(ÖNKORMÁNYZATIKIADÁSOK:ÓVODAIKIADÁSOK!C117)</f>
        <v>0</v>
      </c>
      <c r="D117" s="87">
        <f>SUM(ÖNKORMÁNYZATIKIADÁSOK:ÓVODAIKIADÁSOK!D117)</f>
        <v>0</v>
      </c>
      <c r="E117" s="87">
        <f>SUM(ÖNKORMÁNYZATIKIADÁSOK:ÓVODAIKIADÁSOK!E117)</f>
        <v>0</v>
      </c>
      <c r="F117" s="87">
        <f>SUM(ÖNKORMÁNYZATIKIADÁSOK:ÓVODAIKIADÁSOK!F117)</f>
        <v>0</v>
      </c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4"/>
      <c r="Y117" s="24"/>
    </row>
    <row r="118" spans="1:25" x14ac:dyDescent="0.25">
      <c r="A118" s="38" t="s">
        <v>399</v>
      </c>
      <c r="B118" s="5" t="s">
        <v>226</v>
      </c>
      <c r="C118" s="87">
        <f>SUM(ÖNKORMÁNYZATIKIADÁSOK:ÓVODAIKIADÁSOK!C118)</f>
        <v>0</v>
      </c>
      <c r="D118" s="87">
        <f>SUM(ÖNKORMÁNYZATIKIADÁSOK:ÓVODAIKIADÁSOK!D118)</f>
        <v>0</v>
      </c>
      <c r="E118" s="87">
        <f>SUM(ÖNKORMÁNYZATIKIADÁSOK:ÓVODAIKIADÁSOK!E118)</f>
        <v>0</v>
      </c>
      <c r="F118" s="87">
        <f>SUM(ÖNKORMÁNYZATIKIADÁSOK:ÓVODAIKIADÁSOK!F118)</f>
        <v>0</v>
      </c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4"/>
      <c r="Y118" s="24"/>
    </row>
    <row r="119" spans="1:25" s="82" customFormat="1" x14ac:dyDescent="0.25">
      <c r="A119" s="39" t="s">
        <v>400</v>
      </c>
      <c r="B119" s="40" t="s">
        <v>227</v>
      </c>
      <c r="C119" s="110">
        <f>SUM(ÖNKORMÁNYZATIKIADÁSOK:ÓVODAIKIADÁSOK!C119)</f>
        <v>0</v>
      </c>
      <c r="D119" s="110">
        <f>SUM(ÖNKORMÁNYZATIKIADÁSOK:ÓVODAIKIADÁSOK!D119)</f>
        <v>0</v>
      </c>
      <c r="E119" s="110">
        <f>SUM(ÖNKORMÁNYZATIKIADÁSOK:ÓVODAIKIADÁSOK!E119)</f>
        <v>0</v>
      </c>
      <c r="F119" s="110">
        <f>SUM(ÖNKORMÁNYZATIKIADÁSOK:ÓVODAIKIADÁSOK!F119)</f>
        <v>0</v>
      </c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114"/>
      <c r="Y119" s="114"/>
    </row>
    <row r="120" spans="1:25" x14ac:dyDescent="0.25">
      <c r="A120" s="13" t="s">
        <v>228</v>
      </c>
      <c r="B120" s="5" t="s">
        <v>229</v>
      </c>
      <c r="C120" s="87">
        <f>SUM(ÖNKORMÁNYZATIKIADÁSOK:ÓVODAIKIADÁSOK!C120)</f>
        <v>0</v>
      </c>
      <c r="D120" s="87">
        <f>SUM(ÖNKORMÁNYZATIKIADÁSOK:ÓVODAIKIADÁSOK!D120)</f>
        <v>0</v>
      </c>
      <c r="E120" s="87">
        <f>SUM(ÖNKORMÁNYZATIKIADÁSOK:ÓVODAIKIADÁSOK!E120)</f>
        <v>0</v>
      </c>
      <c r="F120" s="87">
        <f>SUM(ÖNKORMÁNYZATIKIADÁSOK:ÓVODAIKIADÁSOK!F120)</f>
        <v>0</v>
      </c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4"/>
      <c r="Y120" s="24"/>
    </row>
    <row r="121" spans="1:25" s="82" customFormat="1" ht="15.75" x14ac:dyDescent="0.25">
      <c r="A121" s="41" t="s">
        <v>434</v>
      </c>
      <c r="B121" s="42" t="s">
        <v>230</v>
      </c>
      <c r="C121" s="112">
        <v>77433</v>
      </c>
      <c r="D121" s="112"/>
      <c r="E121" s="112"/>
      <c r="F121" s="112">
        <v>77433</v>
      </c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114"/>
      <c r="Y121" s="114"/>
    </row>
    <row r="122" spans="1:25" s="82" customFormat="1" ht="15.75" x14ac:dyDescent="0.25">
      <c r="A122" s="115" t="s">
        <v>471</v>
      </c>
      <c r="B122" s="115"/>
      <c r="C122" s="118">
        <v>233212</v>
      </c>
      <c r="D122" s="118">
        <v>138547</v>
      </c>
      <c r="E122" s="118">
        <v>1040</v>
      </c>
      <c r="F122" s="118">
        <v>372799</v>
      </c>
      <c r="G122" s="114"/>
      <c r="H122" s="114"/>
      <c r="I122" s="114"/>
      <c r="J122" s="114"/>
      <c r="K122" s="114"/>
      <c r="L122" s="114"/>
      <c r="M122" s="114"/>
      <c r="N122" s="114"/>
      <c r="O122" s="114"/>
      <c r="P122" s="114"/>
      <c r="Q122" s="114"/>
      <c r="R122" s="114"/>
      <c r="S122" s="114"/>
      <c r="T122" s="114"/>
      <c r="U122" s="114"/>
      <c r="V122" s="114"/>
      <c r="W122" s="114"/>
      <c r="X122" s="114"/>
      <c r="Y122" s="114"/>
    </row>
    <row r="123" spans="1:25" x14ac:dyDescent="0.25">
      <c r="B123" s="24"/>
      <c r="C123" s="96"/>
      <c r="D123" s="96"/>
      <c r="E123" s="96"/>
      <c r="F123" s="96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</row>
    <row r="124" spans="1:25" x14ac:dyDescent="0.25">
      <c r="B124" s="24"/>
      <c r="C124" s="96"/>
      <c r="D124" s="96"/>
      <c r="E124" s="96"/>
      <c r="F124" s="96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</row>
    <row r="125" spans="1:25" x14ac:dyDescent="0.25">
      <c r="B125" s="24"/>
      <c r="C125" s="96"/>
      <c r="D125" s="96"/>
      <c r="E125" s="96"/>
      <c r="F125" s="96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</row>
    <row r="126" spans="1:25" x14ac:dyDescent="0.25">
      <c r="B126" s="24"/>
      <c r="C126" s="96"/>
      <c r="D126" s="96"/>
      <c r="E126" s="96"/>
      <c r="F126" s="96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</row>
    <row r="127" spans="1:25" x14ac:dyDescent="0.25">
      <c r="B127" s="24"/>
      <c r="C127" s="96"/>
      <c r="D127" s="96"/>
      <c r="E127" s="96"/>
      <c r="F127" s="96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</row>
    <row r="128" spans="1:25" x14ac:dyDescent="0.25">
      <c r="B128" s="24"/>
      <c r="C128" s="96"/>
      <c r="D128" s="96"/>
      <c r="E128" s="96"/>
      <c r="F128" s="96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</row>
    <row r="129" spans="2:25" x14ac:dyDescent="0.25">
      <c r="B129" s="24"/>
      <c r="C129" s="96"/>
      <c r="D129" s="96"/>
      <c r="E129" s="96"/>
      <c r="F129" s="96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</row>
    <row r="130" spans="2:25" x14ac:dyDescent="0.25">
      <c r="B130" s="24"/>
      <c r="C130" s="96"/>
      <c r="D130" s="96"/>
      <c r="E130" s="96"/>
      <c r="F130" s="96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</row>
    <row r="131" spans="2:25" x14ac:dyDescent="0.25">
      <c r="B131" s="24"/>
      <c r="C131" s="96"/>
      <c r="D131" s="96"/>
      <c r="E131" s="96"/>
      <c r="F131" s="96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</row>
    <row r="132" spans="2:25" x14ac:dyDescent="0.25">
      <c r="B132" s="24"/>
      <c r="C132" s="96"/>
      <c r="D132" s="96"/>
      <c r="E132" s="96"/>
      <c r="F132" s="96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</row>
    <row r="133" spans="2:25" x14ac:dyDescent="0.25">
      <c r="B133" s="24"/>
      <c r="C133" s="96"/>
      <c r="D133" s="96"/>
      <c r="E133" s="96"/>
      <c r="F133" s="96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</row>
    <row r="134" spans="2:25" x14ac:dyDescent="0.25">
      <c r="B134" s="24"/>
      <c r="C134" s="96"/>
      <c r="D134" s="96"/>
      <c r="E134" s="96"/>
      <c r="F134" s="96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</row>
    <row r="135" spans="2:25" x14ac:dyDescent="0.25">
      <c r="B135" s="24"/>
      <c r="C135" s="96"/>
      <c r="D135" s="96"/>
      <c r="E135" s="96"/>
      <c r="F135" s="96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</row>
    <row r="136" spans="2:25" x14ac:dyDescent="0.25">
      <c r="B136" s="24"/>
      <c r="C136" s="96"/>
      <c r="D136" s="96"/>
      <c r="E136" s="96"/>
      <c r="F136" s="96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</row>
    <row r="137" spans="2:25" x14ac:dyDescent="0.25">
      <c r="B137" s="24"/>
      <c r="C137" s="96"/>
      <c r="D137" s="96"/>
      <c r="E137" s="96"/>
      <c r="F137" s="96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</row>
    <row r="138" spans="2:25" x14ac:dyDescent="0.25">
      <c r="B138" s="24"/>
      <c r="C138" s="96"/>
      <c r="D138" s="96"/>
      <c r="E138" s="96"/>
      <c r="F138" s="96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</row>
    <row r="139" spans="2:25" x14ac:dyDescent="0.25">
      <c r="B139" s="24"/>
      <c r="C139" s="96"/>
      <c r="D139" s="96"/>
      <c r="E139" s="96"/>
      <c r="F139" s="96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</row>
    <row r="140" spans="2:25" x14ac:dyDescent="0.25">
      <c r="B140" s="24"/>
      <c r="C140" s="96"/>
      <c r="D140" s="96"/>
      <c r="E140" s="96"/>
      <c r="F140" s="96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</row>
    <row r="141" spans="2:25" x14ac:dyDescent="0.25">
      <c r="B141" s="24"/>
      <c r="C141" s="96"/>
      <c r="D141" s="96"/>
      <c r="E141" s="96"/>
      <c r="F141" s="96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</row>
    <row r="142" spans="2:25" x14ac:dyDescent="0.25">
      <c r="B142" s="24"/>
      <c r="C142" s="96"/>
      <c r="D142" s="96"/>
      <c r="E142" s="96"/>
      <c r="F142" s="96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</row>
    <row r="143" spans="2:25" x14ac:dyDescent="0.25">
      <c r="B143" s="24"/>
      <c r="C143" s="96"/>
      <c r="D143" s="96"/>
      <c r="E143" s="96"/>
      <c r="F143" s="96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</row>
    <row r="144" spans="2:25" x14ac:dyDescent="0.25">
      <c r="B144" s="24"/>
      <c r="C144" s="96"/>
      <c r="D144" s="96"/>
      <c r="E144" s="96"/>
      <c r="F144" s="96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</row>
    <row r="145" spans="2:25" x14ac:dyDescent="0.25">
      <c r="B145" s="24"/>
      <c r="C145" s="96"/>
      <c r="D145" s="96"/>
      <c r="E145" s="96"/>
      <c r="F145" s="96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</row>
    <row r="146" spans="2:25" x14ac:dyDescent="0.25">
      <c r="B146" s="24"/>
      <c r="C146" s="96"/>
      <c r="D146" s="96"/>
      <c r="E146" s="96"/>
      <c r="F146" s="96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</row>
    <row r="147" spans="2:25" x14ac:dyDescent="0.25">
      <c r="B147" s="24"/>
      <c r="C147" s="96"/>
      <c r="D147" s="96"/>
      <c r="E147" s="96"/>
      <c r="F147" s="96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</row>
    <row r="148" spans="2:25" x14ac:dyDescent="0.25">
      <c r="B148" s="24"/>
      <c r="C148" s="96"/>
      <c r="D148" s="96"/>
      <c r="E148" s="96"/>
      <c r="F148" s="96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</row>
    <row r="149" spans="2:25" x14ac:dyDescent="0.25">
      <c r="B149" s="24"/>
      <c r="C149" s="96"/>
      <c r="D149" s="96"/>
      <c r="E149" s="96"/>
      <c r="F149" s="96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</row>
    <row r="150" spans="2:25" x14ac:dyDescent="0.25">
      <c r="B150" s="24"/>
      <c r="C150" s="96"/>
      <c r="D150" s="96"/>
      <c r="E150" s="96"/>
      <c r="F150" s="96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</row>
    <row r="151" spans="2:25" x14ac:dyDescent="0.25">
      <c r="B151" s="24"/>
      <c r="C151" s="96"/>
      <c r="D151" s="96"/>
      <c r="E151" s="96"/>
      <c r="F151" s="96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</row>
    <row r="152" spans="2:25" x14ac:dyDescent="0.25">
      <c r="B152" s="24"/>
      <c r="C152" s="96"/>
      <c r="D152" s="96"/>
      <c r="E152" s="96"/>
      <c r="F152" s="96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</row>
    <row r="153" spans="2:25" x14ac:dyDescent="0.25">
      <c r="B153" s="24"/>
      <c r="C153" s="96"/>
      <c r="D153" s="96"/>
      <c r="E153" s="96"/>
      <c r="F153" s="96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</row>
    <row r="154" spans="2:25" x14ac:dyDescent="0.25">
      <c r="B154" s="24"/>
      <c r="C154" s="96"/>
      <c r="D154" s="96"/>
      <c r="E154" s="96"/>
      <c r="F154" s="96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</row>
    <row r="155" spans="2:25" x14ac:dyDescent="0.25">
      <c r="B155" s="24"/>
      <c r="C155" s="96"/>
      <c r="D155" s="96"/>
      <c r="E155" s="96"/>
      <c r="F155" s="96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</row>
    <row r="156" spans="2:25" x14ac:dyDescent="0.25">
      <c r="B156" s="24"/>
      <c r="C156" s="96"/>
      <c r="D156" s="96"/>
      <c r="E156" s="96"/>
      <c r="F156" s="96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</row>
    <row r="157" spans="2:25" x14ac:dyDescent="0.25">
      <c r="B157" s="24"/>
      <c r="C157" s="96"/>
      <c r="D157" s="96"/>
      <c r="E157" s="96"/>
      <c r="F157" s="96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</row>
    <row r="158" spans="2:25" x14ac:dyDescent="0.25">
      <c r="B158" s="24"/>
      <c r="C158" s="96"/>
      <c r="D158" s="96"/>
      <c r="E158" s="96"/>
      <c r="F158" s="96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</row>
    <row r="159" spans="2:25" x14ac:dyDescent="0.25">
      <c r="B159" s="24"/>
      <c r="C159" s="96"/>
      <c r="D159" s="96"/>
      <c r="E159" s="96"/>
      <c r="F159" s="96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</row>
    <row r="160" spans="2:25" x14ac:dyDescent="0.25">
      <c r="B160" s="24"/>
      <c r="C160" s="96"/>
      <c r="D160" s="96"/>
      <c r="E160" s="96"/>
      <c r="F160" s="96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</row>
    <row r="161" spans="2:25" x14ac:dyDescent="0.25">
      <c r="B161" s="24"/>
      <c r="C161" s="96"/>
      <c r="D161" s="96"/>
      <c r="E161" s="96"/>
      <c r="F161" s="96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</row>
    <row r="162" spans="2:25" x14ac:dyDescent="0.25">
      <c r="B162" s="24"/>
      <c r="C162" s="96"/>
      <c r="D162" s="96"/>
      <c r="E162" s="96"/>
      <c r="F162" s="96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</row>
    <row r="163" spans="2:25" x14ac:dyDescent="0.25">
      <c r="B163" s="24"/>
      <c r="C163" s="96"/>
      <c r="D163" s="96"/>
      <c r="E163" s="96"/>
      <c r="F163" s="96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</row>
    <row r="164" spans="2:25" x14ac:dyDescent="0.25">
      <c r="B164" s="24"/>
      <c r="C164" s="96"/>
      <c r="D164" s="96"/>
      <c r="E164" s="96"/>
      <c r="F164" s="96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</row>
    <row r="165" spans="2:25" x14ac:dyDescent="0.25">
      <c r="B165" s="24"/>
      <c r="C165" s="96"/>
      <c r="D165" s="96"/>
      <c r="E165" s="96"/>
      <c r="F165" s="96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</row>
    <row r="166" spans="2:25" x14ac:dyDescent="0.25">
      <c r="B166" s="24"/>
      <c r="C166" s="96"/>
      <c r="D166" s="96"/>
      <c r="E166" s="96"/>
      <c r="F166" s="96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</row>
    <row r="167" spans="2:25" x14ac:dyDescent="0.25">
      <c r="B167" s="24"/>
      <c r="C167" s="96"/>
      <c r="D167" s="96"/>
      <c r="E167" s="96"/>
      <c r="F167" s="96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</row>
    <row r="168" spans="2:25" x14ac:dyDescent="0.25">
      <c r="B168" s="24"/>
      <c r="C168" s="96"/>
      <c r="D168" s="96"/>
      <c r="E168" s="96"/>
      <c r="F168" s="96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</row>
    <row r="169" spans="2:25" x14ac:dyDescent="0.25">
      <c r="B169" s="24"/>
      <c r="C169" s="96"/>
      <c r="D169" s="96"/>
      <c r="E169" s="96"/>
      <c r="F169" s="96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</row>
    <row r="170" spans="2:25" x14ac:dyDescent="0.25">
      <c r="B170" s="24"/>
      <c r="C170" s="96"/>
      <c r="D170" s="96"/>
      <c r="E170" s="96"/>
      <c r="F170" s="96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</row>
    <row r="171" spans="2:25" x14ac:dyDescent="0.25">
      <c r="B171" s="24"/>
      <c r="C171" s="96"/>
      <c r="D171" s="96"/>
      <c r="E171" s="96"/>
      <c r="F171" s="96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</row>
  </sheetData>
  <mergeCells count="2">
    <mergeCell ref="A1:F1"/>
    <mergeCell ref="A2:F2"/>
  </mergeCells>
  <phoneticPr fontId="27" type="noConversion"/>
  <pageMargins left="1.06" right="0.23622047244094491" top="0.76" bottom="0.15748031496062992" header="0.19" footer="0.31496062992125984"/>
  <pageSetup paperSize="8" scale="7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"/>
  <sheetViews>
    <sheetView topLeftCell="A61" workbookViewId="0">
      <selection activeCell="F49" sqref="F49"/>
    </sheetView>
  </sheetViews>
  <sheetFormatPr defaultRowHeight="15" x14ac:dyDescent="0.25"/>
  <cols>
    <col min="1" max="1" width="92.5703125" customWidth="1"/>
    <col min="3" max="3" width="13" style="89" customWidth="1"/>
    <col min="4" max="4" width="14.140625" style="89" customWidth="1"/>
    <col min="5" max="6" width="14" style="89" customWidth="1"/>
  </cols>
  <sheetData>
    <row r="1" spans="1:8" ht="24" customHeight="1" x14ac:dyDescent="0.25">
      <c r="A1" s="290" t="s">
        <v>714</v>
      </c>
      <c r="B1" s="296"/>
      <c r="C1" s="296"/>
      <c r="D1" s="296"/>
      <c r="E1" s="296"/>
      <c r="F1" s="292"/>
    </row>
    <row r="2" spans="1:8" ht="24" customHeight="1" x14ac:dyDescent="0.25">
      <c r="A2" s="297" t="s">
        <v>507</v>
      </c>
      <c r="B2" s="291"/>
      <c r="C2" s="291"/>
      <c r="D2" s="291"/>
      <c r="E2" s="291"/>
      <c r="F2" s="292"/>
      <c r="H2" s="73"/>
    </row>
    <row r="3" spans="1:8" ht="18" x14ac:dyDescent="0.25">
      <c r="A3" s="48"/>
      <c r="F3" s="89" t="s">
        <v>564</v>
      </c>
    </row>
    <row r="4" spans="1:8" x14ac:dyDescent="0.25">
      <c r="A4" s="98" t="s">
        <v>0</v>
      </c>
    </row>
    <row r="5" spans="1:8" s="94" customFormat="1" ht="51" x14ac:dyDescent="0.25">
      <c r="A5" s="2" t="s">
        <v>59</v>
      </c>
      <c r="B5" s="3" t="s">
        <v>38</v>
      </c>
      <c r="C5" s="92" t="s">
        <v>540</v>
      </c>
      <c r="D5" s="92" t="s">
        <v>541</v>
      </c>
      <c r="E5" s="92" t="s">
        <v>542</v>
      </c>
      <c r="F5" s="93" t="s">
        <v>28</v>
      </c>
    </row>
    <row r="6" spans="1:8" ht="15" customHeight="1" x14ac:dyDescent="0.25">
      <c r="A6" s="32" t="s">
        <v>231</v>
      </c>
      <c r="B6" s="6" t="s">
        <v>232</v>
      </c>
      <c r="C6" s="87">
        <v>20886</v>
      </c>
      <c r="D6" s="87"/>
      <c r="E6" s="87"/>
      <c r="F6" s="87">
        <f>SUM(C6:E6)</f>
        <v>20886</v>
      </c>
    </row>
    <row r="7" spans="1:8" ht="15" customHeight="1" x14ac:dyDescent="0.25">
      <c r="A7" s="5" t="s">
        <v>233</v>
      </c>
      <c r="B7" s="6" t="s">
        <v>234</v>
      </c>
      <c r="C7" s="87">
        <v>58980</v>
      </c>
      <c r="D7" s="87"/>
      <c r="E7" s="87"/>
      <c r="F7" s="87">
        <f t="shared" ref="F7:F71" si="0">SUM(C7:E7)</f>
        <v>58980</v>
      </c>
    </row>
    <row r="8" spans="1:8" ht="15" customHeight="1" x14ac:dyDescent="0.25">
      <c r="A8" s="5" t="s">
        <v>235</v>
      </c>
      <c r="B8" s="6" t="s">
        <v>236</v>
      </c>
      <c r="C8" s="87">
        <v>20796</v>
      </c>
      <c r="D8" s="87"/>
      <c r="E8" s="87"/>
      <c r="F8" s="87">
        <f t="shared" si="0"/>
        <v>20796</v>
      </c>
    </row>
    <row r="9" spans="1:8" ht="15" customHeight="1" x14ac:dyDescent="0.25">
      <c r="A9" s="5" t="s">
        <v>237</v>
      </c>
      <c r="B9" s="6" t="s">
        <v>238</v>
      </c>
      <c r="C9" s="87">
        <v>2830</v>
      </c>
      <c r="D9" s="87"/>
      <c r="E9" s="87"/>
      <c r="F9" s="87">
        <f t="shared" si="0"/>
        <v>2830</v>
      </c>
    </row>
    <row r="10" spans="1:8" ht="15" customHeight="1" x14ac:dyDescent="0.25">
      <c r="A10" s="5" t="s">
        <v>239</v>
      </c>
      <c r="B10" s="6" t="s">
        <v>240</v>
      </c>
      <c r="C10" s="87"/>
      <c r="D10" s="87"/>
      <c r="E10" s="87"/>
      <c r="F10" s="87">
        <f t="shared" si="0"/>
        <v>0</v>
      </c>
    </row>
    <row r="11" spans="1:8" ht="15" customHeight="1" x14ac:dyDescent="0.25">
      <c r="A11" s="5" t="s">
        <v>241</v>
      </c>
      <c r="B11" s="6" t="s">
        <v>242</v>
      </c>
      <c r="C11" s="87"/>
      <c r="D11" s="87"/>
      <c r="E11" s="87"/>
      <c r="F11" s="87">
        <f t="shared" si="0"/>
        <v>0</v>
      </c>
    </row>
    <row r="12" spans="1:8" s="82" customFormat="1" ht="15" customHeight="1" x14ac:dyDescent="0.25">
      <c r="A12" s="7" t="s">
        <v>474</v>
      </c>
      <c r="B12" s="8" t="s">
        <v>243</v>
      </c>
      <c r="C12" s="110">
        <v>103491</v>
      </c>
      <c r="D12" s="110">
        <f t="shared" ref="D12:E12" si="1">SUM(D6:D11)</f>
        <v>0</v>
      </c>
      <c r="E12" s="110">
        <f t="shared" si="1"/>
        <v>0</v>
      </c>
      <c r="F12" s="110">
        <f t="shared" si="0"/>
        <v>103491</v>
      </c>
    </row>
    <row r="13" spans="1:8" ht="15" customHeight="1" x14ac:dyDescent="0.25">
      <c r="A13" s="5" t="s">
        <v>244</v>
      </c>
      <c r="B13" s="6" t="s">
        <v>245</v>
      </c>
      <c r="C13" s="87"/>
      <c r="D13" s="87"/>
      <c r="E13" s="87"/>
      <c r="F13" s="87">
        <f t="shared" si="0"/>
        <v>0</v>
      </c>
    </row>
    <row r="14" spans="1:8" ht="15" customHeight="1" x14ac:dyDescent="0.25">
      <c r="A14" s="5" t="s">
        <v>246</v>
      </c>
      <c r="B14" s="6" t="s">
        <v>247</v>
      </c>
      <c r="C14" s="87"/>
      <c r="D14" s="87"/>
      <c r="E14" s="87"/>
      <c r="F14" s="87">
        <f t="shared" si="0"/>
        <v>0</v>
      </c>
    </row>
    <row r="15" spans="1:8" ht="15" customHeight="1" x14ac:dyDescent="0.25">
      <c r="A15" s="5" t="s">
        <v>435</v>
      </c>
      <c r="B15" s="6" t="s">
        <v>248</v>
      </c>
      <c r="C15" s="87"/>
      <c r="D15" s="87"/>
      <c r="E15" s="87"/>
      <c r="F15" s="87">
        <f t="shared" si="0"/>
        <v>0</v>
      </c>
    </row>
    <row r="16" spans="1:8" ht="15" customHeight="1" x14ac:dyDescent="0.25">
      <c r="A16" s="5" t="s">
        <v>436</v>
      </c>
      <c r="B16" s="6" t="s">
        <v>249</v>
      </c>
      <c r="C16" s="87"/>
      <c r="D16" s="87"/>
      <c r="E16" s="87"/>
      <c r="F16" s="87">
        <f t="shared" si="0"/>
        <v>0</v>
      </c>
    </row>
    <row r="17" spans="1:6" ht="15" customHeight="1" x14ac:dyDescent="0.25">
      <c r="A17" s="5" t="s">
        <v>437</v>
      </c>
      <c r="B17" s="6" t="s">
        <v>250</v>
      </c>
      <c r="C17" s="87">
        <v>6000</v>
      </c>
      <c r="D17" s="87"/>
      <c r="E17" s="87"/>
      <c r="F17" s="87">
        <f t="shared" si="0"/>
        <v>6000</v>
      </c>
    </row>
    <row r="18" spans="1:6" s="82" customFormat="1" ht="15" customHeight="1" x14ac:dyDescent="0.25">
      <c r="A18" s="40" t="s">
        <v>475</v>
      </c>
      <c r="B18" s="50" t="s">
        <v>251</v>
      </c>
      <c r="C18" s="110">
        <f>SUM(C12:C17)</f>
        <v>109491</v>
      </c>
      <c r="D18" s="110">
        <f t="shared" ref="D18:E18" si="2">SUM(D12:D17)</f>
        <v>0</v>
      </c>
      <c r="E18" s="110">
        <f t="shared" si="2"/>
        <v>0</v>
      </c>
      <c r="F18" s="110">
        <f t="shared" si="0"/>
        <v>109491</v>
      </c>
    </row>
    <row r="19" spans="1:6" ht="15" customHeight="1" x14ac:dyDescent="0.25">
      <c r="A19" s="5" t="s">
        <v>441</v>
      </c>
      <c r="B19" s="6" t="s">
        <v>260</v>
      </c>
      <c r="C19" s="87"/>
      <c r="D19" s="87"/>
      <c r="E19" s="87"/>
      <c r="F19" s="87">
        <f t="shared" si="0"/>
        <v>0</v>
      </c>
    </row>
    <row r="20" spans="1:6" ht="15" customHeight="1" x14ac:dyDescent="0.25">
      <c r="A20" s="5" t="s">
        <v>442</v>
      </c>
      <c r="B20" s="6" t="s">
        <v>261</v>
      </c>
      <c r="C20" s="87"/>
      <c r="D20" s="87"/>
      <c r="E20" s="87"/>
      <c r="F20" s="87">
        <f t="shared" si="0"/>
        <v>0</v>
      </c>
    </row>
    <row r="21" spans="1:6" s="82" customFormat="1" ht="15" customHeight="1" x14ac:dyDescent="0.25">
      <c r="A21" s="7" t="s">
        <v>477</v>
      </c>
      <c r="B21" s="8" t="s">
        <v>262</v>
      </c>
      <c r="C21" s="110">
        <f>SUM(C19:C20)</f>
        <v>0</v>
      </c>
      <c r="D21" s="110">
        <f t="shared" ref="D21:E21" si="3">SUM(D19:D20)</f>
        <v>0</v>
      </c>
      <c r="E21" s="110">
        <f t="shared" si="3"/>
        <v>0</v>
      </c>
      <c r="F21" s="110">
        <f t="shared" si="0"/>
        <v>0</v>
      </c>
    </row>
    <row r="22" spans="1:6" ht="15" customHeight="1" x14ac:dyDescent="0.25">
      <c r="A22" s="5" t="s">
        <v>443</v>
      </c>
      <c r="B22" s="6" t="s">
        <v>263</v>
      </c>
      <c r="C22" s="87"/>
      <c r="D22" s="87"/>
      <c r="E22" s="87"/>
      <c r="F22" s="87">
        <f t="shared" si="0"/>
        <v>0</v>
      </c>
    </row>
    <row r="23" spans="1:6" ht="15" customHeight="1" x14ac:dyDescent="0.25">
      <c r="A23" s="5" t="s">
        <v>444</v>
      </c>
      <c r="B23" s="6" t="s">
        <v>264</v>
      </c>
      <c r="C23" s="87"/>
      <c r="D23" s="87"/>
      <c r="E23" s="87"/>
      <c r="F23" s="87">
        <f t="shared" si="0"/>
        <v>0</v>
      </c>
    </row>
    <row r="24" spans="1:6" ht="15" customHeight="1" x14ac:dyDescent="0.25">
      <c r="A24" s="5" t="s">
        <v>445</v>
      </c>
      <c r="B24" s="6" t="s">
        <v>265</v>
      </c>
      <c r="C24" s="87"/>
      <c r="D24" s="87">
        <v>8100</v>
      </c>
      <c r="E24" s="87"/>
      <c r="F24" s="87">
        <f t="shared" si="0"/>
        <v>8100</v>
      </c>
    </row>
    <row r="25" spans="1:6" ht="15" customHeight="1" x14ac:dyDescent="0.25">
      <c r="A25" s="5" t="s">
        <v>446</v>
      </c>
      <c r="B25" s="6" t="s">
        <v>266</v>
      </c>
      <c r="C25" s="87"/>
      <c r="D25" s="87">
        <v>20500</v>
      </c>
      <c r="E25" s="87"/>
      <c r="F25" s="87">
        <f t="shared" si="0"/>
        <v>20500</v>
      </c>
    </row>
    <row r="26" spans="1:6" ht="15" customHeight="1" x14ac:dyDescent="0.25">
      <c r="A26" s="5" t="s">
        <v>447</v>
      </c>
      <c r="B26" s="6" t="s">
        <v>269</v>
      </c>
      <c r="C26" s="87"/>
      <c r="D26" s="87"/>
      <c r="E26" s="87"/>
      <c r="F26" s="87">
        <f t="shared" si="0"/>
        <v>0</v>
      </c>
    </row>
    <row r="27" spans="1:6" ht="15" customHeight="1" x14ac:dyDescent="0.25">
      <c r="A27" s="5" t="s">
        <v>270</v>
      </c>
      <c r="B27" s="6" t="s">
        <v>271</v>
      </c>
      <c r="C27" s="87"/>
      <c r="D27" s="87"/>
      <c r="E27" s="87"/>
      <c r="F27" s="87">
        <f t="shared" si="0"/>
        <v>0</v>
      </c>
    </row>
    <row r="28" spans="1:6" ht="15" customHeight="1" x14ac:dyDescent="0.25">
      <c r="A28" s="5" t="s">
        <v>448</v>
      </c>
      <c r="B28" s="6" t="s">
        <v>272</v>
      </c>
      <c r="C28" s="87"/>
      <c r="D28" s="87">
        <v>10800</v>
      </c>
      <c r="E28" s="87"/>
      <c r="F28" s="87">
        <f t="shared" si="0"/>
        <v>10800</v>
      </c>
    </row>
    <row r="29" spans="1:6" ht="15" customHeight="1" x14ac:dyDescent="0.25">
      <c r="A29" s="5" t="s">
        <v>449</v>
      </c>
      <c r="B29" s="6" t="s">
        <v>277</v>
      </c>
      <c r="C29" s="87"/>
      <c r="D29" s="87"/>
      <c r="E29" s="87"/>
      <c r="F29" s="87">
        <f t="shared" si="0"/>
        <v>0</v>
      </c>
    </row>
    <row r="30" spans="1:6" s="82" customFormat="1" ht="15" customHeight="1" x14ac:dyDescent="0.25">
      <c r="A30" s="7" t="s">
        <v>478</v>
      </c>
      <c r="B30" s="8" t="s">
        <v>280</v>
      </c>
      <c r="C30" s="110">
        <f>SUM(C25:C29)</f>
        <v>0</v>
      </c>
      <c r="D30" s="110">
        <f t="shared" ref="D30:E30" si="4">SUM(D25:D29)</f>
        <v>31300</v>
      </c>
      <c r="E30" s="110">
        <f t="shared" si="4"/>
        <v>0</v>
      </c>
      <c r="F30" s="110">
        <f t="shared" si="0"/>
        <v>31300</v>
      </c>
    </row>
    <row r="31" spans="1:6" ht="15" customHeight="1" x14ac:dyDescent="0.25">
      <c r="A31" s="5" t="s">
        <v>450</v>
      </c>
      <c r="B31" s="6" t="s">
        <v>281</v>
      </c>
      <c r="C31" s="87"/>
      <c r="D31" s="87"/>
      <c r="E31" s="87"/>
      <c r="F31" s="87">
        <f t="shared" si="0"/>
        <v>0</v>
      </c>
    </row>
    <row r="32" spans="1:6" s="82" customFormat="1" ht="15" customHeight="1" x14ac:dyDescent="0.25">
      <c r="A32" s="40" t="s">
        <v>479</v>
      </c>
      <c r="B32" s="50" t="s">
        <v>282</v>
      </c>
      <c r="C32" s="110">
        <f>C21+C22+C23+C24+C30+C31</f>
        <v>0</v>
      </c>
      <c r="D32" s="110">
        <f t="shared" ref="D32:E32" si="5">D21+D22+D23+D24+D30+D31</f>
        <v>39400</v>
      </c>
      <c r="E32" s="110">
        <f t="shared" si="5"/>
        <v>0</v>
      </c>
      <c r="F32" s="110">
        <f t="shared" si="0"/>
        <v>39400</v>
      </c>
    </row>
    <row r="33" spans="1:6" ht="15" customHeight="1" x14ac:dyDescent="0.25">
      <c r="A33" s="13" t="s">
        <v>283</v>
      </c>
      <c r="B33" s="6" t="s">
        <v>284</v>
      </c>
      <c r="C33" s="87"/>
      <c r="D33" s="87"/>
      <c r="E33" s="87"/>
      <c r="F33" s="87">
        <f t="shared" si="0"/>
        <v>0</v>
      </c>
    </row>
    <row r="34" spans="1:6" ht="15" customHeight="1" x14ac:dyDescent="0.25">
      <c r="A34" s="13" t="s">
        <v>451</v>
      </c>
      <c r="B34" s="6" t="s">
        <v>285</v>
      </c>
      <c r="C34" s="87"/>
      <c r="D34" s="87"/>
      <c r="E34" s="87"/>
      <c r="F34" s="87">
        <f t="shared" si="0"/>
        <v>0</v>
      </c>
    </row>
    <row r="35" spans="1:6" ht="15" customHeight="1" x14ac:dyDescent="0.25">
      <c r="A35" s="13" t="s">
        <v>452</v>
      </c>
      <c r="B35" s="6" t="s">
        <v>286</v>
      </c>
      <c r="C35" s="87"/>
      <c r="D35" s="87"/>
      <c r="E35" s="87"/>
      <c r="F35" s="87">
        <f t="shared" si="0"/>
        <v>0</v>
      </c>
    </row>
    <row r="36" spans="1:6" ht="15" customHeight="1" x14ac:dyDescent="0.25">
      <c r="A36" s="13" t="s">
        <v>668</v>
      </c>
      <c r="B36" s="6" t="s">
        <v>287</v>
      </c>
      <c r="C36" s="87">
        <v>14405</v>
      </c>
      <c r="D36" s="87"/>
      <c r="E36" s="87"/>
      <c r="F36" s="87">
        <f t="shared" si="0"/>
        <v>14405</v>
      </c>
    </row>
    <row r="37" spans="1:6" ht="15" customHeight="1" x14ac:dyDescent="0.25">
      <c r="A37" s="13" t="s">
        <v>288</v>
      </c>
      <c r="B37" s="6" t="s">
        <v>289</v>
      </c>
      <c r="C37" s="87">
        <v>5983</v>
      </c>
      <c r="D37" s="87"/>
      <c r="E37" s="87"/>
      <c r="F37" s="87">
        <f t="shared" si="0"/>
        <v>5983</v>
      </c>
    </row>
    <row r="38" spans="1:6" ht="15" customHeight="1" x14ac:dyDescent="0.25">
      <c r="A38" s="13" t="s">
        <v>290</v>
      </c>
      <c r="B38" s="6" t="s">
        <v>291</v>
      </c>
      <c r="C38" s="87">
        <v>5455</v>
      </c>
      <c r="D38" s="87"/>
      <c r="E38" s="87"/>
      <c r="F38" s="87">
        <v>5455</v>
      </c>
    </row>
    <row r="39" spans="1:6" ht="15" customHeight="1" x14ac:dyDescent="0.25">
      <c r="A39" s="13" t="s">
        <v>292</v>
      </c>
      <c r="B39" s="6" t="s">
        <v>293</v>
      </c>
      <c r="C39" s="87"/>
      <c r="D39" s="87"/>
      <c r="E39" s="87"/>
      <c r="F39" s="87">
        <f t="shared" si="0"/>
        <v>0</v>
      </c>
    </row>
    <row r="40" spans="1:6" ht="15" customHeight="1" x14ac:dyDescent="0.25">
      <c r="A40" s="13" t="s">
        <v>454</v>
      </c>
      <c r="B40" s="6" t="s">
        <v>294</v>
      </c>
      <c r="C40" s="87"/>
      <c r="D40" s="87">
        <v>10</v>
      </c>
      <c r="E40" s="87"/>
      <c r="F40" s="87">
        <f t="shared" si="0"/>
        <v>10</v>
      </c>
    </row>
    <row r="41" spans="1:6" ht="15" customHeight="1" x14ac:dyDescent="0.25">
      <c r="A41" s="13" t="s">
        <v>455</v>
      </c>
      <c r="B41" s="6" t="s">
        <v>295</v>
      </c>
      <c r="C41" s="87"/>
      <c r="D41" s="87"/>
      <c r="E41" s="87"/>
      <c r="F41" s="87">
        <f t="shared" si="0"/>
        <v>0</v>
      </c>
    </row>
    <row r="42" spans="1:6" ht="15" customHeight="1" x14ac:dyDescent="0.25">
      <c r="A42" s="13" t="s">
        <v>689</v>
      </c>
      <c r="B42" s="6" t="s">
        <v>296</v>
      </c>
      <c r="C42" s="87"/>
      <c r="D42" s="87">
        <v>800</v>
      </c>
      <c r="E42" s="87"/>
      <c r="F42" s="87">
        <f t="shared" si="0"/>
        <v>800</v>
      </c>
    </row>
    <row r="43" spans="1:6" s="82" customFormat="1" ht="15" customHeight="1" x14ac:dyDescent="0.25">
      <c r="A43" s="49" t="s">
        <v>480</v>
      </c>
      <c r="B43" s="50" t="s">
        <v>297</v>
      </c>
      <c r="C43" s="110">
        <f>SUM(C33:C42)</f>
        <v>25843</v>
      </c>
      <c r="D43" s="110">
        <f t="shared" ref="D43:E43" si="6">SUM(D33:D42)</f>
        <v>810</v>
      </c>
      <c r="E43" s="110">
        <f t="shared" si="6"/>
        <v>0</v>
      </c>
      <c r="F43" s="110">
        <f t="shared" si="0"/>
        <v>26653</v>
      </c>
    </row>
    <row r="44" spans="1:6" ht="15" customHeight="1" x14ac:dyDescent="0.25">
      <c r="A44" s="13" t="s">
        <v>306</v>
      </c>
      <c r="B44" s="6" t="s">
        <v>307</v>
      </c>
      <c r="C44" s="87"/>
      <c r="D44" s="87"/>
      <c r="E44" s="87"/>
      <c r="F44" s="87">
        <f t="shared" si="0"/>
        <v>0</v>
      </c>
    </row>
    <row r="45" spans="1:6" ht="15" customHeight="1" x14ac:dyDescent="0.25">
      <c r="A45" s="5" t="s">
        <v>460</v>
      </c>
      <c r="B45" s="6" t="s">
        <v>308</v>
      </c>
      <c r="C45" s="87"/>
      <c r="D45" s="87"/>
      <c r="E45" s="87"/>
      <c r="F45" s="87"/>
    </row>
    <row r="46" spans="1:6" ht="15" customHeight="1" x14ac:dyDescent="0.25">
      <c r="A46" s="13" t="s">
        <v>669</v>
      </c>
      <c r="B46" s="6" t="s">
        <v>309</v>
      </c>
      <c r="C46" s="87"/>
      <c r="D46" s="87">
        <v>400</v>
      </c>
      <c r="E46" s="87"/>
      <c r="F46" s="87">
        <v>400</v>
      </c>
    </row>
    <row r="47" spans="1:6" s="82" customFormat="1" ht="15" customHeight="1" x14ac:dyDescent="0.25">
      <c r="A47" s="40" t="s">
        <v>482</v>
      </c>
      <c r="B47" s="50" t="s">
        <v>310</v>
      </c>
      <c r="C47" s="110">
        <f>SUM(C44:C46)</f>
        <v>0</v>
      </c>
      <c r="D47" s="110">
        <f t="shared" ref="D47:E47" si="7">SUM(D44:D46)</f>
        <v>400</v>
      </c>
      <c r="E47" s="110">
        <f t="shared" si="7"/>
        <v>0</v>
      </c>
      <c r="F47" s="110">
        <f t="shared" si="0"/>
        <v>400</v>
      </c>
    </row>
    <row r="48" spans="1:6" s="82" customFormat="1" ht="15" customHeight="1" x14ac:dyDescent="0.25">
      <c r="A48" s="57" t="s">
        <v>539</v>
      </c>
      <c r="B48" s="59"/>
      <c r="C48" s="121">
        <v>135334</v>
      </c>
      <c r="D48" s="121">
        <v>40610</v>
      </c>
      <c r="E48" s="121"/>
      <c r="F48" s="121">
        <v>175944</v>
      </c>
    </row>
    <row r="49" spans="1:6" ht="15" customHeight="1" x14ac:dyDescent="0.25">
      <c r="A49" s="5" t="s">
        <v>674</v>
      </c>
      <c r="B49" s="6" t="s">
        <v>253</v>
      </c>
      <c r="C49" s="87"/>
      <c r="D49" s="87">
        <v>91138</v>
      </c>
      <c r="E49" s="87"/>
      <c r="F49" s="87">
        <f t="shared" si="0"/>
        <v>91138</v>
      </c>
    </row>
    <row r="50" spans="1:6" ht="15" customHeight="1" x14ac:dyDescent="0.25">
      <c r="A50" s="5" t="s">
        <v>254</v>
      </c>
      <c r="B50" s="6" t="s">
        <v>255</v>
      </c>
      <c r="C50" s="87"/>
      <c r="D50" s="87"/>
      <c r="E50" s="87"/>
      <c r="F50" s="87">
        <f t="shared" si="0"/>
        <v>0</v>
      </c>
    </row>
    <row r="51" spans="1:6" ht="15" customHeight="1" x14ac:dyDescent="0.25">
      <c r="A51" s="5" t="s">
        <v>438</v>
      </c>
      <c r="B51" s="6" t="s">
        <v>256</v>
      </c>
      <c r="C51" s="87"/>
      <c r="D51" s="87"/>
      <c r="E51" s="87"/>
      <c r="F51" s="87">
        <f t="shared" si="0"/>
        <v>0</v>
      </c>
    </row>
    <row r="52" spans="1:6" ht="15" customHeight="1" x14ac:dyDescent="0.25">
      <c r="A52" s="5" t="s">
        <v>439</v>
      </c>
      <c r="B52" s="6" t="s">
        <v>257</v>
      </c>
      <c r="C52" s="87"/>
      <c r="D52" s="87"/>
      <c r="E52" s="87"/>
      <c r="F52" s="87">
        <f t="shared" si="0"/>
        <v>0</v>
      </c>
    </row>
    <row r="53" spans="1:6" ht="15" customHeight="1" x14ac:dyDescent="0.25">
      <c r="A53" s="5" t="s">
        <v>440</v>
      </c>
      <c r="B53" s="6" t="s">
        <v>258</v>
      </c>
      <c r="C53" s="87"/>
      <c r="D53" s="87"/>
      <c r="E53" s="87"/>
      <c r="F53" s="87">
        <f t="shared" si="0"/>
        <v>0</v>
      </c>
    </row>
    <row r="54" spans="1:6" s="82" customFormat="1" ht="15" customHeight="1" x14ac:dyDescent="0.25">
      <c r="A54" s="40" t="s">
        <v>476</v>
      </c>
      <c r="B54" s="50" t="s">
        <v>259</v>
      </c>
      <c r="C54" s="110">
        <f>SUM(C49:C53)</f>
        <v>0</v>
      </c>
      <c r="D54" s="110">
        <f t="shared" ref="D54:E54" si="8">SUM(D49:D53)</f>
        <v>91138</v>
      </c>
      <c r="E54" s="110">
        <f t="shared" si="8"/>
        <v>0</v>
      </c>
      <c r="F54" s="110">
        <f t="shared" si="0"/>
        <v>91138</v>
      </c>
    </row>
    <row r="55" spans="1:6" ht="15" customHeight="1" x14ac:dyDescent="0.25">
      <c r="A55" s="13" t="s">
        <v>457</v>
      </c>
      <c r="B55" s="6" t="s">
        <v>298</v>
      </c>
      <c r="C55" s="87"/>
      <c r="D55" s="87"/>
      <c r="E55" s="87"/>
      <c r="F55" s="87">
        <f t="shared" si="0"/>
        <v>0</v>
      </c>
    </row>
    <row r="56" spans="1:6" ht="15" customHeight="1" x14ac:dyDescent="0.25">
      <c r="A56" s="13" t="s">
        <v>458</v>
      </c>
      <c r="B56" s="6" t="s">
        <v>299</v>
      </c>
      <c r="C56" s="87"/>
      <c r="D56" s="87">
        <v>4000</v>
      </c>
      <c r="E56" s="87"/>
      <c r="F56" s="87">
        <v>4000</v>
      </c>
    </row>
    <row r="57" spans="1:6" ht="15" customHeight="1" x14ac:dyDescent="0.25">
      <c r="A57" s="13" t="s">
        <v>682</v>
      </c>
      <c r="B57" s="6"/>
      <c r="C57" s="87"/>
      <c r="D57" s="87">
        <v>1080</v>
      </c>
      <c r="E57" s="87"/>
      <c r="F57" s="87">
        <v>1080</v>
      </c>
    </row>
    <row r="58" spans="1:6" ht="15" customHeight="1" x14ac:dyDescent="0.25">
      <c r="A58" s="13" t="s">
        <v>300</v>
      </c>
      <c r="B58" s="6" t="s">
        <v>301</v>
      </c>
      <c r="C58" s="87"/>
      <c r="D58" s="87"/>
      <c r="E58" s="87"/>
      <c r="F58" s="87">
        <f t="shared" si="0"/>
        <v>0</v>
      </c>
    </row>
    <row r="59" spans="1:6" ht="15" customHeight="1" x14ac:dyDescent="0.25">
      <c r="A59" s="13" t="s">
        <v>459</v>
      </c>
      <c r="B59" s="6" t="s">
        <v>302</v>
      </c>
      <c r="C59" s="87"/>
      <c r="D59" s="87"/>
      <c r="E59" s="87"/>
      <c r="F59" s="87">
        <f t="shared" si="0"/>
        <v>0</v>
      </c>
    </row>
    <row r="60" spans="1:6" ht="15" customHeight="1" x14ac:dyDescent="0.25">
      <c r="A60" s="13" t="s">
        <v>303</v>
      </c>
      <c r="B60" s="6" t="s">
        <v>304</v>
      </c>
      <c r="C60" s="87"/>
      <c r="D60" s="87"/>
      <c r="E60" s="87"/>
      <c r="F60" s="87">
        <f t="shared" si="0"/>
        <v>0</v>
      </c>
    </row>
    <row r="61" spans="1:6" s="82" customFormat="1" ht="15" customHeight="1" x14ac:dyDescent="0.25">
      <c r="A61" s="40" t="s">
        <v>481</v>
      </c>
      <c r="B61" s="50" t="s">
        <v>305</v>
      </c>
      <c r="C61" s="110">
        <f>SUM(C55:C60)</f>
        <v>0</v>
      </c>
      <c r="D61" s="110">
        <f t="shared" ref="D61:E61" si="9">SUM(D55:D60)</f>
        <v>5080</v>
      </c>
      <c r="E61" s="110">
        <f t="shared" si="9"/>
        <v>0</v>
      </c>
      <c r="F61" s="110">
        <f t="shared" si="0"/>
        <v>5080</v>
      </c>
    </row>
    <row r="62" spans="1:6" ht="15" customHeight="1" x14ac:dyDescent="0.25">
      <c r="A62" s="13" t="s">
        <v>311</v>
      </c>
      <c r="B62" s="6" t="s">
        <v>312</v>
      </c>
      <c r="C62" s="87"/>
      <c r="D62" s="87"/>
      <c r="E62" s="87"/>
      <c r="F62" s="87">
        <f t="shared" si="0"/>
        <v>0</v>
      </c>
    </row>
    <row r="63" spans="1:6" ht="15" customHeight="1" x14ac:dyDescent="0.25">
      <c r="A63" s="5" t="s">
        <v>462</v>
      </c>
      <c r="B63" s="6" t="s">
        <v>313</v>
      </c>
      <c r="C63" s="87"/>
      <c r="D63" s="87"/>
      <c r="E63" s="87"/>
      <c r="F63" s="87">
        <f t="shared" si="0"/>
        <v>0</v>
      </c>
    </row>
    <row r="64" spans="1:6" ht="15" customHeight="1" x14ac:dyDescent="0.25">
      <c r="A64" s="13" t="s">
        <v>696</v>
      </c>
      <c r="B64" s="6" t="s">
        <v>684</v>
      </c>
      <c r="C64" s="87"/>
      <c r="D64" s="87">
        <v>10680</v>
      </c>
      <c r="E64" s="87"/>
      <c r="F64" s="87">
        <f t="shared" si="0"/>
        <v>10680</v>
      </c>
    </row>
    <row r="65" spans="1:6" s="82" customFormat="1" ht="15" customHeight="1" x14ac:dyDescent="0.25">
      <c r="A65" s="40" t="s">
        <v>484</v>
      </c>
      <c r="B65" s="50" t="s">
        <v>315</v>
      </c>
      <c r="C65" s="110">
        <f>SUM(C62:C64)</f>
        <v>0</v>
      </c>
      <c r="D65" s="110">
        <f t="shared" ref="D65:E65" si="10">SUM(D62:D64)</f>
        <v>10680</v>
      </c>
      <c r="E65" s="110">
        <f t="shared" si="10"/>
        <v>0</v>
      </c>
      <c r="F65" s="110">
        <f t="shared" si="0"/>
        <v>10680</v>
      </c>
    </row>
    <row r="66" spans="1:6" s="82" customFormat="1" ht="15" customHeight="1" x14ac:dyDescent="0.25">
      <c r="A66" s="57" t="s">
        <v>538</v>
      </c>
      <c r="B66" s="59"/>
      <c r="C66" s="121"/>
      <c r="D66" s="121">
        <v>106898</v>
      </c>
      <c r="E66" s="121"/>
      <c r="F66" s="121">
        <f t="shared" si="0"/>
        <v>106898</v>
      </c>
    </row>
    <row r="67" spans="1:6" s="82" customFormat="1" ht="15.75" x14ac:dyDescent="0.25">
      <c r="A67" s="47" t="s">
        <v>483</v>
      </c>
      <c r="B67" s="36" t="s">
        <v>316</v>
      </c>
      <c r="C67" s="112">
        <f>C65+C61+C54+C47+C43+C32+C18</f>
        <v>135334</v>
      </c>
      <c r="D67" s="112">
        <f t="shared" ref="D67:E67" si="11">D65+D61+D54+D47+D43+D32+D18</f>
        <v>147508</v>
      </c>
      <c r="E67" s="112">
        <f t="shared" si="11"/>
        <v>0</v>
      </c>
      <c r="F67" s="112">
        <f t="shared" si="0"/>
        <v>282842</v>
      </c>
    </row>
    <row r="68" spans="1:6" s="82" customFormat="1" ht="15.75" x14ac:dyDescent="0.25">
      <c r="A68" s="119" t="s">
        <v>547</v>
      </c>
      <c r="B68" s="58"/>
      <c r="C68" s="120"/>
      <c r="D68" s="120"/>
      <c r="E68" s="120"/>
      <c r="F68" s="120">
        <f t="shared" si="0"/>
        <v>0</v>
      </c>
    </row>
    <row r="69" spans="1:6" s="82" customFormat="1" ht="15.75" x14ac:dyDescent="0.25">
      <c r="A69" s="119" t="s">
        <v>548</v>
      </c>
      <c r="B69" s="58"/>
      <c r="C69" s="120"/>
      <c r="D69" s="120"/>
      <c r="E69" s="120"/>
      <c r="F69" s="120">
        <f t="shared" si="0"/>
        <v>0</v>
      </c>
    </row>
    <row r="70" spans="1:6" x14ac:dyDescent="0.25">
      <c r="A70" s="38" t="s">
        <v>465</v>
      </c>
      <c r="B70" s="5" t="s">
        <v>317</v>
      </c>
      <c r="C70" s="87"/>
      <c r="D70" s="87"/>
      <c r="E70" s="87"/>
      <c r="F70" s="87">
        <f t="shared" si="0"/>
        <v>0</v>
      </c>
    </row>
    <row r="71" spans="1:6" x14ac:dyDescent="0.25">
      <c r="A71" s="13" t="s">
        <v>318</v>
      </c>
      <c r="B71" s="5" t="s">
        <v>319</v>
      </c>
      <c r="C71" s="87"/>
      <c r="D71" s="87"/>
      <c r="E71" s="87"/>
      <c r="F71" s="87">
        <f t="shared" si="0"/>
        <v>0</v>
      </c>
    </row>
    <row r="72" spans="1:6" x14ac:dyDescent="0.25">
      <c r="A72" s="38" t="s">
        <v>466</v>
      </c>
      <c r="B72" s="5" t="s">
        <v>320</v>
      </c>
      <c r="C72" s="87"/>
      <c r="D72" s="87"/>
      <c r="E72" s="87"/>
      <c r="F72" s="87">
        <f t="shared" ref="F72:F97" si="12">SUM(C72:E72)</f>
        <v>0</v>
      </c>
    </row>
    <row r="73" spans="1:6" s="82" customFormat="1" x14ac:dyDescent="0.25">
      <c r="A73" s="15" t="s">
        <v>485</v>
      </c>
      <c r="B73" s="7" t="s">
        <v>321</v>
      </c>
      <c r="C73" s="110">
        <f t="shared" ref="C73" si="13">SUM(C70:C72)</f>
        <v>0</v>
      </c>
      <c r="D73" s="110">
        <f t="shared" ref="D73" si="14">SUM(D70:D72)</f>
        <v>0</v>
      </c>
      <c r="E73" s="110">
        <f t="shared" ref="E73" si="15">SUM(E70:E72)</f>
        <v>0</v>
      </c>
      <c r="F73" s="110">
        <f t="shared" si="12"/>
        <v>0</v>
      </c>
    </row>
    <row r="74" spans="1:6" x14ac:dyDescent="0.25">
      <c r="A74" s="13" t="s">
        <v>467</v>
      </c>
      <c r="B74" s="5" t="s">
        <v>322</v>
      </c>
      <c r="C74" s="87"/>
      <c r="D74" s="87"/>
      <c r="E74" s="87"/>
      <c r="F74" s="87">
        <f t="shared" si="12"/>
        <v>0</v>
      </c>
    </row>
    <row r="75" spans="1:6" x14ac:dyDescent="0.25">
      <c r="A75" s="38" t="s">
        <v>323</v>
      </c>
      <c r="B75" s="5" t="s">
        <v>324</v>
      </c>
      <c r="C75" s="87"/>
      <c r="D75" s="87"/>
      <c r="E75" s="87"/>
      <c r="F75" s="87">
        <f t="shared" si="12"/>
        <v>0</v>
      </c>
    </row>
    <row r="76" spans="1:6" x14ac:dyDescent="0.25">
      <c r="A76" s="13" t="s">
        <v>468</v>
      </c>
      <c r="B76" s="5" t="s">
        <v>325</v>
      </c>
      <c r="C76" s="87"/>
      <c r="D76" s="87"/>
      <c r="E76" s="87"/>
      <c r="F76" s="87">
        <f t="shared" si="12"/>
        <v>0</v>
      </c>
    </row>
    <row r="77" spans="1:6" x14ac:dyDescent="0.25">
      <c r="A77" s="38" t="s">
        <v>326</v>
      </c>
      <c r="B77" s="5" t="s">
        <v>327</v>
      </c>
      <c r="C77" s="87"/>
      <c r="D77" s="87"/>
      <c r="E77" s="87"/>
      <c r="F77" s="87">
        <f t="shared" si="12"/>
        <v>0</v>
      </c>
    </row>
    <row r="78" spans="1:6" s="82" customFormat="1" x14ac:dyDescent="0.25">
      <c r="A78" s="14" t="s">
        <v>486</v>
      </c>
      <c r="B78" s="7" t="s">
        <v>328</v>
      </c>
      <c r="C78" s="110">
        <f>SUM(C74:C77)</f>
        <v>0</v>
      </c>
      <c r="D78" s="110">
        <f t="shared" ref="D78:E78" si="16">SUM(D74:D77)</f>
        <v>0</v>
      </c>
      <c r="E78" s="110">
        <f t="shared" si="16"/>
        <v>0</v>
      </c>
      <c r="F78" s="110">
        <f t="shared" si="12"/>
        <v>0</v>
      </c>
    </row>
    <row r="79" spans="1:6" x14ac:dyDescent="0.25">
      <c r="A79" s="5" t="s">
        <v>545</v>
      </c>
      <c r="B79" s="5" t="s">
        <v>329</v>
      </c>
      <c r="C79" s="87">
        <v>5437</v>
      </c>
      <c r="D79" s="87"/>
      <c r="E79" s="87"/>
      <c r="F79" s="87">
        <f t="shared" si="12"/>
        <v>5437</v>
      </c>
    </row>
    <row r="80" spans="1:6" x14ac:dyDescent="0.25">
      <c r="A80" s="5" t="s">
        <v>546</v>
      </c>
      <c r="B80" s="5" t="s">
        <v>329</v>
      </c>
      <c r="C80" s="87"/>
      <c r="D80" s="87"/>
      <c r="E80" s="87"/>
      <c r="F80" s="87">
        <f t="shared" si="12"/>
        <v>0</v>
      </c>
    </row>
    <row r="81" spans="1:6" x14ac:dyDescent="0.25">
      <c r="A81" s="5" t="s">
        <v>543</v>
      </c>
      <c r="B81" s="5" t="s">
        <v>330</v>
      </c>
      <c r="C81" s="87"/>
      <c r="D81" s="87"/>
      <c r="E81" s="87"/>
      <c r="F81" s="87">
        <f t="shared" si="12"/>
        <v>0</v>
      </c>
    </row>
    <row r="82" spans="1:6" x14ac:dyDescent="0.25">
      <c r="A82" s="5" t="s">
        <v>544</v>
      </c>
      <c r="B82" s="5" t="s">
        <v>330</v>
      </c>
      <c r="C82" s="87"/>
      <c r="D82" s="87"/>
      <c r="E82" s="87"/>
      <c r="F82" s="87">
        <f t="shared" si="12"/>
        <v>0</v>
      </c>
    </row>
    <row r="83" spans="1:6" s="82" customFormat="1" x14ac:dyDescent="0.25">
      <c r="A83" s="7" t="s">
        <v>487</v>
      </c>
      <c r="B83" s="7" t="s">
        <v>331</v>
      </c>
      <c r="C83" s="110">
        <f>SUM(C79:C82)</f>
        <v>5437</v>
      </c>
      <c r="D83" s="110">
        <f t="shared" ref="D83:E83" si="17">SUM(D79:D82)</f>
        <v>0</v>
      </c>
      <c r="E83" s="110">
        <f t="shared" si="17"/>
        <v>0</v>
      </c>
      <c r="F83" s="110">
        <f t="shared" si="12"/>
        <v>5437</v>
      </c>
    </row>
    <row r="84" spans="1:6" x14ac:dyDescent="0.25">
      <c r="A84" s="38" t="s">
        <v>332</v>
      </c>
      <c r="B84" s="5" t="s">
        <v>333</v>
      </c>
      <c r="C84" s="87"/>
      <c r="D84" s="87"/>
      <c r="E84" s="87"/>
      <c r="F84" s="87">
        <f t="shared" si="12"/>
        <v>0</v>
      </c>
    </row>
    <row r="85" spans="1:6" x14ac:dyDescent="0.25">
      <c r="A85" s="38" t="s">
        <v>334</v>
      </c>
      <c r="B85" s="5" t="s">
        <v>335</v>
      </c>
      <c r="C85" s="87"/>
      <c r="D85" s="87"/>
      <c r="E85" s="87"/>
      <c r="F85" s="87">
        <f t="shared" si="12"/>
        <v>0</v>
      </c>
    </row>
    <row r="86" spans="1:6" x14ac:dyDescent="0.25">
      <c r="A86" s="38" t="s">
        <v>336</v>
      </c>
      <c r="B86" s="5" t="s">
        <v>337</v>
      </c>
      <c r="C86" s="87"/>
      <c r="D86" s="87"/>
      <c r="E86" s="87"/>
      <c r="F86" s="87">
        <f t="shared" si="12"/>
        <v>0</v>
      </c>
    </row>
    <row r="87" spans="1:6" x14ac:dyDescent="0.25">
      <c r="A87" s="38" t="s">
        <v>338</v>
      </c>
      <c r="B87" s="5" t="s">
        <v>339</v>
      </c>
      <c r="C87" s="87"/>
      <c r="D87" s="87"/>
      <c r="E87" s="87"/>
      <c r="F87" s="87">
        <f t="shared" si="12"/>
        <v>0</v>
      </c>
    </row>
    <row r="88" spans="1:6" x14ac:dyDescent="0.25">
      <c r="A88" s="13" t="s">
        <v>469</v>
      </c>
      <c r="B88" s="5" t="s">
        <v>340</v>
      </c>
      <c r="C88" s="87"/>
      <c r="D88" s="87"/>
      <c r="E88" s="87"/>
      <c r="F88" s="87">
        <f t="shared" si="12"/>
        <v>0</v>
      </c>
    </row>
    <row r="89" spans="1:6" s="82" customFormat="1" x14ac:dyDescent="0.25">
      <c r="A89" s="15" t="s">
        <v>488</v>
      </c>
      <c r="B89" s="7" t="s">
        <v>341</v>
      </c>
      <c r="C89" s="110">
        <f>SUM(C84:C88)</f>
        <v>0</v>
      </c>
      <c r="D89" s="110">
        <f t="shared" ref="D89:E89" si="18">SUM(D84:D88)</f>
        <v>0</v>
      </c>
      <c r="E89" s="110">
        <f t="shared" si="18"/>
        <v>0</v>
      </c>
      <c r="F89" s="110">
        <f t="shared" si="12"/>
        <v>0</v>
      </c>
    </row>
    <row r="90" spans="1:6" x14ac:dyDescent="0.25">
      <c r="A90" s="13" t="s">
        <v>342</v>
      </c>
      <c r="B90" s="5" t="s">
        <v>343</v>
      </c>
      <c r="C90" s="87"/>
      <c r="D90" s="87"/>
      <c r="E90" s="87"/>
      <c r="F90" s="87">
        <f t="shared" si="12"/>
        <v>0</v>
      </c>
    </row>
    <row r="91" spans="1:6" x14ac:dyDescent="0.25">
      <c r="A91" s="13" t="s">
        <v>344</v>
      </c>
      <c r="B91" s="5" t="s">
        <v>345</v>
      </c>
      <c r="C91" s="87"/>
      <c r="D91" s="87"/>
      <c r="E91" s="87"/>
      <c r="F91" s="87">
        <f t="shared" si="12"/>
        <v>0</v>
      </c>
    </row>
    <row r="92" spans="1:6" x14ac:dyDescent="0.25">
      <c r="A92" s="38" t="s">
        <v>346</v>
      </c>
      <c r="B92" s="5" t="s">
        <v>347</v>
      </c>
      <c r="C92" s="87"/>
      <c r="D92" s="87"/>
      <c r="E92" s="87"/>
      <c r="F92" s="87">
        <f t="shared" si="12"/>
        <v>0</v>
      </c>
    </row>
    <row r="93" spans="1:6" x14ac:dyDescent="0.25">
      <c r="A93" s="38" t="s">
        <v>470</v>
      </c>
      <c r="B93" s="5" t="s">
        <v>348</v>
      </c>
      <c r="C93" s="87"/>
      <c r="D93" s="87"/>
      <c r="E93" s="87"/>
      <c r="F93" s="87">
        <f t="shared" si="12"/>
        <v>0</v>
      </c>
    </row>
    <row r="94" spans="1:6" s="82" customFormat="1" x14ac:dyDescent="0.25">
      <c r="A94" s="14" t="s">
        <v>489</v>
      </c>
      <c r="B94" s="7" t="s">
        <v>349</v>
      </c>
      <c r="C94" s="110">
        <f>SUM(C90:C93)</f>
        <v>0</v>
      </c>
      <c r="D94" s="110">
        <f t="shared" ref="D94:E94" si="19">SUM(D90:D93)</f>
        <v>0</v>
      </c>
      <c r="E94" s="110">
        <f t="shared" si="19"/>
        <v>0</v>
      </c>
      <c r="F94" s="110">
        <f t="shared" si="12"/>
        <v>0</v>
      </c>
    </row>
    <row r="95" spans="1:6" s="82" customFormat="1" x14ac:dyDescent="0.25">
      <c r="A95" s="15" t="s">
        <v>350</v>
      </c>
      <c r="B95" s="7" t="s">
        <v>351</v>
      </c>
      <c r="C95" s="110"/>
      <c r="D95" s="110"/>
      <c r="E95" s="110"/>
      <c r="F95" s="110">
        <f t="shared" si="12"/>
        <v>0</v>
      </c>
    </row>
    <row r="96" spans="1:6" s="82" customFormat="1" ht="15.75" x14ac:dyDescent="0.25">
      <c r="A96" s="41" t="s">
        <v>490</v>
      </c>
      <c r="B96" s="42" t="s">
        <v>352</v>
      </c>
      <c r="C96" s="112">
        <f>C95+C94+C89+C83+C78+C73</f>
        <v>5437</v>
      </c>
      <c r="D96" s="112">
        <f t="shared" ref="D96:E96" si="20">D95+D94+D89+D83+D78+D73</f>
        <v>0</v>
      </c>
      <c r="E96" s="112">
        <f t="shared" si="20"/>
        <v>0</v>
      </c>
      <c r="F96" s="112">
        <f t="shared" si="12"/>
        <v>5437</v>
      </c>
    </row>
    <row r="97" spans="1:6" s="82" customFormat="1" ht="15.75" x14ac:dyDescent="0.25">
      <c r="A97" s="115" t="s">
        <v>472</v>
      </c>
      <c r="B97" s="115"/>
      <c r="C97" s="118">
        <f>C96+C67</f>
        <v>140771</v>
      </c>
      <c r="D97" s="118">
        <f t="shared" ref="D97:E97" si="21">D96+D67</f>
        <v>147508</v>
      </c>
      <c r="E97" s="118">
        <f t="shared" si="21"/>
        <v>0</v>
      </c>
      <c r="F97" s="118">
        <f t="shared" si="12"/>
        <v>288279</v>
      </c>
    </row>
    <row r="98" spans="1:6" x14ac:dyDescent="0.25">
      <c r="A98" s="285"/>
    </row>
    <row r="99" spans="1:6" x14ac:dyDescent="0.25">
      <c r="A99" s="285"/>
    </row>
  </sheetData>
  <mergeCells count="2">
    <mergeCell ref="A1:F1"/>
    <mergeCell ref="A2:F2"/>
  </mergeCells>
  <phoneticPr fontId="27" type="noConversion"/>
  <pageMargins left="1.33" right="0.27559055118110237" top="0.57999999999999996" bottom="0.15748031496062992" header="1.2" footer="0.31496062992125984"/>
  <pageSetup paperSize="8" scale="7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"/>
  <sheetViews>
    <sheetView topLeftCell="A56" workbookViewId="0">
      <selection activeCell="E97" sqref="E97"/>
    </sheetView>
  </sheetViews>
  <sheetFormatPr defaultColWidth="8.85546875" defaultRowHeight="12" x14ac:dyDescent="0.2"/>
  <cols>
    <col min="1" max="1" width="92.5703125" style="191" customWidth="1"/>
    <col min="2" max="2" width="8.85546875" style="191"/>
    <col min="3" max="3" width="13" style="202" customWidth="1"/>
    <col min="4" max="4" width="14.140625" style="202" customWidth="1"/>
    <col min="5" max="5" width="14" style="202" customWidth="1"/>
    <col min="6" max="6" width="13.140625" style="202" customWidth="1"/>
    <col min="7" max="16384" width="8.85546875" style="191"/>
  </cols>
  <sheetData>
    <row r="1" spans="1:8" ht="24" customHeight="1" x14ac:dyDescent="0.2">
      <c r="A1" s="286" t="s">
        <v>692</v>
      </c>
      <c r="B1" s="287"/>
      <c r="C1" s="287"/>
      <c r="D1" s="287"/>
      <c r="E1" s="287"/>
      <c r="F1" s="288"/>
    </row>
    <row r="2" spans="1:8" ht="24" customHeight="1" x14ac:dyDescent="0.2">
      <c r="A2" s="289" t="s">
        <v>507</v>
      </c>
      <c r="B2" s="287"/>
      <c r="C2" s="287"/>
      <c r="D2" s="287"/>
      <c r="E2" s="287"/>
      <c r="F2" s="288"/>
      <c r="H2" s="267"/>
    </row>
    <row r="3" spans="1:8" x14ac:dyDescent="0.2">
      <c r="A3" s="201"/>
      <c r="E3" s="202" t="s">
        <v>565</v>
      </c>
    </row>
    <row r="4" spans="1:8" x14ac:dyDescent="0.2">
      <c r="A4" s="203" t="s">
        <v>552</v>
      </c>
    </row>
    <row r="5" spans="1:8" s="208" customFormat="1" ht="36" x14ac:dyDescent="0.25">
      <c r="A5" s="204" t="s">
        <v>59</v>
      </c>
      <c r="B5" s="205" t="s">
        <v>38</v>
      </c>
      <c r="C5" s="206" t="s">
        <v>540</v>
      </c>
      <c r="D5" s="206" t="s">
        <v>541</v>
      </c>
      <c r="E5" s="206" t="s">
        <v>542</v>
      </c>
      <c r="F5" s="207" t="s">
        <v>28</v>
      </c>
    </row>
    <row r="6" spans="1:8" ht="15" customHeight="1" x14ac:dyDescent="0.2">
      <c r="A6" s="216" t="s">
        <v>231</v>
      </c>
      <c r="B6" s="223" t="s">
        <v>232</v>
      </c>
      <c r="C6" s="215"/>
      <c r="D6" s="215"/>
      <c r="E6" s="215"/>
      <c r="F6" s="215">
        <f>SUM(C6:E6)</f>
        <v>0</v>
      </c>
    </row>
    <row r="7" spans="1:8" ht="15" customHeight="1" x14ac:dyDescent="0.2">
      <c r="A7" s="217" t="s">
        <v>233</v>
      </c>
      <c r="B7" s="223" t="s">
        <v>234</v>
      </c>
      <c r="C7" s="215"/>
      <c r="D7" s="215"/>
      <c r="E7" s="215"/>
      <c r="F7" s="215">
        <f t="shared" ref="F7:F70" si="0">SUM(C7:E7)</f>
        <v>0</v>
      </c>
    </row>
    <row r="8" spans="1:8" ht="15" customHeight="1" x14ac:dyDescent="0.2">
      <c r="A8" s="217" t="s">
        <v>235</v>
      </c>
      <c r="B8" s="223" t="s">
        <v>236</v>
      </c>
      <c r="C8" s="215"/>
      <c r="D8" s="215"/>
      <c r="E8" s="215"/>
      <c r="F8" s="215">
        <f t="shared" si="0"/>
        <v>0</v>
      </c>
    </row>
    <row r="9" spans="1:8" ht="15" customHeight="1" x14ac:dyDescent="0.2">
      <c r="A9" s="217" t="s">
        <v>237</v>
      </c>
      <c r="B9" s="223" t="s">
        <v>238</v>
      </c>
      <c r="C9" s="215"/>
      <c r="D9" s="215"/>
      <c r="E9" s="215"/>
      <c r="F9" s="215">
        <f t="shared" si="0"/>
        <v>0</v>
      </c>
    </row>
    <row r="10" spans="1:8" ht="15" customHeight="1" x14ac:dyDescent="0.2">
      <c r="A10" s="217" t="s">
        <v>239</v>
      </c>
      <c r="B10" s="223" t="s">
        <v>240</v>
      </c>
      <c r="C10" s="215"/>
      <c r="D10" s="215"/>
      <c r="E10" s="215"/>
      <c r="F10" s="215">
        <f t="shared" si="0"/>
        <v>0</v>
      </c>
    </row>
    <row r="11" spans="1:8" ht="15" customHeight="1" x14ac:dyDescent="0.2">
      <c r="A11" s="217" t="s">
        <v>241</v>
      </c>
      <c r="B11" s="223" t="s">
        <v>242</v>
      </c>
      <c r="C11" s="215"/>
      <c r="D11" s="215"/>
      <c r="E11" s="215"/>
      <c r="F11" s="215">
        <f t="shared" si="0"/>
        <v>0</v>
      </c>
    </row>
    <row r="12" spans="1:8" s="222" customFormat="1" ht="15" customHeight="1" x14ac:dyDescent="0.2">
      <c r="A12" s="224" t="s">
        <v>474</v>
      </c>
      <c r="B12" s="238" t="s">
        <v>243</v>
      </c>
      <c r="C12" s="220">
        <f>SUM(C6:C11)</f>
        <v>0</v>
      </c>
      <c r="D12" s="220">
        <f t="shared" ref="D12:E12" si="1">SUM(D6:D11)</f>
        <v>0</v>
      </c>
      <c r="E12" s="220">
        <f t="shared" si="1"/>
        <v>0</v>
      </c>
      <c r="F12" s="220">
        <f t="shared" si="0"/>
        <v>0</v>
      </c>
    </row>
    <row r="13" spans="1:8" ht="15" customHeight="1" x14ac:dyDescent="0.2">
      <c r="A13" s="217" t="s">
        <v>244</v>
      </c>
      <c r="B13" s="223" t="s">
        <v>245</v>
      </c>
      <c r="C13" s="215"/>
      <c r="D13" s="215"/>
      <c r="E13" s="215"/>
      <c r="F13" s="215">
        <f t="shared" si="0"/>
        <v>0</v>
      </c>
    </row>
    <row r="14" spans="1:8" ht="15" customHeight="1" x14ac:dyDescent="0.2">
      <c r="A14" s="217" t="s">
        <v>246</v>
      </c>
      <c r="B14" s="223" t="s">
        <v>247</v>
      </c>
      <c r="C14" s="215"/>
      <c r="D14" s="215"/>
      <c r="E14" s="215"/>
      <c r="F14" s="215">
        <f t="shared" si="0"/>
        <v>0</v>
      </c>
    </row>
    <row r="15" spans="1:8" ht="15" customHeight="1" x14ac:dyDescent="0.2">
      <c r="A15" s="217" t="s">
        <v>435</v>
      </c>
      <c r="B15" s="223" t="s">
        <v>248</v>
      </c>
      <c r="C15" s="215"/>
      <c r="D15" s="215"/>
      <c r="E15" s="215"/>
      <c r="F15" s="215">
        <f t="shared" si="0"/>
        <v>0</v>
      </c>
    </row>
    <row r="16" spans="1:8" ht="15" customHeight="1" x14ac:dyDescent="0.2">
      <c r="A16" s="217" t="s">
        <v>436</v>
      </c>
      <c r="B16" s="223" t="s">
        <v>249</v>
      </c>
      <c r="C16" s="215"/>
      <c r="D16" s="215"/>
      <c r="E16" s="215"/>
      <c r="F16" s="215">
        <f t="shared" si="0"/>
        <v>0</v>
      </c>
    </row>
    <row r="17" spans="1:6" ht="15" customHeight="1" x14ac:dyDescent="0.2">
      <c r="A17" s="217" t="s">
        <v>437</v>
      </c>
      <c r="B17" s="223" t="s">
        <v>250</v>
      </c>
      <c r="C17" s="215"/>
      <c r="D17" s="215"/>
      <c r="E17" s="215"/>
      <c r="F17" s="215">
        <f t="shared" si="0"/>
        <v>0</v>
      </c>
    </row>
    <row r="18" spans="1:6" s="222" customFormat="1" ht="15" customHeight="1" x14ac:dyDescent="0.2">
      <c r="A18" s="224" t="s">
        <v>475</v>
      </c>
      <c r="B18" s="238" t="s">
        <v>251</v>
      </c>
      <c r="C18" s="220">
        <f>SUM(C12:C17)</f>
        <v>0</v>
      </c>
      <c r="D18" s="220">
        <f t="shared" ref="D18:E18" si="2">SUM(D12:D17)</f>
        <v>0</v>
      </c>
      <c r="E18" s="220">
        <f t="shared" si="2"/>
        <v>0</v>
      </c>
      <c r="F18" s="220">
        <f t="shared" si="0"/>
        <v>0</v>
      </c>
    </row>
    <row r="19" spans="1:6" ht="15" customHeight="1" x14ac:dyDescent="0.2">
      <c r="A19" s="217" t="s">
        <v>441</v>
      </c>
      <c r="B19" s="223" t="s">
        <v>260</v>
      </c>
      <c r="C19" s="215"/>
      <c r="D19" s="215"/>
      <c r="E19" s="215"/>
      <c r="F19" s="215">
        <f t="shared" si="0"/>
        <v>0</v>
      </c>
    </row>
    <row r="20" spans="1:6" ht="15" customHeight="1" x14ac:dyDescent="0.2">
      <c r="A20" s="217" t="s">
        <v>442</v>
      </c>
      <c r="B20" s="223" t="s">
        <v>261</v>
      </c>
      <c r="C20" s="215"/>
      <c r="D20" s="215"/>
      <c r="E20" s="215"/>
      <c r="F20" s="215">
        <f t="shared" si="0"/>
        <v>0</v>
      </c>
    </row>
    <row r="21" spans="1:6" s="222" customFormat="1" ht="15" customHeight="1" x14ac:dyDescent="0.2">
      <c r="A21" s="224" t="s">
        <v>477</v>
      </c>
      <c r="B21" s="238" t="s">
        <v>262</v>
      </c>
      <c r="C21" s="220">
        <f>SUM(C19:C20)</f>
        <v>0</v>
      </c>
      <c r="D21" s="220">
        <f t="shared" ref="D21:E21" si="3">SUM(D19:D20)</f>
        <v>0</v>
      </c>
      <c r="E21" s="220">
        <f t="shared" si="3"/>
        <v>0</v>
      </c>
      <c r="F21" s="220">
        <f t="shared" si="0"/>
        <v>0</v>
      </c>
    </row>
    <row r="22" spans="1:6" ht="15" customHeight="1" x14ac:dyDescent="0.2">
      <c r="A22" s="217" t="s">
        <v>443</v>
      </c>
      <c r="B22" s="223" t="s">
        <v>263</v>
      </c>
      <c r="C22" s="215"/>
      <c r="D22" s="215"/>
      <c r="E22" s="215"/>
      <c r="F22" s="215">
        <f t="shared" si="0"/>
        <v>0</v>
      </c>
    </row>
    <row r="23" spans="1:6" ht="15" customHeight="1" x14ac:dyDescent="0.2">
      <c r="A23" s="217" t="s">
        <v>444</v>
      </c>
      <c r="B23" s="223" t="s">
        <v>264</v>
      </c>
      <c r="C23" s="215"/>
      <c r="D23" s="215"/>
      <c r="E23" s="215"/>
      <c r="F23" s="215">
        <f t="shared" si="0"/>
        <v>0</v>
      </c>
    </row>
    <row r="24" spans="1:6" ht="15" customHeight="1" x14ac:dyDescent="0.2">
      <c r="A24" s="217" t="s">
        <v>445</v>
      </c>
      <c r="B24" s="223" t="s">
        <v>265</v>
      </c>
      <c r="C24" s="215"/>
      <c r="D24" s="215"/>
      <c r="E24" s="215"/>
      <c r="F24" s="215">
        <f t="shared" si="0"/>
        <v>0</v>
      </c>
    </row>
    <row r="25" spans="1:6" ht="15" customHeight="1" x14ac:dyDescent="0.2">
      <c r="A25" s="217" t="s">
        <v>446</v>
      </c>
      <c r="B25" s="223" t="s">
        <v>266</v>
      </c>
      <c r="C25" s="215"/>
      <c r="D25" s="215"/>
      <c r="E25" s="215"/>
      <c r="F25" s="215">
        <f t="shared" si="0"/>
        <v>0</v>
      </c>
    </row>
    <row r="26" spans="1:6" ht="15" customHeight="1" x14ac:dyDescent="0.2">
      <c r="A26" s="217" t="s">
        <v>447</v>
      </c>
      <c r="B26" s="223" t="s">
        <v>269</v>
      </c>
      <c r="C26" s="215"/>
      <c r="D26" s="215"/>
      <c r="E26" s="215"/>
      <c r="F26" s="215">
        <f t="shared" si="0"/>
        <v>0</v>
      </c>
    </row>
    <row r="27" spans="1:6" ht="15" customHeight="1" x14ac:dyDescent="0.2">
      <c r="A27" s="217" t="s">
        <v>270</v>
      </c>
      <c r="B27" s="223" t="s">
        <v>271</v>
      </c>
      <c r="C27" s="215"/>
      <c r="D27" s="215"/>
      <c r="E27" s="215"/>
      <c r="F27" s="215">
        <f t="shared" si="0"/>
        <v>0</v>
      </c>
    </row>
    <row r="28" spans="1:6" ht="15" customHeight="1" x14ac:dyDescent="0.2">
      <c r="A28" s="217" t="s">
        <v>448</v>
      </c>
      <c r="B28" s="223" t="s">
        <v>272</v>
      </c>
      <c r="C28" s="215"/>
      <c r="D28" s="215"/>
      <c r="E28" s="215"/>
      <c r="F28" s="215">
        <f t="shared" si="0"/>
        <v>0</v>
      </c>
    </row>
    <row r="29" spans="1:6" ht="15" customHeight="1" x14ac:dyDescent="0.2">
      <c r="A29" s="217" t="s">
        <v>449</v>
      </c>
      <c r="B29" s="223" t="s">
        <v>277</v>
      </c>
      <c r="C29" s="215"/>
      <c r="D29" s="215"/>
      <c r="E29" s="215"/>
      <c r="F29" s="215">
        <f t="shared" si="0"/>
        <v>0</v>
      </c>
    </row>
    <row r="30" spans="1:6" s="222" customFormat="1" ht="15" customHeight="1" x14ac:dyDescent="0.2">
      <c r="A30" s="224" t="s">
        <v>478</v>
      </c>
      <c r="B30" s="238" t="s">
        <v>280</v>
      </c>
      <c r="C30" s="220">
        <f>SUM(C25:C29)</f>
        <v>0</v>
      </c>
      <c r="D30" s="220">
        <f t="shared" ref="D30:E30" si="4">SUM(D25:D29)</f>
        <v>0</v>
      </c>
      <c r="E30" s="220">
        <f t="shared" si="4"/>
        <v>0</v>
      </c>
      <c r="F30" s="220">
        <f t="shared" si="0"/>
        <v>0</v>
      </c>
    </row>
    <row r="31" spans="1:6" ht="15" customHeight="1" x14ac:dyDescent="0.2">
      <c r="A31" s="217" t="s">
        <v>450</v>
      </c>
      <c r="B31" s="223" t="s">
        <v>281</v>
      </c>
      <c r="C31" s="215"/>
      <c r="D31" s="215"/>
      <c r="E31" s="215"/>
      <c r="F31" s="215">
        <f t="shared" si="0"/>
        <v>0</v>
      </c>
    </row>
    <row r="32" spans="1:6" s="222" customFormat="1" ht="15" customHeight="1" x14ac:dyDescent="0.2">
      <c r="A32" s="224" t="s">
        <v>479</v>
      </c>
      <c r="B32" s="238" t="s">
        <v>282</v>
      </c>
      <c r="C32" s="220">
        <f>C21+C22+C23+C24+C30+C31</f>
        <v>0</v>
      </c>
      <c r="D32" s="220">
        <f t="shared" ref="D32:E32" si="5">D21+D22+D23+D24+D30+D31</f>
        <v>0</v>
      </c>
      <c r="E32" s="220">
        <f t="shared" si="5"/>
        <v>0</v>
      </c>
      <c r="F32" s="220">
        <f t="shared" si="0"/>
        <v>0</v>
      </c>
    </row>
    <row r="33" spans="1:6" ht="15" customHeight="1" x14ac:dyDescent="0.2">
      <c r="A33" s="227" t="s">
        <v>283</v>
      </c>
      <c r="B33" s="223" t="s">
        <v>284</v>
      </c>
      <c r="C33" s="215"/>
      <c r="D33" s="215">
        <v>20</v>
      </c>
      <c r="E33" s="215"/>
      <c r="F33" s="215">
        <f t="shared" si="0"/>
        <v>20</v>
      </c>
    </row>
    <row r="34" spans="1:6" ht="15" customHeight="1" x14ac:dyDescent="0.2">
      <c r="A34" s="227" t="s">
        <v>451</v>
      </c>
      <c r="B34" s="223" t="s">
        <v>285</v>
      </c>
      <c r="C34" s="215"/>
      <c r="D34" s="215"/>
      <c r="E34" s="215"/>
      <c r="F34" s="215">
        <f t="shared" si="0"/>
        <v>0</v>
      </c>
    </row>
    <row r="35" spans="1:6" ht="15" customHeight="1" x14ac:dyDescent="0.2">
      <c r="A35" s="227" t="s">
        <v>452</v>
      </c>
      <c r="B35" s="223" t="s">
        <v>286</v>
      </c>
      <c r="C35" s="215"/>
      <c r="D35" s="215"/>
      <c r="E35" s="215"/>
      <c r="F35" s="215">
        <f t="shared" si="0"/>
        <v>0</v>
      </c>
    </row>
    <row r="36" spans="1:6" ht="15" customHeight="1" x14ac:dyDescent="0.2">
      <c r="A36" s="227" t="s">
        <v>453</v>
      </c>
      <c r="B36" s="223" t="s">
        <v>287</v>
      </c>
      <c r="C36" s="215"/>
      <c r="D36" s="215"/>
      <c r="E36" s="215"/>
      <c r="F36" s="215">
        <f t="shared" si="0"/>
        <v>0</v>
      </c>
    </row>
    <row r="37" spans="1:6" ht="15" customHeight="1" x14ac:dyDescent="0.2">
      <c r="A37" s="227" t="s">
        <v>288</v>
      </c>
      <c r="B37" s="223" t="s">
        <v>289</v>
      </c>
      <c r="C37" s="215">
        <v>6940</v>
      </c>
      <c r="D37" s="215"/>
      <c r="E37" s="215"/>
      <c r="F37" s="215">
        <f t="shared" si="0"/>
        <v>6940</v>
      </c>
    </row>
    <row r="38" spans="1:6" ht="15" customHeight="1" x14ac:dyDescent="0.2">
      <c r="A38" s="227" t="s">
        <v>290</v>
      </c>
      <c r="B38" s="223" t="s">
        <v>291</v>
      </c>
      <c r="C38" s="215"/>
      <c r="D38" s="215"/>
      <c r="E38" s="215"/>
      <c r="F38" s="215">
        <f t="shared" si="0"/>
        <v>0</v>
      </c>
    </row>
    <row r="39" spans="1:6" ht="15" customHeight="1" x14ac:dyDescent="0.2">
      <c r="A39" s="227" t="s">
        <v>292</v>
      </c>
      <c r="B39" s="223" t="s">
        <v>293</v>
      </c>
      <c r="C39" s="215"/>
      <c r="D39" s="215"/>
      <c r="E39" s="215"/>
      <c r="F39" s="215">
        <f t="shared" si="0"/>
        <v>0</v>
      </c>
    </row>
    <row r="40" spans="1:6" ht="15" customHeight="1" x14ac:dyDescent="0.2">
      <c r="A40" s="227" t="s">
        <v>454</v>
      </c>
      <c r="B40" s="223" t="s">
        <v>294</v>
      </c>
      <c r="C40" s="215"/>
      <c r="D40" s="215"/>
      <c r="E40" s="215"/>
      <c r="F40" s="215">
        <f t="shared" si="0"/>
        <v>0</v>
      </c>
    </row>
    <row r="41" spans="1:6" ht="15" customHeight="1" x14ac:dyDescent="0.2">
      <c r="A41" s="227" t="s">
        <v>455</v>
      </c>
      <c r="B41" s="223" t="s">
        <v>295</v>
      </c>
      <c r="C41" s="215"/>
      <c r="D41" s="215"/>
      <c r="E41" s="215"/>
      <c r="F41" s="215">
        <f t="shared" si="0"/>
        <v>0</v>
      </c>
    </row>
    <row r="42" spans="1:6" ht="15" customHeight="1" x14ac:dyDescent="0.2">
      <c r="A42" s="227" t="s">
        <v>456</v>
      </c>
      <c r="B42" s="223" t="s">
        <v>296</v>
      </c>
      <c r="C42" s="215"/>
      <c r="D42" s="215"/>
      <c r="E42" s="215"/>
      <c r="F42" s="215">
        <f t="shared" si="0"/>
        <v>0</v>
      </c>
    </row>
    <row r="43" spans="1:6" s="222" customFormat="1" ht="15" customHeight="1" x14ac:dyDescent="0.2">
      <c r="A43" s="229" t="s">
        <v>480</v>
      </c>
      <c r="B43" s="238" t="s">
        <v>297</v>
      </c>
      <c r="C43" s="220">
        <f>SUM(C33:C42)</f>
        <v>6940</v>
      </c>
      <c r="D43" s="220">
        <f t="shared" ref="D43:E43" si="6">SUM(D33:D42)</f>
        <v>20</v>
      </c>
      <c r="E43" s="220">
        <f t="shared" si="6"/>
        <v>0</v>
      </c>
      <c r="F43" s="220">
        <f t="shared" si="0"/>
        <v>6960</v>
      </c>
    </row>
    <row r="44" spans="1:6" ht="15" customHeight="1" x14ac:dyDescent="0.2">
      <c r="A44" s="227" t="s">
        <v>306</v>
      </c>
      <c r="B44" s="223" t="s">
        <v>307</v>
      </c>
      <c r="C44" s="215"/>
      <c r="D44" s="215"/>
      <c r="E44" s="215"/>
      <c r="F44" s="215">
        <f t="shared" si="0"/>
        <v>0</v>
      </c>
    </row>
    <row r="45" spans="1:6" ht="15" customHeight="1" x14ac:dyDescent="0.2">
      <c r="A45" s="217" t="s">
        <v>460</v>
      </c>
      <c r="B45" s="223" t="s">
        <v>308</v>
      </c>
      <c r="C45" s="215"/>
      <c r="D45" s="215"/>
      <c r="E45" s="215"/>
      <c r="F45" s="215">
        <f t="shared" si="0"/>
        <v>0</v>
      </c>
    </row>
    <row r="46" spans="1:6" ht="15" customHeight="1" x14ac:dyDescent="0.2">
      <c r="A46" s="227" t="s">
        <v>461</v>
      </c>
      <c r="B46" s="223" t="s">
        <v>309</v>
      </c>
      <c r="C46" s="215"/>
      <c r="D46" s="215"/>
      <c r="E46" s="215"/>
      <c r="F46" s="215">
        <f t="shared" si="0"/>
        <v>0</v>
      </c>
    </row>
    <row r="47" spans="1:6" s="222" customFormat="1" ht="15" customHeight="1" x14ac:dyDescent="0.2">
      <c r="A47" s="224" t="s">
        <v>482</v>
      </c>
      <c r="B47" s="238" t="s">
        <v>310</v>
      </c>
      <c r="C47" s="220">
        <f>SUM(C44:C46)</f>
        <v>0</v>
      </c>
      <c r="D47" s="220">
        <f t="shared" ref="D47:E47" si="7">SUM(D44:D46)</f>
        <v>0</v>
      </c>
      <c r="E47" s="220">
        <f t="shared" si="7"/>
        <v>0</v>
      </c>
      <c r="F47" s="220">
        <f t="shared" si="0"/>
        <v>0</v>
      </c>
    </row>
    <row r="48" spans="1:6" s="222" customFormat="1" ht="15" customHeight="1" x14ac:dyDescent="0.2">
      <c r="A48" s="232" t="s">
        <v>539</v>
      </c>
      <c r="B48" s="272"/>
      <c r="C48" s="234"/>
      <c r="D48" s="234"/>
      <c r="E48" s="234"/>
      <c r="F48" s="234"/>
    </row>
    <row r="49" spans="1:6" ht="15" customHeight="1" x14ac:dyDescent="0.2">
      <c r="A49" s="217" t="s">
        <v>252</v>
      </c>
      <c r="B49" s="223" t="s">
        <v>253</v>
      </c>
      <c r="C49" s="215"/>
      <c r="D49" s="215"/>
      <c r="E49" s="215"/>
      <c r="F49" s="215">
        <f t="shared" si="0"/>
        <v>0</v>
      </c>
    </row>
    <row r="50" spans="1:6" ht="15" customHeight="1" x14ac:dyDescent="0.2">
      <c r="A50" s="217" t="s">
        <v>254</v>
      </c>
      <c r="B50" s="223" t="s">
        <v>255</v>
      </c>
      <c r="C50" s="215"/>
      <c r="D50" s="215"/>
      <c r="E50" s="215"/>
      <c r="F50" s="215">
        <f t="shared" si="0"/>
        <v>0</v>
      </c>
    </row>
    <row r="51" spans="1:6" ht="15" customHeight="1" x14ac:dyDescent="0.2">
      <c r="A51" s="217" t="s">
        <v>438</v>
      </c>
      <c r="B51" s="223" t="s">
        <v>256</v>
      </c>
      <c r="C51" s="215"/>
      <c r="D51" s="215"/>
      <c r="E51" s="215"/>
      <c r="F51" s="215">
        <f t="shared" si="0"/>
        <v>0</v>
      </c>
    </row>
    <row r="52" spans="1:6" ht="15" customHeight="1" x14ac:dyDescent="0.2">
      <c r="A52" s="217" t="s">
        <v>439</v>
      </c>
      <c r="B52" s="223" t="s">
        <v>257</v>
      </c>
      <c r="C52" s="215"/>
      <c r="D52" s="215"/>
      <c r="E52" s="215"/>
      <c r="F52" s="215">
        <f t="shared" si="0"/>
        <v>0</v>
      </c>
    </row>
    <row r="53" spans="1:6" ht="15" customHeight="1" x14ac:dyDescent="0.2">
      <c r="A53" s="217" t="s">
        <v>440</v>
      </c>
      <c r="B53" s="223" t="s">
        <v>258</v>
      </c>
      <c r="C53" s="215"/>
      <c r="D53" s="215"/>
      <c r="E53" s="215"/>
      <c r="F53" s="215">
        <f t="shared" si="0"/>
        <v>0</v>
      </c>
    </row>
    <row r="54" spans="1:6" s="222" customFormat="1" ht="15" customHeight="1" x14ac:dyDescent="0.2">
      <c r="A54" s="224" t="s">
        <v>476</v>
      </c>
      <c r="B54" s="238" t="s">
        <v>259</v>
      </c>
      <c r="C54" s="220">
        <f>SUM(C49:C53)</f>
        <v>0</v>
      </c>
      <c r="D54" s="220">
        <f t="shared" ref="D54:E54" si="8">SUM(D49:D53)</f>
        <v>0</v>
      </c>
      <c r="E54" s="220">
        <f t="shared" si="8"/>
        <v>0</v>
      </c>
      <c r="F54" s="220">
        <f t="shared" si="0"/>
        <v>0</v>
      </c>
    </row>
    <row r="55" spans="1:6" ht="15" customHeight="1" x14ac:dyDescent="0.2">
      <c r="A55" s="227" t="s">
        <v>457</v>
      </c>
      <c r="B55" s="223" t="s">
        <v>298</v>
      </c>
      <c r="C55" s="215"/>
      <c r="D55" s="215"/>
      <c r="E55" s="215"/>
      <c r="F55" s="215">
        <f t="shared" si="0"/>
        <v>0</v>
      </c>
    </row>
    <row r="56" spans="1:6" ht="15" customHeight="1" x14ac:dyDescent="0.2">
      <c r="A56" s="227" t="s">
        <v>458</v>
      </c>
      <c r="B56" s="223" t="s">
        <v>299</v>
      </c>
      <c r="C56" s="215"/>
      <c r="D56" s="215"/>
      <c r="E56" s="215"/>
      <c r="F56" s="215">
        <f t="shared" si="0"/>
        <v>0</v>
      </c>
    </row>
    <row r="57" spans="1:6" ht="15" customHeight="1" x14ac:dyDescent="0.2">
      <c r="A57" s="227" t="s">
        <v>300</v>
      </c>
      <c r="B57" s="223" t="s">
        <v>301</v>
      </c>
      <c r="C57" s="215"/>
      <c r="D57" s="215"/>
      <c r="E57" s="215"/>
      <c r="F57" s="215">
        <f t="shared" si="0"/>
        <v>0</v>
      </c>
    </row>
    <row r="58" spans="1:6" ht="15" customHeight="1" x14ac:dyDescent="0.2">
      <c r="A58" s="227" t="s">
        <v>459</v>
      </c>
      <c r="B58" s="223" t="s">
        <v>302</v>
      </c>
      <c r="C58" s="215"/>
      <c r="D58" s="215"/>
      <c r="E58" s="215"/>
      <c r="F58" s="215">
        <f t="shared" si="0"/>
        <v>0</v>
      </c>
    </row>
    <row r="59" spans="1:6" ht="15" customHeight="1" x14ac:dyDescent="0.2">
      <c r="A59" s="227" t="s">
        <v>303</v>
      </c>
      <c r="B59" s="223" t="s">
        <v>304</v>
      </c>
      <c r="C59" s="215"/>
      <c r="D59" s="215"/>
      <c r="E59" s="215"/>
      <c r="F59" s="215">
        <f t="shared" si="0"/>
        <v>0</v>
      </c>
    </row>
    <row r="60" spans="1:6" s="222" customFormat="1" ht="15" customHeight="1" x14ac:dyDescent="0.2">
      <c r="A60" s="224" t="s">
        <v>481</v>
      </c>
      <c r="B60" s="238" t="s">
        <v>305</v>
      </c>
      <c r="C60" s="220">
        <f>SUM(C55:C59)</f>
        <v>0</v>
      </c>
      <c r="D60" s="220">
        <f t="shared" ref="D60:E60" si="9">SUM(D55:D59)</f>
        <v>0</v>
      </c>
      <c r="E60" s="220">
        <f t="shared" si="9"/>
        <v>0</v>
      </c>
      <c r="F60" s="220">
        <f t="shared" si="0"/>
        <v>0</v>
      </c>
    </row>
    <row r="61" spans="1:6" ht="15" customHeight="1" x14ac:dyDescent="0.2">
      <c r="A61" s="227" t="s">
        <v>311</v>
      </c>
      <c r="B61" s="223" t="s">
        <v>312</v>
      </c>
      <c r="C61" s="215"/>
      <c r="D61" s="215"/>
      <c r="E61" s="215"/>
      <c r="F61" s="215">
        <f t="shared" si="0"/>
        <v>0</v>
      </c>
    </row>
    <row r="62" spans="1:6" ht="15" customHeight="1" x14ac:dyDescent="0.2">
      <c r="A62" s="217" t="s">
        <v>462</v>
      </c>
      <c r="B62" s="223" t="s">
        <v>313</v>
      </c>
      <c r="C62" s="215"/>
      <c r="D62" s="215"/>
      <c r="E62" s="215"/>
      <c r="F62" s="215">
        <f t="shared" si="0"/>
        <v>0</v>
      </c>
    </row>
    <row r="63" spans="1:6" ht="15" customHeight="1" x14ac:dyDescent="0.2">
      <c r="A63" s="227" t="s">
        <v>463</v>
      </c>
      <c r="B63" s="223" t="s">
        <v>314</v>
      </c>
      <c r="C63" s="215"/>
      <c r="D63" s="215"/>
      <c r="E63" s="215"/>
      <c r="F63" s="215">
        <f t="shared" si="0"/>
        <v>0</v>
      </c>
    </row>
    <row r="64" spans="1:6" s="222" customFormat="1" ht="15" customHeight="1" x14ac:dyDescent="0.2">
      <c r="A64" s="224" t="s">
        <v>484</v>
      </c>
      <c r="B64" s="238" t="s">
        <v>315</v>
      </c>
      <c r="C64" s="220">
        <f>SUM(C61:C63)</f>
        <v>0</v>
      </c>
      <c r="D64" s="220">
        <f t="shared" ref="D64:E64" si="10">SUM(D61:D63)</f>
        <v>0</v>
      </c>
      <c r="E64" s="220">
        <f t="shared" si="10"/>
        <v>0</v>
      </c>
      <c r="F64" s="220">
        <f t="shared" si="0"/>
        <v>0</v>
      </c>
    </row>
    <row r="65" spans="1:6" s="222" customFormat="1" ht="15" customHeight="1" x14ac:dyDescent="0.2">
      <c r="A65" s="232" t="s">
        <v>538</v>
      </c>
      <c r="B65" s="272"/>
      <c r="C65" s="234"/>
      <c r="D65" s="234"/>
      <c r="E65" s="234"/>
      <c r="F65" s="234">
        <f t="shared" si="0"/>
        <v>0</v>
      </c>
    </row>
    <row r="66" spans="1:6" s="222" customFormat="1" x14ac:dyDescent="0.2">
      <c r="A66" s="274" t="s">
        <v>483</v>
      </c>
      <c r="B66" s="242" t="s">
        <v>316</v>
      </c>
      <c r="C66" s="244">
        <f>C64+C60+C54+C47+C43+C32+C18</f>
        <v>6940</v>
      </c>
      <c r="D66" s="244">
        <f t="shared" ref="D66:E66" si="11">D64+D60+D54+D47+D43+D32+D18</f>
        <v>20</v>
      </c>
      <c r="E66" s="244">
        <f t="shared" si="11"/>
        <v>0</v>
      </c>
      <c r="F66" s="244">
        <f t="shared" si="0"/>
        <v>6960</v>
      </c>
    </row>
    <row r="67" spans="1:6" s="222" customFormat="1" x14ac:dyDescent="0.2">
      <c r="A67" s="276" t="s">
        <v>547</v>
      </c>
      <c r="B67" s="277"/>
      <c r="C67" s="280"/>
      <c r="D67" s="280"/>
      <c r="E67" s="280"/>
      <c r="F67" s="280">
        <f t="shared" si="0"/>
        <v>0</v>
      </c>
    </row>
    <row r="68" spans="1:6" s="222" customFormat="1" x14ac:dyDescent="0.2">
      <c r="A68" s="276" t="s">
        <v>548</v>
      </c>
      <c r="B68" s="277"/>
      <c r="C68" s="280"/>
      <c r="D68" s="280"/>
      <c r="E68" s="280"/>
      <c r="F68" s="280">
        <f t="shared" si="0"/>
        <v>0</v>
      </c>
    </row>
    <row r="69" spans="1:6" ht="12.75" x14ac:dyDescent="0.2">
      <c r="A69" s="252" t="s">
        <v>465</v>
      </c>
      <c r="B69" s="217" t="s">
        <v>317</v>
      </c>
      <c r="C69" s="215"/>
      <c r="D69" s="215"/>
      <c r="E69" s="215"/>
      <c r="F69" s="215">
        <f t="shared" si="0"/>
        <v>0</v>
      </c>
    </row>
    <row r="70" spans="1:6" ht="12.75" x14ac:dyDescent="0.2">
      <c r="A70" s="227" t="s">
        <v>318</v>
      </c>
      <c r="B70" s="217" t="s">
        <v>319</v>
      </c>
      <c r="C70" s="215"/>
      <c r="D70" s="215"/>
      <c r="E70" s="215"/>
      <c r="F70" s="215">
        <f t="shared" si="0"/>
        <v>0</v>
      </c>
    </row>
    <row r="71" spans="1:6" ht="12.75" x14ac:dyDescent="0.2">
      <c r="A71" s="252" t="s">
        <v>466</v>
      </c>
      <c r="B71" s="217" t="s">
        <v>320</v>
      </c>
      <c r="C71" s="215"/>
      <c r="D71" s="215"/>
      <c r="E71" s="215"/>
      <c r="F71" s="215">
        <f t="shared" ref="F71:F96" si="12">SUM(C71:E71)</f>
        <v>0</v>
      </c>
    </row>
    <row r="72" spans="1:6" s="222" customFormat="1" x14ac:dyDescent="0.2">
      <c r="A72" s="229" t="s">
        <v>485</v>
      </c>
      <c r="B72" s="224" t="s">
        <v>321</v>
      </c>
      <c r="C72" s="220">
        <f t="shared" ref="C72:E72" si="13">SUM(C69:C71)</f>
        <v>0</v>
      </c>
      <c r="D72" s="220">
        <f t="shared" si="13"/>
        <v>0</v>
      </c>
      <c r="E72" s="220">
        <f t="shared" si="13"/>
        <v>0</v>
      </c>
      <c r="F72" s="220">
        <f t="shared" si="12"/>
        <v>0</v>
      </c>
    </row>
    <row r="73" spans="1:6" ht="12.75" x14ac:dyDescent="0.2">
      <c r="A73" s="227" t="s">
        <v>467</v>
      </c>
      <c r="B73" s="217" t="s">
        <v>322</v>
      </c>
      <c r="C73" s="215"/>
      <c r="D73" s="215"/>
      <c r="E73" s="215"/>
      <c r="F73" s="215">
        <f t="shared" si="12"/>
        <v>0</v>
      </c>
    </row>
    <row r="74" spans="1:6" ht="12.75" x14ac:dyDescent="0.2">
      <c r="A74" s="252" t="s">
        <v>323</v>
      </c>
      <c r="B74" s="217" t="s">
        <v>324</v>
      </c>
      <c r="C74" s="215"/>
      <c r="D74" s="215"/>
      <c r="E74" s="215"/>
      <c r="F74" s="215">
        <f t="shared" si="12"/>
        <v>0</v>
      </c>
    </row>
    <row r="75" spans="1:6" ht="12.75" x14ac:dyDescent="0.2">
      <c r="A75" s="227" t="s">
        <v>468</v>
      </c>
      <c r="B75" s="217" t="s">
        <v>325</v>
      </c>
      <c r="C75" s="215"/>
      <c r="D75" s="215"/>
      <c r="E75" s="215"/>
      <c r="F75" s="215">
        <f t="shared" si="12"/>
        <v>0</v>
      </c>
    </row>
    <row r="76" spans="1:6" ht="12.75" x14ac:dyDescent="0.2">
      <c r="A76" s="252" t="s">
        <v>326</v>
      </c>
      <c r="B76" s="217" t="s">
        <v>327</v>
      </c>
      <c r="C76" s="215"/>
      <c r="D76" s="215"/>
      <c r="E76" s="215"/>
      <c r="F76" s="215">
        <f t="shared" si="12"/>
        <v>0</v>
      </c>
    </row>
    <row r="77" spans="1:6" s="222" customFormat="1" x14ac:dyDescent="0.2">
      <c r="A77" s="256" t="s">
        <v>486</v>
      </c>
      <c r="B77" s="224" t="s">
        <v>328</v>
      </c>
      <c r="C77" s="220">
        <f>SUM(C73:C76)</f>
        <v>0</v>
      </c>
      <c r="D77" s="220">
        <f t="shared" ref="D77:E77" si="14">SUM(D73:D76)</f>
        <v>0</v>
      </c>
      <c r="E77" s="220">
        <f t="shared" si="14"/>
        <v>0</v>
      </c>
      <c r="F77" s="220">
        <f t="shared" si="12"/>
        <v>0</v>
      </c>
    </row>
    <row r="78" spans="1:6" ht="12.75" x14ac:dyDescent="0.2">
      <c r="A78" s="217" t="s">
        <v>545</v>
      </c>
      <c r="B78" s="217" t="s">
        <v>329</v>
      </c>
      <c r="C78" s="215">
        <v>3430</v>
      </c>
      <c r="D78" s="215"/>
      <c r="E78" s="215"/>
      <c r="F78" s="215">
        <f t="shared" si="12"/>
        <v>3430</v>
      </c>
    </row>
    <row r="79" spans="1:6" ht="12.75" x14ac:dyDescent="0.2">
      <c r="A79" s="217" t="s">
        <v>546</v>
      </c>
      <c r="B79" s="217" t="s">
        <v>329</v>
      </c>
      <c r="C79" s="215"/>
      <c r="D79" s="215"/>
      <c r="E79" s="215"/>
      <c r="F79" s="215">
        <f t="shared" si="12"/>
        <v>0</v>
      </c>
    </row>
    <row r="80" spans="1:6" ht="12.75" x14ac:dyDescent="0.2">
      <c r="A80" s="217" t="s">
        <v>543</v>
      </c>
      <c r="B80" s="217" t="s">
        <v>330</v>
      </c>
      <c r="C80" s="215"/>
      <c r="D80" s="215"/>
      <c r="E80" s="215"/>
      <c r="F80" s="215">
        <f t="shared" si="12"/>
        <v>0</v>
      </c>
    </row>
    <row r="81" spans="1:6" ht="12.75" x14ac:dyDescent="0.2">
      <c r="A81" s="217" t="s">
        <v>544</v>
      </c>
      <c r="B81" s="217" t="s">
        <v>330</v>
      </c>
      <c r="C81" s="215"/>
      <c r="D81" s="215"/>
      <c r="E81" s="215"/>
      <c r="F81" s="215">
        <f t="shared" si="12"/>
        <v>0</v>
      </c>
    </row>
    <row r="82" spans="1:6" s="222" customFormat="1" x14ac:dyDescent="0.2">
      <c r="A82" s="224" t="s">
        <v>487</v>
      </c>
      <c r="B82" s="224" t="s">
        <v>331</v>
      </c>
      <c r="C82" s="220">
        <f>SUM(C78:C81)</f>
        <v>3430</v>
      </c>
      <c r="D82" s="220">
        <f t="shared" ref="D82:E82" si="15">SUM(D78:D81)</f>
        <v>0</v>
      </c>
      <c r="E82" s="220">
        <f t="shared" si="15"/>
        <v>0</v>
      </c>
      <c r="F82" s="220">
        <f t="shared" si="12"/>
        <v>3430</v>
      </c>
    </row>
    <row r="83" spans="1:6" ht="12.75" x14ac:dyDescent="0.2">
      <c r="A83" s="252" t="s">
        <v>332</v>
      </c>
      <c r="B83" s="217" t="s">
        <v>333</v>
      </c>
      <c r="C83" s="215"/>
      <c r="D83" s="215"/>
      <c r="E83" s="215"/>
      <c r="F83" s="215">
        <f t="shared" si="12"/>
        <v>0</v>
      </c>
    </row>
    <row r="84" spans="1:6" ht="12.75" x14ac:dyDescent="0.2">
      <c r="A84" s="252" t="s">
        <v>334</v>
      </c>
      <c r="B84" s="217" t="s">
        <v>335</v>
      </c>
      <c r="C84" s="215"/>
      <c r="D84" s="215"/>
      <c r="E84" s="215"/>
      <c r="F84" s="215">
        <f t="shared" si="12"/>
        <v>0</v>
      </c>
    </row>
    <row r="85" spans="1:6" ht="12.75" x14ac:dyDescent="0.2">
      <c r="A85" s="252" t="s">
        <v>336</v>
      </c>
      <c r="B85" s="217" t="s">
        <v>337</v>
      </c>
      <c r="C85" s="215">
        <v>74130</v>
      </c>
      <c r="D85" s="215"/>
      <c r="E85" s="215"/>
      <c r="F85" s="215">
        <f t="shared" si="12"/>
        <v>74130</v>
      </c>
    </row>
    <row r="86" spans="1:6" ht="12.75" x14ac:dyDescent="0.2">
      <c r="A86" s="252" t="s">
        <v>338</v>
      </c>
      <c r="B86" s="217" t="s">
        <v>339</v>
      </c>
      <c r="C86" s="215"/>
      <c r="D86" s="215"/>
      <c r="E86" s="215"/>
      <c r="F86" s="215">
        <f t="shared" si="12"/>
        <v>0</v>
      </c>
    </row>
    <row r="87" spans="1:6" ht="12.75" x14ac:dyDescent="0.2">
      <c r="A87" s="227" t="s">
        <v>469</v>
      </c>
      <c r="B87" s="217" t="s">
        <v>340</v>
      </c>
      <c r="C87" s="215"/>
      <c r="D87" s="215"/>
      <c r="E87" s="215"/>
      <c r="F87" s="215">
        <f t="shared" si="12"/>
        <v>0</v>
      </c>
    </row>
    <row r="88" spans="1:6" s="222" customFormat="1" x14ac:dyDescent="0.2">
      <c r="A88" s="229" t="s">
        <v>488</v>
      </c>
      <c r="B88" s="224" t="s">
        <v>341</v>
      </c>
      <c r="C88" s="220">
        <f>SUM(C83:C87)</f>
        <v>74130</v>
      </c>
      <c r="D88" s="220">
        <f t="shared" ref="D88:E88" si="16">SUM(D83:D87)</f>
        <v>0</v>
      </c>
      <c r="E88" s="220">
        <f t="shared" si="16"/>
        <v>0</v>
      </c>
      <c r="F88" s="220">
        <f t="shared" si="12"/>
        <v>74130</v>
      </c>
    </row>
    <row r="89" spans="1:6" ht="12.75" x14ac:dyDescent="0.2">
      <c r="A89" s="227" t="s">
        <v>342</v>
      </c>
      <c r="B89" s="217" t="s">
        <v>343</v>
      </c>
      <c r="C89" s="215"/>
      <c r="D89" s="215"/>
      <c r="E89" s="215"/>
      <c r="F89" s="215">
        <f t="shared" si="12"/>
        <v>0</v>
      </c>
    </row>
    <row r="90" spans="1:6" ht="12.75" x14ac:dyDescent="0.2">
      <c r="A90" s="227" t="s">
        <v>344</v>
      </c>
      <c r="B90" s="217" t="s">
        <v>345</v>
      </c>
      <c r="C90" s="215"/>
      <c r="D90" s="215"/>
      <c r="E90" s="215"/>
      <c r="F90" s="215">
        <f t="shared" si="12"/>
        <v>0</v>
      </c>
    </row>
    <row r="91" spans="1:6" ht="12.75" x14ac:dyDescent="0.2">
      <c r="A91" s="252" t="s">
        <v>346</v>
      </c>
      <c r="B91" s="217" t="s">
        <v>347</v>
      </c>
      <c r="C91" s="215"/>
      <c r="D91" s="215"/>
      <c r="E91" s="215"/>
      <c r="F91" s="215">
        <f t="shared" si="12"/>
        <v>0</v>
      </c>
    </row>
    <row r="92" spans="1:6" ht="12.75" x14ac:dyDescent="0.2">
      <c r="A92" s="252" t="s">
        <v>470</v>
      </c>
      <c r="B92" s="217" t="s">
        <v>348</v>
      </c>
      <c r="C92" s="215"/>
      <c r="D92" s="215"/>
      <c r="E92" s="215"/>
      <c r="F92" s="215">
        <f t="shared" si="12"/>
        <v>0</v>
      </c>
    </row>
    <row r="93" spans="1:6" s="222" customFormat="1" x14ac:dyDescent="0.2">
      <c r="A93" s="256" t="s">
        <v>489</v>
      </c>
      <c r="B93" s="224" t="s">
        <v>349</v>
      </c>
      <c r="C93" s="220">
        <f>SUM(C89:C92)</f>
        <v>0</v>
      </c>
      <c r="D93" s="220">
        <f t="shared" ref="D93:E93" si="17">SUM(D89:D92)</f>
        <v>0</v>
      </c>
      <c r="E93" s="220">
        <f t="shared" si="17"/>
        <v>0</v>
      </c>
      <c r="F93" s="220">
        <f t="shared" si="12"/>
        <v>0</v>
      </c>
    </row>
    <row r="94" spans="1:6" s="222" customFormat="1" x14ac:dyDescent="0.2">
      <c r="A94" s="229" t="s">
        <v>350</v>
      </c>
      <c r="B94" s="224" t="s">
        <v>351</v>
      </c>
      <c r="C94" s="220"/>
      <c r="D94" s="220"/>
      <c r="E94" s="220"/>
      <c r="F94" s="220">
        <f t="shared" si="12"/>
        <v>0</v>
      </c>
    </row>
    <row r="95" spans="1:6" s="222" customFormat="1" x14ac:dyDescent="0.2">
      <c r="A95" s="259" t="s">
        <v>490</v>
      </c>
      <c r="B95" s="260" t="s">
        <v>352</v>
      </c>
      <c r="C95" s="244">
        <f>C94+C93+C88+C82+C77+C72</f>
        <v>77560</v>
      </c>
      <c r="D95" s="244">
        <f t="shared" ref="D95:E95" si="18">D94+D93+D88+D82+D77+D72</f>
        <v>0</v>
      </c>
      <c r="E95" s="244">
        <f t="shared" si="18"/>
        <v>0</v>
      </c>
      <c r="F95" s="244">
        <f t="shared" si="12"/>
        <v>77560</v>
      </c>
    </row>
    <row r="96" spans="1:6" s="222" customFormat="1" x14ac:dyDescent="0.2">
      <c r="A96" s="192" t="s">
        <v>472</v>
      </c>
      <c r="B96" s="192"/>
      <c r="C96" s="281">
        <f>C95+C66</f>
        <v>84500</v>
      </c>
      <c r="D96" s="281">
        <f t="shared" ref="D96:E96" si="19">D95+D66</f>
        <v>20</v>
      </c>
      <c r="E96" s="281">
        <f t="shared" si="19"/>
        <v>0</v>
      </c>
      <c r="F96" s="281">
        <f t="shared" si="12"/>
        <v>84520</v>
      </c>
    </row>
  </sheetData>
  <mergeCells count="2">
    <mergeCell ref="A1:F1"/>
    <mergeCell ref="A2:F2"/>
  </mergeCells>
  <phoneticPr fontId="27" type="noConversion"/>
  <pageMargins left="1.28" right="0.35433070866141736" top="1.18" bottom="0.15748031496062992" header="0.15748031496062992" footer="0.15748031496062992"/>
  <pageSetup paperSize="8" scale="7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"/>
  <sheetViews>
    <sheetView topLeftCell="A61" workbookViewId="0">
      <selection activeCell="F96" sqref="F96"/>
    </sheetView>
  </sheetViews>
  <sheetFormatPr defaultColWidth="8.85546875" defaultRowHeight="12" x14ac:dyDescent="0.2"/>
  <cols>
    <col min="1" max="1" width="92.5703125" style="191" customWidth="1"/>
    <col min="2" max="2" width="8.85546875" style="191"/>
    <col min="3" max="3" width="10" style="191" customWidth="1"/>
    <col min="4" max="4" width="10.42578125" style="191" customWidth="1"/>
    <col min="5" max="5" width="10.140625" style="191" customWidth="1"/>
    <col min="6" max="6" width="10.5703125" style="191" customWidth="1"/>
    <col min="7" max="16384" width="8.85546875" style="191"/>
  </cols>
  <sheetData>
    <row r="1" spans="1:8" ht="24" customHeight="1" x14ac:dyDescent="0.2">
      <c r="A1" s="286" t="s">
        <v>714</v>
      </c>
      <c r="B1" s="287"/>
      <c r="C1" s="287"/>
      <c r="D1" s="287"/>
      <c r="E1" s="287"/>
      <c r="F1" s="288"/>
    </row>
    <row r="2" spans="1:8" ht="24" customHeight="1" x14ac:dyDescent="0.2">
      <c r="A2" s="289" t="s">
        <v>507</v>
      </c>
      <c r="B2" s="287"/>
      <c r="C2" s="287"/>
      <c r="D2" s="287"/>
      <c r="E2" s="287"/>
      <c r="F2" s="288"/>
      <c r="H2" s="267"/>
    </row>
    <row r="3" spans="1:8" x14ac:dyDescent="0.2">
      <c r="A3" s="201"/>
      <c r="F3" s="191" t="s">
        <v>566</v>
      </c>
    </row>
    <row r="4" spans="1:8" s="222" customFormat="1" x14ac:dyDescent="0.2">
      <c r="A4" s="203" t="s">
        <v>2</v>
      </c>
    </row>
    <row r="5" spans="1:8" s="222" customFormat="1" ht="48" x14ac:dyDescent="0.2">
      <c r="A5" s="204" t="s">
        <v>59</v>
      </c>
      <c r="B5" s="205" t="s">
        <v>38</v>
      </c>
      <c r="C5" s="268" t="s">
        <v>540</v>
      </c>
      <c r="D5" s="268" t="s">
        <v>541</v>
      </c>
      <c r="E5" s="268" t="s">
        <v>542</v>
      </c>
      <c r="F5" s="269" t="s">
        <v>28</v>
      </c>
    </row>
    <row r="6" spans="1:8" ht="15" customHeight="1" x14ac:dyDescent="0.2">
      <c r="A6" s="216" t="s">
        <v>231</v>
      </c>
      <c r="B6" s="223" t="s">
        <v>232</v>
      </c>
      <c r="C6" s="270">
        <f>SUM(ÖNKORMÁNYZATIBEVÉTEL:ÓVODAIBEVÉTEL!C6)</f>
        <v>20886</v>
      </c>
      <c r="D6" s="270">
        <f>SUM(ÖNKORMÁNYZATIBEVÉTEL:ÓVODAIBEVÉTEL!D6)</f>
        <v>0</v>
      </c>
      <c r="E6" s="270">
        <f>SUM(ÖNKORMÁNYZATIBEVÉTEL:ÓVODAIBEVÉTEL!E6)</f>
        <v>0</v>
      </c>
      <c r="F6" s="270">
        <f>SUM(ÖNKORMÁNYZATIBEVÉTEL:ÓVODAIBEVÉTEL!F6)</f>
        <v>20886</v>
      </c>
    </row>
    <row r="7" spans="1:8" ht="15" customHeight="1" x14ac:dyDescent="0.2">
      <c r="A7" s="217" t="s">
        <v>233</v>
      </c>
      <c r="B7" s="223" t="s">
        <v>234</v>
      </c>
      <c r="C7" s="270">
        <f>SUM(ÖNKORMÁNYZATIBEVÉTEL:ÓVODAIBEVÉTEL!C7)</f>
        <v>58980</v>
      </c>
      <c r="D7" s="270">
        <f>SUM(ÖNKORMÁNYZATIBEVÉTEL:ÓVODAIBEVÉTEL!D7)</f>
        <v>0</v>
      </c>
      <c r="E7" s="270">
        <f>SUM(ÖNKORMÁNYZATIBEVÉTEL:ÓVODAIBEVÉTEL!E7)</f>
        <v>0</v>
      </c>
      <c r="F7" s="270">
        <f>SUM(ÖNKORMÁNYZATIBEVÉTEL:ÓVODAIBEVÉTEL!F7)</f>
        <v>58980</v>
      </c>
    </row>
    <row r="8" spans="1:8" ht="15" customHeight="1" x14ac:dyDescent="0.2">
      <c r="A8" s="217" t="s">
        <v>235</v>
      </c>
      <c r="B8" s="223" t="s">
        <v>236</v>
      </c>
      <c r="C8" s="270">
        <f>SUM(ÖNKORMÁNYZATIBEVÉTEL:ÓVODAIBEVÉTEL!C8)</f>
        <v>20796</v>
      </c>
      <c r="D8" s="270">
        <f>SUM(ÖNKORMÁNYZATIBEVÉTEL:ÓVODAIBEVÉTEL!D8)</f>
        <v>0</v>
      </c>
      <c r="E8" s="270">
        <f>SUM(ÖNKORMÁNYZATIBEVÉTEL:ÓVODAIBEVÉTEL!E8)</f>
        <v>0</v>
      </c>
      <c r="F8" s="270">
        <f>SUM(ÖNKORMÁNYZATIBEVÉTEL:ÓVODAIBEVÉTEL!F8)</f>
        <v>20796</v>
      </c>
    </row>
    <row r="9" spans="1:8" ht="15" customHeight="1" x14ac:dyDescent="0.2">
      <c r="A9" s="217" t="s">
        <v>237</v>
      </c>
      <c r="B9" s="223" t="s">
        <v>238</v>
      </c>
      <c r="C9" s="270">
        <f>SUM(ÖNKORMÁNYZATIBEVÉTEL:ÓVODAIBEVÉTEL!C9)</f>
        <v>2830</v>
      </c>
      <c r="D9" s="270">
        <f>SUM(ÖNKORMÁNYZATIBEVÉTEL:ÓVODAIBEVÉTEL!D9)</f>
        <v>0</v>
      </c>
      <c r="E9" s="270">
        <f>SUM(ÖNKORMÁNYZATIBEVÉTEL:ÓVODAIBEVÉTEL!E9)</f>
        <v>0</v>
      </c>
      <c r="F9" s="270">
        <f>SUM(ÖNKORMÁNYZATIBEVÉTEL:ÓVODAIBEVÉTEL!F9)</f>
        <v>2830</v>
      </c>
    </row>
    <row r="10" spans="1:8" ht="15" customHeight="1" x14ac:dyDescent="0.2">
      <c r="A10" s="217" t="s">
        <v>239</v>
      </c>
      <c r="B10" s="223" t="s">
        <v>240</v>
      </c>
      <c r="C10" s="270">
        <f>SUM(ÖNKORMÁNYZATIBEVÉTEL:ÓVODAIBEVÉTEL!C10)</f>
        <v>0</v>
      </c>
      <c r="D10" s="270">
        <f>SUM(ÖNKORMÁNYZATIBEVÉTEL:ÓVODAIBEVÉTEL!D10)</f>
        <v>0</v>
      </c>
      <c r="E10" s="270">
        <f>SUM(ÖNKORMÁNYZATIBEVÉTEL:ÓVODAIBEVÉTEL!E10)</f>
        <v>0</v>
      </c>
      <c r="F10" s="270">
        <f>SUM(ÖNKORMÁNYZATIBEVÉTEL:ÓVODAIBEVÉTEL!F10)</f>
        <v>0</v>
      </c>
    </row>
    <row r="11" spans="1:8" ht="15" customHeight="1" x14ac:dyDescent="0.2">
      <c r="A11" s="217" t="s">
        <v>241</v>
      </c>
      <c r="B11" s="223" t="s">
        <v>242</v>
      </c>
      <c r="C11" s="270">
        <f>SUM(ÖNKORMÁNYZATIBEVÉTEL:ÓVODAIBEVÉTEL!C11)</f>
        <v>0</v>
      </c>
      <c r="D11" s="270">
        <f>SUM(ÖNKORMÁNYZATIBEVÉTEL:ÓVODAIBEVÉTEL!D11)</f>
        <v>0</v>
      </c>
      <c r="E11" s="270">
        <f>SUM(ÖNKORMÁNYZATIBEVÉTEL:ÓVODAIBEVÉTEL!E11)</f>
        <v>0</v>
      </c>
      <c r="F11" s="270">
        <f>SUM(ÖNKORMÁNYZATIBEVÉTEL:ÓVODAIBEVÉTEL!F11)</f>
        <v>0</v>
      </c>
    </row>
    <row r="12" spans="1:8" s="222" customFormat="1" ht="15" customHeight="1" x14ac:dyDescent="0.2">
      <c r="A12" s="224" t="s">
        <v>474</v>
      </c>
      <c r="B12" s="238" t="s">
        <v>243</v>
      </c>
      <c r="C12" s="271">
        <f>SUM(ÖNKORMÁNYZATIBEVÉTEL:ÓVODAIBEVÉTEL!C12)</f>
        <v>103491</v>
      </c>
      <c r="D12" s="271">
        <f>SUM(ÖNKORMÁNYZATIBEVÉTEL:ÓVODAIBEVÉTEL!D12)</f>
        <v>0</v>
      </c>
      <c r="E12" s="271">
        <f>SUM(ÖNKORMÁNYZATIBEVÉTEL:ÓVODAIBEVÉTEL!E12)</f>
        <v>0</v>
      </c>
      <c r="F12" s="271">
        <f>SUM(ÖNKORMÁNYZATIBEVÉTEL:ÓVODAIBEVÉTEL!F12)</f>
        <v>103491</v>
      </c>
    </row>
    <row r="13" spans="1:8" ht="15" customHeight="1" x14ac:dyDescent="0.2">
      <c r="A13" s="217" t="s">
        <v>244</v>
      </c>
      <c r="B13" s="223" t="s">
        <v>245</v>
      </c>
      <c r="C13" s="270">
        <f>SUM(ÖNKORMÁNYZATIBEVÉTEL:ÓVODAIBEVÉTEL!C13)</f>
        <v>0</v>
      </c>
      <c r="D13" s="270">
        <f>SUM(ÖNKORMÁNYZATIBEVÉTEL:ÓVODAIBEVÉTEL!D13)</f>
        <v>0</v>
      </c>
      <c r="E13" s="270">
        <f>SUM(ÖNKORMÁNYZATIBEVÉTEL:ÓVODAIBEVÉTEL!E13)</f>
        <v>0</v>
      </c>
      <c r="F13" s="270">
        <f>SUM(ÖNKORMÁNYZATIBEVÉTEL:ÓVODAIBEVÉTEL!F13)</f>
        <v>0</v>
      </c>
    </row>
    <row r="14" spans="1:8" ht="15" customHeight="1" x14ac:dyDescent="0.2">
      <c r="A14" s="217" t="s">
        <v>246</v>
      </c>
      <c r="B14" s="223" t="s">
        <v>247</v>
      </c>
      <c r="C14" s="270">
        <f>SUM(ÖNKORMÁNYZATIBEVÉTEL:ÓVODAIBEVÉTEL!C14)</f>
        <v>0</v>
      </c>
      <c r="D14" s="270">
        <f>SUM(ÖNKORMÁNYZATIBEVÉTEL:ÓVODAIBEVÉTEL!D14)</f>
        <v>0</v>
      </c>
      <c r="E14" s="270">
        <f>SUM(ÖNKORMÁNYZATIBEVÉTEL:ÓVODAIBEVÉTEL!E14)</f>
        <v>0</v>
      </c>
      <c r="F14" s="270">
        <f>SUM(ÖNKORMÁNYZATIBEVÉTEL:ÓVODAIBEVÉTEL!F14)</f>
        <v>0</v>
      </c>
    </row>
    <row r="15" spans="1:8" ht="15" customHeight="1" x14ac:dyDescent="0.2">
      <c r="A15" s="217" t="s">
        <v>435</v>
      </c>
      <c r="B15" s="223" t="s">
        <v>248</v>
      </c>
      <c r="C15" s="270">
        <f>SUM(ÖNKORMÁNYZATIBEVÉTEL:ÓVODAIBEVÉTEL!C15)</f>
        <v>0</v>
      </c>
      <c r="D15" s="270">
        <f>SUM(ÖNKORMÁNYZATIBEVÉTEL:ÓVODAIBEVÉTEL!D15)</f>
        <v>0</v>
      </c>
      <c r="E15" s="270">
        <f>SUM(ÖNKORMÁNYZATIBEVÉTEL:ÓVODAIBEVÉTEL!E15)</f>
        <v>0</v>
      </c>
      <c r="F15" s="270">
        <f>SUM(ÖNKORMÁNYZATIBEVÉTEL:ÓVODAIBEVÉTEL!F15)</f>
        <v>0</v>
      </c>
    </row>
    <row r="16" spans="1:8" ht="15" customHeight="1" x14ac:dyDescent="0.2">
      <c r="A16" s="217" t="s">
        <v>436</v>
      </c>
      <c r="B16" s="223" t="s">
        <v>249</v>
      </c>
      <c r="C16" s="270">
        <f>SUM(ÖNKORMÁNYZATIBEVÉTEL:ÓVODAIBEVÉTEL!C16)</f>
        <v>0</v>
      </c>
      <c r="D16" s="270">
        <f>SUM(ÖNKORMÁNYZATIBEVÉTEL:ÓVODAIBEVÉTEL!D16)</f>
        <v>0</v>
      </c>
      <c r="E16" s="270">
        <f>SUM(ÖNKORMÁNYZATIBEVÉTEL:ÓVODAIBEVÉTEL!E16)</f>
        <v>0</v>
      </c>
      <c r="F16" s="270">
        <f>SUM(ÖNKORMÁNYZATIBEVÉTEL:ÓVODAIBEVÉTEL!F16)</f>
        <v>0</v>
      </c>
    </row>
    <row r="17" spans="1:6" ht="15" customHeight="1" x14ac:dyDescent="0.2">
      <c r="A17" s="217" t="s">
        <v>437</v>
      </c>
      <c r="B17" s="223" t="s">
        <v>250</v>
      </c>
      <c r="C17" s="270">
        <f>SUM(ÖNKORMÁNYZATIBEVÉTEL:ÓVODAIBEVÉTEL!C17)</f>
        <v>6000</v>
      </c>
      <c r="D17" s="270">
        <f>SUM(ÖNKORMÁNYZATIBEVÉTEL:ÓVODAIBEVÉTEL!D17)</f>
        <v>0</v>
      </c>
      <c r="E17" s="270">
        <f>SUM(ÖNKORMÁNYZATIBEVÉTEL:ÓVODAIBEVÉTEL!E17)</f>
        <v>0</v>
      </c>
      <c r="F17" s="270">
        <f>SUM(ÖNKORMÁNYZATIBEVÉTEL:ÓVODAIBEVÉTEL!F17)</f>
        <v>6000</v>
      </c>
    </row>
    <row r="18" spans="1:6" s="222" customFormat="1" ht="15" customHeight="1" x14ac:dyDescent="0.2">
      <c r="A18" s="224" t="s">
        <v>475</v>
      </c>
      <c r="B18" s="238" t="s">
        <v>251</v>
      </c>
      <c r="C18" s="271">
        <f>SUM(ÖNKORMÁNYZATIBEVÉTEL:ÓVODAIBEVÉTEL!C18)</f>
        <v>109491</v>
      </c>
      <c r="D18" s="271">
        <f>SUM(ÖNKORMÁNYZATIBEVÉTEL:ÓVODAIBEVÉTEL!D18)</f>
        <v>0</v>
      </c>
      <c r="E18" s="271">
        <f>SUM(ÖNKORMÁNYZATIBEVÉTEL:ÓVODAIBEVÉTEL!E18)</f>
        <v>0</v>
      </c>
      <c r="F18" s="271">
        <f>SUM(ÖNKORMÁNYZATIBEVÉTEL:ÓVODAIBEVÉTEL!F18)</f>
        <v>109491</v>
      </c>
    </row>
    <row r="19" spans="1:6" ht="15" customHeight="1" x14ac:dyDescent="0.2">
      <c r="A19" s="217" t="s">
        <v>441</v>
      </c>
      <c r="B19" s="223" t="s">
        <v>260</v>
      </c>
      <c r="C19" s="270">
        <f>SUM(ÖNKORMÁNYZATIBEVÉTEL:ÓVODAIBEVÉTEL!C19)</f>
        <v>0</v>
      </c>
      <c r="D19" s="270">
        <f>SUM(ÖNKORMÁNYZATIBEVÉTEL:ÓVODAIBEVÉTEL!D19)</f>
        <v>0</v>
      </c>
      <c r="E19" s="270">
        <f>SUM(ÖNKORMÁNYZATIBEVÉTEL:ÓVODAIBEVÉTEL!E19)</f>
        <v>0</v>
      </c>
      <c r="F19" s="270">
        <f>SUM(ÖNKORMÁNYZATIBEVÉTEL:ÓVODAIBEVÉTEL!F19)</f>
        <v>0</v>
      </c>
    </row>
    <row r="20" spans="1:6" ht="15" customHeight="1" x14ac:dyDescent="0.2">
      <c r="A20" s="217" t="s">
        <v>442</v>
      </c>
      <c r="B20" s="223" t="s">
        <v>261</v>
      </c>
      <c r="C20" s="270">
        <f>SUM(ÖNKORMÁNYZATIBEVÉTEL:ÓVODAIBEVÉTEL!C20)</f>
        <v>0</v>
      </c>
      <c r="D20" s="270">
        <f>SUM(ÖNKORMÁNYZATIBEVÉTEL:ÓVODAIBEVÉTEL!D20)</f>
        <v>0</v>
      </c>
      <c r="E20" s="270">
        <f>SUM(ÖNKORMÁNYZATIBEVÉTEL:ÓVODAIBEVÉTEL!E20)</f>
        <v>0</v>
      </c>
      <c r="F20" s="270">
        <f>SUM(ÖNKORMÁNYZATIBEVÉTEL:ÓVODAIBEVÉTEL!F20)</f>
        <v>0</v>
      </c>
    </row>
    <row r="21" spans="1:6" s="222" customFormat="1" ht="15" customHeight="1" x14ac:dyDescent="0.2">
      <c r="A21" s="224" t="s">
        <v>477</v>
      </c>
      <c r="B21" s="238" t="s">
        <v>262</v>
      </c>
      <c r="C21" s="271">
        <f>SUM(ÖNKORMÁNYZATIBEVÉTEL:ÓVODAIBEVÉTEL!C21)</f>
        <v>0</v>
      </c>
      <c r="D21" s="271">
        <f>SUM(ÖNKORMÁNYZATIBEVÉTEL:ÓVODAIBEVÉTEL!D21)</f>
        <v>0</v>
      </c>
      <c r="E21" s="271">
        <f>SUM(ÖNKORMÁNYZATIBEVÉTEL:ÓVODAIBEVÉTEL!E21)</f>
        <v>0</v>
      </c>
      <c r="F21" s="271">
        <f>SUM(ÖNKORMÁNYZATIBEVÉTEL:ÓVODAIBEVÉTEL!F21)</f>
        <v>0</v>
      </c>
    </row>
    <row r="22" spans="1:6" ht="15" customHeight="1" x14ac:dyDescent="0.2">
      <c r="A22" s="217" t="s">
        <v>443</v>
      </c>
      <c r="B22" s="223" t="s">
        <v>263</v>
      </c>
      <c r="C22" s="270">
        <f>SUM(ÖNKORMÁNYZATIBEVÉTEL:ÓVODAIBEVÉTEL!C22)</f>
        <v>0</v>
      </c>
      <c r="D22" s="270">
        <f>SUM(ÖNKORMÁNYZATIBEVÉTEL:ÓVODAIBEVÉTEL!D22)</f>
        <v>0</v>
      </c>
      <c r="E22" s="270">
        <f>SUM(ÖNKORMÁNYZATIBEVÉTEL:ÓVODAIBEVÉTEL!E22)</f>
        <v>0</v>
      </c>
      <c r="F22" s="270">
        <f>SUM(ÖNKORMÁNYZATIBEVÉTEL:ÓVODAIBEVÉTEL!F22)</f>
        <v>0</v>
      </c>
    </row>
    <row r="23" spans="1:6" ht="15" customHeight="1" x14ac:dyDescent="0.2">
      <c r="A23" s="217" t="s">
        <v>444</v>
      </c>
      <c r="B23" s="223" t="s">
        <v>264</v>
      </c>
      <c r="C23" s="270">
        <f>SUM(ÖNKORMÁNYZATIBEVÉTEL:ÓVODAIBEVÉTEL!C23)</f>
        <v>0</v>
      </c>
      <c r="D23" s="270">
        <f>SUM(ÖNKORMÁNYZATIBEVÉTEL:ÓVODAIBEVÉTEL!D23)</f>
        <v>0</v>
      </c>
      <c r="E23" s="270">
        <f>SUM(ÖNKORMÁNYZATIBEVÉTEL:ÓVODAIBEVÉTEL!E23)</f>
        <v>0</v>
      </c>
      <c r="F23" s="270">
        <f>SUM(ÖNKORMÁNYZATIBEVÉTEL:ÓVODAIBEVÉTEL!F23)</f>
        <v>0</v>
      </c>
    </row>
    <row r="24" spans="1:6" ht="15" customHeight="1" x14ac:dyDescent="0.2">
      <c r="A24" s="217" t="s">
        <v>445</v>
      </c>
      <c r="B24" s="223" t="s">
        <v>265</v>
      </c>
      <c r="C24" s="270">
        <f>SUM(ÖNKORMÁNYZATIBEVÉTEL:ÓVODAIBEVÉTEL!C24)</f>
        <v>0</v>
      </c>
      <c r="D24" s="270">
        <f>SUM(ÖNKORMÁNYZATIBEVÉTEL:ÓVODAIBEVÉTEL!D24)</f>
        <v>8100</v>
      </c>
      <c r="E24" s="270">
        <f>SUM(ÖNKORMÁNYZATIBEVÉTEL:ÓVODAIBEVÉTEL!E24)</f>
        <v>0</v>
      </c>
      <c r="F24" s="270">
        <f>SUM(ÖNKORMÁNYZATIBEVÉTEL:ÓVODAIBEVÉTEL!F24)</f>
        <v>8100</v>
      </c>
    </row>
    <row r="25" spans="1:6" ht="15" customHeight="1" x14ac:dyDescent="0.2">
      <c r="A25" s="217" t="s">
        <v>446</v>
      </c>
      <c r="B25" s="223" t="s">
        <v>266</v>
      </c>
      <c r="C25" s="270">
        <f>SUM(ÖNKORMÁNYZATIBEVÉTEL:ÓVODAIBEVÉTEL!C25)</f>
        <v>0</v>
      </c>
      <c r="D25" s="270">
        <f>SUM(ÖNKORMÁNYZATIBEVÉTEL:ÓVODAIBEVÉTEL!D25)</f>
        <v>20500</v>
      </c>
      <c r="E25" s="270">
        <f>SUM(ÖNKORMÁNYZATIBEVÉTEL:ÓVODAIBEVÉTEL!E25)</f>
        <v>0</v>
      </c>
      <c r="F25" s="270">
        <f>SUM(ÖNKORMÁNYZATIBEVÉTEL:ÓVODAIBEVÉTEL!F25)</f>
        <v>20500</v>
      </c>
    </row>
    <row r="26" spans="1:6" ht="15" customHeight="1" x14ac:dyDescent="0.2">
      <c r="A26" s="217" t="s">
        <v>447</v>
      </c>
      <c r="B26" s="223" t="s">
        <v>269</v>
      </c>
      <c r="C26" s="270">
        <f>SUM(ÖNKORMÁNYZATIBEVÉTEL:ÓVODAIBEVÉTEL!C26)</f>
        <v>0</v>
      </c>
      <c r="D26" s="270">
        <f>SUM(ÖNKORMÁNYZATIBEVÉTEL:ÓVODAIBEVÉTEL!D26)</f>
        <v>0</v>
      </c>
      <c r="E26" s="270">
        <f>SUM(ÖNKORMÁNYZATIBEVÉTEL:ÓVODAIBEVÉTEL!E26)</f>
        <v>0</v>
      </c>
      <c r="F26" s="270">
        <f>SUM(ÖNKORMÁNYZATIBEVÉTEL:ÓVODAIBEVÉTEL!F26)</f>
        <v>0</v>
      </c>
    </row>
    <row r="27" spans="1:6" ht="15" customHeight="1" x14ac:dyDescent="0.2">
      <c r="A27" s="217" t="s">
        <v>270</v>
      </c>
      <c r="B27" s="223" t="s">
        <v>271</v>
      </c>
      <c r="C27" s="270">
        <f>SUM(ÖNKORMÁNYZATIBEVÉTEL:ÓVODAIBEVÉTEL!C27)</f>
        <v>0</v>
      </c>
      <c r="D27" s="270">
        <f>SUM(ÖNKORMÁNYZATIBEVÉTEL:ÓVODAIBEVÉTEL!D27)</f>
        <v>0</v>
      </c>
      <c r="E27" s="270">
        <f>SUM(ÖNKORMÁNYZATIBEVÉTEL:ÓVODAIBEVÉTEL!E27)</f>
        <v>0</v>
      </c>
      <c r="F27" s="270">
        <f>SUM(ÖNKORMÁNYZATIBEVÉTEL:ÓVODAIBEVÉTEL!F27)</f>
        <v>0</v>
      </c>
    </row>
    <row r="28" spans="1:6" ht="15" customHeight="1" x14ac:dyDescent="0.2">
      <c r="A28" s="217" t="s">
        <v>448</v>
      </c>
      <c r="B28" s="223" t="s">
        <v>272</v>
      </c>
      <c r="C28" s="270">
        <f>SUM(ÖNKORMÁNYZATIBEVÉTEL:ÓVODAIBEVÉTEL!C28)</f>
        <v>0</v>
      </c>
      <c r="D28" s="270">
        <f>SUM(ÖNKORMÁNYZATIBEVÉTEL:ÓVODAIBEVÉTEL!D28)</f>
        <v>10800</v>
      </c>
      <c r="E28" s="270">
        <f>SUM(ÖNKORMÁNYZATIBEVÉTEL:ÓVODAIBEVÉTEL!E28)</f>
        <v>0</v>
      </c>
      <c r="F28" s="270">
        <f>SUM(ÖNKORMÁNYZATIBEVÉTEL:ÓVODAIBEVÉTEL!F28)</f>
        <v>10800</v>
      </c>
    </row>
    <row r="29" spans="1:6" ht="15" customHeight="1" x14ac:dyDescent="0.2">
      <c r="A29" s="217" t="s">
        <v>449</v>
      </c>
      <c r="B29" s="223" t="s">
        <v>277</v>
      </c>
      <c r="C29" s="270">
        <f>SUM(ÖNKORMÁNYZATIBEVÉTEL:ÓVODAIBEVÉTEL!C29)</f>
        <v>0</v>
      </c>
      <c r="D29" s="270">
        <f>SUM(ÖNKORMÁNYZATIBEVÉTEL:ÓVODAIBEVÉTEL!D29)</f>
        <v>0</v>
      </c>
      <c r="E29" s="270">
        <f>SUM(ÖNKORMÁNYZATIBEVÉTEL:ÓVODAIBEVÉTEL!E29)</f>
        <v>0</v>
      </c>
      <c r="F29" s="270">
        <f>SUM(ÖNKORMÁNYZATIBEVÉTEL:ÓVODAIBEVÉTEL!F29)</f>
        <v>0</v>
      </c>
    </row>
    <row r="30" spans="1:6" s="222" customFormat="1" ht="15" customHeight="1" x14ac:dyDescent="0.2">
      <c r="A30" s="224" t="s">
        <v>478</v>
      </c>
      <c r="B30" s="238" t="s">
        <v>280</v>
      </c>
      <c r="C30" s="271">
        <f>SUM(ÖNKORMÁNYZATIBEVÉTEL:ÓVODAIBEVÉTEL!C30)</f>
        <v>0</v>
      </c>
      <c r="D30" s="271">
        <f>SUM(ÖNKORMÁNYZATIBEVÉTEL:ÓVODAIBEVÉTEL!D30)</f>
        <v>31300</v>
      </c>
      <c r="E30" s="271">
        <f>SUM(ÖNKORMÁNYZATIBEVÉTEL:ÓVODAIBEVÉTEL!E30)</f>
        <v>0</v>
      </c>
      <c r="F30" s="271">
        <f>SUM(ÖNKORMÁNYZATIBEVÉTEL:ÓVODAIBEVÉTEL!F30)</f>
        <v>31300</v>
      </c>
    </row>
    <row r="31" spans="1:6" ht="15" customHeight="1" x14ac:dyDescent="0.2">
      <c r="A31" s="217" t="s">
        <v>450</v>
      </c>
      <c r="B31" s="223" t="s">
        <v>281</v>
      </c>
      <c r="C31" s="270">
        <f>SUM(ÖNKORMÁNYZATIBEVÉTEL:ÓVODAIBEVÉTEL!C31)</f>
        <v>0</v>
      </c>
      <c r="D31" s="270">
        <f>SUM(ÖNKORMÁNYZATIBEVÉTEL:ÓVODAIBEVÉTEL!D31)</f>
        <v>0</v>
      </c>
      <c r="E31" s="270">
        <f>SUM(ÖNKORMÁNYZATIBEVÉTEL:ÓVODAIBEVÉTEL!E31)</f>
        <v>0</v>
      </c>
      <c r="F31" s="270">
        <f>SUM(ÖNKORMÁNYZATIBEVÉTEL:ÓVODAIBEVÉTEL!F31)</f>
        <v>0</v>
      </c>
    </row>
    <row r="32" spans="1:6" s="222" customFormat="1" ht="15" customHeight="1" x14ac:dyDescent="0.2">
      <c r="A32" s="224" t="s">
        <v>479</v>
      </c>
      <c r="B32" s="238" t="s">
        <v>282</v>
      </c>
      <c r="C32" s="271">
        <f>SUM(ÖNKORMÁNYZATIBEVÉTEL:ÓVODAIBEVÉTEL!C32)</f>
        <v>0</v>
      </c>
      <c r="D32" s="271">
        <f>SUM(ÖNKORMÁNYZATIBEVÉTEL:ÓVODAIBEVÉTEL!D32)</f>
        <v>39400</v>
      </c>
      <c r="E32" s="271">
        <f>SUM(ÖNKORMÁNYZATIBEVÉTEL:ÓVODAIBEVÉTEL!E32)</f>
        <v>0</v>
      </c>
      <c r="F32" s="271">
        <f>SUM(ÖNKORMÁNYZATIBEVÉTEL:ÓVODAIBEVÉTEL!F32)</f>
        <v>39400</v>
      </c>
    </row>
    <row r="33" spans="1:6" ht="15" customHeight="1" x14ac:dyDescent="0.2">
      <c r="A33" s="227" t="s">
        <v>283</v>
      </c>
      <c r="B33" s="223" t="s">
        <v>284</v>
      </c>
      <c r="C33" s="270">
        <f>SUM(ÖNKORMÁNYZATIBEVÉTEL:ÓVODAIBEVÉTEL!C33)</f>
        <v>0</v>
      </c>
      <c r="D33" s="270">
        <f>SUM(ÖNKORMÁNYZATIBEVÉTEL:ÓVODAIBEVÉTEL!D33)</f>
        <v>20</v>
      </c>
      <c r="E33" s="270">
        <f>SUM(ÖNKORMÁNYZATIBEVÉTEL:ÓVODAIBEVÉTEL!E33)</f>
        <v>0</v>
      </c>
      <c r="F33" s="270">
        <f>SUM(ÖNKORMÁNYZATIBEVÉTEL:ÓVODAIBEVÉTEL!F33)</f>
        <v>20</v>
      </c>
    </row>
    <row r="34" spans="1:6" ht="15" customHeight="1" x14ac:dyDescent="0.2">
      <c r="A34" s="227" t="s">
        <v>451</v>
      </c>
      <c r="B34" s="223" t="s">
        <v>285</v>
      </c>
      <c r="C34" s="270">
        <f>SUM(ÖNKORMÁNYZATIBEVÉTEL:ÓVODAIBEVÉTEL!C34)</f>
        <v>0</v>
      </c>
      <c r="D34" s="270">
        <f>SUM(ÖNKORMÁNYZATIBEVÉTEL:ÓVODAIBEVÉTEL!D34)</f>
        <v>0</v>
      </c>
      <c r="E34" s="270">
        <f>SUM(ÖNKORMÁNYZATIBEVÉTEL:ÓVODAIBEVÉTEL!E34)</f>
        <v>0</v>
      </c>
      <c r="F34" s="270">
        <f>SUM(ÖNKORMÁNYZATIBEVÉTEL:ÓVODAIBEVÉTEL!F34)</f>
        <v>0</v>
      </c>
    </row>
    <row r="35" spans="1:6" ht="15" customHeight="1" x14ac:dyDescent="0.2">
      <c r="A35" s="227" t="s">
        <v>452</v>
      </c>
      <c r="B35" s="223" t="s">
        <v>286</v>
      </c>
      <c r="C35" s="270">
        <f>SUM(ÖNKORMÁNYZATIBEVÉTEL:ÓVODAIBEVÉTEL!C35)</f>
        <v>0</v>
      </c>
      <c r="D35" s="270">
        <f>SUM(ÖNKORMÁNYZATIBEVÉTEL:ÓVODAIBEVÉTEL!D35)</f>
        <v>0</v>
      </c>
      <c r="E35" s="270">
        <f>SUM(ÖNKORMÁNYZATIBEVÉTEL:ÓVODAIBEVÉTEL!E35)</f>
        <v>0</v>
      </c>
      <c r="F35" s="270">
        <f>SUM(ÖNKORMÁNYZATIBEVÉTEL:ÓVODAIBEVÉTEL!F35)</f>
        <v>0</v>
      </c>
    </row>
    <row r="36" spans="1:6" ht="15" customHeight="1" x14ac:dyDescent="0.2">
      <c r="A36" s="227" t="s">
        <v>453</v>
      </c>
      <c r="B36" s="223" t="s">
        <v>287</v>
      </c>
      <c r="C36" s="270">
        <f>SUM(ÖNKORMÁNYZATIBEVÉTEL:ÓVODAIBEVÉTEL!C36)</f>
        <v>14405</v>
      </c>
      <c r="D36" s="270">
        <f>SUM(ÖNKORMÁNYZATIBEVÉTEL:ÓVODAIBEVÉTEL!D36)</f>
        <v>0</v>
      </c>
      <c r="E36" s="270">
        <f>SUM(ÖNKORMÁNYZATIBEVÉTEL:ÓVODAIBEVÉTEL!E36)</f>
        <v>0</v>
      </c>
      <c r="F36" s="270">
        <f>SUM(ÖNKORMÁNYZATIBEVÉTEL:ÓVODAIBEVÉTEL!F36)</f>
        <v>14405</v>
      </c>
    </row>
    <row r="37" spans="1:6" ht="15" customHeight="1" x14ac:dyDescent="0.2">
      <c r="A37" s="227" t="s">
        <v>288</v>
      </c>
      <c r="B37" s="223" t="s">
        <v>289</v>
      </c>
      <c r="C37" s="270">
        <f>SUM(ÖNKORMÁNYZATIBEVÉTEL:ÓVODAIBEVÉTEL!C37)</f>
        <v>12923</v>
      </c>
      <c r="D37" s="270">
        <f>SUM(ÖNKORMÁNYZATIBEVÉTEL:ÓVODAIBEVÉTEL!D37)</f>
        <v>0</v>
      </c>
      <c r="E37" s="270">
        <f>SUM(ÖNKORMÁNYZATIBEVÉTEL:ÓVODAIBEVÉTEL!E37)</f>
        <v>0</v>
      </c>
      <c r="F37" s="270">
        <f>SUM(ÖNKORMÁNYZATIBEVÉTEL:ÓVODAIBEVÉTEL!F37)</f>
        <v>12923</v>
      </c>
    </row>
    <row r="38" spans="1:6" ht="15" customHeight="1" x14ac:dyDescent="0.2">
      <c r="A38" s="227" t="s">
        <v>290</v>
      </c>
      <c r="B38" s="223" t="s">
        <v>291</v>
      </c>
      <c r="C38" s="270">
        <f>SUM(ÖNKORMÁNYZATIBEVÉTEL:ÓVODAIBEVÉTEL!C38)</f>
        <v>5455</v>
      </c>
      <c r="D38" s="270">
        <f>SUM(ÖNKORMÁNYZATIBEVÉTEL:ÓVODAIBEVÉTEL!D38)</f>
        <v>0</v>
      </c>
      <c r="E38" s="270">
        <f>SUM(ÖNKORMÁNYZATIBEVÉTEL:ÓVODAIBEVÉTEL!E38)</f>
        <v>0</v>
      </c>
      <c r="F38" s="270">
        <f>SUM(ÖNKORMÁNYZATIBEVÉTEL:ÓVODAIBEVÉTEL!F38)</f>
        <v>5455</v>
      </c>
    </row>
    <row r="39" spans="1:6" ht="15" customHeight="1" x14ac:dyDescent="0.2">
      <c r="A39" s="227" t="s">
        <v>292</v>
      </c>
      <c r="B39" s="223" t="s">
        <v>293</v>
      </c>
      <c r="C39" s="270">
        <f>SUM(ÖNKORMÁNYZATIBEVÉTEL:ÓVODAIBEVÉTEL!C39)</f>
        <v>0</v>
      </c>
      <c r="D39" s="270">
        <f>SUM(ÖNKORMÁNYZATIBEVÉTEL:ÓVODAIBEVÉTEL!D39)</f>
        <v>0</v>
      </c>
      <c r="E39" s="270">
        <f>SUM(ÖNKORMÁNYZATIBEVÉTEL:ÓVODAIBEVÉTEL!E39)</f>
        <v>0</v>
      </c>
      <c r="F39" s="270">
        <f>SUM(ÖNKORMÁNYZATIBEVÉTEL:ÓVODAIBEVÉTEL!F39)</f>
        <v>0</v>
      </c>
    </row>
    <row r="40" spans="1:6" ht="15" customHeight="1" x14ac:dyDescent="0.2">
      <c r="A40" s="227" t="s">
        <v>454</v>
      </c>
      <c r="B40" s="223" t="s">
        <v>294</v>
      </c>
      <c r="C40" s="270">
        <f>SUM(ÖNKORMÁNYZATIBEVÉTEL:ÓVODAIBEVÉTEL!C40)</f>
        <v>0</v>
      </c>
      <c r="D40" s="270">
        <f>SUM(ÖNKORMÁNYZATIBEVÉTEL:ÓVODAIBEVÉTEL!D40)</f>
        <v>10</v>
      </c>
      <c r="E40" s="270">
        <f>SUM(ÖNKORMÁNYZATIBEVÉTEL:ÓVODAIBEVÉTEL!E40)</f>
        <v>0</v>
      </c>
      <c r="F40" s="270">
        <f>SUM(ÖNKORMÁNYZATIBEVÉTEL:ÓVODAIBEVÉTEL!F40)</f>
        <v>10</v>
      </c>
    </row>
    <row r="41" spans="1:6" ht="15" customHeight="1" x14ac:dyDescent="0.2">
      <c r="A41" s="227" t="s">
        <v>455</v>
      </c>
      <c r="B41" s="223" t="s">
        <v>295</v>
      </c>
      <c r="C41" s="270">
        <f>SUM(ÖNKORMÁNYZATIBEVÉTEL:ÓVODAIBEVÉTEL!C41)</f>
        <v>0</v>
      </c>
      <c r="D41" s="270">
        <f>SUM(ÖNKORMÁNYZATIBEVÉTEL:ÓVODAIBEVÉTEL!D41)</f>
        <v>0</v>
      </c>
      <c r="E41" s="270">
        <f>SUM(ÖNKORMÁNYZATIBEVÉTEL:ÓVODAIBEVÉTEL!E41)</f>
        <v>0</v>
      </c>
      <c r="F41" s="270">
        <f>SUM(ÖNKORMÁNYZATIBEVÉTEL:ÓVODAIBEVÉTEL!F41)</f>
        <v>0</v>
      </c>
    </row>
    <row r="42" spans="1:6" ht="15" customHeight="1" x14ac:dyDescent="0.2">
      <c r="A42" s="227" t="s">
        <v>456</v>
      </c>
      <c r="B42" s="223" t="s">
        <v>296</v>
      </c>
      <c r="C42" s="270"/>
      <c r="D42" s="270">
        <v>800</v>
      </c>
      <c r="E42" s="270">
        <f>SUM(ÖNKORMÁNYZATIBEVÉTEL:ÓVODAIBEVÉTEL!E42)</f>
        <v>0</v>
      </c>
      <c r="F42" s="270">
        <v>800</v>
      </c>
    </row>
    <row r="43" spans="1:6" s="222" customFormat="1" ht="15" customHeight="1" x14ac:dyDescent="0.2">
      <c r="A43" s="229" t="s">
        <v>480</v>
      </c>
      <c r="B43" s="238" t="s">
        <v>297</v>
      </c>
      <c r="C43" s="271">
        <f>SUM(C33:C42)</f>
        <v>32783</v>
      </c>
      <c r="D43" s="271">
        <f>SUM(D33:D42)</f>
        <v>830</v>
      </c>
      <c r="E43" s="271">
        <f>SUM(ÖNKORMÁNYZATIBEVÉTEL:ÓVODAIBEVÉTEL!E43)</f>
        <v>0</v>
      </c>
      <c r="F43" s="271">
        <v>37835</v>
      </c>
    </row>
    <row r="44" spans="1:6" ht="15" customHeight="1" x14ac:dyDescent="0.2">
      <c r="A44" s="227" t="s">
        <v>306</v>
      </c>
      <c r="B44" s="223" t="s">
        <v>307</v>
      </c>
      <c r="C44" s="270">
        <f>SUM(ÖNKORMÁNYZATIBEVÉTEL:ÓVODAIBEVÉTEL!C44)</f>
        <v>0</v>
      </c>
      <c r="D44" s="270">
        <f>SUM(ÖNKORMÁNYZATIBEVÉTEL:ÓVODAIBEVÉTEL!D44)</f>
        <v>0</v>
      </c>
      <c r="E44" s="270">
        <f>SUM(ÖNKORMÁNYZATIBEVÉTEL:ÓVODAIBEVÉTEL!E44)</f>
        <v>0</v>
      </c>
      <c r="F44" s="270">
        <f>SUM(ÖNKORMÁNYZATIBEVÉTEL:ÓVODAIBEVÉTEL!F44)</f>
        <v>0</v>
      </c>
    </row>
    <row r="45" spans="1:6" ht="15" customHeight="1" x14ac:dyDescent="0.2">
      <c r="A45" s="217" t="s">
        <v>460</v>
      </c>
      <c r="B45" s="223" t="s">
        <v>308</v>
      </c>
      <c r="C45" s="270">
        <f>SUM(ÖNKORMÁNYZATIBEVÉTEL:ÓVODAIBEVÉTEL!C45)</f>
        <v>0</v>
      </c>
      <c r="D45" s="270">
        <f>SUM(ÖNKORMÁNYZATIBEVÉTEL:ÓVODAIBEVÉTEL!D45)</f>
        <v>0</v>
      </c>
      <c r="E45" s="270">
        <f>SUM(ÖNKORMÁNYZATIBEVÉTEL:ÓVODAIBEVÉTEL!E45)</f>
        <v>0</v>
      </c>
      <c r="F45" s="270">
        <f>SUM(ÖNKORMÁNYZATIBEVÉTEL:ÓVODAIBEVÉTEL!F45)</f>
        <v>0</v>
      </c>
    </row>
    <row r="46" spans="1:6" ht="15" customHeight="1" x14ac:dyDescent="0.2">
      <c r="A46" s="227" t="s">
        <v>461</v>
      </c>
      <c r="B46" s="223" t="s">
        <v>309</v>
      </c>
      <c r="C46" s="270">
        <f>SUM(ÖNKORMÁNYZATIBEVÉTEL:ÓVODAIBEVÉTEL!C46)</f>
        <v>0</v>
      </c>
      <c r="D46" s="270">
        <f>SUM(ÖNKORMÁNYZATIBEVÉTEL:ÓVODAIBEVÉTEL!D46)</f>
        <v>400</v>
      </c>
      <c r="E46" s="270">
        <f>SUM(ÖNKORMÁNYZATIBEVÉTEL:ÓVODAIBEVÉTEL!E46)</f>
        <v>0</v>
      </c>
      <c r="F46" s="270">
        <f>SUM(ÖNKORMÁNYZATIBEVÉTEL:ÓVODAIBEVÉTEL!F46)</f>
        <v>400</v>
      </c>
    </row>
    <row r="47" spans="1:6" s="222" customFormat="1" ht="15" customHeight="1" x14ac:dyDescent="0.2">
      <c r="A47" s="224" t="s">
        <v>482</v>
      </c>
      <c r="B47" s="238" t="s">
        <v>310</v>
      </c>
      <c r="C47" s="271">
        <f>SUM(ÖNKORMÁNYZATIBEVÉTEL:ÓVODAIBEVÉTEL!C47)</f>
        <v>0</v>
      </c>
      <c r="D47" s="271">
        <f>SUM(ÖNKORMÁNYZATIBEVÉTEL:ÓVODAIBEVÉTEL!D47)</f>
        <v>400</v>
      </c>
      <c r="E47" s="271">
        <f>SUM(ÖNKORMÁNYZATIBEVÉTEL:ÓVODAIBEVÉTEL!E47)</f>
        <v>0</v>
      </c>
      <c r="F47" s="271">
        <f>SUM(ÖNKORMÁNYZATIBEVÉTEL:ÓVODAIBEVÉTEL!F47)</f>
        <v>400</v>
      </c>
    </row>
    <row r="48" spans="1:6" s="222" customFormat="1" ht="15" customHeight="1" x14ac:dyDescent="0.2">
      <c r="A48" s="232" t="s">
        <v>539</v>
      </c>
      <c r="B48" s="272"/>
      <c r="C48" s="273">
        <f>C18+C32+C43+C47</f>
        <v>142274</v>
      </c>
      <c r="D48" s="273">
        <f t="shared" ref="D48:E48" si="0">D18+D32+D43+D47</f>
        <v>40630</v>
      </c>
      <c r="E48" s="273">
        <f t="shared" si="0"/>
        <v>0</v>
      </c>
      <c r="F48" s="273">
        <v>182904</v>
      </c>
    </row>
    <row r="49" spans="1:6" ht="15" customHeight="1" x14ac:dyDescent="0.2">
      <c r="A49" s="217" t="s">
        <v>252</v>
      </c>
      <c r="B49" s="223" t="s">
        <v>253</v>
      </c>
      <c r="C49" s="270"/>
      <c r="D49" s="270">
        <f>SUM(ÖNKORMÁNYZATIBEVÉTEL:ÓVODAIBEVÉTEL!D49)</f>
        <v>91138</v>
      </c>
      <c r="E49" s="270">
        <f>SUM(ÖNKORMÁNYZATIBEVÉTEL:ÓVODAIBEVÉTEL!E49)</f>
        <v>0</v>
      </c>
      <c r="F49" s="270">
        <f>SUM(ÖNKORMÁNYZATIBEVÉTEL:ÓVODAIBEVÉTEL!F49)</f>
        <v>91138</v>
      </c>
    </row>
    <row r="50" spans="1:6" ht="15" customHeight="1" x14ac:dyDescent="0.2">
      <c r="A50" s="217" t="s">
        <v>254</v>
      </c>
      <c r="B50" s="223" t="s">
        <v>255</v>
      </c>
      <c r="C50" s="270">
        <f>SUM(ÖNKORMÁNYZATIBEVÉTEL:ÓVODAIBEVÉTEL!C50)</f>
        <v>0</v>
      </c>
      <c r="D50" s="270">
        <f>SUM(ÖNKORMÁNYZATIBEVÉTEL:ÓVODAIBEVÉTEL!D50)</f>
        <v>0</v>
      </c>
      <c r="E50" s="270">
        <f>SUM(ÖNKORMÁNYZATIBEVÉTEL:ÓVODAIBEVÉTEL!E50)</f>
        <v>0</v>
      </c>
      <c r="F50" s="270">
        <f>SUM(ÖNKORMÁNYZATIBEVÉTEL:ÓVODAIBEVÉTEL!F50)</f>
        <v>0</v>
      </c>
    </row>
    <row r="51" spans="1:6" ht="15" customHeight="1" x14ac:dyDescent="0.2">
      <c r="A51" s="217" t="s">
        <v>438</v>
      </c>
      <c r="B51" s="223" t="s">
        <v>256</v>
      </c>
      <c r="C51" s="270">
        <f>SUM(ÖNKORMÁNYZATIBEVÉTEL:ÓVODAIBEVÉTEL!C51)</f>
        <v>0</v>
      </c>
      <c r="D51" s="270">
        <f>SUM(ÖNKORMÁNYZATIBEVÉTEL:ÓVODAIBEVÉTEL!D51)</f>
        <v>0</v>
      </c>
      <c r="E51" s="270">
        <f>SUM(ÖNKORMÁNYZATIBEVÉTEL:ÓVODAIBEVÉTEL!E51)</f>
        <v>0</v>
      </c>
      <c r="F51" s="270">
        <f>SUM(ÖNKORMÁNYZATIBEVÉTEL:ÓVODAIBEVÉTEL!F51)</f>
        <v>0</v>
      </c>
    </row>
    <row r="52" spans="1:6" ht="15" customHeight="1" x14ac:dyDescent="0.2">
      <c r="A52" s="217" t="s">
        <v>439</v>
      </c>
      <c r="B52" s="223" t="s">
        <v>257</v>
      </c>
      <c r="C52" s="270">
        <f>SUM(ÖNKORMÁNYZATIBEVÉTEL:ÓVODAIBEVÉTEL!C52)</f>
        <v>0</v>
      </c>
      <c r="D52" s="270">
        <f>SUM(ÖNKORMÁNYZATIBEVÉTEL:ÓVODAIBEVÉTEL!D52)</f>
        <v>0</v>
      </c>
      <c r="E52" s="270">
        <f>SUM(ÖNKORMÁNYZATIBEVÉTEL:ÓVODAIBEVÉTEL!E52)</f>
        <v>0</v>
      </c>
      <c r="F52" s="270">
        <f>SUM(ÖNKORMÁNYZATIBEVÉTEL:ÓVODAIBEVÉTEL!F52)</f>
        <v>0</v>
      </c>
    </row>
    <row r="53" spans="1:6" ht="15" customHeight="1" x14ac:dyDescent="0.2">
      <c r="A53" s="217" t="s">
        <v>440</v>
      </c>
      <c r="B53" s="223" t="s">
        <v>258</v>
      </c>
      <c r="C53" s="270">
        <f>SUM(ÖNKORMÁNYZATIBEVÉTEL:ÓVODAIBEVÉTEL!C53)</f>
        <v>0</v>
      </c>
      <c r="D53" s="270">
        <f>SUM(ÖNKORMÁNYZATIBEVÉTEL:ÓVODAIBEVÉTEL!D53)</f>
        <v>0</v>
      </c>
      <c r="E53" s="270">
        <f>SUM(ÖNKORMÁNYZATIBEVÉTEL:ÓVODAIBEVÉTEL!E53)</f>
        <v>0</v>
      </c>
      <c r="F53" s="270">
        <f>SUM(ÖNKORMÁNYZATIBEVÉTEL:ÓVODAIBEVÉTEL!F53)</f>
        <v>0</v>
      </c>
    </row>
    <row r="54" spans="1:6" s="222" customFormat="1" ht="15" customHeight="1" x14ac:dyDescent="0.2">
      <c r="A54" s="224" t="s">
        <v>476</v>
      </c>
      <c r="B54" s="238" t="s">
        <v>259</v>
      </c>
      <c r="C54" s="271">
        <f>SUM(ÖNKORMÁNYZATIBEVÉTEL:ÓVODAIBEVÉTEL!C54)</f>
        <v>0</v>
      </c>
      <c r="D54" s="271">
        <f>SUM(ÖNKORMÁNYZATIBEVÉTEL:ÓVODAIBEVÉTEL!D54)</f>
        <v>91138</v>
      </c>
      <c r="E54" s="271">
        <f>SUM(ÖNKORMÁNYZATIBEVÉTEL:ÓVODAIBEVÉTEL!E54)</f>
        <v>0</v>
      </c>
      <c r="F54" s="271">
        <f>SUM(ÖNKORMÁNYZATIBEVÉTEL:ÓVODAIBEVÉTEL!F54)</f>
        <v>91138</v>
      </c>
    </row>
    <row r="55" spans="1:6" ht="15" customHeight="1" x14ac:dyDescent="0.2">
      <c r="A55" s="227" t="s">
        <v>457</v>
      </c>
      <c r="B55" s="223" t="s">
        <v>298</v>
      </c>
      <c r="C55" s="270">
        <f>SUM(ÖNKORMÁNYZATIBEVÉTEL:ÓVODAIBEVÉTEL!C55)</f>
        <v>0</v>
      </c>
      <c r="D55" s="270">
        <f>SUM(ÖNKORMÁNYZATIBEVÉTEL:ÓVODAIBEVÉTEL!D55)</f>
        <v>0</v>
      </c>
      <c r="E55" s="270">
        <f>SUM(ÖNKORMÁNYZATIBEVÉTEL:ÓVODAIBEVÉTEL!E55)</f>
        <v>0</v>
      </c>
      <c r="F55" s="270">
        <f>SUM(ÖNKORMÁNYZATIBEVÉTEL:ÓVODAIBEVÉTEL!F55)</f>
        <v>0</v>
      </c>
    </row>
    <row r="56" spans="1:6" ht="15" customHeight="1" x14ac:dyDescent="0.2">
      <c r="A56" s="227" t="s">
        <v>458</v>
      </c>
      <c r="B56" s="223" t="s">
        <v>299</v>
      </c>
      <c r="C56" s="270">
        <f>SUM(ÖNKORMÁNYZATIBEVÉTEL:ÓVODAIBEVÉTEL!C56)</f>
        <v>0</v>
      </c>
      <c r="D56" s="270">
        <f>SUM(ÖNKORMÁNYZATIBEVÉTEL:ÓVODAIBEVÉTEL!D56)</f>
        <v>4000</v>
      </c>
      <c r="E56" s="270">
        <f>SUM(ÖNKORMÁNYZATIBEVÉTEL:ÓVODAIBEVÉTEL!E56)</f>
        <v>0</v>
      </c>
      <c r="F56" s="270">
        <f>SUM(ÖNKORMÁNYZATIBEVÉTEL:ÓVODAIBEVÉTEL!F56)</f>
        <v>4000</v>
      </c>
    </row>
    <row r="57" spans="1:6" ht="15" customHeight="1" x14ac:dyDescent="0.2">
      <c r="A57" s="227" t="s">
        <v>300</v>
      </c>
      <c r="B57" s="223" t="s">
        <v>301</v>
      </c>
      <c r="C57" s="270">
        <f>SUM(ÖNKORMÁNYZATIBEVÉTEL:ÓVODAIBEVÉTEL!C57)</f>
        <v>0</v>
      </c>
      <c r="D57" s="270">
        <f>SUM(ÖNKORMÁNYZATIBEVÉTEL:ÓVODAIBEVÉTEL!D57)</f>
        <v>1080</v>
      </c>
      <c r="E57" s="270">
        <f>SUM(ÖNKORMÁNYZATIBEVÉTEL:ÓVODAIBEVÉTEL!E57)</f>
        <v>0</v>
      </c>
      <c r="F57" s="270">
        <f>SUM(ÖNKORMÁNYZATIBEVÉTEL:ÓVODAIBEVÉTEL!F57)</f>
        <v>1080</v>
      </c>
    </row>
    <row r="58" spans="1:6" ht="15" customHeight="1" x14ac:dyDescent="0.2">
      <c r="A58" s="227" t="s">
        <v>459</v>
      </c>
      <c r="B58" s="223" t="s">
        <v>302</v>
      </c>
      <c r="C58" s="270">
        <f>SUM(ÖNKORMÁNYZATIBEVÉTEL:ÓVODAIBEVÉTEL!C58)</f>
        <v>0</v>
      </c>
      <c r="D58" s="270">
        <f>SUM(ÖNKORMÁNYZATIBEVÉTEL:ÓVODAIBEVÉTEL!D58)</f>
        <v>0</v>
      </c>
      <c r="E58" s="270">
        <f>SUM(ÖNKORMÁNYZATIBEVÉTEL:ÓVODAIBEVÉTEL!E58)</f>
        <v>0</v>
      </c>
      <c r="F58" s="270">
        <f>SUM(ÖNKORMÁNYZATIBEVÉTEL:ÓVODAIBEVÉTEL!F58)</f>
        <v>0</v>
      </c>
    </row>
    <row r="59" spans="1:6" ht="15" customHeight="1" x14ac:dyDescent="0.2">
      <c r="A59" s="227" t="s">
        <v>303</v>
      </c>
      <c r="B59" s="223" t="s">
        <v>304</v>
      </c>
      <c r="C59" s="270">
        <f>SUM(ÖNKORMÁNYZATIBEVÉTEL:ÓVODAIBEVÉTEL!C59)</f>
        <v>0</v>
      </c>
      <c r="D59" s="270">
        <f>SUM(ÖNKORMÁNYZATIBEVÉTEL:ÓVODAIBEVÉTEL!D59)</f>
        <v>0</v>
      </c>
      <c r="E59" s="270">
        <f>SUM(ÖNKORMÁNYZATIBEVÉTEL:ÓVODAIBEVÉTEL!E59)</f>
        <v>0</v>
      </c>
      <c r="F59" s="270">
        <f>SUM(ÖNKORMÁNYZATIBEVÉTEL:ÓVODAIBEVÉTEL!F59)</f>
        <v>0</v>
      </c>
    </row>
    <row r="60" spans="1:6" s="222" customFormat="1" ht="15" customHeight="1" x14ac:dyDescent="0.2">
      <c r="A60" s="224" t="s">
        <v>481</v>
      </c>
      <c r="B60" s="238" t="s">
        <v>305</v>
      </c>
      <c r="C60" s="271">
        <f>SUM(ÖNKORMÁNYZATIBEVÉTEL:ÓVODAIBEVÉTEL!C60)</f>
        <v>0</v>
      </c>
      <c r="D60" s="271">
        <v>5080</v>
      </c>
      <c r="E60" s="271">
        <f>SUM(ÖNKORMÁNYZATIBEVÉTEL:ÓVODAIBEVÉTEL!E60)</f>
        <v>0</v>
      </c>
      <c r="F60" s="271">
        <v>5080</v>
      </c>
    </row>
    <row r="61" spans="1:6" ht="15" customHeight="1" x14ac:dyDescent="0.2">
      <c r="A61" s="227" t="s">
        <v>311</v>
      </c>
      <c r="B61" s="223" t="s">
        <v>312</v>
      </c>
      <c r="C61" s="270">
        <f>SUM(ÖNKORMÁNYZATIBEVÉTEL:ÓVODAIBEVÉTEL!C61)</f>
        <v>0</v>
      </c>
      <c r="D61" s="270"/>
      <c r="E61" s="270">
        <f>SUM(ÖNKORMÁNYZATIBEVÉTEL:ÓVODAIBEVÉTEL!E61)</f>
        <v>0</v>
      </c>
      <c r="F61" s="270"/>
    </row>
    <row r="62" spans="1:6" ht="15" customHeight="1" x14ac:dyDescent="0.2">
      <c r="A62" s="217" t="s">
        <v>462</v>
      </c>
      <c r="B62" s="223" t="s">
        <v>313</v>
      </c>
      <c r="C62" s="270">
        <f>SUM(ÖNKORMÁNYZATIBEVÉTEL:ÓVODAIBEVÉTEL!C62)</f>
        <v>0</v>
      </c>
      <c r="D62" s="270">
        <f>SUM(ÖNKORMÁNYZATIBEVÉTEL:ÓVODAIBEVÉTEL!D62)</f>
        <v>0</v>
      </c>
      <c r="E62" s="270">
        <f>SUM(ÖNKORMÁNYZATIBEVÉTEL:ÓVODAIBEVÉTEL!E62)</f>
        <v>0</v>
      </c>
      <c r="F62" s="270">
        <f>SUM(ÖNKORMÁNYZATIBEVÉTEL:ÓVODAIBEVÉTEL!F62)</f>
        <v>0</v>
      </c>
    </row>
    <row r="63" spans="1:6" ht="15" customHeight="1" x14ac:dyDescent="0.2">
      <c r="A63" s="227" t="s">
        <v>463</v>
      </c>
      <c r="B63" s="223" t="s">
        <v>314</v>
      </c>
      <c r="C63" s="270">
        <f>SUM(ÖNKORMÁNYZATIBEVÉTEL:ÓVODAIBEVÉTEL!C63)</f>
        <v>0</v>
      </c>
      <c r="D63" s="270">
        <f>SUM(ÖNKORMÁNYZATIBEVÉTEL:ÓVODAIBEVÉTEL!D63)</f>
        <v>0</v>
      </c>
      <c r="E63" s="270">
        <f>SUM(ÖNKORMÁNYZATIBEVÉTEL:ÓVODAIBEVÉTEL!E63)</f>
        <v>0</v>
      </c>
      <c r="F63" s="270">
        <f>SUM(ÖNKORMÁNYZATIBEVÉTEL:ÓVODAIBEVÉTEL!F63)</f>
        <v>0</v>
      </c>
    </row>
    <row r="64" spans="1:6" s="222" customFormat="1" ht="15" customHeight="1" x14ac:dyDescent="0.2">
      <c r="A64" s="224" t="s">
        <v>484</v>
      </c>
      <c r="B64" s="238" t="s">
        <v>315</v>
      </c>
      <c r="C64" s="271">
        <f>SUM(ÖNKORMÁNYZATIBEVÉTEL:ÓVODAIBEVÉTEL!C64)</f>
        <v>0</v>
      </c>
      <c r="D64" s="271">
        <f>SUM(ÖNKORMÁNYZATIBEVÉTEL:ÓVODAIBEVÉTEL!D64)</f>
        <v>10680</v>
      </c>
      <c r="E64" s="271">
        <f>SUM(ÖNKORMÁNYZATIBEVÉTEL:ÓVODAIBEVÉTEL!E64)</f>
        <v>0</v>
      </c>
      <c r="F64" s="271">
        <f>SUM(ÖNKORMÁNYZATIBEVÉTEL:ÓVODAIBEVÉTEL!F64)</f>
        <v>10680</v>
      </c>
    </row>
    <row r="65" spans="1:6" s="222" customFormat="1" ht="15" customHeight="1" x14ac:dyDescent="0.2">
      <c r="A65" s="232" t="s">
        <v>538</v>
      </c>
      <c r="B65" s="272"/>
      <c r="C65" s="273">
        <f>C54+C60+C64</f>
        <v>0</v>
      </c>
      <c r="D65" s="273">
        <f t="shared" ref="D65:F65" si="1">D54+D60+D64</f>
        <v>106898</v>
      </c>
      <c r="E65" s="273">
        <f t="shared" si="1"/>
        <v>0</v>
      </c>
      <c r="F65" s="273">
        <f t="shared" si="1"/>
        <v>106898</v>
      </c>
    </row>
    <row r="66" spans="1:6" s="222" customFormat="1" x14ac:dyDescent="0.2">
      <c r="A66" s="274" t="s">
        <v>483</v>
      </c>
      <c r="B66" s="242" t="s">
        <v>316</v>
      </c>
      <c r="C66" s="275">
        <v>142274</v>
      </c>
      <c r="D66" s="275">
        <v>147528</v>
      </c>
      <c r="E66" s="275">
        <f>SUM(ÖNKORMÁNYZATIBEVÉTEL:ÓVODAIBEVÉTEL!E66)</f>
        <v>0</v>
      </c>
      <c r="F66" s="275">
        <v>289802</v>
      </c>
    </row>
    <row r="67" spans="1:6" s="222" customFormat="1" x14ac:dyDescent="0.2">
      <c r="A67" s="276" t="s">
        <v>547</v>
      </c>
      <c r="B67" s="277"/>
      <c r="C67" s="278">
        <v>142274</v>
      </c>
      <c r="D67" s="278">
        <v>40630</v>
      </c>
      <c r="E67" s="278">
        <f>SUM(ÖNKORMÁNYZATIBEVÉTEL:ÓVODAIBEVÉTEL!E67)</f>
        <v>0</v>
      </c>
      <c r="F67" s="278">
        <v>182904</v>
      </c>
    </row>
    <row r="68" spans="1:6" s="222" customFormat="1" x14ac:dyDescent="0.2">
      <c r="A68" s="276" t="s">
        <v>548</v>
      </c>
      <c r="B68" s="277"/>
      <c r="C68" s="278">
        <f>SUM(ÖNKORMÁNYZATIBEVÉTEL:ÓVODAIBEVÉTEL!C68)</f>
        <v>0</v>
      </c>
      <c r="D68" s="278">
        <v>106898</v>
      </c>
      <c r="E68" s="278">
        <f>SUM(ÖNKORMÁNYZATIBEVÉTEL:ÓVODAIBEVÉTEL!E68)</f>
        <v>0</v>
      </c>
      <c r="F68" s="278">
        <v>106898</v>
      </c>
    </row>
    <row r="69" spans="1:6" ht="12.75" x14ac:dyDescent="0.2">
      <c r="A69" s="252" t="s">
        <v>465</v>
      </c>
      <c r="B69" s="217" t="s">
        <v>317</v>
      </c>
      <c r="C69" s="270">
        <f>SUM(ÖNKORMÁNYZATIBEVÉTEL:ÓVODAIBEVÉTEL!C69)</f>
        <v>0</v>
      </c>
      <c r="D69" s="270">
        <f>SUM(ÖNKORMÁNYZATIBEVÉTEL:ÓVODAIBEVÉTEL!D69)</f>
        <v>0</v>
      </c>
      <c r="E69" s="270">
        <f>SUM(ÖNKORMÁNYZATIBEVÉTEL:ÓVODAIBEVÉTEL!E69)</f>
        <v>0</v>
      </c>
      <c r="F69" s="270">
        <f>SUM(ÖNKORMÁNYZATIBEVÉTEL:ÓVODAIBEVÉTEL!F69)</f>
        <v>0</v>
      </c>
    </row>
    <row r="70" spans="1:6" ht="12.75" x14ac:dyDescent="0.2">
      <c r="A70" s="227" t="s">
        <v>318</v>
      </c>
      <c r="B70" s="217" t="s">
        <v>319</v>
      </c>
      <c r="C70" s="270">
        <f>SUM(ÖNKORMÁNYZATIBEVÉTEL:ÓVODAIBEVÉTEL!C70)</f>
        <v>0</v>
      </c>
      <c r="D70" s="270">
        <f>SUM(ÖNKORMÁNYZATIBEVÉTEL:ÓVODAIBEVÉTEL!D70)</f>
        <v>0</v>
      </c>
      <c r="E70" s="270">
        <f>SUM(ÖNKORMÁNYZATIBEVÉTEL:ÓVODAIBEVÉTEL!E70)</f>
        <v>0</v>
      </c>
      <c r="F70" s="270">
        <f>SUM(ÖNKORMÁNYZATIBEVÉTEL:ÓVODAIBEVÉTEL!F70)</f>
        <v>0</v>
      </c>
    </row>
    <row r="71" spans="1:6" ht="12.75" x14ac:dyDescent="0.2">
      <c r="A71" s="252" t="s">
        <v>466</v>
      </c>
      <c r="B71" s="217" t="s">
        <v>320</v>
      </c>
      <c r="C71" s="270">
        <f>SUM(ÖNKORMÁNYZATIBEVÉTEL:ÓVODAIBEVÉTEL!C71)</f>
        <v>0</v>
      </c>
      <c r="D71" s="270">
        <f>SUM(ÖNKORMÁNYZATIBEVÉTEL:ÓVODAIBEVÉTEL!D71)</f>
        <v>0</v>
      </c>
      <c r="E71" s="270">
        <f>SUM(ÖNKORMÁNYZATIBEVÉTEL:ÓVODAIBEVÉTEL!E71)</f>
        <v>0</v>
      </c>
      <c r="F71" s="270">
        <f>SUM(ÖNKORMÁNYZATIBEVÉTEL:ÓVODAIBEVÉTEL!F71)</f>
        <v>0</v>
      </c>
    </row>
    <row r="72" spans="1:6" s="222" customFormat="1" x14ac:dyDescent="0.2">
      <c r="A72" s="229" t="s">
        <v>485</v>
      </c>
      <c r="B72" s="224" t="s">
        <v>321</v>
      </c>
      <c r="C72" s="271">
        <f>SUM(ÖNKORMÁNYZATIBEVÉTEL:ÓVODAIBEVÉTEL!C72)</f>
        <v>0</v>
      </c>
      <c r="D72" s="271">
        <f>SUM(ÖNKORMÁNYZATIBEVÉTEL:ÓVODAIBEVÉTEL!D72)</f>
        <v>0</v>
      </c>
      <c r="E72" s="271">
        <f>SUM(ÖNKORMÁNYZATIBEVÉTEL:ÓVODAIBEVÉTEL!E72)</f>
        <v>0</v>
      </c>
      <c r="F72" s="271">
        <f>SUM(ÖNKORMÁNYZATIBEVÉTEL:ÓVODAIBEVÉTEL!F72)</f>
        <v>0</v>
      </c>
    </row>
    <row r="73" spans="1:6" ht="12.75" x14ac:dyDescent="0.2">
      <c r="A73" s="227" t="s">
        <v>467</v>
      </c>
      <c r="B73" s="217" t="s">
        <v>322</v>
      </c>
      <c r="C73" s="270">
        <f>SUM(ÖNKORMÁNYZATIBEVÉTEL:ÓVODAIBEVÉTEL!C73)</f>
        <v>0</v>
      </c>
      <c r="D73" s="270">
        <f>SUM(ÖNKORMÁNYZATIBEVÉTEL:ÓVODAIBEVÉTEL!D73)</f>
        <v>0</v>
      </c>
      <c r="E73" s="270">
        <f>SUM(ÖNKORMÁNYZATIBEVÉTEL:ÓVODAIBEVÉTEL!E73)</f>
        <v>0</v>
      </c>
      <c r="F73" s="270">
        <f>SUM(ÖNKORMÁNYZATIBEVÉTEL:ÓVODAIBEVÉTEL!F73)</f>
        <v>0</v>
      </c>
    </row>
    <row r="74" spans="1:6" ht="12.75" x14ac:dyDescent="0.2">
      <c r="A74" s="252" t="s">
        <v>323</v>
      </c>
      <c r="B74" s="217" t="s">
        <v>324</v>
      </c>
      <c r="C74" s="270">
        <f>SUM(ÖNKORMÁNYZATIBEVÉTEL:ÓVODAIBEVÉTEL!C74)</f>
        <v>0</v>
      </c>
      <c r="D74" s="270">
        <f>SUM(ÖNKORMÁNYZATIBEVÉTEL:ÓVODAIBEVÉTEL!D74)</f>
        <v>0</v>
      </c>
      <c r="E74" s="270">
        <f>SUM(ÖNKORMÁNYZATIBEVÉTEL:ÓVODAIBEVÉTEL!E74)</f>
        <v>0</v>
      </c>
      <c r="F74" s="270">
        <f>SUM(ÖNKORMÁNYZATIBEVÉTEL:ÓVODAIBEVÉTEL!F74)</f>
        <v>0</v>
      </c>
    </row>
    <row r="75" spans="1:6" ht="12.75" x14ac:dyDescent="0.2">
      <c r="A75" s="227" t="s">
        <v>468</v>
      </c>
      <c r="B75" s="217" t="s">
        <v>325</v>
      </c>
      <c r="C75" s="270">
        <f>SUM(ÖNKORMÁNYZATIBEVÉTEL:ÓVODAIBEVÉTEL!C75)</f>
        <v>0</v>
      </c>
      <c r="D75" s="270">
        <f>SUM(ÖNKORMÁNYZATIBEVÉTEL:ÓVODAIBEVÉTEL!D75)</f>
        <v>0</v>
      </c>
      <c r="E75" s="270">
        <f>SUM(ÖNKORMÁNYZATIBEVÉTEL:ÓVODAIBEVÉTEL!E75)</f>
        <v>0</v>
      </c>
      <c r="F75" s="270">
        <f>SUM(ÖNKORMÁNYZATIBEVÉTEL:ÓVODAIBEVÉTEL!F75)</f>
        <v>0</v>
      </c>
    </row>
    <row r="76" spans="1:6" ht="12.75" x14ac:dyDescent="0.2">
      <c r="A76" s="252" t="s">
        <v>326</v>
      </c>
      <c r="B76" s="217" t="s">
        <v>327</v>
      </c>
      <c r="C76" s="270">
        <f>SUM(ÖNKORMÁNYZATIBEVÉTEL:ÓVODAIBEVÉTEL!C76)</f>
        <v>0</v>
      </c>
      <c r="D76" s="270">
        <f>SUM(ÖNKORMÁNYZATIBEVÉTEL:ÓVODAIBEVÉTEL!D76)</f>
        <v>0</v>
      </c>
      <c r="E76" s="270">
        <f>SUM(ÖNKORMÁNYZATIBEVÉTEL:ÓVODAIBEVÉTEL!E76)</f>
        <v>0</v>
      </c>
      <c r="F76" s="270">
        <f>SUM(ÖNKORMÁNYZATIBEVÉTEL:ÓVODAIBEVÉTEL!F76)</f>
        <v>0</v>
      </c>
    </row>
    <row r="77" spans="1:6" s="222" customFormat="1" x14ac:dyDescent="0.2">
      <c r="A77" s="256" t="s">
        <v>486</v>
      </c>
      <c r="B77" s="224" t="s">
        <v>328</v>
      </c>
      <c r="C77" s="271">
        <f>SUM(ÖNKORMÁNYZATIBEVÉTEL:ÓVODAIBEVÉTEL!C77)</f>
        <v>0</v>
      </c>
      <c r="D77" s="271">
        <f>SUM(ÖNKORMÁNYZATIBEVÉTEL:ÓVODAIBEVÉTEL!D77)</f>
        <v>0</v>
      </c>
      <c r="E77" s="271">
        <f>SUM(ÖNKORMÁNYZATIBEVÉTEL:ÓVODAIBEVÉTEL!E77)</f>
        <v>0</v>
      </c>
      <c r="F77" s="271">
        <f>SUM(ÖNKORMÁNYZATIBEVÉTEL:ÓVODAIBEVÉTEL!F77)</f>
        <v>0</v>
      </c>
    </row>
    <row r="78" spans="1:6" ht="12.75" x14ac:dyDescent="0.2">
      <c r="A78" s="217" t="s">
        <v>545</v>
      </c>
      <c r="B78" s="217" t="s">
        <v>329</v>
      </c>
      <c r="C78" s="270">
        <v>8867</v>
      </c>
      <c r="D78" s="270">
        <f>SUM(ÖNKORMÁNYZATIBEVÉTEL:ÓVODAIBEVÉTEL!D78)</f>
        <v>0</v>
      </c>
      <c r="E78" s="270">
        <f>SUM(ÖNKORMÁNYZATIBEVÉTEL:ÓVODAIBEVÉTEL!E78)</f>
        <v>0</v>
      </c>
      <c r="F78" s="270">
        <v>8867</v>
      </c>
    </row>
    <row r="79" spans="1:6" ht="12.75" x14ac:dyDescent="0.2">
      <c r="A79" s="217" t="s">
        <v>546</v>
      </c>
      <c r="B79" s="217" t="s">
        <v>329</v>
      </c>
      <c r="C79" s="270"/>
      <c r="D79" s="270">
        <f>SUM(ÖNKORMÁNYZATIBEVÉTEL:ÓVODAIBEVÉTEL!D79)</f>
        <v>0</v>
      </c>
      <c r="E79" s="270">
        <f>SUM(ÖNKORMÁNYZATIBEVÉTEL:ÓVODAIBEVÉTEL!E79)</f>
        <v>0</v>
      </c>
      <c r="F79" s="270"/>
    </row>
    <row r="80" spans="1:6" ht="12.75" x14ac:dyDescent="0.2">
      <c r="A80" s="217" t="s">
        <v>543</v>
      </c>
      <c r="B80" s="217" t="s">
        <v>330</v>
      </c>
      <c r="C80" s="270"/>
      <c r="D80" s="270">
        <f>SUM(ÖNKORMÁNYZATIBEVÉTEL:ÓVODAIBEVÉTEL!D80)</f>
        <v>0</v>
      </c>
      <c r="E80" s="270">
        <f>SUM(ÖNKORMÁNYZATIBEVÉTEL:ÓVODAIBEVÉTEL!E80)</f>
        <v>0</v>
      </c>
      <c r="F80" s="270"/>
    </row>
    <row r="81" spans="1:6" ht="12.75" x14ac:dyDescent="0.2">
      <c r="A81" s="217" t="s">
        <v>544</v>
      </c>
      <c r="B81" s="217" t="s">
        <v>330</v>
      </c>
      <c r="C81" s="270">
        <f>SUM(ÖNKORMÁNYZATIBEVÉTEL:ÓVODAIBEVÉTEL!C81)</f>
        <v>0</v>
      </c>
      <c r="D81" s="270">
        <f>SUM(ÖNKORMÁNYZATIBEVÉTEL:ÓVODAIBEVÉTEL!D81)</f>
        <v>0</v>
      </c>
      <c r="E81" s="270">
        <f>SUM(ÖNKORMÁNYZATIBEVÉTEL:ÓVODAIBEVÉTEL!E81)</f>
        <v>0</v>
      </c>
      <c r="F81" s="270">
        <f>SUM(ÖNKORMÁNYZATIBEVÉTEL:ÓVODAIBEVÉTEL!F81)</f>
        <v>0</v>
      </c>
    </row>
    <row r="82" spans="1:6" s="222" customFormat="1" x14ac:dyDescent="0.2">
      <c r="A82" s="224" t="s">
        <v>487</v>
      </c>
      <c r="B82" s="224" t="s">
        <v>331</v>
      </c>
      <c r="C82" s="271">
        <v>8867</v>
      </c>
      <c r="D82" s="271">
        <f>SUM(ÖNKORMÁNYZATIBEVÉTEL:ÓVODAIBEVÉTEL!D82)</f>
        <v>0</v>
      </c>
      <c r="E82" s="271">
        <f>SUM(ÖNKORMÁNYZATIBEVÉTEL:ÓVODAIBEVÉTEL!E82)</f>
        <v>0</v>
      </c>
      <c r="F82" s="271">
        <v>8867</v>
      </c>
    </row>
    <row r="83" spans="1:6" ht="12.75" x14ac:dyDescent="0.2">
      <c r="A83" s="252" t="s">
        <v>332</v>
      </c>
      <c r="B83" s="217" t="s">
        <v>333</v>
      </c>
      <c r="C83" s="270"/>
      <c r="D83" s="270">
        <f>SUM(ÖNKORMÁNYZATIBEVÉTEL:ÓVODAIBEVÉTEL!D83)</f>
        <v>0</v>
      </c>
      <c r="E83" s="270">
        <f>SUM(ÖNKORMÁNYZATIBEVÉTEL:ÓVODAIBEVÉTEL!E83)</f>
        <v>0</v>
      </c>
      <c r="F83" s="270"/>
    </row>
    <row r="84" spans="1:6" ht="12.75" x14ac:dyDescent="0.2">
      <c r="A84" s="252" t="s">
        <v>334</v>
      </c>
      <c r="B84" s="217" t="s">
        <v>335</v>
      </c>
      <c r="C84" s="270">
        <f>SUM(ÖNKORMÁNYZATIBEVÉTEL:ÓVODAIBEVÉTEL!C84)</f>
        <v>0</v>
      </c>
      <c r="D84" s="270">
        <f>SUM(ÖNKORMÁNYZATIBEVÉTEL:ÓVODAIBEVÉTEL!D84)</f>
        <v>0</v>
      </c>
      <c r="E84" s="270">
        <f>SUM(ÖNKORMÁNYZATIBEVÉTEL:ÓVODAIBEVÉTEL!E84)</f>
        <v>0</v>
      </c>
      <c r="F84" s="270">
        <f>SUM(ÖNKORMÁNYZATIBEVÉTEL:ÓVODAIBEVÉTEL!F84)</f>
        <v>0</v>
      </c>
    </row>
    <row r="85" spans="1:6" ht="12.75" x14ac:dyDescent="0.2">
      <c r="A85" s="252" t="s">
        <v>336</v>
      </c>
      <c r="B85" s="217" t="s">
        <v>337</v>
      </c>
      <c r="C85" s="270">
        <f>SUM(ÖNKORMÁNYZATIBEVÉTEL:ÓVODAIBEVÉTEL!C85)</f>
        <v>74130</v>
      </c>
      <c r="D85" s="270">
        <f>SUM(ÖNKORMÁNYZATIBEVÉTEL:ÓVODAIBEVÉTEL!D85)</f>
        <v>0</v>
      </c>
      <c r="E85" s="270">
        <f>SUM(ÖNKORMÁNYZATIBEVÉTEL:ÓVODAIBEVÉTEL!E85)</f>
        <v>0</v>
      </c>
      <c r="F85" s="270">
        <f>SUM(ÖNKORMÁNYZATIBEVÉTEL:ÓVODAIBEVÉTEL!F85)</f>
        <v>74130</v>
      </c>
    </row>
    <row r="86" spans="1:6" ht="12.75" x14ac:dyDescent="0.2">
      <c r="A86" s="252" t="s">
        <v>338</v>
      </c>
      <c r="B86" s="217" t="s">
        <v>339</v>
      </c>
      <c r="C86" s="270">
        <f>SUM(ÖNKORMÁNYZATIBEVÉTEL:ÓVODAIBEVÉTEL!C86)</f>
        <v>0</v>
      </c>
      <c r="D86" s="270">
        <f>SUM(ÖNKORMÁNYZATIBEVÉTEL:ÓVODAIBEVÉTEL!D86)</f>
        <v>0</v>
      </c>
      <c r="E86" s="270">
        <f>SUM(ÖNKORMÁNYZATIBEVÉTEL:ÓVODAIBEVÉTEL!E86)</f>
        <v>0</v>
      </c>
      <c r="F86" s="270">
        <f>SUM(ÖNKORMÁNYZATIBEVÉTEL:ÓVODAIBEVÉTEL!F86)</f>
        <v>0</v>
      </c>
    </row>
    <row r="87" spans="1:6" ht="12.75" x14ac:dyDescent="0.2">
      <c r="A87" s="227" t="s">
        <v>469</v>
      </c>
      <c r="B87" s="217" t="s">
        <v>340</v>
      </c>
      <c r="C87" s="270">
        <f>SUM(ÖNKORMÁNYZATIBEVÉTEL:ÓVODAIBEVÉTEL!C87)</f>
        <v>0</v>
      </c>
      <c r="D87" s="270">
        <f>SUM(ÖNKORMÁNYZATIBEVÉTEL:ÓVODAIBEVÉTEL!D87)</f>
        <v>0</v>
      </c>
      <c r="E87" s="270">
        <f>SUM(ÖNKORMÁNYZATIBEVÉTEL:ÓVODAIBEVÉTEL!E87)</f>
        <v>0</v>
      </c>
      <c r="F87" s="270">
        <f>SUM(ÖNKORMÁNYZATIBEVÉTEL:ÓVODAIBEVÉTEL!F87)</f>
        <v>0</v>
      </c>
    </row>
    <row r="88" spans="1:6" s="222" customFormat="1" x14ac:dyDescent="0.2">
      <c r="A88" s="229" t="s">
        <v>488</v>
      </c>
      <c r="B88" s="224" t="s">
        <v>341</v>
      </c>
      <c r="C88" s="271">
        <f>SUM(ÖNKORMÁNYZATIBEVÉTEL:ÓVODAIBEVÉTEL!C88)</f>
        <v>74130</v>
      </c>
      <c r="D88" s="271">
        <f>SUM(ÖNKORMÁNYZATIBEVÉTEL:ÓVODAIBEVÉTEL!D88)</f>
        <v>0</v>
      </c>
      <c r="E88" s="271">
        <f>SUM(ÖNKORMÁNYZATIBEVÉTEL:ÓVODAIBEVÉTEL!E88)</f>
        <v>0</v>
      </c>
      <c r="F88" s="271">
        <f>SUM(ÖNKORMÁNYZATIBEVÉTEL:ÓVODAIBEVÉTEL!F88)</f>
        <v>74130</v>
      </c>
    </row>
    <row r="89" spans="1:6" ht="12.75" x14ac:dyDescent="0.2">
      <c r="A89" s="227" t="s">
        <v>342</v>
      </c>
      <c r="B89" s="217" t="s">
        <v>343</v>
      </c>
      <c r="C89" s="270">
        <f>SUM(ÖNKORMÁNYZATIBEVÉTEL:ÓVODAIBEVÉTEL!C89)</f>
        <v>0</v>
      </c>
      <c r="D89" s="270">
        <f>SUM(ÖNKORMÁNYZATIBEVÉTEL:ÓVODAIBEVÉTEL!D89)</f>
        <v>0</v>
      </c>
      <c r="E89" s="270">
        <f>SUM(ÖNKORMÁNYZATIBEVÉTEL:ÓVODAIBEVÉTEL!E89)</f>
        <v>0</v>
      </c>
      <c r="F89" s="270">
        <f>SUM(ÖNKORMÁNYZATIBEVÉTEL:ÓVODAIBEVÉTEL!F89)</f>
        <v>0</v>
      </c>
    </row>
    <row r="90" spans="1:6" ht="12.75" x14ac:dyDescent="0.2">
      <c r="A90" s="227" t="s">
        <v>344</v>
      </c>
      <c r="B90" s="217" t="s">
        <v>345</v>
      </c>
      <c r="C90" s="270">
        <f>SUM(ÖNKORMÁNYZATIBEVÉTEL:ÓVODAIBEVÉTEL!C90)</f>
        <v>0</v>
      </c>
      <c r="D90" s="270">
        <f>SUM(ÖNKORMÁNYZATIBEVÉTEL:ÓVODAIBEVÉTEL!D90)</f>
        <v>0</v>
      </c>
      <c r="E90" s="270">
        <f>SUM(ÖNKORMÁNYZATIBEVÉTEL:ÓVODAIBEVÉTEL!E90)</f>
        <v>0</v>
      </c>
      <c r="F90" s="270">
        <f>SUM(ÖNKORMÁNYZATIBEVÉTEL:ÓVODAIBEVÉTEL!F90)</f>
        <v>0</v>
      </c>
    </row>
    <row r="91" spans="1:6" ht="12.75" x14ac:dyDescent="0.2">
      <c r="A91" s="252" t="s">
        <v>346</v>
      </c>
      <c r="B91" s="217" t="s">
        <v>347</v>
      </c>
      <c r="C91" s="270">
        <f>SUM(ÖNKORMÁNYZATIBEVÉTEL:ÓVODAIBEVÉTEL!C91)</f>
        <v>0</v>
      </c>
      <c r="D91" s="270">
        <f>SUM(ÖNKORMÁNYZATIBEVÉTEL:ÓVODAIBEVÉTEL!D91)</f>
        <v>0</v>
      </c>
      <c r="E91" s="270">
        <f>SUM(ÖNKORMÁNYZATIBEVÉTEL:ÓVODAIBEVÉTEL!E91)</f>
        <v>0</v>
      </c>
      <c r="F91" s="270">
        <f>SUM(ÖNKORMÁNYZATIBEVÉTEL:ÓVODAIBEVÉTEL!F91)</f>
        <v>0</v>
      </c>
    </row>
    <row r="92" spans="1:6" ht="12.75" x14ac:dyDescent="0.2">
      <c r="A92" s="252" t="s">
        <v>470</v>
      </c>
      <c r="B92" s="217" t="s">
        <v>348</v>
      </c>
      <c r="C92" s="270">
        <f>SUM(ÖNKORMÁNYZATIBEVÉTEL:ÓVODAIBEVÉTEL!C92)</f>
        <v>0</v>
      </c>
      <c r="D92" s="270">
        <f>SUM(ÖNKORMÁNYZATIBEVÉTEL:ÓVODAIBEVÉTEL!D92)</f>
        <v>0</v>
      </c>
      <c r="E92" s="270">
        <f>SUM(ÖNKORMÁNYZATIBEVÉTEL:ÓVODAIBEVÉTEL!E92)</f>
        <v>0</v>
      </c>
      <c r="F92" s="270">
        <f>SUM(ÖNKORMÁNYZATIBEVÉTEL:ÓVODAIBEVÉTEL!F92)</f>
        <v>0</v>
      </c>
    </row>
    <row r="93" spans="1:6" s="222" customFormat="1" x14ac:dyDescent="0.2">
      <c r="A93" s="256" t="s">
        <v>489</v>
      </c>
      <c r="B93" s="224" t="s">
        <v>349</v>
      </c>
      <c r="C93" s="271">
        <f>SUM(ÖNKORMÁNYZATIBEVÉTEL:ÓVODAIBEVÉTEL!C93)</f>
        <v>0</v>
      </c>
      <c r="D93" s="271">
        <f>SUM(ÖNKORMÁNYZATIBEVÉTEL:ÓVODAIBEVÉTEL!D93)</f>
        <v>0</v>
      </c>
      <c r="E93" s="271">
        <f>SUM(ÖNKORMÁNYZATIBEVÉTEL:ÓVODAIBEVÉTEL!E93)</f>
        <v>0</v>
      </c>
      <c r="F93" s="271">
        <f>SUM(ÖNKORMÁNYZATIBEVÉTEL:ÓVODAIBEVÉTEL!F93)</f>
        <v>0</v>
      </c>
    </row>
    <row r="94" spans="1:6" s="222" customFormat="1" x14ac:dyDescent="0.2">
      <c r="A94" s="229" t="s">
        <v>350</v>
      </c>
      <c r="B94" s="224" t="s">
        <v>351</v>
      </c>
      <c r="C94" s="271">
        <f>SUM(ÖNKORMÁNYZATIBEVÉTEL:ÓVODAIBEVÉTEL!C94)</f>
        <v>0</v>
      </c>
      <c r="D94" s="271">
        <f>SUM(ÖNKORMÁNYZATIBEVÉTEL:ÓVODAIBEVÉTEL!D94)</f>
        <v>0</v>
      </c>
      <c r="E94" s="271">
        <f>SUM(ÖNKORMÁNYZATIBEVÉTEL:ÓVODAIBEVÉTEL!E94)</f>
        <v>0</v>
      </c>
      <c r="F94" s="271">
        <f>SUM(ÖNKORMÁNYZATIBEVÉTEL:ÓVODAIBEVÉTEL!F94)</f>
        <v>0</v>
      </c>
    </row>
    <row r="95" spans="1:6" s="222" customFormat="1" x14ac:dyDescent="0.2">
      <c r="A95" s="259" t="s">
        <v>490</v>
      </c>
      <c r="B95" s="260" t="s">
        <v>352</v>
      </c>
      <c r="C95" s="275">
        <v>82997</v>
      </c>
      <c r="D95" s="275">
        <v>0</v>
      </c>
      <c r="E95" s="275">
        <f>SUM(ÖNKORMÁNYZATIBEVÉTEL:ÓVODAIBEVÉTEL!E95)</f>
        <v>0</v>
      </c>
      <c r="F95" s="275">
        <v>82997</v>
      </c>
    </row>
    <row r="96" spans="1:6" s="222" customFormat="1" x14ac:dyDescent="0.2">
      <c r="A96" s="192" t="s">
        <v>472</v>
      </c>
      <c r="B96" s="192"/>
      <c r="C96" s="279">
        <v>225271</v>
      </c>
      <c r="D96" s="279">
        <v>147528</v>
      </c>
      <c r="E96" s="279">
        <f>SUM(ÖNKORMÁNYZATIBEVÉTEL:ÓVODAIBEVÉTEL!E96)</f>
        <v>0</v>
      </c>
      <c r="F96" s="279">
        <v>372799</v>
      </c>
    </row>
  </sheetData>
  <mergeCells count="2">
    <mergeCell ref="A1:F1"/>
    <mergeCell ref="A2:F2"/>
  </mergeCells>
  <phoneticPr fontId="27" type="noConversion"/>
  <pageMargins left="1.55" right="0.27559055118110237" top="0.85" bottom="0.15748031496062992" header="1.05" footer="0.31496062992125984"/>
  <pageSetup paperSize="8" scale="7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7" workbookViewId="0">
      <selection activeCell="D27" sqref="D27"/>
    </sheetView>
  </sheetViews>
  <sheetFormatPr defaultRowHeight="15" x14ac:dyDescent="0.25"/>
  <cols>
    <col min="1" max="1" width="86.28515625" customWidth="1"/>
    <col min="2" max="2" width="28.28515625" customWidth="1"/>
    <col min="3" max="3" width="29.140625" customWidth="1"/>
    <col min="4" max="4" width="18.42578125" style="78" customWidth="1"/>
  </cols>
  <sheetData>
    <row r="1" spans="1:4" ht="25.5" customHeight="1" x14ac:dyDescent="0.25">
      <c r="A1" s="290" t="s">
        <v>688</v>
      </c>
      <c r="B1" s="296"/>
      <c r="C1" s="296"/>
      <c r="D1" s="296"/>
    </row>
    <row r="2" spans="1:4" ht="23.25" customHeight="1" x14ac:dyDescent="0.25">
      <c r="A2" s="297" t="s">
        <v>537</v>
      </c>
      <c r="B2" s="301"/>
      <c r="C2" s="301"/>
      <c r="D2" s="301"/>
    </row>
    <row r="3" spans="1:4" x14ac:dyDescent="0.25">
      <c r="A3" s="1"/>
      <c r="D3" s="78" t="s">
        <v>574</v>
      </c>
    </row>
    <row r="4" spans="1:4" x14ac:dyDescent="0.25">
      <c r="A4" s="1"/>
    </row>
    <row r="5" spans="1:4" s="94" customFormat="1" ht="57.75" customHeight="1" x14ac:dyDescent="0.25">
      <c r="A5" s="125" t="s">
        <v>536</v>
      </c>
      <c r="B5" s="125" t="s">
        <v>558</v>
      </c>
      <c r="C5" s="125" t="s">
        <v>559</v>
      </c>
      <c r="D5" s="95" t="s">
        <v>1</v>
      </c>
    </row>
    <row r="6" spans="1:4" ht="15" customHeight="1" x14ac:dyDescent="0.25">
      <c r="A6" s="55" t="s">
        <v>509</v>
      </c>
      <c r="B6" s="56"/>
      <c r="C6" s="56"/>
      <c r="D6" s="79"/>
    </row>
    <row r="7" spans="1:4" ht="15" customHeight="1" x14ac:dyDescent="0.25">
      <c r="A7" s="55" t="s">
        <v>510</v>
      </c>
      <c r="B7" s="56"/>
      <c r="C7" s="56"/>
      <c r="D7" s="79"/>
    </row>
    <row r="8" spans="1:4" ht="15" customHeight="1" x14ac:dyDescent="0.25">
      <c r="A8" s="55" t="s">
        <v>511</v>
      </c>
      <c r="B8" s="56"/>
      <c r="C8" s="56"/>
      <c r="D8" s="79">
        <f>SUM(B8:C8)</f>
        <v>0</v>
      </c>
    </row>
    <row r="9" spans="1:4" ht="15" customHeight="1" x14ac:dyDescent="0.25">
      <c r="A9" s="55" t="s">
        <v>512</v>
      </c>
      <c r="B9" s="56"/>
      <c r="C9" s="56"/>
      <c r="D9" s="79">
        <f t="shared" ref="D9:D32" si="0">SUM(B9:C9)</f>
        <v>0</v>
      </c>
    </row>
    <row r="10" spans="1:4" s="82" customFormat="1" ht="15" customHeight="1" x14ac:dyDescent="0.25">
      <c r="A10" s="54" t="s">
        <v>531</v>
      </c>
      <c r="B10" s="80"/>
      <c r="C10" s="80"/>
      <c r="D10" s="81">
        <f t="shared" si="0"/>
        <v>0</v>
      </c>
    </row>
    <row r="11" spans="1:4" ht="15" customHeight="1" x14ac:dyDescent="0.25">
      <c r="A11" s="55" t="s">
        <v>513</v>
      </c>
      <c r="B11" s="56"/>
      <c r="C11" s="56"/>
      <c r="D11" s="79">
        <f t="shared" si="0"/>
        <v>0</v>
      </c>
    </row>
    <row r="12" spans="1:4" ht="15" customHeight="1" x14ac:dyDescent="0.25">
      <c r="A12" s="55" t="s">
        <v>514</v>
      </c>
      <c r="B12" s="56"/>
      <c r="C12" s="56"/>
      <c r="D12" s="79">
        <f t="shared" si="0"/>
        <v>0</v>
      </c>
    </row>
    <row r="13" spans="1:4" ht="15" customHeight="1" x14ac:dyDescent="0.25">
      <c r="A13" s="55" t="s">
        <v>515</v>
      </c>
      <c r="B13" s="56"/>
      <c r="C13" s="56"/>
      <c r="D13" s="79">
        <f t="shared" si="0"/>
        <v>0</v>
      </c>
    </row>
    <row r="14" spans="1:4" ht="15" customHeight="1" x14ac:dyDescent="0.25">
      <c r="A14" s="55" t="s">
        <v>516</v>
      </c>
      <c r="B14" s="56"/>
      <c r="C14" s="56">
        <v>3</v>
      </c>
      <c r="D14" s="79">
        <f t="shared" si="0"/>
        <v>3</v>
      </c>
    </row>
    <row r="15" spans="1:4" ht="15" customHeight="1" x14ac:dyDescent="0.25">
      <c r="A15" s="55" t="s">
        <v>517</v>
      </c>
      <c r="B15" s="56"/>
      <c r="C15" s="56">
        <v>5</v>
      </c>
      <c r="D15" s="79">
        <f t="shared" si="0"/>
        <v>5</v>
      </c>
    </row>
    <row r="16" spans="1:4" ht="15" customHeight="1" x14ac:dyDescent="0.25">
      <c r="A16" s="55" t="s">
        <v>518</v>
      </c>
      <c r="B16" s="56">
        <v>1</v>
      </c>
      <c r="C16" s="56">
        <v>9</v>
      </c>
      <c r="D16" s="79">
        <f t="shared" si="0"/>
        <v>10</v>
      </c>
    </row>
    <row r="17" spans="1:4" ht="15" customHeight="1" x14ac:dyDescent="0.25">
      <c r="A17" s="55" t="s">
        <v>519</v>
      </c>
      <c r="B17" s="56"/>
      <c r="C17" s="56"/>
      <c r="D17" s="79">
        <f t="shared" si="0"/>
        <v>0</v>
      </c>
    </row>
    <row r="18" spans="1:4" s="82" customFormat="1" ht="15" customHeight="1" x14ac:dyDescent="0.25">
      <c r="A18" s="54" t="s">
        <v>532</v>
      </c>
      <c r="B18" s="80">
        <v>1</v>
      </c>
      <c r="C18" s="80">
        <v>17</v>
      </c>
      <c r="D18" s="81">
        <f t="shared" si="0"/>
        <v>18</v>
      </c>
    </row>
    <row r="19" spans="1:4" ht="15" customHeight="1" x14ac:dyDescent="0.25">
      <c r="A19" s="55" t="s">
        <v>520</v>
      </c>
      <c r="B19" s="56">
        <v>3</v>
      </c>
      <c r="C19" s="56"/>
      <c r="D19" s="79">
        <f t="shared" si="0"/>
        <v>3</v>
      </c>
    </row>
    <row r="20" spans="1:4" ht="15" customHeight="1" x14ac:dyDescent="0.25">
      <c r="A20" s="55" t="s">
        <v>521</v>
      </c>
      <c r="B20" s="56"/>
      <c r="C20" s="56"/>
      <c r="D20" s="79">
        <f t="shared" si="0"/>
        <v>0</v>
      </c>
    </row>
    <row r="21" spans="1:4" ht="15" customHeight="1" x14ac:dyDescent="0.25">
      <c r="A21" s="55" t="s">
        <v>522</v>
      </c>
      <c r="B21" s="56"/>
      <c r="C21" s="56"/>
      <c r="D21" s="79">
        <f t="shared" si="0"/>
        <v>0</v>
      </c>
    </row>
    <row r="22" spans="1:4" s="82" customFormat="1" ht="15" customHeight="1" x14ac:dyDescent="0.25">
      <c r="A22" s="54" t="s">
        <v>533</v>
      </c>
      <c r="B22" s="80">
        <v>3</v>
      </c>
      <c r="C22" s="80"/>
      <c r="D22" s="81">
        <f t="shared" si="0"/>
        <v>3</v>
      </c>
    </row>
    <row r="23" spans="1:4" ht="15" customHeight="1" x14ac:dyDescent="0.25">
      <c r="A23" s="55" t="s">
        <v>523</v>
      </c>
      <c r="B23" s="56">
        <v>1</v>
      </c>
      <c r="C23" s="56"/>
      <c r="D23" s="79">
        <f t="shared" si="0"/>
        <v>1</v>
      </c>
    </row>
    <row r="24" spans="1:4" ht="15" customHeight="1" x14ac:dyDescent="0.25">
      <c r="A24" s="55" t="s">
        <v>524</v>
      </c>
      <c r="B24" s="56"/>
      <c r="C24" s="56"/>
      <c r="D24" s="79">
        <f t="shared" si="0"/>
        <v>0</v>
      </c>
    </row>
    <row r="25" spans="1:4" ht="15" customHeight="1" x14ac:dyDescent="0.25">
      <c r="A25" s="55" t="s">
        <v>525</v>
      </c>
      <c r="B25" s="56"/>
      <c r="C25" s="56"/>
      <c r="D25" s="79">
        <f t="shared" si="0"/>
        <v>0</v>
      </c>
    </row>
    <row r="26" spans="1:4" s="82" customFormat="1" ht="15" customHeight="1" x14ac:dyDescent="0.25">
      <c r="A26" s="54" t="s">
        <v>534</v>
      </c>
      <c r="B26" s="80">
        <v>1</v>
      </c>
      <c r="C26" s="80"/>
      <c r="D26" s="81">
        <f t="shared" si="0"/>
        <v>1</v>
      </c>
    </row>
    <row r="27" spans="1:4" s="82" customFormat="1" ht="37.5" customHeight="1" x14ac:dyDescent="0.25">
      <c r="A27" s="54" t="s">
        <v>535</v>
      </c>
      <c r="B27" s="51">
        <v>5</v>
      </c>
      <c r="C27" s="83">
        <v>17</v>
      </c>
      <c r="D27" s="81">
        <f t="shared" si="0"/>
        <v>22</v>
      </c>
    </row>
    <row r="28" spans="1:4" ht="15" customHeight="1" x14ac:dyDescent="0.25">
      <c r="A28" s="55" t="s">
        <v>526</v>
      </c>
      <c r="B28" s="56"/>
      <c r="C28" s="56"/>
      <c r="D28" s="79">
        <f t="shared" si="0"/>
        <v>0</v>
      </c>
    </row>
    <row r="29" spans="1:4" ht="15" customHeight="1" x14ac:dyDescent="0.25">
      <c r="A29" s="55" t="s">
        <v>527</v>
      </c>
      <c r="B29" s="56"/>
      <c r="C29" s="56"/>
      <c r="D29" s="79">
        <f t="shared" si="0"/>
        <v>0</v>
      </c>
    </row>
    <row r="30" spans="1:4" ht="15" customHeight="1" x14ac:dyDescent="0.25">
      <c r="A30" s="55" t="s">
        <v>528</v>
      </c>
      <c r="B30" s="56"/>
      <c r="C30" s="56"/>
      <c r="D30" s="79">
        <f t="shared" si="0"/>
        <v>0</v>
      </c>
    </row>
    <row r="31" spans="1:4" ht="15" customHeight="1" x14ac:dyDescent="0.25">
      <c r="A31" s="55" t="s">
        <v>529</v>
      </c>
      <c r="B31" s="56"/>
      <c r="C31" s="56"/>
      <c r="D31" s="79">
        <f t="shared" si="0"/>
        <v>0</v>
      </c>
    </row>
    <row r="32" spans="1:4" s="82" customFormat="1" ht="28.5" customHeight="1" x14ac:dyDescent="0.25">
      <c r="A32" s="54" t="s">
        <v>530</v>
      </c>
      <c r="B32" s="80"/>
      <c r="C32" s="80"/>
      <c r="D32" s="81">
        <f t="shared" si="0"/>
        <v>0</v>
      </c>
    </row>
    <row r="33" spans="1:3" x14ac:dyDescent="0.25">
      <c r="A33" s="298"/>
      <c r="B33" s="299"/>
      <c r="C33" s="299"/>
    </row>
    <row r="34" spans="1:3" x14ac:dyDescent="0.25">
      <c r="A34" s="300"/>
      <c r="B34" s="299"/>
      <c r="C34" s="299"/>
    </row>
  </sheetData>
  <mergeCells count="4">
    <mergeCell ref="A33:C33"/>
    <mergeCell ref="A34:C34"/>
    <mergeCell ref="A1:D1"/>
    <mergeCell ref="A2:D2"/>
  </mergeCells>
  <phoneticPr fontId="27" type="noConversion"/>
  <pageMargins left="1.299212598425197" right="0.31496062992125984" top="0.74803149606299213" bottom="0.74803149606299213" header="0.31496062992125984" footer="0.31496062992125984"/>
  <pageSetup paperSize="9" scale="7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6"/>
  <sheetViews>
    <sheetView topLeftCell="A53" zoomScale="110" zoomScaleNormal="110" workbookViewId="0">
      <selection activeCell="E75" sqref="E75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.85546875" customWidth="1"/>
    <col min="5" max="5" width="18.7109375" style="82" customWidth="1"/>
  </cols>
  <sheetData>
    <row r="1" spans="1:5" ht="21.75" customHeight="1" x14ac:dyDescent="0.25">
      <c r="A1" s="290" t="s">
        <v>688</v>
      </c>
      <c r="B1" s="296"/>
      <c r="C1" s="296"/>
      <c r="D1" s="296"/>
      <c r="E1" s="296"/>
    </row>
    <row r="2" spans="1:5" ht="26.25" customHeight="1" x14ac:dyDescent="0.25">
      <c r="A2" s="297" t="s">
        <v>717</v>
      </c>
      <c r="B2" s="291"/>
      <c r="C2" s="291"/>
      <c r="D2" s="291"/>
      <c r="E2" s="291"/>
    </row>
    <row r="3" spans="1:5" x14ac:dyDescent="0.25">
      <c r="E3" s="82" t="s">
        <v>571</v>
      </c>
    </row>
    <row r="4" spans="1:5" s="104" customFormat="1" ht="25.5" x14ac:dyDescent="0.25">
      <c r="A4" s="2" t="s">
        <v>554</v>
      </c>
      <c r="B4" s="3" t="s">
        <v>60</v>
      </c>
      <c r="C4" s="95" t="s">
        <v>0</v>
      </c>
      <c r="D4" s="95" t="s">
        <v>553</v>
      </c>
      <c r="E4" s="95" t="s">
        <v>1</v>
      </c>
    </row>
    <row r="5" spans="1:5" s="82" customFormat="1" x14ac:dyDescent="0.25">
      <c r="A5" s="15" t="s">
        <v>162</v>
      </c>
      <c r="B5" s="8" t="s">
        <v>163</v>
      </c>
      <c r="C5" s="105"/>
      <c r="D5" s="105"/>
      <c r="E5" s="105"/>
    </row>
    <row r="6" spans="1:5" x14ac:dyDescent="0.25">
      <c r="A6" s="13"/>
      <c r="B6" s="6"/>
      <c r="C6" s="86"/>
      <c r="D6" s="86"/>
      <c r="E6" s="105"/>
    </row>
    <row r="7" spans="1:5" x14ac:dyDescent="0.25">
      <c r="A7" s="13"/>
      <c r="B7" s="6"/>
      <c r="C7" s="86"/>
      <c r="D7" s="86"/>
      <c r="E7" s="105"/>
    </row>
    <row r="8" spans="1:5" x14ac:dyDescent="0.25">
      <c r="A8" s="13"/>
      <c r="B8" s="6"/>
      <c r="C8" s="86"/>
      <c r="D8" s="86"/>
      <c r="E8" s="105"/>
    </row>
    <row r="9" spans="1:5" x14ac:dyDescent="0.25">
      <c r="A9" s="13"/>
      <c r="B9" s="6"/>
      <c r="C9" s="86"/>
      <c r="D9" s="86"/>
      <c r="E9" s="105"/>
    </row>
    <row r="10" spans="1:5" s="82" customFormat="1" x14ac:dyDescent="0.25">
      <c r="A10" s="15" t="s">
        <v>718</v>
      </c>
      <c r="B10" s="8" t="s">
        <v>164</v>
      </c>
      <c r="C10" s="105">
        <v>69023</v>
      </c>
      <c r="D10" s="105"/>
      <c r="E10" s="105">
        <v>69023</v>
      </c>
    </row>
    <row r="11" spans="1:5" x14ac:dyDescent="0.25">
      <c r="A11" s="13"/>
      <c r="B11" s="6"/>
      <c r="C11" s="86"/>
      <c r="D11" s="86"/>
      <c r="E11" s="105"/>
    </row>
    <row r="12" spans="1:5" x14ac:dyDescent="0.25">
      <c r="A12" s="13"/>
      <c r="B12" s="6"/>
      <c r="C12" s="86"/>
      <c r="D12" s="86"/>
      <c r="E12" s="105"/>
    </row>
    <row r="13" spans="1:5" x14ac:dyDescent="0.25">
      <c r="A13" s="13"/>
      <c r="B13" s="6"/>
      <c r="C13" s="86"/>
      <c r="D13" s="86"/>
      <c r="E13" s="105"/>
    </row>
    <row r="14" spans="1:5" x14ac:dyDescent="0.25">
      <c r="A14" s="13"/>
      <c r="B14" s="6"/>
      <c r="C14" s="86"/>
      <c r="D14" s="86"/>
      <c r="E14" s="105"/>
    </row>
    <row r="15" spans="1:5" s="82" customFormat="1" x14ac:dyDescent="0.25">
      <c r="A15" s="7" t="s">
        <v>165</v>
      </c>
      <c r="B15" s="8" t="s">
        <v>166</v>
      </c>
      <c r="C15" s="105"/>
      <c r="D15" s="105"/>
      <c r="E15" s="105">
        <f t="shared" ref="E15:E20" si="0">SUM(C15:D15)</f>
        <v>0</v>
      </c>
    </row>
    <row r="16" spans="1:5" x14ac:dyDescent="0.25">
      <c r="A16" s="5"/>
      <c r="B16" s="6"/>
      <c r="C16" s="86"/>
      <c r="D16" s="86"/>
      <c r="E16" s="105">
        <f t="shared" si="0"/>
        <v>0</v>
      </c>
    </row>
    <row r="17" spans="1:5" x14ac:dyDescent="0.25">
      <c r="A17" s="5"/>
      <c r="B17" s="6"/>
      <c r="C17" s="86"/>
      <c r="D17" s="86"/>
      <c r="E17" s="105">
        <f t="shared" si="0"/>
        <v>0</v>
      </c>
    </row>
    <row r="18" spans="1:5" s="82" customFormat="1" ht="25.5" x14ac:dyDescent="0.25">
      <c r="A18" s="15" t="s">
        <v>719</v>
      </c>
      <c r="B18" s="8" t="s">
        <v>168</v>
      </c>
      <c r="C18" s="105">
        <v>16983</v>
      </c>
      <c r="D18" s="105">
        <v>300</v>
      </c>
      <c r="E18" s="105">
        <f t="shared" si="0"/>
        <v>17283</v>
      </c>
    </row>
    <row r="19" spans="1:5" x14ac:dyDescent="0.25">
      <c r="A19" s="13" t="s">
        <v>697</v>
      </c>
      <c r="B19" s="6"/>
      <c r="C19" s="86"/>
      <c r="D19" s="86"/>
      <c r="E19" s="105">
        <f t="shared" si="0"/>
        <v>0</v>
      </c>
    </row>
    <row r="20" spans="1:5" x14ac:dyDescent="0.25">
      <c r="A20" s="13"/>
      <c r="B20" s="6"/>
      <c r="C20" s="86"/>
      <c r="D20" s="86"/>
      <c r="E20" s="105">
        <f t="shared" si="0"/>
        <v>0</v>
      </c>
    </row>
    <row r="21" spans="1:5" x14ac:dyDescent="0.25">
      <c r="A21" s="13"/>
      <c r="B21" s="6"/>
      <c r="C21" s="86"/>
      <c r="D21" s="86"/>
      <c r="E21" s="105"/>
    </row>
    <row r="22" spans="1:5" s="82" customFormat="1" x14ac:dyDescent="0.25">
      <c r="A22" s="15" t="s">
        <v>169</v>
      </c>
      <c r="B22" s="8" t="s">
        <v>170</v>
      </c>
      <c r="C22" s="105"/>
      <c r="D22" s="105"/>
      <c r="E22" s="105">
        <f>SUM(C22:D22)</f>
        <v>0</v>
      </c>
    </row>
    <row r="23" spans="1:5" x14ac:dyDescent="0.25">
      <c r="A23" s="13"/>
      <c r="B23" s="6"/>
      <c r="C23" s="86"/>
      <c r="D23" s="86"/>
      <c r="E23" s="105">
        <f>SUM(C23:D23)</f>
        <v>0</v>
      </c>
    </row>
    <row r="24" spans="1:5" x14ac:dyDescent="0.25">
      <c r="A24" s="13"/>
      <c r="B24" s="6"/>
      <c r="C24" s="86"/>
      <c r="D24" s="86"/>
      <c r="E24" s="105">
        <f>SUM(C24:D24)</f>
        <v>0</v>
      </c>
    </row>
    <row r="25" spans="1:5" s="82" customFormat="1" x14ac:dyDescent="0.25">
      <c r="A25" s="7" t="s">
        <v>171</v>
      </c>
      <c r="B25" s="8" t="s">
        <v>172</v>
      </c>
      <c r="C25" s="105"/>
      <c r="D25" s="105"/>
      <c r="E25" s="105">
        <f>SUM(C25:D25)</f>
        <v>0</v>
      </c>
    </row>
    <row r="26" spans="1:5" s="82" customFormat="1" ht="16.5" customHeight="1" x14ac:dyDescent="0.25">
      <c r="A26" s="7" t="s">
        <v>173</v>
      </c>
      <c r="B26" s="8" t="s">
        <v>174</v>
      </c>
      <c r="C26" s="105">
        <v>23222</v>
      </c>
      <c r="D26" s="105">
        <v>81</v>
      </c>
      <c r="E26" s="105">
        <f>SUM(C26:D26)</f>
        <v>23303</v>
      </c>
    </row>
    <row r="27" spans="1:5" x14ac:dyDescent="0.25">
      <c r="A27" s="5"/>
      <c r="B27" s="6"/>
      <c r="C27" s="86"/>
      <c r="D27" s="86"/>
      <c r="E27" s="105"/>
    </row>
    <row r="28" spans="1:5" x14ac:dyDescent="0.25">
      <c r="A28" s="5"/>
      <c r="B28" s="6"/>
      <c r="C28" s="86"/>
      <c r="D28" s="86"/>
      <c r="E28" s="105"/>
    </row>
    <row r="29" spans="1:5" ht="15.75" x14ac:dyDescent="0.25">
      <c r="A29" s="19" t="s">
        <v>392</v>
      </c>
      <c r="B29" s="9" t="s">
        <v>175</v>
      </c>
      <c r="C29" s="103">
        <v>109228</v>
      </c>
      <c r="D29" s="103">
        <v>381</v>
      </c>
      <c r="E29" s="108">
        <v>109609</v>
      </c>
    </row>
    <row r="30" spans="1:5" ht="15.75" x14ac:dyDescent="0.25">
      <c r="A30" s="22"/>
      <c r="B30" s="8"/>
      <c r="C30" s="86"/>
      <c r="D30" s="86"/>
      <c r="E30" s="105">
        <f t="shared" ref="E30:E45" si="1">SUM(C30:D30)</f>
        <v>0</v>
      </c>
    </row>
    <row r="31" spans="1:5" ht="15.75" x14ac:dyDescent="0.25">
      <c r="A31" s="22"/>
      <c r="B31" s="8"/>
      <c r="C31" s="86"/>
      <c r="D31" s="86"/>
      <c r="E31" s="105">
        <f t="shared" si="1"/>
        <v>0</v>
      </c>
    </row>
    <row r="32" spans="1:5" ht="15.75" x14ac:dyDescent="0.25">
      <c r="A32" s="22"/>
      <c r="B32" s="8"/>
      <c r="C32" s="86"/>
      <c r="D32" s="86"/>
      <c r="E32" s="105">
        <f t="shared" si="1"/>
        <v>0</v>
      </c>
    </row>
    <row r="33" spans="1:5" ht="15.75" x14ac:dyDescent="0.25">
      <c r="A33" s="22"/>
      <c r="B33" s="8"/>
      <c r="C33" s="86"/>
      <c r="D33" s="86"/>
      <c r="E33" s="105">
        <f t="shared" si="1"/>
        <v>0</v>
      </c>
    </row>
    <row r="34" spans="1:5" s="82" customFormat="1" x14ac:dyDescent="0.25">
      <c r="A34" s="15" t="s">
        <v>176</v>
      </c>
      <c r="B34" s="8" t="s">
        <v>177</v>
      </c>
      <c r="C34" s="105"/>
      <c r="D34" s="105"/>
      <c r="E34" s="105">
        <f t="shared" si="1"/>
        <v>0</v>
      </c>
    </row>
    <row r="35" spans="1:5" x14ac:dyDescent="0.25">
      <c r="A35" s="13"/>
      <c r="B35" s="6"/>
      <c r="C35" s="86"/>
      <c r="D35" s="86"/>
      <c r="E35" s="105">
        <f t="shared" si="1"/>
        <v>0</v>
      </c>
    </row>
    <row r="36" spans="1:5" x14ac:dyDescent="0.25">
      <c r="A36" s="13"/>
      <c r="B36" s="6"/>
      <c r="C36" s="86"/>
      <c r="D36" s="86"/>
      <c r="E36" s="105">
        <f t="shared" si="1"/>
        <v>0</v>
      </c>
    </row>
    <row r="37" spans="1:5" x14ac:dyDescent="0.25">
      <c r="A37" s="13"/>
      <c r="B37" s="6"/>
      <c r="C37" s="86"/>
      <c r="D37" s="86"/>
      <c r="E37" s="105">
        <f t="shared" si="1"/>
        <v>0</v>
      </c>
    </row>
    <row r="38" spans="1:5" x14ac:dyDescent="0.25">
      <c r="A38" s="13"/>
      <c r="B38" s="6"/>
      <c r="C38" s="86"/>
      <c r="D38" s="86"/>
      <c r="E38" s="105">
        <f t="shared" si="1"/>
        <v>0</v>
      </c>
    </row>
    <row r="39" spans="1:5" s="82" customFormat="1" x14ac:dyDescent="0.25">
      <c r="A39" s="15" t="s">
        <v>178</v>
      </c>
      <c r="B39" s="8" t="s">
        <v>179</v>
      </c>
      <c r="C39" s="105"/>
      <c r="D39" s="105"/>
      <c r="E39" s="105">
        <f t="shared" si="1"/>
        <v>0</v>
      </c>
    </row>
    <row r="40" spans="1:5" x14ac:dyDescent="0.25">
      <c r="A40" s="13"/>
      <c r="B40" s="6"/>
      <c r="C40" s="86"/>
      <c r="D40" s="86"/>
      <c r="E40" s="105">
        <f t="shared" si="1"/>
        <v>0</v>
      </c>
    </row>
    <row r="41" spans="1:5" x14ac:dyDescent="0.25">
      <c r="A41" s="13"/>
      <c r="B41" s="6"/>
      <c r="C41" s="86"/>
      <c r="D41" s="86"/>
      <c r="E41" s="105">
        <f t="shared" si="1"/>
        <v>0</v>
      </c>
    </row>
    <row r="42" spans="1:5" x14ac:dyDescent="0.25">
      <c r="A42" s="13"/>
      <c r="B42" s="6"/>
      <c r="C42" s="86"/>
      <c r="D42" s="86"/>
      <c r="E42" s="105">
        <f t="shared" si="1"/>
        <v>0</v>
      </c>
    </row>
    <row r="43" spans="1:5" x14ac:dyDescent="0.25">
      <c r="A43" s="13"/>
      <c r="B43" s="6"/>
      <c r="C43" s="86"/>
      <c r="D43" s="86"/>
      <c r="E43" s="105">
        <f t="shared" si="1"/>
        <v>0</v>
      </c>
    </row>
    <row r="44" spans="1:5" s="82" customFormat="1" x14ac:dyDescent="0.25">
      <c r="A44" s="15" t="s">
        <v>180</v>
      </c>
      <c r="B44" s="8" t="s">
        <v>181</v>
      </c>
      <c r="C44" s="105"/>
      <c r="D44" s="105"/>
      <c r="E44" s="105">
        <f t="shared" si="1"/>
        <v>0</v>
      </c>
    </row>
    <row r="45" spans="1:5" s="82" customFormat="1" x14ac:dyDescent="0.25">
      <c r="A45" s="15" t="s">
        <v>182</v>
      </c>
      <c r="B45" s="8" t="s">
        <v>183</v>
      </c>
      <c r="C45" s="105"/>
      <c r="D45" s="105"/>
      <c r="E45" s="105">
        <f t="shared" si="1"/>
        <v>0</v>
      </c>
    </row>
    <row r="46" spans="1:5" x14ac:dyDescent="0.25">
      <c r="A46" s="13"/>
      <c r="B46" s="6"/>
      <c r="C46" s="86"/>
      <c r="D46" s="86"/>
      <c r="E46" s="105">
        <f t="shared" ref="E46:E47" si="2">SUM(C46:D46)</f>
        <v>0</v>
      </c>
    </row>
    <row r="47" spans="1:5" x14ac:dyDescent="0.25">
      <c r="A47" s="13"/>
      <c r="B47" s="6"/>
      <c r="C47" s="86"/>
      <c r="D47" s="86"/>
      <c r="E47" s="105">
        <f t="shared" si="2"/>
        <v>0</v>
      </c>
    </row>
    <row r="48" spans="1:5" ht="15.75" x14ac:dyDescent="0.25">
      <c r="A48" s="19" t="s">
        <v>393</v>
      </c>
      <c r="B48" s="9" t="s">
        <v>184</v>
      </c>
      <c r="C48" s="103"/>
      <c r="D48" s="103"/>
      <c r="E48" s="108"/>
    </row>
    <row r="49" spans="1:5" ht="13.15" customHeight="1" x14ac:dyDescent="0.25"/>
    <row r="51" spans="1:5" s="104" customFormat="1" x14ac:dyDescent="0.25">
      <c r="A51" s="302" t="s">
        <v>536</v>
      </c>
      <c r="B51" s="302"/>
      <c r="C51" s="304" t="s">
        <v>555</v>
      </c>
      <c r="D51" s="302" t="s">
        <v>556</v>
      </c>
      <c r="E51" s="302" t="s">
        <v>557</v>
      </c>
    </row>
    <row r="52" spans="1:5" s="104" customFormat="1" x14ac:dyDescent="0.25">
      <c r="A52" s="303"/>
      <c r="B52" s="303"/>
      <c r="C52" s="305"/>
      <c r="D52" s="303"/>
      <c r="E52" s="303"/>
    </row>
    <row r="53" spans="1:5" x14ac:dyDescent="0.25">
      <c r="A53" s="43"/>
      <c r="B53" s="43"/>
      <c r="C53" s="99"/>
      <c r="D53" s="100"/>
      <c r="E53" s="107">
        <f t="shared" ref="E53:E73" si="3">SUM(B53:D53)</f>
        <v>0</v>
      </c>
    </row>
    <row r="54" spans="1:5" x14ac:dyDescent="0.25">
      <c r="A54" s="43"/>
      <c r="B54" s="43"/>
      <c r="C54" s="99"/>
      <c r="D54" s="100"/>
      <c r="E54" s="107">
        <f t="shared" si="3"/>
        <v>0</v>
      </c>
    </row>
    <row r="55" spans="1:5" x14ac:dyDescent="0.25">
      <c r="A55" s="43"/>
      <c r="B55" s="43"/>
      <c r="C55" s="99"/>
      <c r="D55" s="100"/>
      <c r="E55" s="107">
        <f t="shared" si="3"/>
        <v>0</v>
      </c>
    </row>
    <row r="56" spans="1:5" s="82" customFormat="1" x14ac:dyDescent="0.25">
      <c r="A56" s="15" t="s">
        <v>162</v>
      </c>
      <c r="B56" s="8" t="s">
        <v>163</v>
      </c>
      <c r="C56" s="106"/>
      <c r="D56" s="107"/>
      <c r="E56" s="107">
        <f t="shared" si="3"/>
        <v>0</v>
      </c>
    </row>
    <row r="57" spans="1:5" x14ac:dyDescent="0.25">
      <c r="A57" s="13"/>
      <c r="B57" s="6"/>
      <c r="C57" s="99"/>
      <c r="D57" s="100"/>
      <c r="E57" s="107">
        <f t="shared" si="3"/>
        <v>0</v>
      </c>
    </row>
    <row r="58" spans="1:5" x14ac:dyDescent="0.25">
      <c r="A58" s="13"/>
      <c r="B58" s="6"/>
      <c r="C58" s="99"/>
      <c r="D58" s="100"/>
      <c r="E58" s="107">
        <f t="shared" si="3"/>
        <v>0</v>
      </c>
    </row>
    <row r="59" spans="1:5" x14ac:dyDescent="0.25">
      <c r="A59" s="13"/>
      <c r="B59" s="6"/>
      <c r="C59" s="99"/>
      <c r="D59" s="100"/>
      <c r="E59" s="107">
        <f t="shared" si="3"/>
        <v>0</v>
      </c>
    </row>
    <row r="60" spans="1:5" x14ac:dyDescent="0.25">
      <c r="A60" s="13"/>
      <c r="B60" s="6"/>
      <c r="C60" s="99"/>
      <c r="D60" s="100"/>
      <c r="E60" s="107">
        <f t="shared" si="3"/>
        <v>0</v>
      </c>
    </row>
    <row r="61" spans="1:5" s="82" customFormat="1" x14ac:dyDescent="0.25">
      <c r="A61" s="15" t="s">
        <v>391</v>
      </c>
      <c r="B61" s="8" t="s">
        <v>164</v>
      </c>
      <c r="C61" s="106">
        <v>69023</v>
      </c>
      <c r="D61" s="107">
        <v>18636</v>
      </c>
      <c r="E61" s="107">
        <v>87659</v>
      </c>
    </row>
    <row r="62" spans="1:5" x14ac:dyDescent="0.25">
      <c r="A62" s="13"/>
      <c r="B62" s="6"/>
      <c r="C62" s="99"/>
      <c r="D62" s="100"/>
      <c r="E62" s="107">
        <f t="shared" si="3"/>
        <v>0</v>
      </c>
    </row>
    <row r="63" spans="1:5" x14ac:dyDescent="0.25">
      <c r="A63" s="13"/>
      <c r="B63" s="6"/>
      <c r="C63" s="99"/>
      <c r="D63" s="100"/>
      <c r="E63" s="107">
        <f t="shared" si="3"/>
        <v>0</v>
      </c>
    </row>
    <row r="64" spans="1:5" x14ac:dyDescent="0.25">
      <c r="A64" s="13"/>
      <c r="B64" s="6"/>
      <c r="C64" s="99"/>
      <c r="D64" s="100"/>
      <c r="E64" s="107">
        <f t="shared" si="3"/>
        <v>0</v>
      </c>
    </row>
    <row r="65" spans="1:5" x14ac:dyDescent="0.25">
      <c r="A65" s="13"/>
      <c r="B65" s="6"/>
      <c r="C65" s="99"/>
      <c r="D65" s="100"/>
      <c r="E65" s="107">
        <f t="shared" si="3"/>
        <v>0</v>
      </c>
    </row>
    <row r="66" spans="1:5" s="82" customFormat="1" x14ac:dyDescent="0.25">
      <c r="A66" s="7" t="s">
        <v>165</v>
      </c>
      <c r="B66" s="8" t="s">
        <v>166</v>
      </c>
      <c r="C66" s="106"/>
      <c r="D66" s="107"/>
      <c r="E66" s="107">
        <f t="shared" si="3"/>
        <v>0</v>
      </c>
    </row>
    <row r="67" spans="1:5" x14ac:dyDescent="0.25">
      <c r="A67" s="5"/>
      <c r="B67" s="28"/>
      <c r="C67" s="99"/>
      <c r="D67" s="99"/>
      <c r="E67" s="107">
        <f t="shared" si="3"/>
        <v>0</v>
      </c>
    </row>
    <row r="68" spans="1:5" x14ac:dyDescent="0.25">
      <c r="A68" s="28"/>
      <c r="B68" s="28"/>
      <c r="C68" s="99"/>
      <c r="D68" s="99"/>
      <c r="E68" s="107">
        <f t="shared" si="3"/>
        <v>0</v>
      </c>
    </row>
    <row r="69" spans="1:5" x14ac:dyDescent="0.25">
      <c r="A69" s="28"/>
      <c r="B69" s="28"/>
      <c r="C69" s="99"/>
      <c r="D69" s="99"/>
      <c r="E69" s="107">
        <f t="shared" si="3"/>
        <v>0</v>
      </c>
    </row>
    <row r="70" spans="1:5" s="82" customFormat="1" x14ac:dyDescent="0.25">
      <c r="A70" s="15" t="s">
        <v>698</v>
      </c>
      <c r="B70" s="8" t="s">
        <v>168</v>
      </c>
      <c r="C70" s="106">
        <v>16983</v>
      </c>
      <c r="D70" s="107">
        <v>4586</v>
      </c>
      <c r="E70" s="107">
        <f t="shared" si="3"/>
        <v>21569</v>
      </c>
    </row>
    <row r="71" spans="1:5" x14ac:dyDescent="0.25">
      <c r="A71" s="13" t="s">
        <v>699</v>
      </c>
      <c r="B71" s="6"/>
      <c r="C71" s="99">
        <v>300</v>
      </c>
      <c r="D71" s="100">
        <v>81</v>
      </c>
      <c r="E71" s="107">
        <f t="shared" si="3"/>
        <v>381</v>
      </c>
    </row>
    <row r="72" spans="1:5" x14ac:dyDescent="0.25">
      <c r="A72" s="13"/>
      <c r="B72" s="6"/>
      <c r="C72" s="99"/>
      <c r="D72" s="100"/>
      <c r="E72" s="107">
        <f t="shared" si="3"/>
        <v>0</v>
      </c>
    </row>
    <row r="73" spans="1:5" x14ac:dyDescent="0.25">
      <c r="A73" s="13"/>
      <c r="B73" s="6"/>
      <c r="C73" s="99"/>
      <c r="D73" s="100"/>
      <c r="E73" s="107">
        <f t="shared" si="3"/>
        <v>0</v>
      </c>
    </row>
    <row r="74" spans="1:5" ht="15.75" x14ac:dyDescent="0.25">
      <c r="A74" s="19" t="s">
        <v>392</v>
      </c>
      <c r="B74" s="9" t="s">
        <v>175</v>
      </c>
      <c r="C74" s="101">
        <v>86306</v>
      </c>
      <c r="D74" s="102">
        <v>23303</v>
      </c>
      <c r="E74" s="109">
        <v>109609</v>
      </c>
    </row>
    <row r="75" spans="1:5" ht="15.75" x14ac:dyDescent="0.25">
      <c r="A75" s="22"/>
      <c r="B75" s="8"/>
      <c r="C75" s="99"/>
      <c r="D75" s="100"/>
      <c r="E75" s="107"/>
    </row>
    <row r="76" spans="1:5" ht="15.75" x14ac:dyDescent="0.25">
      <c r="A76" s="22"/>
      <c r="B76" s="8"/>
      <c r="C76" s="99"/>
      <c r="D76" s="100"/>
      <c r="E76" s="107">
        <f t="shared" ref="E76:E89" si="4">SUM(B76:D76)</f>
        <v>0</v>
      </c>
    </row>
    <row r="77" spans="1:5" ht="15.75" x14ac:dyDescent="0.25">
      <c r="A77" s="22"/>
      <c r="B77" s="8"/>
      <c r="C77" s="99"/>
      <c r="D77" s="100"/>
      <c r="E77" s="107">
        <f t="shared" si="4"/>
        <v>0</v>
      </c>
    </row>
    <row r="78" spans="1:5" ht="15.75" x14ac:dyDescent="0.25">
      <c r="A78" s="22"/>
      <c r="B78" s="8"/>
      <c r="C78" s="99"/>
      <c r="D78" s="100"/>
      <c r="E78" s="107">
        <f t="shared" si="4"/>
        <v>0</v>
      </c>
    </row>
    <row r="79" spans="1:5" s="82" customFormat="1" x14ac:dyDescent="0.25">
      <c r="A79" s="15" t="s">
        <v>700</v>
      </c>
      <c r="B79" s="8" t="s">
        <v>177</v>
      </c>
      <c r="C79" s="106"/>
      <c r="D79" s="107"/>
      <c r="E79" s="107">
        <f t="shared" si="4"/>
        <v>0</v>
      </c>
    </row>
    <row r="80" spans="1:5" x14ac:dyDescent="0.25">
      <c r="A80" s="13"/>
      <c r="B80" s="6"/>
      <c r="C80" s="99"/>
      <c r="D80" s="100"/>
      <c r="E80" s="107">
        <f t="shared" si="4"/>
        <v>0</v>
      </c>
    </row>
    <row r="81" spans="1:5" x14ac:dyDescent="0.25">
      <c r="A81" s="13"/>
      <c r="B81" s="6"/>
      <c r="C81" s="99"/>
      <c r="D81" s="100"/>
      <c r="E81" s="107">
        <f t="shared" si="4"/>
        <v>0</v>
      </c>
    </row>
    <row r="82" spans="1:5" x14ac:dyDescent="0.25">
      <c r="A82" s="13"/>
      <c r="B82" s="6"/>
      <c r="C82" s="99"/>
      <c r="D82" s="100"/>
      <c r="E82" s="107">
        <f t="shared" si="4"/>
        <v>0</v>
      </c>
    </row>
    <row r="83" spans="1:5" x14ac:dyDescent="0.25">
      <c r="A83" s="13"/>
      <c r="B83" s="6"/>
      <c r="C83" s="99"/>
      <c r="D83" s="100"/>
      <c r="E83" s="107">
        <f t="shared" si="4"/>
        <v>0</v>
      </c>
    </row>
    <row r="84" spans="1:5" s="82" customFormat="1" x14ac:dyDescent="0.25">
      <c r="A84" s="15" t="s">
        <v>178</v>
      </c>
      <c r="B84" s="8" t="s">
        <v>179</v>
      </c>
      <c r="C84" s="106"/>
      <c r="D84" s="107"/>
      <c r="E84" s="107">
        <f t="shared" si="4"/>
        <v>0</v>
      </c>
    </row>
    <row r="85" spans="1:5" x14ac:dyDescent="0.25">
      <c r="A85" s="13"/>
      <c r="B85" s="6"/>
      <c r="C85" s="99"/>
      <c r="D85" s="100"/>
      <c r="E85" s="107">
        <f t="shared" si="4"/>
        <v>0</v>
      </c>
    </row>
    <row r="86" spans="1:5" x14ac:dyDescent="0.25">
      <c r="A86" s="13"/>
      <c r="B86" s="6"/>
      <c r="C86" s="99"/>
      <c r="D86" s="100"/>
      <c r="E86" s="107">
        <f t="shared" si="4"/>
        <v>0</v>
      </c>
    </row>
    <row r="87" spans="1:5" x14ac:dyDescent="0.25">
      <c r="A87" s="13"/>
      <c r="B87" s="6"/>
      <c r="C87" s="99"/>
      <c r="D87" s="100"/>
      <c r="E87" s="107">
        <f t="shared" si="4"/>
        <v>0</v>
      </c>
    </row>
    <row r="88" spans="1:5" x14ac:dyDescent="0.25">
      <c r="A88" s="13"/>
      <c r="B88" s="6"/>
      <c r="C88" s="99"/>
      <c r="D88" s="100"/>
      <c r="E88" s="107">
        <f t="shared" si="4"/>
        <v>0</v>
      </c>
    </row>
    <row r="89" spans="1:5" s="82" customFormat="1" x14ac:dyDescent="0.25">
      <c r="A89" s="15" t="s">
        <v>180</v>
      </c>
      <c r="B89" s="8" t="s">
        <v>181</v>
      </c>
      <c r="C89" s="106"/>
      <c r="D89" s="107"/>
      <c r="E89" s="107">
        <f t="shared" si="4"/>
        <v>0</v>
      </c>
    </row>
    <row r="90" spans="1:5" ht="15.75" x14ac:dyDescent="0.25">
      <c r="A90" s="19" t="s">
        <v>393</v>
      </c>
      <c r="B90" s="9" t="s">
        <v>184</v>
      </c>
      <c r="C90" s="101">
        <f>SUM(C75:C89)</f>
        <v>0</v>
      </c>
      <c r="D90" s="102">
        <f>SUM(D75:D89)</f>
        <v>0</v>
      </c>
      <c r="E90" s="109">
        <f>SUM(E75:E89)</f>
        <v>0</v>
      </c>
    </row>
    <row r="91" spans="1:5" x14ac:dyDescent="0.25">
      <c r="A91" s="4"/>
      <c r="B91" s="4"/>
      <c r="C91" s="4"/>
      <c r="D91" s="4"/>
    </row>
    <row r="92" spans="1:5" x14ac:dyDescent="0.25">
      <c r="A92" s="4"/>
      <c r="B92" s="4"/>
      <c r="C92" s="4"/>
      <c r="D92" s="4"/>
    </row>
    <row r="93" spans="1:5" x14ac:dyDescent="0.25">
      <c r="A93" s="4"/>
      <c r="B93" s="4"/>
      <c r="C93" s="4"/>
      <c r="D93" s="4"/>
    </row>
    <row r="94" spans="1:5" x14ac:dyDescent="0.25">
      <c r="A94" s="4"/>
      <c r="B94" s="4"/>
      <c r="C94" s="4"/>
      <c r="D94" s="4"/>
    </row>
    <row r="95" spans="1:5" x14ac:dyDescent="0.25">
      <c r="A95" s="4"/>
      <c r="B95" s="4"/>
      <c r="C95" s="4"/>
      <c r="D95" s="4"/>
    </row>
    <row r="96" spans="1:5" x14ac:dyDescent="0.25">
      <c r="A96" s="4"/>
      <c r="B96" s="4"/>
      <c r="C96" s="4"/>
      <c r="D96" s="4"/>
    </row>
  </sheetData>
  <mergeCells count="7">
    <mergeCell ref="A1:E1"/>
    <mergeCell ref="A2:E2"/>
    <mergeCell ref="E51:E52"/>
    <mergeCell ref="D51:D52"/>
    <mergeCell ref="C51:C52"/>
    <mergeCell ref="B51:B52"/>
    <mergeCell ref="A51:A52"/>
  </mergeCells>
  <phoneticPr fontId="27" type="noConversion"/>
  <pageMargins left="0.70866141732283472" right="0.70866141732283472" top="0.37" bottom="0.23" header="0.31496062992125984" footer="0.31496062992125984"/>
  <pageSetup paperSize="8" scale="7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15</vt:i4>
      </vt:variant>
    </vt:vector>
  </HeadingPairs>
  <TitlesOfParts>
    <vt:vector size="34" baseType="lpstr">
      <vt:lpstr>1.sz.melléklet</vt:lpstr>
      <vt:lpstr>ÖNKORMÁNYZATIKIADÁSOK</vt:lpstr>
      <vt:lpstr>ÓVODAIKIADÁSOK</vt:lpstr>
      <vt:lpstr>ÖSSZESEN KIADÁSOK</vt:lpstr>
      <vt:lpstr>ÖNKORMÁNYZATIBEVÉTEL</vt:lpstr>
      <vt:lpstr>ÓVODAIBEVÉTEL</vt:lpstr>
      <vt:lpstr>BEVÉTELEK ÖSSZESEN</vt:lpstr>
      <vt:lpstr>létszám</vt:lpstr>
      <vt:lpstr>beruházások felújítások</vt:lpstr>
      <vt:lpstr>EU projektek</vt:lpstr>
      <vt:lpstr>finanszírozás</vt:lpstr>
      <vt:lpstr>szociális kiadások</vt:lpstr>
      <vt:lpstr>helyi adók</vt:lpstr>
      <vt:lpstr>Gördülő mérleg</vt:lpstr>
      <vt:lpstr>EI FELHASZN TERV</vt:lpstr>
      <vt:lpstr>EI FELHASZN TERV (2)</vt:lpstr>
      <vt:lpstr>Átadott</vt:lpstr>
      <vt:lpstr>Átvett</vt:lpstr>
      <vt:lpstr>4.sz.melléklet</vt:lpstr>
      <vt:lpstr>'1.sz.melléklet'!Nyomtatási_terület</vt:lpstr>
      <vt:lpstr>'beruházások felújítások'!Nyomtatási_terület</vt:lpstr>
      <vt:lpstr>'BEVÉTELEK ÖSSZESEN'!Nyomtatási_terület</vt:lpstr>
      <vt:lpstr>'EI FELHASZN TERV'!Nyomtatási_terület</vt:lpstr>
      <vt:lpstr>'EI FELHASZN TERV (2)'!Nyomtatási_terület</vt:lpstr>
      <vt:lpstr>'EU projektek'!Nyomtatási_terület</vt:lpstr>
      <vt:lpstr>finanszírozás!Nyomtatási_terület</vt:lpstr>
      <vt:lpstr>'Gördülő mérleg'!Nyomtatási_terület</vt:lpstr>
      <vt:lpstr>létszám!Nyomtatási_terület</vt:lpstr>
      <vt:lpstr>ÓVODAIBEVÉTEL!Nyomtatási_terület</vt:lpstr>
      <vt:lpstr>ÓVODAIKIADÁSOK!Nyomtatási_terület</vt:lpstr>
      <vt:lpstr>ÖNKORMÁNYZATIBEVÉTEL!Nyomtatási_terület</vt:lpstr>
      <vt:lpstr>ÖNKORMÁNYZATIKIADÁSOK!Nyomtatási_terület</vt:lpstr>
      <vt:lpstr>'ÖSSZESEN KIADÁSOK'!Nyomtatási_terület</vt:lpstr>
      <vt:lpstr>'szociális kiadások'!Nyomtatási_terület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Judit</cp:lastModifiedBy>
  <cp:lastPrinted>2019-09-11T06:32:36Z</cp:lastPrinted>
  <dcterms:created xsi:type="dcterms:W3CDTF">2014-01-03T21:48:14Z</dcterms:created>
  <dcterms:modified xsi:type="dcterms:W3CDTF">2019-10-02T08:12:39Z</dcterms:modified>
</cp:coreProperties>
</file>