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8" activeTab="10"/>
  </bookViews>
  <sheets>
    <sheet name="Adatlap" sheetId="1" r:id="rId1"/>
    <sheet name="3_Ktgv_Mérleg" sheetId="2" r:id="rId2"/>
    <sheet name="4_Bevételi_Összes" sheetId="3" r:id="rId3"/>
    <sheet name="4.1.HelyiAdó_Bevétel" sheetId="4" r:id="rId4"/>
    <sheet name="4.2.Normatívák" sheetId="5" r:id="rId5"/>
    <sheet name="5.Önk.bevét.feladatonként" sheetId="6" r:id="rId6"/>
    <sheet name="6.Önk.kiad.feladatonként" sheetId="7" r:id="rId7"/>
    <sheet name="7.Felhalm_Kiad" sheetId="8" r:id="rId8"/>
    <sheet name="8.Létszám" sheetId="9" r:id="rId9"/>
    <sheet name="9.Likvid_Ütemterv" sheetId="10" r:id="rId10"/>
    <sheet name="10.Pénze_átadások" sheetId="11" r:id="rId11"/>
  </sheets>
  <externalReferences>
    <externalReference r:id="rId14"/>
  </externalReferences>
  <definedNames>
    <definedName name="_xlnm.Print_Area" localSheetId="10">'10.Pénze_átadások'!$A$1:$D$20</definedName>
    <definedName name="_xlnm.Print_Area" localSheetId="2">'4_Bevételi_Összes'!$A$1:$E$37</definedName>
    <definedName name="_xlnm.Print_Titles" localSheetId="4">'4.2.Normatívák'!$1:$3</definedName>
    <definedName name="_xlnm.Print_Titles" localSheetId="7">'7.Felhalm_Kiad'!$1:$3</definedName>
    <definedName name="_xlnm.Print_Area" localSheetId="8">'8.Létszám'!$A$1:$K$15</definedName>
    <definedName name="Excel_BuiltIn__FilterDatabase_5">'4.2.Normatívák'!#REF!</definedName>
    <definedName name="Excel_BuiltIn__FilterDatabase_3">'4_Bevételi_Összes'!$B$1:$B$34</definedName>
    <definedName name="Excel_BuiltIn__FilterDatabase_9">'8.Létszám'!$A$1:$C$11</definedName>
    <definedName name="kst">#REF!</definedName>
    <definedName name="nev">#REF!</definedName>
    <definedName name="onev">#REF!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B18" authorId="0">
      <text>
        <r>
          <rPr>
            <sz val="10"/>
            <color indexed="8"/>
            <rFont val="Tahoma"/>
            <family val="2"/>
          </rPr>
          <t xml:space="preserve">Czene Miklósné:
OEP + peátvétel Polgármesteri Hivatal és int </t>
        </r>
      </text>
    </comment>
  </commentList>
</comments>
</file>

<file path=xl/sharedStrings.xml><?xml version="1.0" encoding="utf-8"?>
<sst xmlns="http://schemas.openxmlformats.org/spreadsheetml/2006/main" count="915" uniqueCount="542">
  <si>
    <t>Nagykinizs Önkormányzata</t>
  </si>
  <si>
    <t>Önkormányzat: Nagykinizs</t>
  </si>
  <si>
    <t>Adósságrendezés megindításának napja (válságköltségvetés fordulónapja):</t>
  </si>
  <si>
    <t>2013.09.16</t>
  </si>
  <si>
    <r>
      <t>Har.</t>
    </r>
    <r>
      <rPr>
        <sz val="12"/>
        <rFont val="Arial"/>
        <family val="2"/>
      </rPr>
      <t>szerint tervezhetó komplex válságköltségvetés fordulónapja:</t>
    </r>
  </si>
  <si>
    <t>KÖLTSÉGVETÉSI MÉRLEG TARTALOMJEGYZÉK</t>
  </si>
  <si>
    <t>Válságköltségvetés fordulónapja: (2013.09.16) 2013.09.16.</t>
  </si>
  <si>
    <t>Mellékletszám</t>
  </si>
  <si>
    <t>Megnevezés</t>
  </si>
  <si>
    <t>1.sz.melléklet</t>
  </si>
  <si>
    <t>Válság-költségvetési mérleg</t>
  </si>
  <si>
    <t>2.sz.melléklet</t>
  </si>
  <si>
    <t>Működési, felhalmozási és tőkejellegű bevételek</t>
  </si>
  <si>
    <t>3.sz.melléklet</t>
  </si>
  <si>
    <t>Állami normatív hozzájárulás jogcímei és összegei</t>
  </si>
  <si>
    <t>4.sz.melléklet</t>
  </si>
  <si>
    <t xml:space="preserve"> Helyi adó és megosztott bevételek</t>
  </si>
  <si>
    <t>5.sz.melléklet</t>
  </si>
  <si>
    <t>Intézmények válságköltségvetése</t>
  </si>
  <si>
    <t>6.sz.melléklet</t>
  </si>
  <si>
    <t>Intézmények (szakfeladat) válságköltségvetése</t>
  </si>
  <si>
    <t>7.sz.melléklet</t>
  </si>
  <si>
    <t>Polgármesteri Hivatal válságköltségvetése</t>
  </si>
  <si>
    <t>8.sz.melléklet</t>
  </si>
  <si>
    <t>Polgármesteri Hivatal (szakfeladat) válságköltségvetése</t>
  </si>
  <si>
    <t>9.sz.melléklet</t>
  </si>
  <si>
    <t xml:space="preserve"> Céljelleggel nyújtott támogatások</t>
  </si>
  <si>
    <t>10.sz.melléklet</t>
  </si>
  <si>
    <t>Felhalmozási kiadások</t>
  </si>
  <si>
    <t>11.sz.melléklet</t>
  </si>
  <si>
    <t>Nemzetiségi önkormányzat válságköltségvetése</t>
  </si>
  <si>
    <t>12.sz.melléklet</t>
  </si>
  <si>
    <t>Önkormányzat előirányzat-felhasználási ütemterve</t>
  </si>
  <si>
    <t>13.sz.melléklet</t>
  </si>
  <si>
    <t>Dologi kiadások összesítő táblázata</t>
  </si>
  <si>
    <t>14.sz.melléklet</t>
  </si>
  <si>
    <t>Hitel- kölcsön- kötvény adósságszolgálat</t>
  </si>
  <si>
    <t>15.sz.melléklet</t>
  </si>
  <si>
    <t>Pénzeszköz-átadás</t>
  </si>
  <si>
    <t>16.sz.melléklet</t>
  </si>
  <si>
    <t>Támogatások, átvett pénzeszközök</t>
  </si>
  <si>
    <t>17.sz.melléklet</t>
  </si>
  <si>
    <t>Ingatlanértékesítés bevételei</t>
  </si>
  <si>
    <t>18.sz.melléklet</t>
  </si>
  <si>
    <t>Önkormányzat (Hivatal+ intézmények) létszáma</t>
  </si>
  <si>
    <t>19.sz.melléklet</t>
  </si>
  <si>
    <t>Európai uniós támogatással megvalósuló projektek bevételei, kiadásai, hozzájárulások</t>
  </si>
  <si>
    <t>Sor-szám</t>
  </si>
  <si>
    <t>BEVÉTELEK</t>
  </si>
  <si>
    <t>2013. évi módosított előirányzat</t>
  </si>
  <si>
    <t>2013. évi beszámoló (01.01.-09.16.)</t>
  </si>
  <si>
    <t xml:space="preserve">Válság-ktv. </t>
  </si>
  <si>
    <t>KIADÁSOK</t>
  </si>
  <si>
    <t>2013. évi beszámoló (01.01.-09.15.)</t>
  </si>
  <si>
    <t>1. Helyi adók</t>
  </si>
  <si>
    <t>1.Személyi juttatások</t>
  </si>
  <si>
    <t>2.1. Gépjárműadó</t>
  </si>
  <si>
    <t>2.Személyi juttatások járuléka</t>
  </si>
  <si>
    <t>2.2. Átengedett SZJA</t>
  </si>
  <si>
    <t>3.Dologi és egyéb folyó kiadások</t>
  </si>
  <si>
    <t>3. Bírság, díjak, pótlékok</t>
  </si>
  <si>
    <t>4.Ellátottak juttatása</t>
  </si>
  <si>
    <t>4. Egyéb fizetési köt-ből származó bevétel</t>
  </si>
  <si>
    <t>5.Egyéb műk.célú kiadás:lakosságnak támogatás</t>
  </si>
  <si>
    <t>I/1.</t>
  </si>
  <si>
    <t>Önkorm.sajátos működési bevételei (1.-4.)</t>
  </si>
  <si>
    <t>6.Egyéb műk.célú kiadás:szoc,rászor.támogat.</t>
  </si>
  <si>
    <t>1.Termék- és szolgáltatásértékesítés</t>
  </si>
  <si>
    <t>7.Egyéb műk.célú kiadás:kamatkiadás</t>
  </si>
  <si>
    <t>2.Bérleti díjbevétel</t>
  </si>
  <si>
    <t>8.Egyéb műk.célú kiadás:egyéb</t>
  </si>
  <si>
    <t>3.Hozam- és kamabevétel</t>
  </si>
  <si>
    <t>9.Egyéb műk.célú kiadás:pénzforgalom nélküli kiadás</t>
  </si>
  <si>
    <t>4.Egyéb bevétel</t>
  </si>
  <si>
    <t>I/2.</t>
  </si>
  <si>
    <t>Intézm.működési bevételek (1.-4.)</t>
  </si>
  <si>
    <t>I</t>
  </si>
  <si>
    <t>Önkorm.működési bevétele (I/1+I/2)</t>
  </si>
  <si>
    <t>Működési ktv.kiadásai (1.-9.)</t>
  </si>
  <si>
    <t>II.</t>
  </si>
  <si>
    <t>Közhatalmi bevételek</t>
  </si>
  <si>
    <t>1.Normatív hozzájárulás</t>
  </si>
  <si>
    <t>2.Kötött felhaszn.normatív hozzájárulás</t>
  </si>
  <si>
    <t>3.Központosított előirányzat</t>
  </si>
  <si>
    <t>4.Egyéb támogatás, kiegészítés</t>
  </si>
  <si>
    <t>III.</t>
  </si>
  <si>
    <t>Támogatások, kiegészítések (1.-4.)</t>
  </si>
  <si>
    <t>1.Működési célú támog.ért.bevét.OEP-től</t>
  </si>
  <si>
    <t>1.Intézményi beruházási kiadások</t>
  </si>
  <si>
    <t>2.Működési célú támog.ért.bevét.EU</t>
  </si>
  <si>
    <t xml:space="preserve">2.Felújítási kiadások </t>
  </si>
  <si>
    <t>3.Működési célú támog.ért.bevét.egyéb</t>
  </si>
  <si>
    <t>3.Lakástámogatás</t>
  </si>
  <si>
    <t>4.Felhalmozási célú támog.ért.bevét.OEP-től</t>
  </si>
  <si>
    <t>4.EU-forrásból tám-sal megval.projekt kiadásai</t>
  </si>
  <si>
    <t>5.Felhalmozási célú támog.ért.bevét.EU</t>
  </si>
  <si>
    <t>5.EU-forrásból megval.projekt önkorm.hj.kiadásai</t>
  </si>
  <si>
    <t>6.Felhalmozási célú támog.ért.bevét.egyéb</t>
  </si>
  <si>
    <t>6.Egyéb felhalm.c.kiadás: felhalm.c.pénzeszk.átadás</t>
  </si>
  <si>
    <t>IV.</t>
  </si>
  <si>
    <t>Támogatásértékű bevételek (1.-6.)</t>
  </si>
  <si>
    <t>7.Egyéb felhalm.c.kiadás: felhalm.c.támog.értékű kiadás</t>
  </si>
  <si>
    <t>1.Tárgyi eszköz-értékesítés</t>
  </si>
  <si>
    <t>8.Egyéb felhalm.c.kiadás: pénzügyi befekt kiadásai</t>
  </si>
  <si>
    <t>2.Vagyoni értékű jog értékesítése</t>
  </si>
  <si>
    <t>9.Egyéb felhalm.célú kiadás:pénzforgalom nélküli kiadás</t>
  </si>
  <si>
    <t>3.Pénzügyi befektetés bevétele</t>
  </si>
  <si>
    <t>V.</t>
  </si>
  <si>
    <t>Felhalmozási célú bevételek (1.-3.)</t>
  </si>
  <si>
    <t>Felhalmozási kiadás összes.(1.-9.)</t>
  </si>
  <si>
    <t>1.Működési célú pénzeszköz-átvétel</t>
  </si>
  <si>
    <t>2.Felhalmozási célú pénzeszköz-átvétel</t>
  </si>
  <si>
    <t>VI.</t>
  </si>
  <si>
    <t>Átvett pénzeszköz (1.-2.)</t>
  </si>
  <si>
    <t>VII.</t>
  </si>
  <si>
    <t>Kölcsön visszatérülése</t>
  </si>
  <si>
    <t>Kölcsön (munkavállalóknak nyújtott)</t>
  </si>
  <si>
    <t>1.Általános tartalék</t>
  </si>
  <si>
    <t>2.Céltartalék</t>
  </si>
  <si>
    <t>Tartalékok (1.-2.)</t>
  </si>
  <si>
    <t>Költségvetési szervek finanszírozása</t>
  </si>
  <si>
    <t>VIII.</t>
  </si>
  <si>
    <t>Költségvetési bevételek összesen</t>
  </si>
  <si>
    <t>Költségvetési kiadások összesen (I.-V.)</t>
  </si>
  <si>
    <t>1.Előző évek műk. célú pénzmaradványa</t>
  </si>
  <si>
    <t>2.Előző évek felhalm.célú pénzmaradványa</t>
  </si>
  <si>
    <t>IX.</t>
  </si>
  <si>
    <t>Pénzmaradvány összesen(1.-2.)</t>
  </si>
  <si>
    <t>1.Működési célú pénzügyi műveletek bevételei</t>
  </si>
  <si>
    <t>1.Működési célú pénzügyi műveletek kiadásai</t>
  </si>
  <si>
    <t>2.Felhalmozási célú pénzügyi műveletek bevételei</t>
  </si>
  <si>
    <t>2.Felhalmozási célú pénzügyi műveletek kiadásai</t>
  </si>
  <si>
    <t>X.</t>
  </si>
  <si>
    <t>Finanszírozási célú pügyi műveletek bevételei (1.-2.)</t>
  </si>
  <si>
    <t>Finanszírozási célú pügyi műveletek kiadásai (1.-2.)</t>
  </si>
  <si>
    <t>XI.</t>
  </si>
  <si>
    <t>BEVÉTELEK ÖSSZESEN (VII+IX+X)</t>
  </si>
  <si>
    <t>KIADÁSOK MIND ÖSSZESEN (VI+VII)</t>
  </si>
  <si>
    <t>HIÁNY ÖSSZESEN (Kiadás VIII-Bevétel VI)</t>
  </si>
  <si>
    <t>Adatok EFt-ban</t>
  </si>
  <si>
    <t>Ssz.</t>
  </si>
  <si>
    <t>BEVÉTEL megnevezése</t>
  </si>
  <si>
    <t>2013 . évi módosított előirányzat</t>
  </si>
  <si>
    <t>Válságköltség-vetés</t>
  </si>
  <si>
    <t>Intézmények működési bevétele ÁFA-nélkül</t>
  </si>
  <si>
    <t>Intézmények ÁFA bevétele</t>
  </si>
  <si>
    <t>Intézmények kamatbevétele</t>
  </si>
  <si>
    <t>Működési bevétele ÁFA-nélkül</t>
  </si>
  <si>
    <t>Egyéb bevétel</t>
  </si>
  <si>
    <t>Kamatbevétel</t>
  </si>
  <si>
    <t>Intézményi működési bevételek összesen (1+…+6)</t>
  </si>
  <si>
    <t>Magánszemélyek kommunális adója</t>
  </si>
  <si>
    <t>Építményadó</t>
  </si>
  <si>
    <t>Helyi iparűzési adó</t>
  </si>
  <si>
    <t>Idegenforgalmi adó</t>
  </si>
  <si>
    <t>Egyéb adóbevétel (talajterhelési díj, pótlék, bírság)</t>
  </si>
  <si>
    <t>Helyi adók összesen (8+...+12)</t>
  </si>
  <si>
    <t>Gépjárműadó</t>
  </si>
  <si>
    <t>Működési célra átvett pénzeszközök (OEP-támogatással együtt)</t>
  </si>
  <si>
    <t>I.</t>
  </si>
  <si>
    <t>Működési bevételek összesen (7+13+14+15)</t>
  </si>
  <si>
    <t>Lakásértékesítésből származó bevétel (új)</t>
  </si>
  <si>
    <t>Lakásértékesítésből származó bevétel (törlesztés)</t>
  </si>
  <si>
    <t>Egyéb ingatlan értékesítéséből származó bevétel</t>
  </si>
  <si>
    <t>Kölcsönök megtérülése</t>
  </si>
  <si>
    <t>Pénzügyi befektetések bevételei</t>
  </si>
  <si>
    <t>Felhalmozási célú pénzeszközátvétel</t>
  </si>
  <si>
    <t>Önkormányzati intézményes saját bevétele felújítási, felhalmozási célra</t>
  </si>
  <si>
    <t>Felhalmozási bevételek összesen (1+…+7)</t>
  </si>
  <si>
    <t>Normatív állami támogatások</t>
  </si>
  <si>
    <t>Kötött felhasználású normatív állami támogatások</t>
  </si>
  <si>
    <t>Központi költségvetéssel szembeni elszámolásból adódó többletbevétel</t>
  </si>
  <si>
    <t>Központosított támogatás működésre</t>
  </si>
  <si>
    <t>Önkormányzat működési jellegű költségvetési támogatása összesen (1+...+4)</t>
  </si>
  <si>
    <t>Önk. felhalmozási jellegű költségvetési támogatása</t>
  </si>
  <si>
    <t>Önkormányzat költségvetési támogatása összesen (5+6)</t>
  </si>
  <si>
    <t>Pénzmaradvány működésre</t>
  </si>
  <si>
    <t>Pénzmaradvány felhalmozásra</t>
  </si>
  <si>
    <t>Pénzforgalom nélküli bevételek összesen (1+2)</t>
  </si>
  <si>
    <t>HELYI ADÓ- ÉS MEGOSZTOTT BEVÉTELEK ÖSSZESÍTÉSE</t>
  </si>
  <si>
    <t>Költségvetés szerinti előirányzat</t>
  </si>
  <si>
    <t>Válságköltségvetés</t>
  </si>
  <si>
    <t>Éves teljesítés</t>
  </si>
  <si>
    <t>Eredetei</t>
  </si>
  <si>
    <t>Módosított</t>
  </si>
  <si>
    <t>I. negyedév</t>
  </si>
  <si>
    <t>II. negyedév</t>
  </si>
  <si>
    <t>I-II. negyedév</t>
  </si>
  <si>
    <t>III. negyedév</t>
  </si>
  <si>
    <t>I-III. negyedév</t>
  </si>
  <si>
    <t>IV. negyedév</t>
  </si>
  <si>
    <t>Év összesen</t>
  </si>
  <si>
    <t>Helyi adóbevételek</t>
  </si>
  <si>
    <t>Megosztott bevételek</t>
  </si>
  <si>
    <t>Egyéb</t>
  </si>
  <si>
    <t>Összes helyi adó és megosztott bevétel</t>
  </si>
  <si>
    <t>HELYI ADÓ BEVÉTELEK</t>
  </si>
  <si>
    <t>Egyéb adó(bírság, pótlék, talajterhelési díj)</t>
  </si>
  <si>
    <t>Összes helyi adóbevétel</t>
  </si>
  <si>
    <t>MEGOSZTOTT BEVÉTELEK</t>
  </si>
  <si>
    <t>Összes megosztott bevétel</t>
  </si>
  <si>
    <t>Csak a fehér négyszögek töltendők ki!</t>
  </si>
  <si>
    <t>Sorszám</t>
  </si>
  <si>
    <t>Feladatfinanszírzozás jogcíme</t>
  </si>
  <si>
    <t>Jogszabályi hivatkozás</t>
  </si>
  <si>
    <t>Fajlagos mérték 
Ft-ban</t>
  </si>
  <si>
    <t>2013 . évi teljesítés (01.01.-09.16)</t>
  </si>
  <si>
    <t>Mutató szám</t>
  </si>
  <si>
    <t>Állami támogatás összege (Eft)</t>
  </si>
  <si>
    <t>Állami normatíva összege (Eft)</t>
  </si>
  <si>
    <t>Műk. Támogatás</t>
  </si>
  <si>
    <t>2012. évi CCIV.tv.Magyarország 2013. évi központi költségvetéséről</t>
  </si>
  <si>
    <t>Településüzemeltetéshez kapcs feladatellátás</t>
  </si>
  <si>
    <t>Egyéb kötelező önkormányzati fel tám</t>
  </si>
  <si>
    <t>Szociális feladatok támogatás</t>
  </si>
  <si>
    <t>Hozzájárulás pénzbeni szoc ellát</t>
  </si>
  <si>
    <t>Feladatfinanszírozás (1+...+5)</t>
  </si>
  <si>
    <t xml:space="preserve"> Ezer forintban !</t>
  </si>
  <si>
    <t>BEVÉTELI JOGCÍMEK feladatonként</t>
  </si>
  <si>
    <t>Szakfeladat száma</t>
  </si>
  <si>
    <t>2013. évi  módosított előirányzat</t>
  </si>
  <si>
    <t>2013. évi teljesítés 2013.09.16-ig</t>
  </si>
  <si>
    <t>Válság-költségvetés</t>
  </si>
  <si>
    <t>Ebből:</t>
  </si>
  <si>
    <t xml:space="preserve"> Intézményi működési bevételek</t>
  </si>
  <si>
    <t xml:space="preserve">Támogatásértékű működési bevételek, előző évi működési célú előirányzat-maradvány, pénzmaradvány átvétel </t>
  </si>
  <si>
    <t>Működési célú pénzeszközátvétel államháztartáson kívülről</t>
  </si>
  <si>
    <t xml:space="preserve"> Felhalmozási saját bevételek</t>
  </si>
  <si>
    <t>Támogatásértékű felhalmozási bevételek, előző évi felhalmozási célú előirányzat-maradvány, pénzmaradvány átvétel</t>
  </si>
  <si>
    <t>Felhalmozási célú pénzeszközátvétel államháztartáson kívülről</t>
  </si>
  <si>
    <t>2013 évi teljesítés</t>
  </si>
  <si>
    <t>2013. évi teljesítés</t>
  </si>
  <si>
    <t>2013 évi módosított előirányzat</t>
  </si>
  <si>
    <t>20123 évi módosított előirányzat</t>
  </si>
  <si>
    <t>1.</t>
  </si>
  <si>
    <t xml:space="preserve">Önkormányzatok m.n.s. nemzetközi kapcsolatai </t>
  </si>
  <si>
    <t>842155-1</t>
  </si>
  <si>
    <t>2.</t>
  </si>
  <si>
    <t>Területi általános végrehajtó igazgatási tevékenység</t>
  </si>
  <si>
    <t>841124-1</t>
  </si>
  <si>
    <t>3.</t>
  </si>
  <si>
    <t>Adó, illeték kiszabása, beszedése, adóellenőrzés</t>
  </si>
  <si>
    <t>841133-1</t>
  </si>
  <si>
    <t>4.</t>
  </si>
  <si>
    <t>Finanszírozási műveletek</t>
  </si>
  <si>
    <t>841906-9</t>
  </si>
  <si>
    <t>5.</t>
  </si>
  <si>
    <t>Országgyűlési képviselőválasztáshoz kapcsolódó tevékenységek</t>
  </si>
  <si>
    <t>841141-1</t>
  </si>
  <si>
    <t>6.</t>
  </si>
  <si>
    <t xml:space="preserve">Önkormányzati képviselőválasztáshoz kapcsolódó tevékenységek </t>
  </si>
  <si>
    <t>841115-1</t>
  </si>
  <si>
    <t>7.</t>
  </si>
  <si>
    <t>Orsz., tel. és ter. kisebbségi önk. választásokhoz kapcsolódó tev</t>
  </si>
  <si>
    <t>841116-1</t>
  </si>
  <si>
    <t>8.</t>
  </si>
  <si>
    <t xml:space="preserve">Európai parlamenti képviselőválasztáshoz kapcsolódó tev. </t>
  </si>
  <si>
    <t>841117-1</t>
  </si>
  <si>
    <t>9.</t>
  </si>
  <si>
    <t xml:space="preserve">Országos és helyi népszavazáshoz kapcsolódó tevékenységek </t>
  </si>
  <si>
    <t>841118-1</t>
  </si>
  <si>
    <t>10.</t>
  </si>
  <si>
    <t xml:space="preserve">Települési kisebbségi önkormányzatok igazgatási tevékenysége </t>
  </si>
  <si>
    <t>841127-5</t>
  </si>
  <si>
    <t>11.</t>
  </si>
  <si>
    <t>Rendszeres szociális segély</t>
  </si>
  <si>
    <t>882111-1</t>
  </si>
  <si>
    <t>12.</t>
  </si>
  <si>
    <t xml:space="preserve">Időskorúak járadéka </t>
  </si>
  <si>
    <t>13.</t>
  </si>
  <si>
    <t xml:space="preserve">Lakásfenntartási támogatás normatív alapon </t>
  </si>
  <si>
    <t>882112-1</t>
  </si>
  <si>
    <t>14.</t>
  </si>
  <si>
    <t xml:space="preserve">Helyi rendszeres lakásfenntartási támogatás </t>
  </si>
  <si>
    <t xml:space="preserve">882113-1 </t>
  </si>
  <si>
    <t>15.</t>
  </si>
  <si>
    <t>Ápolási díj alanyi jogon</t>
  </si>
  <si>
    <t>882114-1</t>
  </si>
  <si>
    <t>16.</t>
  </si>
  <si>
    <t xml:space="preserve">Ápolási díj méltányossági alapon </t>
  </si>
  <si>
    <t>882115-1</t>
  </si>
  <si>
    <t>17.</t>
  </si>
  <si>
    <t xml:space="preserve">Rendszeres gyermekvédelmi pénzbeli ellátás </t>
  </si>
  <si>
    <t>882116-1</t>
  </si>
  <si>
    <t>18.</t>
  </si>
  <si>
    <t xml:space="preserve">Kiegészítő gyermekvédelmi támogatás </t>
  </si>
  <si>
    <t>882117-1</t>
  </si>
  <si>
    <t>19.</t>
  </si>
  <si>
    <t>Óvodáztatási támogatás</t>
  </si>
  <si>
    <t>882118-1</t>
  </si>
  <si>
    <t>20.</t>
  </si>
  <si>
    <t xml:space="preserve">Helyi eseti lakásfenntartási támogatás </t>
  </si>
  <si>
    <t>882119-1</t>
  </si>
  <si>
    <t>21.</t>
  </si>
  <si>
    <t xml:space="preserve">Átmeneti segély </t>
  </si>
  <si>
    <t>882121-1</t>
  </si>
  <si>
    <t>22.</t>
  </si>
  <si>
    <t>Temetési segély</t>
  </si>
  <si>
    <t>882122-1</t>
  </si>
  <si>
    <t>23.</t>
  </si>
  <si>
    <t>Rendkívüli gyermekvédelmi támogatás</t>
  </si>
  <si>
    <t>882123-1</t>
  </si>
  <si>
    <t>24.</t>
  </si>
  <si>
    <t xml:space="preserve">Mozgáskorlátozottak közlekedési támogatása </t>
  </si>
  <si>
    <t>882124-1</t>
  </si>
  <si>
    <t>25.</t>
  </si>
  <si>
    <t>Egyéb önkormányzati  eseti pénzbeli ellátások (szociális kölcsön)</t>
  </si>
  <si>
    <t>882125-1</t>
  </si>
  <si>
    <t>26.</t>
  </si>
  <si>
    <t xml:space="preserve">Közgyógyellátás </t>
  </si>
  <si>
    <t>882129-1</t>
  </si>
  <si>
    <t>27.</t>
  </si>
  <si>
    <t>Köztemetés</t>
  </si>
  <si>
    <t>882202-1</t>
  </si>
  <si>
    <t>28.</t>
  </si>
  <si>
    <t>Szociális ösztöndíjak (BURSA)</t>
  </si>
  <si>
    <t>882203-1</t>
  </si>
  <si>
    <t>29.</t>
  </si>
  <si>
    <t>Otthonteremtési támogatás</t>
  </si>
  <si>
    <t>854314-1</t>
  </si>
  <si>
    <t>30.</t>
  </si>
  <si>
    <t>Víztermelés-, kezelés-, ellátás</t>
  </si>
  <si>
    <t>889935-1</t>
  </si>
  <si>
    <t>31.</t>
  </si>
  <si>
    <t>Települési hulladék begyűjtése, szállítása, átrakása</t>
  </si>
  <si>
    <t>360000-1</t>
  </si>
  <si>
    <t>32.</t>
  </si>
  <si>
    <t>Út, autópálya építése</t>
  </si>
  <si>
    <t>381103-1</t>
  </si>
  <si>
    <t>33.</t>
  </si>
  <si>
    <t>Városi és elővárosi közúti személyszállítás (helyijárat)</t>
  </si>
  <si>
    <t>421100-1</t>
  </si>
  <si>
    <t>34.</t>
  </si>
  <si>
    <t>Közutak, hidak, alagutak üzemeltetése, fenntartása</t>
  </si>
  <si>
    <t>493102-1</t>
  </si>
  <si>
    <t>35.</t>
  </si>
  <si>
    <t>Közvilágítás</t>
  </si>
  <si>
    <t>522110-1</t>
  </si>
  <si>
    <t>36.</t>
  </si>
  <si>
    <t xml:space="preserve">Város-, községgazdálkodási m.n.s. szolgáltatások </t>
  </si>
  <si>
    <t>841402-1</t>
  </si>
  <si>
    <t>36.a.</t>
  </si>
  <si>
    <t xml:space="preserve"> - ebből ÉMOP Funkcióbővítő városrehabilitáció</t>
  </si>
  <si>
    <t>841403-1</t>
  </si>
  <si>
    <t>36.b.</t>
  </si>
  <si>
    <t xml:space="preserve">            ÉMOP </t>
  </si>
  <si>
    <t>36.c.</t>
  </si>
  <si>
    <t xml:space="preserve">            TÁMOP </t>
  </si>
  <si>
    <t>37.</t>
  </si>
  <si>
    <t>Mezőőri Szolgálat</t>
  </si>
  <si>
    <t>38.</t>
  </si>
  <si>
    <t>Településőrök</t>
  </si>
  <si>
    <t>39.</t>
  </si>
  <si>
    <t>Ingatlankezelés</t>
  </si>
  <si>
    <t>40.</t>
  </si>
  <si>
    <t>Állategészségügyi ellátás</t>
  </si>
  <si>
    <t>41.</t>
  </si>
  <si>
    <t>Zöldterület-kezelés</t>
  </si>
  <si>
    <t>42.</t>
  </si>
  <si>
    <t xml:space="preserve">Közterület rendjének fenntartása </t>
  </si>
  <si>
    <t>683200-1</t>
  </si>
  <si>
    <t>43.</t>
  </si>
  <si>
    <t>Közfoglalkoztatás (rövid, huzamos, Start-fogl.)</t>
  </si>
  <si>
    <t>750000-1</t>
  </si>
  <si>
    <t>44</t>
  </si>
  <si>
    <t xml:space="preserve">Szabadidős park, fürdő és strandszolgáltatás </t>
  </si>
  <si>
    <t>813000-1</t>
  </si>
  <si>
    <t>45</t>
  </si>
  <si>
    <t>Ár- és belvízvédelemmel összefüggő tevékenységek</t>
  </si>
  <si>
    <t>842421-1</t>
  </si>
  <si>
    <t>46.</t>
  </si>
  <si>
    <t>Köztemető fenntartás és működtetés</t>
  </si>
  <si>
    <t>890441-1</t>
  </si>
  <si>
    <t>47.</t>
  </si>
  <si>
    <t>Nem lakóingatlan bérbeadása, üzemeltetése</t>
  </si>
  <si>
    <t>890442-1</t>
  </si>
  <si>
    <t>48.</t>
  </si>
  <si>
    <t>Tűzoltás, műszaki mentés, katasztrófa elhárítás</t>
  </si>
  <si>
    <t>890443-1</t>
  </si>
  <si>
    <t>49.</t>
  </si>
  <si>
    <t xml:space="preserve">Megelőző (szak)hatósági tevékenység </t>
  </si>
  <si>
    <t>932911-1</t>
  </si>
  <si>
    <t>50.</t>
  </si>
  <si>
    <t>Idősek nappali ellátása</t>
  </si>
  <si>
    <t xml:space="preserve"> 842541-1 </t>
  </si>
  <si>
    <t>51.</t>
  </si>
  <si>
    <t>Területpolitikai támogatások és tevékenységek</t>
  </si>
  <si>
    <t>960302-1</t>
  </si>
  <si>
    <t>52.</t>
  </si>
  <si>
    <t xml:space="preserve">Önkorm. közbeszerzési elj. lebony. szolgáltatások </t>
  </si>
  <si>
    <t>682002-1</t>
  </si>
  <si>
    <t>53.</t>
  </si>
  <si>
    <t xml:space="preserve">Önkorm. valamint többcélú kistérségi társ. elszámolásai </t>
  </si>
  <si>
    <t>842521-1</t>
  </si>
  <si>
    <t>54.</t>
  </si>
  <si>
    <t xml:space="preserve">Központi költségvetési befizetések </t>
  </si>
  <si>
    <t>452522-1</t>
  </si>
  <si>
    <t>55.</t>
  </si>
  <si>
    <t xml:space="preserve">Elkülönített állami pénzalapok bevételei (elszámolásai) </t>
  </si>
  <si>
    <t>881011-1</t>
  </si>
  <si>
    <t>56.</t>
  </si>
  <si>
    <t xml:space="preserve">Tűz-, polgári és katasztrófavédelem központi és területi igazgatása </t>
  </si>
  <si>
    <t>841354-1</t>
  </si>
  <si>
    <t>57.</t>
  </si>
  <si>
    <t>Polgári védelem ágazati feladatai</t>
  </si>
  <si>
    <t>841401-1</t>
  </si>
  <si>
    <t>58.</t>
  </si>
  <si>
    <t xml:space="preserve">Önkormányzatok által nyújtott lakástámogatás </t>
  </si>
  <si>
    <t>59.</t>
  </si>
  <si>
    <t xml:space="preserve">Civil szervezetek program és egyéb támogatása </t>
  </si>
  <si>
    <t>841901-1</t>
  </si>
  <si>
    <t>60.</t>
  </si>
  <si>
    <t xml:space="preserve">Sportlétesítmények működtetése és fejlesztése </t>
  </si>
  <si>
    <t>841902-1</t>
  </si>
  <si>
    <t>61.</t>
  </si>
  <si>
    <t xml:space="preserve">Versenysport-tevékenység és támogatása </t>
  </si>
  <si>
    <t>841903-1</t>
  </si>
  <si>
    <t>Önkormányzat</t>
  </si>
  <si>
    <t>842510-1</t>
  </si>
  <si>
    <t>842531-1</t>
  </si>
  <si>
    <t>Önkormányzati jogalkotás</t>
  </si>
  <si>
    <t>889942-1</t>
  </si>
  <si>
    <t xml:space="preserve">Önkormányzat és többcélú kistérségi társulás pénzügyi igazgatása </t>
  </si>
  <si>
    <t>890302-1</t>
  </si>
  <si>
    <t>Önkorm. és többcélú kistérségi társulások igazgatási tevékenysége (statisztikai tevékenység is)</t>
  </si>
  <si>
    <t>931102-1</t>
  </si>
  <si>
    <t>Munkahelyi étkeztetés</t>
  </si>
  <si>
    <t>931201-1</t>
  </si>
  <si>
    <t>Információ-technikai szaktanácsadás</t>
  </si>
  <si>
    <t>Számítógép-üzemeltetés</t>
  </si>
  <si>
    <t>Építmény üzemeltetés</t>
  </si>
  <si>
    <t>841112-1</t>
  </si>
  <si>
    <t xml:space="preserve">Munkáltatók által nyújtott lakástámogatás </t>
  </si>
  <si>
    <t>841129-1</t>
  </si>
  <si>
    <t>Polgármesteri Hivatal</t>
  </si>
  <si>
    <t>841126-1</t>
  </si>
  <si>
    <t>Intézmény I.</t>
  </si>
  <si>
    <t>562920-2</t>
  </si>
  <si>
    <t>620200-1</t>
  </si>
  <si>
    <t>Intézmény II.</t>
  </si>
  <si>
    <t xml:space="preserve"> 620300-1 </t>
  </si>
  <si>
    <t>620300-1</t>
  </si>
  <si>
    <t>Intézmény III.</t>
  </si>
  <si>
    <t>811000-3</t>
  </si>
  <si>
    <t>889943-1</t>
  </si>
  <si>
    <t>Kölcsönök</t>
  </si>
  <si>
    <t>Tartalékok</t>
  </si>
  <si>
    <t>Előző évi költségvetési kiegészítések, visszatérülések</t>
  </si>
  <si>
    <t>KÖLTSÉGVETÉSI KIADÁSOK ÖSSZESEN:</t>
  </si>
  <si>
    <t>KIADÁSI JOGCÍMEK feladatonként</t>
  </si>
  <si>
    <t>Személyi juttatások</t>
  </si>
  <si>
    <t>Munkaadókat terhelő járulékok és szociális hozzájárulási adó</t>
  </si>
  <si>
    <t>Dologi  kiadások</t>
  </si>
  <si>
    <t>Ellátottak pénzbeli juttatása, egyéb működési célú támogatások</t>
  </si>
  <si>
    <t>Felújítás</t>
  </si>
  <si>
    <t>Beruházási kiadások</t>
  </si>
  <si>
    <t>Egyéb felhalmozási kiadások</t>
  </si>
  <si>
    <t>Foglalkoztatási támogatás</t>
  </si>
  <si>
    <t>Falugondnoki szolgálat</t>
  </si>
  <si>
    <t>n</t>
  </si>
  <si>
    <t>r</t>
  </si>
  <si>
    <t>v</t>
  </si>
  <si>
    <t>z</t>
  </si>
  <si>
    <t>ah</t>
  </si>
  <si>
    <t>al</t>
  </si>
  <si>
    <t>ap</t>
  </si>
  <si>
    <t>at</t>
  </si>
  <si>
    <t>910501-1</t>
  </si>
  <si>
    <t>2013.09.15 . évi teljesítés fordulónapig</t>
  </si>
  <si>
    <t xml:space="preserve">Válságköltség-vetés </t>
  </si>
  <si>
    <t>I.   FEJLESZTÉSI KIADÁSOK</t>
  </si>
  <si>
    <t>Gépek  beszerzés START munkaprogram</t>
  </si>
  <si>
    <t>IKSZT építése</t>
  </si>
  <si>
    <t>I. FEJLESZTÉSI KIADÁSOK ÖSSZESEN</t>
  </si>
  <si>
    <t>II.   FELÚJITÁSI FELADATOK</t>
  </si>
  <si>
    <t>II.  FELÚJÍTÁSI KIADÁSOK ÖSSZESEN</t>
  </si>
  <si>
    <t>I-II.  FELADAT ÖSSZESEN</t>
  </si>
  <si>
    <t>2005. évi várható</t>
  </si>
  <si>
    <t xml:space="preserve">2013 . évi módosított előirányzat </t>
  </si>
  <si>
    <t>2013. évi teljesítés (09.15.)</t>
  </si>
  <si>
    <t xml:space="preserve">Válságköltségvetés </t>
  </si>
  <si>
    <t>Intézmény neve</t>
  </si>
  <si>
    <t>teljes</t>
  </si>
  <si>
    <t>rész</t>
  </si>
  <si>
    <t>munkaidős létszám</t>
  </si>
  <si>
    <t>munkaidős létszám fő</t>
  </si>
  <si>
    <t>Önkormányzat intézményei összesen</t>
  </si>
  <si>
    <t>Hivatal</t>
  </si>
  <si>
    <t>Önkormányzat MINDÖSSZESEN</t>
  </si>
  <si>
    <t>Közfoglalkoztatás</t>
  </si>
  <si>
    <t>Mind összesen váltság-költségvetés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</si>
  <si>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</si>
  <si>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</si>
  <si>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</si>
  <si>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</si>
  <si>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</si>
  <si>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</si>
  <si>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</si>
  <si>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</si>
  <si>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</si>
  <si>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</si>
  <si>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</si>
  <si>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</si>
  <si>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</si>
  <si>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Saját bevételek</t>
  </si>
  <si>
    <t>Felhalmozási bevételek</t>
  </si>
  <si>
    <t>Helyi és gépjármű adó</t>
  </si>
  <si>
    <t>Értékpapírok bevételei</t>
  </si>
  <si>
    <t>Támogatási kölcsönök visszatérülése</t>
  </si>
  <si>
    <t>Átvett pénzeszközök (működési)</t>
  </si>
  <si>
    <t>Átengedett bevételek SZJA</t>
  </si>
  <si>
    <t>Normatív állami hozzájárulások</t>
  </si>
  <si>
    <t>Egyéb közp. támogatás (létszámleép., kisebbségi önk.)</t>
  </si>
  <si>
    <t>Önkorm.felhalmozási és tőkejell.támogatása</t>
  </si>
  <si>
    <t>Pénzforgalom nélküli bevételek (záró pénzkészlet)</t>
  </si>
  <si>
    <t>Bevételek összesen</t>
  </si>
  <si>
    <t>KIADÁSI ELŐIRÁNYZATOK</t>
  </si>
  <si>
    <t>Járulékok</t>
  </si>
  <si>
    <t>Dologi kiadások</t>
  </si>
  <si>
    <t>Működési célú pénzeszköz átadás</t>
  </si>
  <si>
    <t>Felhalmozási célú pénzeszközátadás</t>
  </si>
  <si>
    <t>Ellátottak juttatásai</t>
  </si>
  <si>
    <t>Felújítási kiadások (város és intézmények)</t>
  </si>
  <si>
    <t>Felhalmozási kiadások (város és intézmények)</t>
  </si>
  <si>
    <t>Adósságszolgálati kötelezettség (tőke)</t>
  </si>
  <si>
    <t>Értékpapírok kiadásai</t>
  </si>
  <si>
    <t xml:space="preserve">Általános és céltartalék </t>
  </si>
  <si>
    <t>Kiadás összesen</t>
  </si>
  <si>
    <t>Bevételek és kiadások havi különbözete</t>
  </si>
  <si>
    <t>Forráshiány / bevételi többlet</t>
  </si>
  <si>
    <t>MŰKÖDÉSI</t>
  </si>
  <si>
    <t>2012 . évi teljesítés (2013.09.15.)</t>
  </si>
  <si>
    <t>Önkormányzati pénzeszközátadás (Körjegyzőségnek, Közös Önkormányzati Hivatalnak átadot pe.)</t>
  </si>
  <si>
    <t>Céljelleggel adott támogatások működésre</t>
  </si>
  <si>
    <t xml:space="preserve">Többcélú Kistérségi Társulásnak pánzeszköz átadás </t>
  </si>
  <si>
    <t>Egyéb pénzeszközátadás</t>
  </si>
  <si>
    <t>Működési pénzeszközátadás összesen</t>
  </si>
  <si>
    <t>FELHALMOZÁSI</t>
  </si>
  <si>
    <t>2012 . évi módosított előirányzat</t>
  </si>
  <si>
    <t>Önkormányzati pénzeszközátadás</t>
  </si>
  <si>
    <t>Céljelleggel adott támogatások felhalmozásra</t>
  </si>
  <si>
    <t>Felhalmozási célú pénzeszközátadás összesen</t>
  </si>
</sst>
</file>

<file path=xl/styles.xml><?xml version="1.0" encoding="utf-8"?>
<styleSheet xmlns="http://schemas.openxmlformats.org/spreadsheetml/2006/main">
  <numFmts count="8">
    <numFmt numFmtId="164" formatCode="#,##0"/>
    <numFmt numFmtId="165" formatCode="_-* #,##0.00\ _F_t_-;\-* #,##0.00\ _F_t_-;_-* \-??\ _F_t_-;_-@_-"/>
    <numFmt numFmtId="166" formatCode="GENERAL"/>
    <numFmt numFmtId="167" formatCode="0%"/>
    <numFmt numFmtId="168" formatCode="@"/>
    <numFmt numFmtId="169" formatCode="YYYY\-MM\-DD"/>
    <numFmt numFmtId="170" formatCode="_-* #,##0\ _F_t_-;\-* #,##0\ _F_t_-;_-* \-??\ _F_t_-;_-@_-"/>
    <numFmt numFmtId="171" formatCode="0.00%"/>
  </numFmts>
  <fonts count="46">
    <font>
      <sz val="12"/>
      <name val="Times New Roman CE"/>
      <family val="1"/>
    </font>
    <font>
      <sz val="10"/>
      <name val="Arial"/>
      <family val="0"/>
    </font>
    <font>
      <u val="single"/>
      <sz val="7.2"/>
      <color indexed="12"/>
      <name val="Times New Roman CE"/>
      <family val="1"/>
    </font>
    <font>
      <u val="single"/>
      <sz val="7.2"/>
      <color indexed="20"/>
      <name val="Times New Roman CE"/>
      <family val="1"/>
    </font>
    <font>
      <sz val="10"/>
      <name val="Times New Roman CE"/>
      <family val="1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1"/>
      <name val="Times New Roman CE"/>
      <family val="1"/>
    </font>
    <font>
      <sz val="10"/>
      <name val="Arial CE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sz val="13"/>
      <name val="Times New Roman CE"/>
      <family val="1"/>
    </font>
    <font>
      <sz val="11"/>
      <name val="Arial"/>
      <family val="2"/>
    </font>
    <font>
      <b/>
      <sz val="11"/>
      <name val="Arial"/>
      <family val="2"/>
    </font>
    <font>
      <b/>
      <sz val="13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sz val="13"/>
      <name val="Arial"/>
      <family val="2"/>
    </font>
    <font>
      <b/>
      <sz val="13"/>
      <name val="Arial"/>
      <family val="2"/>
    </font>
    <font>
      <sz val="10"/>
      <color indexed="8"/>
      <name val="Tahoma"/>
      <family val="2"/>
    </font>
    <font>
      <sz val="10"/>
      <color indexed="10"/>
      <name val="Times New Roman CE"/>
      <family val="1"/>
    </font>
    <font>
      <sz val="12"/>
      <color indexed="10"/>
      <name val="Times New Roman CE"/>
      <family val="1"/>
    </font>
    <font>
      <sz val="14"/>
      <name val="Times New Roman CE"/>
      <family val="1"/>
    </font>
    <font>
      <sz val="9"/>
      <name val="Arial"/>
      <family val="2"/>
    </font>
    <font>
      <b/>
      <sz val="12"/>
      <name val="Times New Roman CE"/>
      <family val="1"/>
    </font>
    <font>
      <sz val="12"/>
      <name val="Arial CE"/>
      <family val="2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8"/>
      <name val="Arial"/>
      <family val="2"/>
    </font>
    <font>
      <b/>
      <sz val="7"/>
      <name val="Arial"/>
      <family val="2"/>
    </font>
    <font>
      <b/>
      <sz val="7.5"/>
      <name val="Times New Roman CE"/>
      <family val="1"/>
    </font>
    <font>
      <i/>
      <sz val="7.5"/>
      <name val="Times New Roman CE"/>
      <family val="1"/>
    </font>
    <font>
      <sz val="7.5"/>
      <name val="Times New Roman CE"/>
      <family val="1"/>
    </font>
    <font>
      <sz val="8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i/>
      <sz val="12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b/>
      <sz val="8"/>
      <name val="Times New Roman CE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</borders>
  <cellStyleXfs count="58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165" fontId="0" fillId="0" borderId="0" applyFill="0" applyBorder="0" applyProtection="0">
      <alignment vertical="center"/>
    </xf>
    <xf numFmtId="165" fontId="0" fillId="0" borderId="0" applyFill="0" applyBorder="0" applyProtection="0">
      <alignment vertical="center"/>
    </xf>
    <xf numFmtId="165" fontId="0" fillId="0" borderId="0" applyFill="0" applyBorder="0" applyProtection="0">
      <alignment vertical="center"/>
    </xf>
    <xf numFmtId="165" fontId="0" fillId="0" borderId="0" applyFill="0" applyBorder="0" applyProtection="0">
      <alignment vertical="center"/>
    </xf>
    <xf numFmtId="164" fontId="2" fillId="0" borderId="0" applyFill="0" applyBorder="0" applyProtection="0">
      <alignment vertical="center"/>
    </xf>
    <xf numFmtId="164" fontId="0" fillId="0" borderId="0">
      <alignment vertical="center"/>
      <protection/>
    </xf>
    <xf numFmtId="164" fontId="3" fillId="0" borderId="0" applyFill="0" applyBorder="0" applyProtection="0">
      <alignment vertical="center"/>
    </xf>
    <xf numFmtId="166" fontId="1" fillId="0" borderId="0">
      <alignment/>
      <protection/>
    </xf>
    <xf numFmtId="166" fontId="4" fillId="0" borderId="0">
      <alignment/>
      <protection/>
    </xf>
    <xf numFmtId="166" fontId="1" fillId="0" borderId="0">
      <alignment/>
      <protection/>
    </xf>
    <xf numFmtId="166" fontId="4" fillId="0" borderId="0">
      <alignment/>
      <protection/>
    </xf>
    <xf numFmtId="166" fontId="5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6" fillId="0" borderId="0">
      <alignment/>
      <protection/>
    </xf>
    <xf numFmtId="164" fontId="0" fillId="0" borderId="0">
      <alignment vertical="center"/>
      <protection/>
    </xf>
    <xf numFmtId="166" fontId="6" fillId="0" borderId="0">
      <alignment/>
      <protection/>
    </xf>
    <xf numFmtId="166" fontId="6" fillId="0" borderId="0">
      <alignment/>
      <protection/>
    </xf>
    <xf numFmtId="166" fontId="6" fillId="0" borderId="0">
      <alignment/>
      <protection/>
    </xf>
    <xf numFmtId="166" fontId="6" fillId="0" borderId="0">
      <alignment/>
      <protection/>
    </xf>
    <xf numFmtId="164" fontId="7" fillId="0" borderId="0">
      <alignment vertical="center"/>
      <protection/>
    </xf>
    <xf numFmtId="164" fontId="0" fillId="0" borderId="0">
      <alignment vertical="center"/>
      <protection/>
    </xf>
    <xf numFmtId="166" fontId="4" fillId="0" borderId="0">
      <alignment/>
      <protection/>
    </xf>
    <xf numFmtId="166" fontId="8" fillId="0" borderId="0">
      <alignment/>
      <protection/>
    </xf>
    <xf numFmtId="164" fontId="0" fillId="0" borderId="0">
      <alignment vertical="center"/>
      <protection/>
    </xf>
    <xf numFmtId="166" fontId="8" fillId="0" borderId="0">
      <alignment/>
      <protection/>
    </xf>
    <xf numFmtId="166" fontId="0" fillId="0" borderId="0">
      <alignment/>
      <protection/>
    </xf>
    <xf numFmtId="166" fontId="4" fillId="0" borderId="0">
      <alignment/>
      <protection/>
    </xf>
    <xf numFmtId="164" fontId="0" fillId="0" borderId="0">
      <alignment vertical="center"/>
      <protection/>
    </xf>
    <xf numFmtId="166" fontId="0" fillId="0" borderId="0">
      <alignment vertical="center"/>
      <protection/>
    </xf>
    <xf numFmtId="164" fontId="0" fillId="0" borderId="0">
      <alignment vertical="center"/>
      <protection/>
    </xf>
    <xf numFmtId="166" fontId="0" fillId="0" borderId="0">
      <alignment vertical="center"/>
      <protection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  <xf numFmtId="167" fontId="0" fillId="0" borderId="0" applyFill="0" applyBorder="0" applyProtection="0">
      <alignment vertical="center"/>
    </xf>
  </cellStyleXfs>
  <cellXfs count="616">
    <xf numFmtId="164" fontId="0" fillId="0" borderId="0" xfId="0" applyAlignment="1">
      <alignment vertical="center"/>
    </xf>
    <xf numFmtId="164" fontId="9" fillId="2" borderId="0" xfId="0" applyFont="1" applyFill="1" applyBorder="1" applyAlignment="1">
      <alignment horizontal="center" vertical="center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 vertical="center" wrapText="1"/>
    </xf>
    <xf numFmtId="164" fontId="10" fillId="2" borderId="0" xfId="0" applyFont="1" applyFill="1" applyBorder="1" applyAlignment="1">
      <alignment vertical="center" wrapText="1"/>
    </xf>
    <xf numFmtId="168" fontId="11" fillId="0" borderId="0" xfId="0" applyNumberFormat="1" applyFont="1" applyAlignment="1">
      <alignment horizontal="center" vertical="center"/>
    </xf>
    <xf numFmtId="164" fontId="12" fillId="0" borderId="0" xfId="0" applyFont="1" applyAlignment="1">
      <alignment vertical="center" wrapText="1"/>
    </xf>
    <xf numFmtId="164" fontId="11" fillId="0" borderId="0" xfId="0" applyFont="1" applyAlignment="1">
      <alignment horizontal="center" vertical="center"/>
    </xf>
    <xf numFmtId="164" fontId="9" fillId="3" borderId="1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vertical="center" wrapText="1"/>
    </xf>
    <xf numFmtId="164" fontId="11" fillId="0" borderId="1" xfId="0" applyFont="1" applyBorder="1" applyAlignment="1">
      <alignment horizontal="center" vertical="center"/>
    </xf>
    <xf numFmtId="164" fontId="10" fillId="0" borderId="0" xfId="0" applyFont="1" applyAlignment="1">
      <alignment horizontal="left" vertical="center"/>
    </xf>
    <xf numFmtId="164" fontId="10" fillId="0" borderId="0" xfId="0" applyFont="1" applyAlignment="1">
      <alignment horizontal="justify" vertical="center"/>
    </xf>
    <xf numFmtId="166" fontId="4" fillId="0" borderId="0" xfId="48" applyFont="1">
      <alignment/>
      <protection/>
    </xf>
    <xf numFmtId="164" fontId="13" fillId="3" borderId="2" xfId="26" applyFont="1" applyFill="1" applyBorder="1" applyAlignment="1">
      <alignment horizontal="center" vertical="center" wrapText="1"/>
      <protection/>
    </xf>
    <xf numFmtId="164" fontId="12" fillId="3" borderId="3" xfId="26" applyFont="1" applyFill="1" applyBorder="1" applyAlignment="1">
      <alignment horizontal="center" vertical="center"/>
      <protection/>
    </xf>
    <xf numFmtId="164" fontId="12" fillId="3" borderId="4" xfId="49" applyFont="1" applyFill="1" applyBorder="1" applyAlignment="1">
      <alignment horizontal="center" vertical="center" wrapText="1"/>
      <protection/>
    </xf>
    <xf numFmtId="164" fontId="12" fillId="3" borderId="3" xfId="49" applyFont="1" applyFill="1" applyBorder="1" applyAlignment="1">
      <alignment horizontal="center" vertical="center" wrapText="1"/>
      <protection/>
    </xf>
    <xf numFmtId="164" fontId="12" fillId="3" borderId="1" xfId="26" applyFont="1" applyFill="1" applyBorder="1" applyAlignment="1">
      <alignment horizontal="center" vertical="center"/>
      <protection/>
    </xf>
    <xf numFmtId="164" fontId="12" fillId="3" borderId="5" xfId="26" applyFont="1" applyFill="1" applyBorder="1" applyAlignment="1">
      <alignment horizontal="center" vertical="center"/>
      <protection/>
    </xf>
    <xf numFmtId="164" fontId="12" fillId="3" borderId="6" xfId="26" applyFont="1" applyFill="1" applyBorder="1" applyAlignment="1">
      <alignment horizontal="center" vertical="center"/>
      <protection/>
    </xf>
    <xf numFmtId="164" fontId="12" fillId="3" borderId="7" xfId="26" applyFont="1" applyFill="1" applyBorder="1" applyAlignment="1">
      <alignment horizontal="center" vertical="center"/>
      <protection/>
    </xf>
    <xf numFmtId="166" fontId="14" fillId="0" borderId="0" xfId="48" applyFont="1" applyAlignment="1">
      <alignment vertical="center"/>
      <protection/>
    </xf>
    <xf numFmtId="164" fontId="10" fillId="0" borderId="1" xfId="26" applyFont="1" applyBorder="1" applyAlignment="1">
      <alignment horizontal="center" vertical="center" wrapText="1"/>
      <protection/>
    </xf>
    <xf numFmtId="164" fontId="10" fillId="0" borderId="1" xfId="26" applyFont="1" applyBorder="1" applyAlignment="1">
      <alignment vertical="center" wrapText="1"/>
      <protection/>
    </xf>
    <xf numFmtId="164" fontId="10" fillId="0" borderId="1" xfId="26" applyNumberFormat="1" applyFont="1" applyBorder="1" applyAlignment="1">
      <alignment vertical="center"/>
      <protection/>
    </xf>
    <xf numFmtId="164" fontId="10" fillId="3" borderId="1" xfId="26" applyNumberFormat="1" applyFont="1" applyFill="1" applyBorder="1" applyAlignment="1">
      <alignment vertical="center"/>
      <protection/>
    </xf>
    <xf numFmtId="164" fontId="10" fillId="0" borderId="1" xfId="26" applyFont="1" applyBorder="1" applyAlignment="1">
      <alignment horizontal="center" vertical="center"/>
      <protection/>
    </xf>
    <xf numFmtId="164" fontId="10" fillId="0" borderId="1" xfId="26" applyNumberFormat="1" applyFont="1" applyFill="1" applyBorder="1" applyAlignment="1">
      <alignment vertical="center"/>
      <protection/>
    </xf>
    <xf numFmtId="166" fontId="15" fillId="0" borderId="0" xfId="48" applyFont="1" applyBorder="1" applyAlignment="1">
      <alignment vertical="center"/>
      <protection/>
    </xf>
    <xf numFmtId="164" fontId="10" fillId="2" borderId="1" xfId="26" applyNumberFormat="1" applyFont="1" applyFill="1" applyBorder="1" applyAlignment="1">
      <alignment vertical="center"/>
      <protection/>
    </xf>
    <xf numFmtId="164" fontId="10" fillId="0" borderId="1" xfId="26" applyFont="1" applyFill="1" applyBorder="1" applyAlignment="1">
      <alignment horizontal="center" vertical="center" wrapText="1"/>
      <protection/>
    </xf>
    <xf numFmtId="164" fontId="10" fillId="0" borderId="1" xfId="26" applyFont="1" applyFill="1" applyBorder="1" applyAlignment="1">
      <alignment vertical="center" wrapText="1"/>
      <protection/>
    </xf>
    <xf numFmtId="164" fontId="10" fillId="0" borderId="1" xfId="26" applyFont="1" applyFill="1" applyBorder="1" applyAlignment="1">
      <alignment horizontal="center" vertical="center"/>
      <protection/>
    </xf>
    <xf numFmtId="166" fontId="15" fillId="0" borderId="0" xfId="48" applyFont="1" applyFill="1" applyBorder="1" applyAlignment="1">
      <alignment vertical="center"/>
      <protection/>
    </xf>
    <xf numFmtId="164" fontId="16" fillId="0" borderId="1" xfId="26" applyFont="1" applyFill="1" applyBorder="1" applyAlignment="1">
      <alignment vertical="center" wrapText="1"/>
      <protection/>
    </xf>
    <xf numFmtId="164" fontId="12" fillId="0" borderId="1" xfId="26" applyFont="1" applyFill="1" applyBorder="1" applyAlignment="1">
      <alignment horizontal="center" vertical="center" wrapText="1"/>
      <protection/>
    </xf>
    <xf numFmtId="164" fontId="17" fillId="0" borderId="1" xfId="26" applyFont="1" applyFill="1" applyBorder="1" applyAlignment="1">
      <alignment vertical="center" wrapText="1"/>
      <protection/>
    </xf>
    <xf numFmtId="164" fontId="12" fillId="0" borderId="1" xfId="26" applyNumberFormat="1" applyFont="1" applyFill="1" applyBorder="1" applyAlignment="1">
      <alignment vertical="center"/>
      <protection/>
    </xf>
    <xf numFmtId="164" fontId="12" fillId="3" borderId="1" xfId="26" applyNumberFormat="1" applyFont="1" applyFill="1" applyBorder="1" applyAlignment="1">
      <alignment vertical="center"/>
      <protection/>
    </xf>
    <xf numFmtId="164" fontId="10" fillId="0" borderId="1" xfId="26" applyNumberFormat="1" applyFont="1" applyFill="1" applyBorder="1" applyAlignment="1">
      <alignment horizontal="center" vertical="center"/>
      <protection/>
    </xf>
    <xf numFmtId="164" fontId="12" fillId="0" borderId="1" xfId="26" applyNumberFormat="1" applyFont="1" applyFill="1" applyBorder="1" applyAlignment="1">
      <alignment horizontal="center" vertical="center"/>
      <protection/>
    </xf>
    <xf numFmtId="166" fontId="15" fillId="0" borderId="0" xfId="48" applyFont="1" applyFill="1" applyAlignment="1">
      <alignment vertical="center"/>
      <protection/>
    </xf>
    <xf numFmtId="164" fontId="12" fillId="0" borderId="1" xfId="26" applyFont="1" applyFill="1" applyBorder="1" applyAlignment="1">
      <alignment vertical="center" wrapText="1"/>
      <protection/>
    </xf>
    <xf numFmtId="164" fontId="12" fillId="0" borderId="1" xfId="26" applyFont="1" applyBorder="1" applyAlignment="1">
      <alignment horizontal="center" vertical="center" wrapText="1"/>
      <protection/>
    </xf>
    <xf numFmtId="164" fontId="12" fillId="0" borderId="1" xfId="26" applyFont="1" applyBorder="1" applyAlignment="1">
      <alignment vertical="center" wrapText="1"/>
      <protection/>
    </xf>
    <xf numFmtId="164" fontId="12" fillId="0" borderId="1" xfId="26" applyNumberFormat="1" applyFont="1" applyBorder="1" applyAlignment="1">
      <alignment vertical="center"/>
      <protection/>
    </xf>
    <xf numFmtId="164" fontId="12" fillId="2" borderId="1" xfId="26" applyNumberFormat="1" applyFont="1" applyFill="1" applyBorder="1" applyAlignment="1">
      <alignment vertical="center"/>
      <protection/>
    </xf>
    <xf numFmtId="164" fontId="10" fillId="4" borderId="1" xfId="26" applyNumberFormat="1" applyFont="1" applyFill="1" applyBorder="1" applyAlignment="1">
      <alignment vertical="center"/>
      <protection/>
    </xf>
    <xf numFmtId="164" fontId="12" fillId="5" borderId="1" xfId="26" applyFont="1" applyFill="1" applyBorder="1" applyAlignment="1">
      <alignment horizontal="center" vertical="center" wrapText="1"/>
      <protection/>
    </xf>
    <xf numFmtId="164" fontId="12" fillId="5" borderId="1" xfId="26" applyFont="1" applyFill="1" applyBorder="1" applyAlignment="1">
      <alignment vertical="center" wrapText="1"/>
      <protection/>
    </xf>
    <xf numFmtId="164" fontId="12" fillId="5" borderId="1" xfId="26" applyNumberFormat="1" applyFont="1" applyFill="1" applyBorder="1" applyAlignment="1">
      <alignment vertical="center"/>
      <protection/>
    </xf>
    <xf numFmtId="164" fontId="12" fillId="5" borderId="1" xfId="26" applyNumberFormat="1" applyFont="1" applyFill="1" applyBorder="1" applyAlignment="1">
      <alignment horizontal="center" vertical="center"/>
      <protection/>
    </xf>
    <xf numFmtId="164" fontId="12" fillId="3" borderId="1" xfId="26" applyFont="1" applyFill="1" applyBorder="1" applyAlignment="1">
      <alignment horizontal="center" vertical="center" wrapText="1"/>
      <protection/>
    </xf>
    <xf numFmtId="164" fontId="12" fillId="3" borderId="1" xfId="26" applyFont="1" applyFill="1" applyBorder="1" applyAlignment="1">
      <alignment vertical="center" wrapText="1"/>
      <protection/>
    </xf>
    <xf numFmtId="166" fontId="18" fillId="0" borderId="0" xfId="48" applyFont="1" applyFill="1" applyAlignment="1">
      <alignment vertical="center"/>
      <protection/>
    </xf>
    <xf numFmtId="166" fontId="10" fillId="0" borderId="1" xfId="48" applyFont="1" applyBorder="1">
      <alignment/>
      <protection/>
    </xf>
    <xf numFmtId="164" fontId="10" fillId="3" borderId="1" xfId="48" applyNumberFormat="1" applyFont="1" applyFill="1" applyBorder="1">
      <alignment/>
      <protection/>
    </xf>
    <xf numFmtId="166" fontId="15" fillId="0" borderId="0" xfId="48" applyFont="1" applyAlignment="1">
      <alignment vertical="center"/>
      <protection/>
    </xf>
    <xf numFmtId="164" fontId="12" fillId="3" borderId="1" xfId="26" applyNumberFormat="1" applyFont="1" applyFill="1" applyBorder="1" applyAlignment="1">
      <alignment horizontal="center" vertical="center"/>
      <protection/>
    </xf>
    <xf numFmtId="164" fontId="12" fillId="4" borderId="1" xfId="26" applyNumberFormat="1" applyFont="1" applyFill="1" applyBorder="1" applyAlignment="1">
      <alignment vertical="center"/>
      <protection/>
    </xf>
    <xf numFmtId="166" fontId="4" fillId="0" borderId="0" xfId="48" applyFont="1" applyAlignment="1">
      <alignment horizontal="center"/>
      <protection/>
    </xf>
    <xf numFmtId="166" fontId="18" fillId="0" borderId="0" xfId="48" applyFont="1" applyAlignment="1">
      <alignment vertical="center"/>
      <protection/>
    </xf>
    <xf numFmtId="166" fontId="19" fillId="0" borderId="0" xfId="48" applyFont="1" applyAlignment="1">
      <alignment vertical="center"/>
      <protection/>
    </xf>
    <xf numFmtId="166" fontId="15" fillId="0" borderId="0" xfId="48" applyFont="1">
      <alignment/>
      <protection/>
    </xf>
    <xf numFmtId="166" fontId="4" fillId="0" borderId="0" xfId="43" applyFont="1" applyFill="1" applyBorder="1">
      <alignment/>
      <protection/>
    </xf>
    <xf numFmtId="164" fontId="0" fillId="0" borderId="0" xfId="45" applyFont="1">
      <alignment vertical="center"/>
      <protection/>
    </xf>
    <xf numFmtId="166" fontId="1" fillId="0" borderId="0" xfId="43" applyFont="1" applyFill="1" applyBorder="1">
      <alignment/>
      <protection/>
    </xf>
    <xf numFmtId="164" fontId="12" fillId="0" borderId="0" xfId="26" applyFont="1" applyAlignment="1">
      <alignment horizontal="left" vertical="center" wrapText="1"/>
      <protection/>
    </xf>
    <xf numFmtId="166" fontId="11" fillId="0" borderId="0" xfId="48" applyFont="1" applyAlignment="1">
      <alignment horizontal="right"/>
      <protection/>
    </xf>
    <xf numFmtId="166" fontId="12" fillId="0" borderId="0" xfId="48" applyFont="1" applyAlignment="1">
      <alignment horizontal="right"/>
      <protection/>
    </xf>
    <xf numFmtId="164" fontId="11" fillId="3" borderId="8" xfId="26" applyFont="1" applyFill="1" applyBorder="1" applyAlignment="1">
      <alignment horizontal="center" vertical="center" wrapText="1"/>
      <protection/>
    </xf>
    <xf numFmtId="164" fontId="11" fillId="3" borderId="9" xfId="26" applyFont="1" applyFill="1" applyBorder="1" applyAlignment="1">
      <alignment horizontal="center" vertical="center" wrapText="1"/>
      <protection/>
    </xf>
    <xf numFmtId="166" fontId="20" fillId="0" borderId="0" xfId="43" applyFont="1" applyFill="1" applyBorder="1">
      <alignment/>
      <protection/>
    </xf>
    <xf numFmtId="166" fontId="21" fillId="0" borderId="10" xfId="43" applyFont="1" applyFill="1" applyBorder="1" applyAlignment="1">
      <alignment horizontal="center" vertical="center"/>
      <protection/>
    </xf>
    <xf numFmtId="164" fontId="10" fillId="0" borderId="11" xfId="26" applyFont="1" applyBorder="1" applyAlignment="1">
      <alignment horizontal="left" vertical="center" wrapText="1"/>
      <protection/>
    </xf>
    <xf numFmtId="164" fontId="10" fillId="0" borderId="12" xfId="43" applyNumberFormat="1" applyFont="1" applyFill="1" applyBorder="1" applyAlignment="1">
      <alignment vertical="center"/>
      <protection/>
    </xf>
    <xf numFmtId="164" fontId="10" fillId="0" borderId="13" xfId="43" applyNumberFormat="1" applyFont="1" applyFill="1" applyBorder="1" applyAlignment="1">
      <alignment vertical="center"/>
      <protection/>
    </xf>
    <xf numFmtId="164" fontId="10" fillId="3" borderId="14" xfId="43" applyNumberFormat="1" applyFont="1" applyFill="1" applyBorder="1" applyAlignment="1">
      <alignment vertical="center"/>
      <protection/>
    </xf>
    <xf numFmtId="166" fontId="15" fillId="0" borderId="0" xfId="43" applyFont="1" applyFill="1" applyBorder="1">
      <alignment/>
      <protection/>
    </xf>
    <xf numFmtId="166" fontId="21" fillId="0" borderId="7" xfId="43" applyFont="1" applyFill="1" applyBorder="1" applyAlignment="1">
      <alignment horizontal="center" vertical="center"/>
      <protection/>
    </xf>
    <xf numFmtId="164" fontId="10" fillId="0" borderId="11" xfId="26" applyFont="1" applyFill="1" applyBorder="1" applyAlignment="1">
      <alignment horizontal="left" vertical="center" wrapText="1"/>
      <protection/>
    </xf>
    <xf numFmtId="164" fontId="10" fillId="0" borderId="15" xfId="43" applyNumberFormat="1" applyFont="1" applyFill="1" applyBorder="1" applyAlignment="1">
      <alignment vertical="center"/>
      <protection/>
    </xf>
    <xf numFmtId="164" fontId="10" fillId="0" borderId="1" xfId="43" applyNumberFormat="1" applyFont="1" applyFill="1" applyBorder="1" applyAlignment="1">
      <alignment vertical="center"/>
      <protection/>
    </xf>
    <xf numFmtId="164" fontId="10" fillId="3" borderId="5" xfId="43" applyNumberFormat="1" applyFont="1" applyFill="1" applyBorder="1" applyAlignment="1">
      <alignment vertical="center"/>
      <protection/>
    </xf>
    <xf numFmtId="166" fontId="21" fillId="0" borderId="16" xfId="43" applyFont="1" applyFill="1" applyBorder="1" applyAlignment="1">
      <alignment horizontal="center" vertical="center"/>
      <protection/>
    </xf>
    <xf numFmtId="164" fontId="10" fillId="0" borderId="17" xfId="43" applyNumberFormat="1" applyFont="1" applyFill="1" applyBorder="1" applyAlignment="1">
      <alignment vertical="center"/>
      <protection/>
    </xf>
    <xf numFmtId="164" fontId="10" fillId="0" borderId="18" xfId="43" applyNumberFormat="1" applyFont="1" applyFill="1" applyBorder="1" applyAlignment="1">
      <alignment vertical="center"/>
      <protection/>
    </xf>
    <xf numFmtId="164" fontId="10" fillId="3" borderId="19" xfId="43" applyNumberFormat="1" applyFont="1" applyFill="1" applyBorder="1" applyAlignment="1">
      <alignment vertical="center"/>
      <protection/>
    </xf>
    <xf numFmtId="166" fontId="22" fillId="0" borderId="20" xfId="43" applyFont="1" applyFill="1" applyBorder="1" applyAlignment="1">
      <alignment horizontal="center" vertical="center"/>
      <protection/>
    </xf>
    <xf numFmtId="164" fontId="12" fillId="0" borderId="21" xfId="26" applyFont="1" applyBorder="1" applyAlignment="1">
      <alignment horizontal="left" vertical="center" wrapText="1"/>
      <protection/>
    </xf>
    <xf numFmtId="164" fontId="12" fillId="0" borderId="22" xfId="43" applyNumberFormat="1" applyFont="1" applyFill="1" applyBorder="1" applyAlignment="1">
      <alignment vertical="center"/>
      <protection/>
    </xf>
    <xf numFmtId="164" fontId="12" fillId="3" borderId="23" xfId="43" applyNumberFormat="1" applyFont="1" applyFill="1" applyBorder="1" applyAlignment="1">
      <alignment vertical="center"/>
      <protection/>
    </xf>
    <xf numFmtId="166" fontId="18" fillId="0" borderId="0" xfId="43" applyFont="1" applyFill="1" applyBorder="1">
      <alignment/>
      <protection/>
    </xf>
    <xf numFmtId="164" fontId="10" fillId="0" borderId="24" xfId="26" applyFont="1" applyBorder="1" applyAlignment="1">
      <alignment horizontal="left" vertical="center" wrapText="1"/>
      <protection/>
    </xf>
    <xf numFmtId="164" fontId="21" fillId="0" borderId="24" xfId="26" applyFont="1" applyBorder="1" applyAlignment="1">
      <alignment horizontal="left" vertical="center" wrapText="1"/>
      <protection/>
    </xf>
    <xf numFmtId="166" fontId="22" fillId="0" borderId="25" xfId="43" applyFont="1" applyFill="1" applyBorder="1" applyAlignment="1">
      <alignment horizontal="center" vertical="center"/>
      <protection/>
    </xf>
    <xf numFmtId="164" fontId="12" fillId="0" borderId="26" xfId="26" applyFont="1" applyBorder="1" applyAlignment="1">
      <alignment horizontal="left" vertical="center" wrapText="1"/>
      <protection/>
    </xf>
    <xf numFmtId="164" fontId="12" fillId="0" borderId="27" xfId="43" applyNumberFormat="1" applyFont="1" applyFill="1" applyBorder="1" applyAlignment="1">
      <alignment vertical="center"/>
      <protection/>
    </xf>
    <xf numFmtId="164" fontId="12" fillId="3" borderId="28" xfId="43" applyNumberFormat="1" applyFont="1" applyFill="1" applyBorder="1" applyAlignment="1">
      <alignment vertical="center"/>
      <protection/>
    </xf>
    <xf numFmtId="166" fontId="22" fillId="0" borderId="29" xfId="43" applyFont="1" applyFill="1" applyBorder="1" applyAlignment="1">
      <alignment horizontal="center" vertical="center"/>
      <protection/>
    </xf>
    <xf numFmtId="164" fontId="12" fillId="0" borderId="30" xfId="26" applyFont="1" applyBorder="1" applyAlignment="1">
      <alignment horizontal="left" vertical="center" wrapText="1"/>
      <protection/>
    </xf>
    <xf numFmtId="164" fontId="12" fillId="0" borderId="0" xfId="43" applyNumberFormat="1" applyFont="1" applyFill="1" applyBorder="1" applyAlignment="1">
      <alignment vertical="center"/>
      <protection/>
    </xf>
    <xf numFmtId="164" fontId="12" fillId="0" borderId="31" xfId="43" applyNumberFormat="1" applyFont="1" applyFill="1" applyBorder="1" applyAlignment="1">
      <alignment vertical="center"/>
      <protection/>
    </xf>
    <xf numFmtId="164" fontId="12" fillId="3" borderId="32" xfId="43" applyNumberFormat="1" applyFont="1" applyFill="1" applyBorder="1" applyAlignment="1">
      <alignment vertical="center"/>
      <protection/>
    </xf>
    <xf numFmtId="166" fontId="22" fillId="0" borderId="16" xfId="43" applyFont="1" applyFill="1" applyBorder="1" applyAlignment="1">
      <alignment horizontal="center" vertical="center"/>
      <protection/>
    </xf>
    <xf numFmtId="164" fontId="12" fillId="0" borderId="33" xfId="26" applyFont="1" applyFill="1" applyBorder="1" applyAlignment="1">
      <alignment horizontal="left" vertical="center" wrapText="1"/>
      <protection/>
    </xf>
    <xf numFmtId="164" fontId="12" fillId="0" borderId="17" xfId="43" applyNumberFormat="1" applyFont="1" applyFill="1" applyBorder="1" applyAlignment="1">
      <alignment vertical="center"/>
      <protection/>
    </xf>
    <xf numFmtId="164" fontId="12" fillId="0" borderId="18" xfId="43" applyNumberFormat="1" applyFont="1" applyFill="1" applyBorder="1" applyAlignment="1">
      <alignment vertical="center"/>
      <protection/>
    </xf>
    <xf numFmtId="164" fontId="12" fillId="3" borderId="19" xfId="43" applyNumberFormat="1" applyFont="1" applyFill="1" applyBorder="1" applyAlignment="1">
      <alignment vertical="center"/>
      <protection/>
    </xf>
    <xf numFmtId="166" fontId="22" fillId="0" borderId="34" xfId="43" applyFont="1" applyFill="1" applyBorder="1" applyAlignment="1">
      <alignment horizontal="center" vertical="center"/>
      <protection/>
    </xf>
    <xf numFmtId="164" fontId="12" fillId="0" borderId="35" xfId="26" applyFont="1" applyBorder="1" applyAlignment="1">
      <alignment horizontal="left" vertical="center" wrapText="1"/>
      <protection/>
    </xf>
    <xf numFmtId="164" fontId="12" fillId="0" borderId="36" xfId="43" applyNumberFormat="1" applyFont="1" applyFill="1" applyBorder="1" applyAlignment="1">
      <alignment vertical="center"/>
      <protection/>
    </xf>
    <xf numFmtId="166" fontId="21" fillId="0" borderId="25" xfId="43" applyFont="1" applyFill="1" applyBorder="1" applyAlignment="1">
      <alignment horizontal="center" vertical="center"/>
      <protection/>
    </xf>
    <xf numFmtId="164" fontId="10" fillId="0" borderId="26" xfId="26" applyFont="1" applyFill="1" applyBorder="1" applyAlignment="1">
      <alignment horizontal="left" vertical="center" wrapText="1"/>
      <protection/>
    </xf>
    <xf numFmtId="164" fontId="10" fillId="0" borderId="27" xfId="43" applyNumberFormat="1" applyFont="1" applyFill="1" applyBorder="1" applyAlignment="1">
      <alignment vertical="center"/>
      <protection/>
    </xf>
    <xf numFmtId="164" fontId="10" fillId="0" borderId="37" xfId="43" applyNumberFormat="1" applyFont="1" applyFill="1" applyBorder="1" applyAlignment="1">
      <alignment vertical="center"/>
      <protection/>
    </xf>
    <xf numFmtId="164" fontId="10" fillId="3" borderId="26" xfId="43" applyNumberFormat="1" applyFont="1" applyFill="1" applyBorder="1" applyAlignment="1">
      <alignment vertical="center"/>
      <protection/>
    </xf>
    <xf numFmtId="166" fontId="22" fillId="0" borderId="38" xfId="43" applyFont="1" applyFill="1" applyBorder="1" applyAlignment="1">
      <alignment horizontal="center" vertical="center"/>
      <protection/>
    </xf>
    <xf numFmtId="164" fontId="12" fillId="0" borderId="39" xfId="26" applyFont="1" applyBorder="1" applyAlignment="1">
      <alignment horizontal="left" vertical="center" wrapText="1"/>
      <protection/>
    </xf>
    <xf numFmtId="164" fontId="12" fillId="0" borderId="40" xfId="43" applyNumberFormat="1" applyFont="1" applyFill="1" applyBorder="1" applyAlignment="1">
      <alignment vertical="center"/>
      <protection/>
    </xf>
    <xf numFmtId="164" fontId="12" fillId="3" borderId="41" xfId="43" applyNumberFormat="1" applyFont="1" applyFill="1" applyBorder="1" applyAlignment="1">
      <alignment vertical="center"/>
      <protection/>
    </xf>
    <xf numFmtId="164" fontId="12" fillId="0" borderId="30" xfId="26" applyFont="1" applyFill="1" applyBorder="1" applyAlignment="1">
      <alignment horizontal="left" vertical="center" wrapText="1"/>
      <protection/>
    </xf>
    <xf numFmtId="164" fontId="12" fillId="0" borderId="42" xfId="43" applyNumberFormat="1" applyFont="1" applyFill="1" applyBorder="1" applyAlignment="1">
      <alignment vertical="center"/>
      <protection/>
    </xf>
    <xf numFmtId="164" fontId="12" fillId="3" borderId="43" xfId="43" applyNumberFormat="1" applyFont="1" applyFill="1" applyBorder="1" applyAlignment="1">
      <alignment vertical="center"/>
      <protection/>
    </xf>
    <xf numFmtId="164" fontId="10" fillId="0" borderId="24" xfId="26" applyFont="1" applyFill="1" applyBorder="1" applyAlignment="1">
      <alignment horizontal="left" vertical="center" wrapText="1"/>
      <protection/>
    </xf>
    <xf numFmtId="166" fontId="22" fillId="0" borderId="44" xfId="43" applyFont="1" applyFill="1" applyBorder="1" applyAlignment="1">
      <alignment horizontal="center" vertical="center"/>
      <protection/>
    </xf>
    <xf numFmtId="164" fontId="12" fillId="0" borderId="45" xfId="26" applyFont="1" applyFill="1" applyBorder="1" applyAlignment="1">
      <alignment horizontal="left" vertical="center" wrapText="1"/>
      <protection/>
    </xf>
    <xf numFmtId="164" fontId="12" fillId="0" borderId="46" xfId="43" applyNumberFormat="1" applyFont="1" applyFill="1" applyBorder="1" applyAlignment="1">
      <alignment vertical="center"/>
      <protection/>
    </xf>
    <xf numFmtId="164" fontId="12" fillId="3" borderId="47" xfId="43" applyNumberFormat="1" applyFont="1" applyFill="1" applyBorder="1" applyAlignment="1">
      <alignment vertical="center"/>
      <protection/>
    </xf>
    <xf numFmtId="166" fontId="24" fillId="0" borderId="0" xfId="43" applyFont="1" applyFill="1" applyBorder="1">
      <alignment/>
      <protection/>
    </xf>
    <xf numFmtId="164" fontId="25" fillId="0" borderId="0" xfId="45" applyFont="1">
      <alignment vertical="center"/>
      <protection/>
    </xf>
    <xf numFmtId="164" fontId="26" fillId="0" borderId="0" xfId="43" applyNumberFormat="1" applyFont="1" applyFill="1" applyBorder="1">
      <alignment/>
      <protection/>
    </xf>
    <xf numFmtId="166" fontId="1" fillId="0" borderId="0" xfId="28">
      <alignment/>
      <protection/>
    </xf>
    <xf numFmtId="164" fontId="1" fillId="0" borderId="0" xfId="28" applyNumberFormat="1">
      <alignment/>
      <protection/>
    </xf>
    <xf numFmtId="166" fontId="12" fillId="0" borderId="0" xfId="28" applyFont="1">
      <alignment/>
      <protection/>
    </xf>
    <xf numFmtId="164" fontId="12" fillId="0" borderId="0" xfId="28" applyNumberFormat="1" applyFont="1">
      <alignment/>
      <protection/>
    </xf>
    <xf numFmtId="166" fontId="12" fillId="0" borderId="0" xfId="28" applyFont="1" applyBorder="1" applyAlignment="1">
      <alignment horizontal="center" vertical="center"/>
      <protection/>
    </xf>
    <xf numFmtId="166" fontId="1" fillId="3" borderId="1" xfId="28" applyFont="1" applyFill="1" applyBorder="1" applyAlignment="1">
      <alignment horizontal="center"/>
      <protection/>
    </xf>
    <xf numFmtId="166" fontId="1" fillId="3" borderId="1" xfId="28" applyFont="1" applyFill="1" applyBorder="1" applyAlignment="1">
      <alignment horizontal="center" vertical="center" wrapText="1"/>
      <protection/>
    </xf>
    <xf numFmtId="169" fontId="1" fillId="3" borderId="1" xfId="28" applyNumberFormat="1" applyFont="1" applyFill="1" applyBorder="1" applyAlignment="1">
      <alignment horizontal="center" vertical="center"/>
      <protection/>
    </xf>
    <xf numFmtId="166" fontId="13" fillId="0" borderId="0" xfId="28" applyFont="1">
      <alignment/>
      <protection/>
    </xf>
    <xf numFmtId="166" fontId="1" fillId="3" borderId="1" xfId="28" applyFont="1" applyFill="1" applyBorder="1" applyAlignment="1">
      <alignment horizontal="center" vertical="center"/>
      <protection/>
    </xf>
    <xf numFmtId="164" fontId="1" fillId="3" borderId="1" xfId="28" applyNumberFormat="1" applyFont="1" applyFill="1" applyBorder="1" applyAlignment="1">
      <alignment horizontal="center" vertical="center" wrapText="1"/>
      <protection/>
    </xf>
    <xf numFmtId="166" fontId="1" fillId="3" borderId="1" xfId="28" applyFont="1" applyFill="1" applyBorder="1" applyAlignment="1">
      <alignment horizontal="left" vertical="center" wrapText="1"/>
      <protection/>
    </xf>
    <xf numFmtId="170" fontId="12" fillId="3" borderId="1" xfId="20" applyNumberFormat="1" applyFont="1" applyFill="1" applyBorder="1" applyAlignment="1" applyProtection="1">
      <alignment horizontal="center" vertical="center"/>
      <protection/>
    </xf>
    <xf numFmtId="166" fontId="13" fillId="3" borderId="1" xfId="28" applyFont="1" applyFill="1" applyBorder="1" applyAlignment="1">
      <alignment horizontal="left" vertical="center" wrapText="1"/>
      <protection/>
    </xf>
    <xf numFmtId="170" fontId="0" fillId="2" borderId="1" xfId="20" applyNumberFormat="1" applyFont="1" applyFill="1" applyBorder="1" applyAlignment="1" applyProtection="1">
      <alignment horizontal="center" vertical="center"/>
      <protection/>
    </xf>
    <xf numFmtId="170" fontId="0" fillId="3" borderId="1" xfId="20" applyNumberFormat="1" applyFont="1" applyFill="1" applyBorder="1" applyAlignment="1" applyProtection="1">
      <alignment horizontal="center" vertical="center"/>
      <protection/>
    </xf>
    <xf numFmtId="164" fontId="1" fillId="2" borderId="1" xfId="28" applyNumberFormat="1" applyFill="1" applyBorder="1" applyAlignment="1">
      <alignment horizontal="center" vertical="center"/>
      <protection/>
    </xf>
    <xf numFmtId="164" fontId="1" fillId="3" borderId="1" xfId="28" applyNumberFormat="1" applyFill="1" applyBorder="1" applyAlignment="1">
      <alignment horizontal="center" vertical="center"/>
      <protection/>
    </xf>
    <xf numFmtId="170" fontId="13" fillId="3" borderId="1" xfId="20" applyNumberFormat="1" applyFont="1" applyFill="1" applyBorder="1" applyAlignment="1" applyProtection="1">
      <alignment horizontal="center" vertical="center" wrapText="1"/>
      <protection/>
    </xf>
    <xf numFmtId="170" fontId="13" fillId="3" borderId="1" xfId="20" applyNumberFormat="1" applyFont="1" applyFill="1" applyBorder="1" applyAlignment="1" applyProtection="1">
      <alignment vertical="center" wrapText="1"/>
      <protection/>
    </xf>
    <xf numFmtId="166" fontId="13" fillId="3" borderId="1" xfId="28" applyFont="1" applyFill="1" applyBorder="1" applyAlignment="1">
      <alignment horizontal="center" vertical="center" wrapText="1"/>
      <protection/>
    </xf>
    <xf numFmtId="166" fontId="1" fillId="3" borderId="1" xfId="28" applyFont="1" applyFill="1" applyBorder="1" applyAlignment="1">
      <alignment horizontal="left" vertical="center"/>
      <protection/>
    </xf>
    <xf numFmtId="166" fontId="1" fillId="0" borderId="0" xfId="28" applyAlignment="1">
      <alignment vertical="center"/>
      <protection/>
    </xf>
    <xf numFmtId="170" fontId="13" fillId="3" borderId="1" xfId="20" applyNumberFormat="1" applyFont="1" applyFill="1" applyBorder="1" applyAlignment="1" applyProtection="1">
      <alignment horizontal="center" vertical="center"/>
      <protection/>
    </xf>
    <xf numFmtId="170" fontId="13" fillId="3" borderId="1" xfId="20" applyNumberFormat="1" applyFont="1" applyFill="1" applyBorder="1" applyAlignment="1" applyProtection="1">
      <alignment horizontal="right" vertical="center"/>
      <protection/>
    </xf>
    <xf numFmtId="166" fontId="10" fillId="0" borderId="0" xfId="28" applyFont="1">
      <alignment/>
      <protection/>
    </xf>
    <xf numFmtId="166" fontId="0" fillId="0" borderId="0" xfId="50" applyFont="1" applyFill="1" applyAlignment="1">
      <alignment horizontal="center" vertical="center"/>
      <protection/>
    </xf>
    <xf numFmtId="166" fontId="0" fillId="0" borderId="0" xfId="50" applyFont="1">
      <alignment vertical="center"/>
      <protection/>
    </xf>
    <xf numFmtId="166" fontId="12" fillId="6" borderId="48" xfId="50" applyFont="1" applyFill="1" applyBorder="1" applyAlignment="1">
      <alignment horizontal="center" vertical="center" wrapText="1"/>
      <protection/>
    </xf>
    <xf numFmtId="166" fontId="12" fillId="6" borderId="49" xfId="50" applyFont="1" applyFill="1" applyBorder="1" applyAlignment="1">
      <alignment horizontal="center" vertical="center"/>
      <protection/>
    </xf>
    <xf numFmtId="166" fontId="12" fillId="6" borderId="50" xfId="50" applyFont="1" applyFill="1" applyBorder="1" applyAlignment="1">
      <alignment horizontal="center" vertical="center" wrapText="1"/>
      <protection/>
    </xf>
    <xf numFmtId="166" fontId="12" fillId="6" borderId="51" xfId="50" applyFont="1" applyFill="1" applyBorder="1" applyAlignment="1">
      <alignment horizontal="center" vertical="center" wrapText="1"/>
      <protection/>
    </xf>
    <xf numFmtId="166" fontId="12" fillId="6" borderId="52" xfId="50" applyFont="1" applyFill="1" applyBorder="1" applyAlignment="1">
      <alignment horizontal="center" vertical="center" wrapText="1"/>
      <protection/>
    </xf>
    <xf numFmtId="166" fontId="12" fillId="3" borderId="51" xfId="50" applyFont="1" applyFill="1" applyBorder="1" applyAlignment="1">
      <alignment horizontal="center" vertical="center" wrapText="1"/>
      <protection/>
    </xf>
    <xf numFmtId="166" fontId="12" fillId="6" borderId="53" xfId="50" applyFont="1" applyFill="1" applyBorder="1" applyAlignment="1">
      <alignment horizontal="center" vertical="center" wrapText="1"/>
      <protection/>
    </xf>
    <xf numFmtId="166" fontId="12" fillId="6" borderId="24" xfId="50" applyFont="1" applyFill="1" applyBorder="1" applyAlignment="1">
      <alignment horizontal="center" vertical="center" wrapText="1"/>
      <protection/>
    </xf>
    <xf numFmtId="166" fontId="12" fillId="3" borderId="53" xfId="50" applyFont="1" applyFill="1" applyBorder="1" applyAlignment="1">
      <alignment horizontal="center" vertical="center" wrapText="1"/>
      <protection/>
    </xf>
    <xf numFmtId="166" fontId="12" fillId="3" borderId="24" xfId="50" applyFont="1" applyFill="1" applyBorder="1" applyAlignment="1">
      <alignment horizontal="center" vertical="center" wrapText="1"/>
      <protection/>
    </xf>
    <xf numFmtId="166" fontId="13" fillId="6" borderId="54" xfId="50" applyFont="1" applyFill="1" applyBorder="1" applyAlignment="1">
      <alignment horizontal="center" vertical="center" wrapText="1"/>
      <protection/>
    </xf>
    <xf numFmtId="166" fontId="13" fillId="6" borderId="23" xfId="50" applyFont="1" applyFill="1" applyBorder="1" applyAlignment="1">
      <alignment horizontal="center" vertical="center"/>
      <protection/>
    </xf>
    <xf numFmtId="166" fontId="13" fillId="6" borderId="22" xfId="50" applyFont="1" applyFill="1" applyBorder="1" applyAlignment="1">
      <alignment horizontal="center" vertical="center"/>
      <protection/>
    </xf>
    <xf numFmtId="166" fontId="13" fillId="6" borderId="55" xfId="50" applyFont="1" applyFill="1" applyBorder="1" applyAlignment="1">
      <alignment horizontal="center" vertical="center"/>
      <protection/>
    </xf>
    <xf numFmtId="166" fontId="13" fillId="6" borderId="21" xfId="50" applyFont="1" applyFill="1" applyBorder="1" applyAlignment="1">
      <alignment horizontal="center" vertical="center"/>
      <protection/>
    </xf>
    <xf numFmtId="166" fontId="13" fillId="3" borderId="22" xfId="50" applyFont="1" applyFill="1" applyBorder="1" applyAlignment="1">
      <alignment horizontal="center" vertical="center"/>
      <protection/>
    </xf>
    <xf numFmtId="166" fontId="13" fillId="3" borderId="21" xfId="50" applyFont="1" applyFill="1" applyBorder="1" applyAlignment="1">
      <alignment horizontal="center" vertical="center"/>
      <protection/>
    </xf>
    <xf numFmtId="166" fontId="4" fillId="0" borderId="0" xfId="50" applyFont="1">
      <alignment vertical="center"/>
      <protection/>
    </xf>
    <xf numFmtId="166" fontId="13" fillId="0" borderId="56" xfId="50" applyFont="1" applyFill="1" applyBorder="1" applyAlignment="1">
      <alignment horizontal="center" vertical="center" wrapText="1"/>
      <protection/>
    </xf>
    <xf numFmtId="166" fontId="10" fillId="0" borderId="49" xfId="50" applyFont="1" applyFill="1" applyBorder="1" applyAlignment="1">
      <alignment horizontal="left" vertical="center"/>
      <protection/>
    </xf>
    <xf numFmtId="166" fontId="27" fillId="0" borderId="57" xfId="50" applyFont="1" applyBorder="1" applyAlignment="1">
      <alignment horizontal="center" vertical="center" wrapText="1"/>
      <protection/>
    </xf>
    <xf numFmtId="166" fontId="13" fillId="0" borderId="58" xfId="50" applyFont="1" applyFill="1" applyBorder="1" applyAlignment="1">
      <alignment horizontal="center" vertical="center"/>
      <protection/>
    </xf>
    <xf numFmtId="166" fontId="13" fillId="0" borderId="12" xfId="50" applyFont="1" applyFill="1" applyBorder="1" applyAlignment="1">
      <alignment horizontal="center" vertical="center"/>
      <protection/>
    </xf>
    <xf numFmtId="166" fontId="12" fillId="0" borderId="11" xfId="50" applyFont="1" applyFill="1" applyBorder="1" applyAlignment="1">
      <alignment horizontal="right" vertical="center"/>
      <protection/>
    </xf>
    <xf numFmtId="166" fontId="10" fillId="0" borderId="11" xfId="50" applyFont="1" applyFill="1" applyBorder="1" applyAlignment="1">
      <alignment horizontal="right" vertical="center"/>
      <protection/>
    </xf>
    <xf numFmtId="166" fontId="13" fillId="7" borderId="12" xfId="50" applyFont="1" applyFill="1" applyBorder="1" applyAlignment="1">
      <alignment horizontal="center" vertical="center"/>
      <protection/>
    </xf>
    <xf numFmtId="166" fontId="10" fillId="7" borderId="11" xfId="50" applyFont="1" applyFill="1" applyBorder="1" applyAlignment="1">
      <alignment horizontal="right" vertical="center"/>
      <protection/>
    </xf>
    <xf numFmtId="166" fontId="4" fillId="0" borderId="12" xfId="50" applyFont="1" applyFill="1" applyBorder="1">
      <alignment vertical="center"/>
      <protection/>
    </xf>
    <xf numFmtId="166" fontId="10" fillId="0" borderId="56" xfId="50" applyFont="1" applyFill="1" applyBorder="1" applyAlignment="1">
      <alignment horizontal="center" vertical="center"/>
      <protection/>
    </xf>
    <xf numFmtId="166" fontId="10" fillId="0" borderId="14" xfId="50" applyFont="1" applyBorder="1" applyAlignment="1">
      <alignment vertical="center" wrapText="1"/>
      <protection/>
    </xf>
    <xf numFmtId="164" fontId="10" fillId="0" borderId="58" xfId="50" applyNumberFormat="1" applyFont="1" applyBorder="1">
      <alignment vertical="center"/>
      <protection/>
    </xf>
    <xf numFmtId="164" fontId="10" fillId="0" borderId="12" xfId="50" applyNumberFormat="1" applyFont="1" applyBorder="1">
      <alignment vertical="center"/>
      <protection/>
    </xf>
    <xf numFmtId="164" fontId="10" fillId="0" borderId="11" xfId="50" applyNumberFormat="1" applyFont="1" applyBorder="1">
      <alignment vertical="center"/>
      <protection/>
    </xf>
    <xf numFmtId="164" fontId="10" fillId="3" borderId="12" xfId="50" applyNumberFormat="1" applyFont="1" applyFill="1" applyBorder="1">
      <alignment vertical="center"/>
      <protection/>
    </xf>
    <xf numFmtId="164" fontId="10" fillId="3" borderId="11" xfId="50" applyNumberFormat="1" applyFont="1" applyFill="1" applyBorder="1">
      <alignment vertical="center"/>
      <protection/>
    </xf>
    <xf numFmtId="166" fontId="0" fillId="0" borderId="0" xfId="50" applyFont="1" applyBorder="1">
      <alignment vertical="center"/>
      <protection/>
    </xf>
    <xf numFmtId="166" fontId="10" fillId="0" borderId="59" xfId="50" applyFont="1" applyFill="1" applyBorder="1" applyAlignment="1">
      <alignment horizontal="center" vertical="center"/>
      <protection/>
    </xf>
    <xf numFmtId="166" fontId="27" fillId="0" borderId="50" xfId="50" applyFont="1" applyBorder="1" applyAlignment="1">
      <alignment horizontal="center" vertical="center" wrapText="1"/>
      <protection/>
    </xf>
    <xf numFmtId="164" fontId="10" fillId="0" borderId="12" xfId="50" applyNumberFormat="1" applyFont="1" applyFill="1" applyBorder="1">
      <alignment vertical="center"/>
      <protection/>
    </xf>
    <xf numFmtId="164" fontId="10" fillId="0" borderId="24" xfId="50" applyNumberFormat="1" applyFont="1" applyFill="1" applyBorder="1">
      <alignment vertical="center"/>
      <protection/>
    </xf>
    <xf numFmtId="164" fontId="10" fillId="3" borderId="24" xfId="50" applyNumberFormat="1" applyFont="1" applyFill="1" applyBorder="1">
      <alignment vertical="center"/>
      <protection/>
    </xf>
    <xf numFmtId="166" fontId="12" fillId="0" borderId="60" xfId="50" applyFont="1" applyFill="1" applyBorder="1" applyAlignment="1">
      <alignment horizontal="center" vertical="center"/>
      <protection/>
    </xf>
    <xf numFmtId="166" fontId="12" fillId="0" borderId="61" xfId="50" applyFont="1" applyBorder="1" applyAlignment="1">
      <alignment vertical="center" wrapText="1"/>
      <protection/>
    </xf>
    <xf numFmtId="166" fontId="12" fillId="6" borderId="62" xfId="50" applyFont="1" applyFill="1" applyBorder="1" applyAlignment="1">
      <alignment vertical="center" wrapText="1"/>
      <protection/>
    </xf>
    <xf numFmtId="164" fontId="12" fillId="6" borderId="63" xfId="50" applyNumberFormat="1" applyFont="1" applyFill="1" applyBorder="1">
      <alignment vertical="center"/>
      <protection/>
    </xf>
    <xf numFmtId="164" fontId="12" fillId="6" borderId="64" xfId="50" applyNumberFormat="1" applyFont="1" applyFill="1" applyBorder="1">
      <alignment vertical="center"/>
      <protection/>
    </xf>
    <xf numFmtId="164" fontId="12" fillId="0" borderId="65" xfId="50" applyNumberFormat="1" applyFont="1" applyFill="1" applyBorder="1">
      <alignment vertical="center"/>
      <protection/>
    </xf>
    <xf numFmtId="164" fontId="12" fillId="3" borderId="64" xfId="50" applyNumberFormat="1" applyFont="1" applyFill="1" applyBorder="1">
      <alignment vertical="center"/>
      <protection/>
    </xf>
    <xf numFmtId="164" fontId="28" fillId="0" borderId="0" xfId="50" applyNumberFormat="1" applyFont="1" applyBorder="1">
      <alignment vertical="center"/>
      <protection/>
    </xf>
    <xf numFmtId="166" fontId="28" fillId="0" borderId="0" xfId="50" applyFont="1" applyBorder="1">
      <alignment vertical="center"/>
      <protection/>
    </xf>
    <xf numFmtId="166" fontId="20" fillId="2" borderId="0" xfId="50" applyFont="1" applyFill="1" applyAlignment="1">
      <alignment horizontal="center" vertical="center"/>
      <protection/>
    </xf>
    <xf numFmtId="166" fontId="26" fillId="0" borderId="0" xfId="50" applyFont="1">
      <alignment vertical="center"/>
      <protection/>
    </xf>
    <xf numFmtId="166" fontId="29" fillId="0" borderId="0" xfId="50" applyFont="1">
      <alignment vertical="center"/>
      <protection/>
    </xf>
    <xf numFmtId="164" fontId="29" fillId="0" borderId="0" xfId="50" applyNumberFormat="1" applyFont="1">
      <alignment vertical="center"/>
      <protection/>
    </xf>
    <xf numFmtId="166" fontId="20" fillId="0" borderId="0" xfId="50" applyFont="1" applyFill="1" applyAlignment="1">
      <alignment horizontal="right" vertical="center"/>
      <protection/>
    </xf>
    <xf numFmtId="166" fontId="20" fillId="0" borderId="0" xfId="50" applyFont="1" applyFill="1" applyAlignment="1">
      <alignment horizontal="center" vertical="center"/>
      <protection/>
    </xf>
    <xf numFmtId="168" fontId="4" fillId="0" borderId="0" xfId="31" applyNumberFormat="1" applyFont="1" applyFill="1" applyAlignment="1">
      <alignment horizontal="left" vertical="center" wrapText="1"/>
      <protection/>
    </xf>
    <xf numFmtId="164" fontId="4" fillId="0" borderId="0" xfId="31" applyNumberFormat="1" applyFont="1" applyFill="1" applyAlignment="1">
      <alignment vertical="center" wrapText="1"/>
      <protection/>
    </xf>
    <xf numFmtId="164" fontId="30" fillId="0" borderId="0" xfId="31" applyNumberFormat="1" applyFont="1" applyFill="1" applyAlignment="1">
      <alignment vertical="center" wrapText="1"/>
      <protection/>
    </xf>
    <xf numFmtId="171" fontId="30" fillId="0" borderId="0" xfId="53" applyNumberFormat="1" applyFont="1" applyFill="1" applyBorder="1" applyAlignment="1" applyProtection="1">
      <alignment horizontal="center" vertical="center" wrapText="1"/>
      <protection/>
    </xf>
    <xf numFmtId="164" fontId="31" fillId="0" borderId="0" xfId="31" applyNumberFormat="1" applyFont="1" applyFill="1" applyAlignment="1">
      <alignment vertical="center" wrapText="1"/>
      <protection/>
    </xf>
    <xf numFmtId="164" fontId="32" fillId="0" borderId="0" xfId="31" applyNumberFormat="1" applyFont="1" applyFill="1" applyAlignment="1">
      <alignment horizontal="right"/>
      <protection/>
    </xf>
    <xf numFmtId="164" fontId="4" fillId="0" borderId="0" xfId="31" applyNumberFormat="1" applyFont="1" applyFill="1" applyBorder="1" applyAlignment="1">
      <alignment vertical="center" wrapText="1"/>
      <protection/>
    </xf>
    <xf numFmtId="168" fontId="33" fillId="0" borderId="62" xfId="31" applyNumberFormat="1" applyFont="1" applyFill="1" applyBorder="1" applyAlignment="1">
      <alignment horizontal="left" vertical="center" wrapText="1"/>
      <protection/>
    </xf>
    <xf numFmtId="166" fontId="12" fillId="0" borderId="66" xfId="31" applyFont="1" applyFill="1" applyBorder="1" applyAlignment="1">
      <alignment horizontal="center" vertical="center" wrapText="1"/>
      <protection/>
    </xf>
    <xf numFmtId="164" fontId="33" fillId="0" borderId="62" xfId="31" applyNumberFormat="1" applyFont="1" applyFill="1" applyBorder="1" applyAlignment="1">
      <alignment horizontal="center" vertical="center" wrapText="1"/>
      <protection/>
    </xf>
    <xf numFmtId="164" fontId="33" fillId="0" borderId="67" xfId="31" applyNumberFormat="1" applyFont="1" applyFill="1" applyBorder="1" applyAlignment="1">
      <alignment horizontal="center" vertical="center" wrapText="1"/>
      <protection/>
    </xf>
    <xf numFmtId="171" fontId="34" fillId="0" borderId="68" xfId="53" applyNumberFormat="1" applyFont="1" applyFill="1" applyBorder="1" applyAlignment="1" applyProtection="1">
      <alignment horizontal="center" vertical="center" wrapText="1"/>
      <protection/>
    </xf>
    <xf numFmtId="164" fontId="33" fillId="0" borderId="69" xfId="31" applyNumberFormat="1" applyFont="1" applyFill="1" applyBorder="1" applyAlignment="1">
      <alignment vertical="center" wrapText="1"/>
      <protection/>
    </xf>
    <xf numFmtId="164" fontId="33" fillId="0" borderId="0" xfId="31" applyNumberFormat="1" applyFont="1" applyFill="1" applyBorder="1" applyAlignment="1">
      <alignment vertical="center" wrapText="1"/>
      <protection/>
    </xf>
    <xf numFmtId="164" fontId="35" fillId="0" borderId="0" xfId="31" applyNumberFormat="1" applyFont="1" applyFill="1" applyBorder="1" applyAlignment="1">
      <alignment vertical="center" wrapText="1"/>
      <protection/>
    </xf>
    <xf numFmtId="166" fontId="36" fillId="0" borderId="0" xfId="31" applyFont="1" applyFill="1" applyAlignment="1">
      <alignment vertical="center" wrapText="1"/>
      <protection/>
    </xf>
    <xf numFmtId="166" fontId="36" fillId="0" borderId="0" xfId="31" applyFont="1" applyFill="1" applyAlignment="1">
      <alignment horizontal="center" vertical="center" wrapText="1"/>
      <protection/>
    </xf>
    <xf numFmtId="166" fontId="37" fillId="0" borderId="0" xfId="31" applyFont="1" applyFill="1" applyAlignment="1">
      <alignment horizontal="center" vertical="center" wrapText="1"/>
      <protection/>
    </xf>
    <xf numFmtId="166" fontId="35" fillId="0" borderId="0" xfId="31" applyFont="1" applyFill="1" applyAlignment="1">
      <alignment horizontal="center" vertical="center" wrapText="1"/>
      <protection/>
    </xf>
    <xf numFmtId="164" fontId="33" fillId="0" borderId="63" xfId="31" applyNumberFormat="1" applyFont="1" applyFill="1" applyBorder="1" applyAlignment="1">
      <alignment horizontal="center" vertical="center" wrapText="1"/>
      <protection/>
    </xf>
    <xf numFmtId="164" fontId="33" fillId="0" borderId="61" xfId="31" applyNumberFormat="1" applyFont="1" applyFill="1" applyBorder="1" applyAlignment="1">
      <alignment horizontal="center" vertical="center" wrapText="1"/>
      <protection/>
    </xf>
    <xf numFmtId="164" fontId="35" fillId="0" borderId="0" xfId="31" applyNumberFormat="1" applyFont="1" applyFill="1" applyBorder="1" applyAlignment="1">
      <alignment horizontal="center" vertical="center" wrapText="1"/>
      <protection/>
    </xf>
    <xf numFmtId="164" fontId="33" fillId="0" borderId="70" xfId="31" applyNumberFormat="1" applyFont="1" applyFill="1" applyBorder="1" applyAlignment="1">
      <alignment horizontal="center" vertical="center" wrapText="1"/>
      <protection/>
    </xf>
    <xf numFmtId="164" fontId="34" fillId="0" borderId="71" xfId="31" applyNumberFormat="1" applyFont="1" applyFill="1" applyBorder="1" applyAlignment="1">
      <alignment horizontal="center" vertical="center" wrapText="1"/>
      <protection/>
    </xf>
    <xf numFmtId="164" fontId="33" fillId="0" borderId="0" xfId="31" applyNumberFormat="1" applyFont="1" applyFill="1" applyBorder="1" applyAlignment="1">
      <alignment horizontal="center" vertical="center" wrapText="1"/>
      <protection/>
    </xf>
    <xf numFmtId="168" fontId="38" fillId="0" borderId="57" xfId="29" applyNumberFormat="1" applyFont="1" applyFill="1" applyBorder="1" applyAlignment="1">
      <alignment horizontal="left" vertical="center" wrapText="1"/>
      <protection/>
    </xf>
    <xf numFmtId="166" fontId="16" fillId="0" borderId="13" xfId="29" applyFont="1" applyFill="1" applyBorder="1" applyAlignment="1">
      <alignment vertical="center" wrapText="1"/>
      <protection/>
    </xf>
    <xf numFmtId="164" fontId="38" fillId="0" borderId="57" xfId="31" applyNumberFormat="1" applyFont="1" applyFill="1" applyBorder="1" applyAlignment="1">
      <alignment horizontal="center" vertical="center" wrapText="1"/>
      <protection/>
    </xf>
    <xf numFmtId="164" fontId="17" fillId="0" borderId="1" xfId="31" applyNumberFormat="1" applyFont="1" applyFill="1" applyBorder="1" applyAlignment="1" applyProtection="1">
      <alignment horizontal="right" vertical="center" wrapText="1"/>
      <protection locked="0"/>
    </xf>
    <xf numFmtId="164" fontId="16" fillId="0" borderId="53" xfId="31" applyNumberFormat="1" applyFont="1" applyFill="1" applyBorder="1" applyAlignment="1">
      <alignment vertical="center" wrapText="1"/>
      <protection/>
    </xf>
    <xf numFmtId="164" fontId="16" fillId="0" borderId="13" xfId="31" applyNumberFormat="1" applyFont="1" applyFill="1" applyBorder="1" applyAlignment="1">
      <alignment vertical="center" wrapText="1"/>
      <protection/>
    </xf>
    <xf numFmtId="164" fontId="16" fillId="0" borderId="72" xfId="31" applyNumberFormat="1" applyFont="1" applyFill="1" applyBorder="1" applyAlignment="1">
      <alignment vertical="center" wrapText="1"/>
      <protection/>
    </xf>
    <xf numFmtId="164" fontId="16" fillId="0" borderId="11" xfId="31" applyNumberFormat="1" applyFont="1" applyFill="1" applyBorder="1" applyAlignment="1">
      <alignment vertical="center" wrapText="1"/>
      <protection/>
    </xf>
    <xf numFmtId="164" fontId="16" fillId="0" borderId="0" xfId="31" applyNumberFormat="1" applyFont="1" applyFill="1" applyBorder="1" applyAlignment="1">
      <alignment vertical="center" wrapText="1"/>
      <protection/>
    </xf>
    <xf numFmtId="164" fontId="30" fillId="0" borderId="0" xfId="31" applyNumberFormat="1" applyFont="1" applyFill="1" applyBorder="1" applyAlignment="1">
      <alignment vertical="center" wrapText="1"/>
      <protection/>
    </xf>
    <xf numFmtId="166" fontId="31" fillId="0" borderId="0" xfId="31" applyFont="1" applyFill="1" applyAlignment="1">
      <alignment vertical="center" wrapText="1"/>
      <protection/>
    </xf>
    <xf numFmtId="166" fontId="31" fillId="0" borderId="0" xfId="31" applyFont="1" applyFill="1" applyAlignment="1">
      <alignment horizontal="center" vertical="center" wrapText="1"/>
      <protection/>
    </xf>
    <xf numFmtId="166" fontId="4" fillId="0" borderId="0" xfId="31" applyFont="1" applyFill="1" applyAlignment="1">
      <alignment horizontal="center" vertical="center" wrapText="1"/>
      <protection/>
    </xf>
    <xf numFmtId="166" fontId="30" fillId="0" borderId="0" xfId="31" applyFont="1" applyFill="1" applyAlignment="1">
      <alignment horizontal="center" vertical="center" wrapText="1"/>
      <protection/>
    </xf>
    <xf numFmtId="168" fontId="38" fillId="0" borderId="73" xfId="29" applyNumberFormat="1" applyFont="1" applyFill="1" applyBorder="1" applyAlignment="1">
      <alignment horizontal="left" vertical="center" wrapText="1"/>
      <protection/>
    </xf>
    <xf numFmtId="166" fontId="16" fillId="0" borderId="1" xfId="29" applyFont="1" applyFill="1" applyBorder="1" applyAlignment="1">
      <alignment vertical="center" wrapText="1"/>
      <protection/>
    </xf>
    <xf numFmtId="164" fontId="38" fillId="0" borderId="57" xfId="31" applyNumberFormat="1" applyFont="1" applyFill="1" applyBorder="1" applyAlignment="1">
      <alignment horizontal="center"/>
      <protection/>
    </xf>
    <xf numFmtId="164" fontId="16" fillId="0" borderId="74" xfId="31" applyNumberFormat="1" applyFont="1" applyFill="1" applyBorder="1" applyAlignment="1">
      <alignment vertical="center" wrapText="1"/>
      <protection/>
    </xf>
    <xf numFmtId="164" fontId="16" fillId="0" borderId="1" xfId="31" applyNumberFormat="1" applyFont="1" applyFill="1" applyBorder="1" applyAlignment="1">
      <alignment vertical="center" wrapText="1"/>
      <protection/>
    </xf>
    <xf numFmtId="164" fontId="16" fillId="0" borderId="24" xfId="31" applyNumberFormat="1" applyFont="1" applyFill="1" applyBorder="1" applyAlignment="1">
      <alignment vertical="center" wrapText="1"/>
      <protection/>
    </xf>
    <xf numFmtId="164" fontId="16" fillId="0" borderId="74" xfId="31" applyNumberFormat="1" applyFont="1" applyFill="1" applyBorder="1" applyAlignment="1">
      <alignment wrapText="1"/>
      <protection/>
    </xf>
    <xf numFmtId="164" fontId="16" fillId="0" borderId="1" xfId="31" applyNumberFormat="1" applyFont="1" applyFill="1" applyBorder="1" applyAlignment="1">
      <alignment wrapText="1"/>
      <protection/>
    </xf>
    <xf numFmtId="164" fontId="16" fillId="0" borderId="24" xfId="31" applyNumberFormat="1" applyFont="1" applyFill="1" applyBorder="1" applyAlignment="1">
      <alignment wrapText="1"/>
      <protection/>
    </xf>
    <xf numFmtId="164" fontId="16" fillId="0" borderId="0" xfId="31" applyNumberFormat="1" applyFont="1" applyFill="1" applyBorder="1" applyAlignment="1">
      <alignment wrapText="1"/>
      <protection/>
    </xf>
    <xf numFmtId="166" fontId="31" fillId="0" borderId="0" xfId="31" applyFont="1" applyFill="1" applyAlignment="1">
      <alignment horizontal="center" wrapText="1"/>
      <protection/>
    </xf>
    <xf numFmtId="166" fontId="4" fillId="0" borderId="0" xfId="31" applyFont="1" applyFill="1" applyAlignment="1">
      <alignment horizontal="center" wrapText="1"/>
      <protection/>
    </xf>
    <xf numFmtId="166" fontId="30" fillId="0" borderId="0" xfId="31" applyFont="1" applyFill="1" applyAlignment="1">
      <alignment horizontal="center" wrapText="1"/>
      <protection/>
    </xf>
    <xf numFmtId="164" fontId="38" fillId="0" borderId="73" xfId="31" applyNumberFormat="1" applyFont="1" applyFill="1" applyBorder="1" applyAlignment="1">
      <alignment horizontal="center"/>
      <protection/>
    </xf>
    <xf numFmtId="166" fontId="16" fillId="0" borderId="31" xfId="29" applyFont="1" applyFill="1" applyBorder="1" applyAlignment="1">
      <alignment vertical="center" wrapText="1"/>
      <protection/>
    </xf>
    <xf numFmtId="164" fontId="16" fillId="0" borderId="75" xfId="31" applyNumberFormat="1" applyFont="1" applyFill="1" applyBorder="1" applyAlignment="1">
      <alignment vertical="center" wrapText="1"/>
      <protection/>
    </xf>
    <xf numFmtId="164" fontId="16" fillId="0" borderId="31" xfId="31" applyNumberFormat="1" applyFont="1" applyFill="1" applyBorder="1" applyAlignment="1">
      <alignment vertical="center" wrapText="1"/>
      <protection/>
    </xf>
    <xf numFmtId="164" fontId="16" fillId="0" borderId="30" xfId="31" applyNumberFormat="1" applyFont="1" applyFill="1" applyBorder="1" applyAlignment="1">
      <alignment vertical="center" wrapText="1"/>
      <protection/>
    </xf>
    <xf numFmtId="166" fontId="16" fillId="0" borderId="24" xfId="29" applyFont="1" applyFill="1" applyBorder="1" applyAlignment="1">
      <alignment vertical="center" wrapText="1"/>
      <protection/>
    </xf>
    <xf numFmtId="164" fontId="39" fillId="0" borderId="73" xfId="31" applyNumberFormat="1" applyFont="1" applyFill="1" applyBorder="1" applyAlignment="1">
      <alignment horizontal="center"/>
      <protection/>
    </xf>
    <xf numFmtId="164" fontId="40" fillId="0" borderId="53" xfId="31" applyNumberFormat="1" applyFont="1" applyFill="1" applyBorder="1" applyAlignment="1">
      <alignment vertical="center" wrapText="1"/>
      <protection/>
    </xf>
    <xf numFmtId="164" fontId="40" fillId="0" borderId="13" xfId="31" applyNumberFormat="1" applyFont="1" applyFill="1" applyBorder="1" applyAlignment="1">
      <alignment vertical="center" wrapText="1"/>
      <protection/>
    </xf>
    <xf numFmtId="164" fontId="40" fillId="0" borderId="74" xfId="31" applyNumberFormat="1" applyFont="1" applyFill="1" applyBorder="1" applyAlignment="1">
      <alignment vertical="center" wrapText="1"/>
      <protection/>
    </xf>
    <xf numFmtId="164" fontId="40" fillId="0" borderId="1" xfId="31" applyNumberFormat="1" applyFont="1" applyFill="1" applyBorder="1" applyAlignment="1">
      <alignment vertical="center" wrapText="1"/>
      <protection/>
    </xf>
    <xf numFmtId="164" fontId="40" fillId="0" borderId="24" xfId="31" applyNumberFormat="1" applyFont="1" applyFill="1" applyBorder="1" applyAlignment="1">
      <alignment vertical="center" wrapText="1"/>
      <protection/>
    </xf>
    <xf numFmtId="164" fontId="40" fillId="0" borderId="0" xfId="31" applyNumberFormat="1" applyFont="1" applyFill="1" applyBorder="1" applyAlignment="1">
      <alignment vertical="center" wrapText="1"/>
      <protection/>
    </xf>
    <xf numFmtId="166" fontId="16" fillId="0" borderId="33" xfId="29" applyFont="1" applyFill="1" applyBorder="1" applyAlignment="1">
      <alignment vertical="center" wrapText="1"/>
      <protection/>
    </xf>
    <xf numFmtId="164" fontId="38" fillId="0" borderId="76" xfId="31" applyNumberFormat="1" applyFont="1" applyFill="1" applyBorder="1" applyAlignment="1">
      <alignment horizontal="center"/>
      <protection/>
    </xf>
    <xf numFmtId="164" fontId="16" fillId="0" borderId="77" xfId="31" applyNumberFormat="1" applyFont="1" applyFill="1" applyBorder="1" applyAlignment="1">
      <alignment vertical="center" wrapText="1"/>
      <protection/>
    </xf>
    <xf numFmtId="164" fontId="16" fillId="0" borderId="18" xfId="31" applyNumberFormat="1" applyFont="1" applyFill="1" applyBorder="1" applyAlignment="1">
      <alignment vertical="center" wrapText="1"/>
      <protection/>
    </xf>
    <xf numFmtId="164" fontId="16" fillId="0" borderId="33" xfId="31" applyNumberFormat="1" applyFont="1" applyFill="1" applyBorder="1" applyAlignment="1">
      <alignment vertical="center" wrapText="1"/>
      <protection/>
    </xf>
    <xf numFmtId="166" fontId="4" fillId="0" borderId="0" xfId="31" applyFont="1" applyFill="1" applyAlignment="1">
      <alignment vertical="center" wrapText="1"/>
      <protection/>
    </xf>
    <xf numFmtId="168" fontId="39" fillId="0" borderId="73" xfId="29" applyNumberFormat="1" applyFont="1" applyFill="1" applyBorder="1" applyAlignment="1">
      <alignment horizontal="left" vertical="center" wrapText="1"/>
      <protection/>
    </xf>
    <xf numFmtId="164" fontId="40" fillId="0" borderId="13" xfId="47" applyNumberFormat="1" applyFont="1" applyFill="1" applyBorder="1" applyAlignment="1" applyProtection="1">
      <alignment vertical="center" wrapText="1"/>
      <protection/>
    </xf>
    <xf numFmtId="164" fontId="38" fillId="0" borderId="73" xfId="31" applyNumberFormat="1" applyFont="1" applyFill="1" applyBorder="1" applyAlignment="1">
      <alignment horizontal="center" vertical="center" wrapText="1"/>
      <protection/>
    </xf>
    <xf numFmtId="166" fontId="16" fillId="0" borderId="11" xfId="29" applyFont="1" applyFill="1" applyBorder="1" applyAlignment="1">
      <alignment vertical="center" wrapText="1"/>
      <protection/>
    </xf>
    <xf numFmtId="168" fontId="33" fillId="0" borderId="78" xfId="29" applyNumberFormat="1" applyFont="1" applyFill="1" applyBorder="1" applyAlignment="1">
      <alignment horizontal="center" vertical="center" wrapText="1"/>
      <protection/>
    </xf>
    <xf numFmtId="166" fontId="17" fillId="0" borderId="79" xfId="31" applyFont="1" applyFill="1" applyBorder="1" applyAlignment="1">
      <alignment vertical="center" wrapText="1"/>
      <protection/>
    </xf>
    <xf numFmtId="164" fontId="17" fillId="0" borderId="1" xfId="29" applyNumberFormat="1" applyFont="1" applyFill="1" applyBorder="1" applyAlignment="1" applyProtection="1">
      <alignment horizontal="right" vertical="center" wrapText="1"/>
      <protection locked="0"/>
    </xf>
    <xf numFmtId="168" fontId="38" fillId="0" borderId="80" xfId="29" applyNumberFormat="1" applyFont="1" applyFill="1" applyBorder="1" applyAlignment="1">
      <alignment horizontal="left" vertical="center" wrapText="1"/>
      <protection/>
    </xf>
    <xf numFmtId="166" fontId="17" fillId="0" borderId="67" xfId="29" applyFont="1" applyFill="1" applyBorder="1" applyAlignment="1">
      <alignment vertical="center" wrapText="1"/>
      <protection/>
    </xf>
    <xf numFmtId="168" fontId="38" fillId="0" borderId="81" xfId="29" applyNumberFormat="1" applyFont="1" applyFill="1" applyBorder="1" applyAlignment="1">
      <alignment horizontal="left" vertical="center" wrapText="1"/>
      <protection/>
    </xf>
    <xf numFmtId="166" fontId="16" fillId="0" borderId="4" xfId="29" applyFont="1" applyFill="1" applyBorder="1" applyAlignment="1">
      <alignment vertical="center" wrapText="1"/>
      <protection/>
    </xf>
    <xf numFmtId="164" fontId="33" fillId="5" borderId="62" xfId="31" applyNumberFormat="1" applyFont="1" applyFill="1" applyBorder="1" applyAlignment="1">
      <alignment horizontal="center"/>
      <protection/>
    </xf>
    <xf numFmtId="164" fontId="17" fillId="0" borderId="82" xfId="31" applyNumberFormat="1" applyFont="1" applyFill="1" applyBorder="1" applyAlignment="1" applyProtection="1">
      <alignment horizontal="right" vertical="center" wrapText="1"/>
      <protection locked="0"/>
    </xf>
    <xf numFmtId="164" fontId="17" fillId="0" borderId="66" xfId="31" applyNumberFormat="1" applyFont="1" applyFill="1" applyBorder="1" applyAlignment="1" applyProtection="1">
      <alignment horizontal="right" vertical="center" wrapText="1"/>
      <protection locked="0"/>
    </xf>
    <xf numFmtId="164" fontId="17" fillId="0" borderId="79" xfId="31" applyNumberFormat="1" applyFont="1" applyFill="1" applyBorder="1" applyAlignment="1" applyProtection="1">
      <alignment horizontal="right" vertical="center" wrapText="1"/>
      <protection locked="0"/>
    </xf>
    <xf numFmtId="164" fontId="17" fillId="0" borderId="65" xfId="31" applyNumberFormat="1" applyFont="1" applyFill="1" applyBorder="1" applyAlignment="1" applyProtection="1">
      <alignment horizontal="right" vertical="center" wrapText="1"/>
      <protection locked="0"/>
    </xf>
    <xf numFmtId="164" fontId="17" fillId="0" borderId="0" xfId="31" applyNumberFormat="1" applyFont="1" applyFill="1" applyBorder="1" applyAlignment="1" applyProtection="1">
      <alignment horizontal="right" vertical="center" wrapText="1"/>
      <protection locked="0"/>
    </xf>
    <xf numFmtId="164" fontId="38" fillId="0" borderId="80" xfId="31" applyNumberFormat="1" applyFont="1" applyFill="1" applyBorder="1" applyAlignment="1">
      <alignment horizontal="center"/>
      <protection/>
    </xf>
    <xf numFmtId="164" fontId="17" fillId="0" borderId="83" xfId="31" applyNumberFormat="1" applyFont="1" applyFill="1" applyBorder="1" applyAlignment="1" applyProtection="1">
      <alignment horizontal="right" vertical="center" wrapText="1"/>
      <protection locked="0"/>
    </xf>
    <xf numFmtId="164" fontId="17" fillId="0" borderId="84" xfId="31" applyNumberFormat="1" applyFont="1" applyFill="1" applyBorder="1" applyAlignment="1" applyProtection="1">
      <alignment horizontal="right" vertical="center" wrapText="1"/>
      <protection locked="0"/>
    </xf>
    <xf numFmtId="171" fontId="17" fillId="0" borderId="68" xfId="53" applyNumberFormat="1" applyFont="1" applyFill="1" applyBorder="1" applyAlignment="1" applyProtection="1">
      <alignment horizontal="center" vertical="center" wrapText="1"/>
      <protection locked="0"/>
    </xf>
    <xf numFmtId="164" fontId="17" fillId="0" borderId="67" xfId="31" applyNumberFormat="1" applyFont="1" applyFill="1" applyBorder="1" applyAlignment="1" applyProtection="1">
      <alignment horizontal="right" vertical="center" wrapText="1"/>
      <protection locked="0"/>
    </xf>
    <xf numFmtId="164" fontId="17" fillId="0" borderId="68" xfId="31" applyNumberFormat="1" applyFont="1" applyFill="1" applyBorder="1" applyAlignment="1" applyProtection="1">
      <alignment horizontal="right" vertical="center" wrapText="1"/>
      <protection locked="0"/>
    </xf>
    <xf numFmtId="164" fontId="38" fillId="0" borderId="81" xfId="31" applyNumberFormat="1" applyFont="1" applyFill="1" applyBorder="1" applyAlignment="1">
      <alignment horizontal="center"/>
      <protection/>
    </xf>
    <xf numFmtId="164" fontId="16" fillId="0" borderId="85" xfId="31" applyNumberFormat="1" applyFont="1" applyFill="1" applyBorder="1" applyAlignment="1">
      <alignment vertical="center" wrapText="1"/>
      <protection/>
    </xf>
    <xf numFmtId="164" fontId="16" fillId="0" borderId="4" xfId="31" applyNumberFormat="1" applyFont="1" applyFill="1" applyBorder="1" applyAlignment="1">
      <alignment vertical="center" wrapText="1"/>
      <protection/>
    </xf>
    <xf numFmtId="164" fontId="16" fillId="0" borderId="86" xfId="31" applyNumberFormat="1" applyFont="1" applyFill="1" applyBorder="1" applyAlignment="1">
      <alignment vertical="center" wrapText="1"/>
      <protection/>
    </xf>
    <xf numFmtId="164" fontId="16" fillId="0" borderId="3" xfId="31" applyNumberFormat="1" applyFont="1" applyFill="1" applyBorder="1" applyAlignment="1">
      <alignment vertical="center" wrapText="1"/>
      <protection/>
    </xf>
    <xf numFmtId="166" fontId="16" fillId="0" borderId="26" xfId="29" applyFont="1" applyFill="1" applyBorder="1" applyAlignment="1">
      <alignment vertical="center" wrapText="1"/>
      <protection/>
    </xf>
    <xf numFmtId="164" fontId="16" fillId="0" borderId="6" xfId="31" applyNumberFormat="1" applyFont="1" applyFill="1" applyBorder="1" applyAlignment="1">
      <alignment vertical="center" wrapText="1"/>
      <protection/>
    </xf>
    <xf numFmtId="168" fontId="33" fillId="0" borderId="78" xfId="29" applyNumberFormat="1" applyFont="1" applyFill="1" applyBorder="1" applyAlignment="1">
      <alignment horizontal="left" vertical="center" wrapText="1"/>
      <protection/>
    </xf>
    <xf numFmtId="166" fontId="17" fillId="0" borderId="65" xfId="31" applyFont="1" applyFill="1" applyBorder="1" applyAlignment="1">
      <alignment vertical="center" wrapText="1"/>
      <protection/>
    </xf>
    <xf numFmtId="168" fontId="38" fillId="0" borderId="29" xfId="29" applyNumberFormat="1" applyFont="1" applyFill="1" applyBorder="1" applyAlignment="1">
      <alignment horizontal="left" vertical="center" wrapText="1"/>
      <protection/>
    </xf>
    <xf numFmtId="166" fontId="16" fillId="0" borderId="30" xfId="29" applyFont="1" applyFill="1" applyBorder="1" applyAlignment="1">
      <alignment vertical="center" wrapText="1"/>
      <protection/>
    </xf>
    <xf numFmtId="164" fontId="38" fillId="0" borderId="87" xfId="31" applyNumberFormat="1" applyFont="1" applyFill="1" applyBorder="1" applyAlignment="1">
      <alignment horizontal="center"/>
      <protection/>
    </xf>
    <xf numFmtId="164" fontId="16" fillId="0" borderId="88" xfId="31" applyNumberFormat="1" applyFont="1" applyFill="1" applyBorder="1" applyAlignment="1">
      <alignment vertical="center" wrapText="1"/>
      <protection/>
    </xf>
    <xf numFmtId="164" fontId="16" fillId="0" borderId="37" xfId="31" applyNumberFormat="1" applyFont="1" applyFill="1" applyBorder="1" applyAlignment="1">
      <alignment vertical="center" wrapText="1"/>
      <protection/>
    </xf>
    <xf numFmtId="164" fontId="16" fillId="0" borderId="89" xfId="31" applyNumberFormat="1" applyFont="1" applyFill="1" applyBorder="1" applyAlignment="1">
      <alignment vertical="center" wrapText="1"/>
      <protection/>
    </xf>
    <xf numFmtId="164" fontId="16" fillId="0" borderId="26" xfId="31" applyNumberFormat="1" applyFont="1" applyFill="1" applyBorder="1" applyAlignment="1">
      <alignment vertical="center" wrapText="1"/>
      <protection/>
    </xf>
    <xf numFmtId="166" fontId="17" fillId="0" borderId="65" xfId="29" applyFont="1" applyFill="1" applyBorder="1" applyAlignment="1" applyProtection="1">
      <alignment vertical="center" wrapText="1"/>
      <protection locked="0"/>
    </xf>
    <xf numFmtId="164" fontId="33" fillId="0" borderId="62" xfId="31" applyNumberFormat="1" applyFont="1" applyFill="1" applyBorder="1" applyAlignment="1">
      <alignment horizontal="center"/>
      <protection/>
    </xf>
    <xf numFmtId="171" fontId="17" fillId="0" borderId="1" xfId="53" applyNumberFormat="1" applyFont="1" applyFill="1" applyBorder="1" applyAlignment="1" applyProtection="1">
      <alignment horizontal="center" vertical="center" wrapText="1"/>
      <protection locked="0"/>
    </xf>
    <xf numFmtId="164" fontId="17" fillId="0" borderId="82" xfId="31" applyNumberFormat="1" applyFont="1" applyFill="1" applyBorder="1" applyAlignment="1">
      <alignment vertical="center" wrapText="1"/>
      <protection/>
    </xf>
    <xf numFmtId="164" fontId="17" fillId="0" borderId="66" xfId="31" applyNumberFormat="1" applyFont="1" applyFill="1" applyBorder="1" applyAlignment="1">
      <alignment vertical="center" wrapText="1"/>
      <protection/>
    </xf>
    <xf numFmtId="171" fontId="17" fillId="0" borderId="65" xfId="53" applyNumberFormat="1" applyFont="1" applyFill="1" applyBorder="1" applyAlignment="1" applyProtection="1">
      <alignment horizontal="center" vertical="center" wrapText="1"/>
      <protection/>
    </xf>
    <xf numFmtId="164" fontId="17" fillId="0" borderId="79" xfId="31" applyNumberFormat="1" applyFont="1" applyFill="1" applyBorder="1" applyAlignment="1">
      <alignment vertical="center" wrapText="1"/>
      <protection/>
    </xf>
    <xf numFmtId="164" fontId="17" fillId="0" borderId="65" xfId="31" applyNumberFormat="1" applyFont="1" applyFill="1" applyBorder="1" applyAlignment="1">
      <alignment vertical="center" wrapText="1"/>
      <protection/>
    </xf>
    <xf numFmtId="164" fontId="17" fillId="0" borderId="0" xfId="31" applyNumberFormat="1" applyFont="1" applyFill="1" applyBorder="1" applyAlignment="1">
      <alignment vertical="center" wrapText="1"/>
      <protection/>
    </xf>
    <xf numFmtId="168" fontId="33" fillId="0" borderId="90" xfId="29" applyNumberFormat="1" applyFont="1" applyFill="1" applyBorder="1" applyAlignment="1">
      <alignment horizontal="left" vertical="center" wrapText="1"/>
      <protection/>
    </xf>
    <xf numFmtId="166" fontId="3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8" fontId="38" fillId="0" borderId="90" xfId="29" applyNumberFormat="1" applyFont="1" applyFill="1" applyBorder="1" applyAlignment="1">
      <alignment horizontal="left" vertical="center" wrapText="1"/>
      <protection/>
    </xf>
    <xf numFmtId="166" fontId="17" fillId="0" borderId="66" xfId="29" applyFont="1" applyFill="1" applyBorder="1" applyAlignment="1">
      <alignment vertical="center" wrapText="1"/>
      <protection/>
    </xf>
    <xf numFmtId="164" fontId="17" fillId="0" borderId="1" xfId="29" applyNumberFormat="1" applyFont="1" applyFill="1" applyBorder="1" applyAlignment="1">
      <alignment horizontal="right" vertical="center" wrapText="1"/>
      <protection/>
    </xf>
    <xf numFmtId="168" fontId="38" fillId="0" borderId="0" xfId="31" applyNumberFormat="1" applyFont="1" applyFill="1" applyAlignment="1">
      <alignment horizontal="left" vertical="center" wrapText="1"/>
      <protection/>
    </xf>
    <xf numFmtId="164" fontId="38" fillId="0" borderId="0" xfId="31" applyNumberFormat="1" applyFont="1" applyFill="1" applyAlignment="1">
      <alignment vertical="center" wrapText="1"/>
      <protection/>
    </xf>
    <xf numFmtId="164" fontId="17" fillId="0" borderId="0" xfId="31" applyNumberFormat="1" applyFont="1" applyFill="1" applyAlignment="1">
      <alignment vertical="center" wrapText="1"/>
      <protection/>
    </xf>
    <xf numFmtId="171" fontId="17" fillId="0" borderId="0" xfId="53" applyNumberFormat="1" applyFont="1" applyFill="1" applyBorder="1" applyAlignment="1" applyProtection="1">
      <alignment horizontal="center" vertical="center" wrapText="1"/>
      <protection/>
    </xf>
    <xf numFmtId="164" fontId="16" fillId="0" borderId="0" xfId="31" applyNumberFormat="1" applyFont="1" applyFill="1" applyAlignment="1">
      <alignment vertical="center" wrapText="1"/>
      <protection/>
    </xf>
    <xf numFmtId="168" fontId="39" fillId="0" borderId="0" xfId="31" applyNumberFormat="1" applyFont="1" applyFill="1" applyAlignment="1">
      <alignment horizontal="left" vertical="center" wrapText="1"/>
      <protection/>
    </xf>
    <xf numFmtId="164" fontId="39" fillId="0" borderId="0" xfId="31" applyNumberFormat="1" applyFont="1" applyFill="1" applyAlignment="1">
      <alignment vertical="center" wrapText="1"/>
      <protection/>
    </xf>
    <xf numFmtId="171" fontId="39" fillId="0" borderId="0" xfId="53" applyNumberFormat="1" applyFont="1" applyFill="1" applyBorder="1" applyAlignment="1" applyProtection="1">
      <alignment horizontal="center" vertical="center" wrapText="1"/>
      <protection/>
    </xf>
    <xf numFmtId="168" fontId="4" fillId="0" borderId="0" xfId="29" applyNumberFormat="1" applyFont="1" applyFill="1" applyAlignment="1">
      <alignment horizontal="left" vertical="center" wrapText="1"/>
      <protection/>
    </xf>
    <xf numFmtId="164" fontId="4" fillId="0" borderId="0" xfId="29" applyNumberFormat="1" applyFont="1" applyFill="1" applyAlignment="1">
      <alignment vertical="center" wrapText="1"/>
      <protection/>
    </xf>
    <xf numFmtId="164" fontId="30" fillId="0" borderId="0" xfId="29" applyNumberFormat="1" applyFont="1" applyFill="1" applyAlignment="1">
      <alignment vertical="center" wrapText="1"/>
      <protection/>
    </xf>
    <xf numFmtId="164" fontId="31" fillId="0" borderId="0" xfId="29" applyNumberFormat="1" applyFont="1" applyFill="1" applyAlignment="1">
      <alignment vertical="center" wrapText="1"/>
      <protection/>
    </xf>
    <xf numFmtId="168" fontId="38" fillId="0" borderId="0" xfId="29" applyNumberFormat="1" applyFont="1" applyFill="1" applyAlignment="1">
      <alignment horizontal="left" vertical="center" wrapText="1"/>
      <protection/>
    </xf>
    <xf numFmtId="164" fontId="38" fillId="0" borderId="0" xfId="29" applyNumberFormat="1" applyFont="1" applyFill="1" applyAlignment="1">
      <alignment vertical="center" wrapText="1"/>
      <protection/>
    </xf>
    <xf numFmtId="164" fontId="17" fillId="0" borderId="0" xfId="29" applyNumberFormat="1" applyFont="1" applyFill="1" applyAlignment="1">
      <alignment vertical="center" wrapText="1"/>
      <protection/>
    </xf>
    <xf numFmtId="164" fontId="16" fillId="0" borderId="0" xfId="29" applyNumberFormat="1" applyFont="1" applyFill="1" applyAlignment="1">
      <alignment vertical="center" wrapText="1"/>
      <protection/>
    </xf>
    <xf numFmtId="164" fontId="16" fillId="0" borderId="0" xfId="29" applyNumberFormat="1" applyFont="1" applyFill="1" applyBorder="1" applyAlignment="1">
      <alignment vertical="center" wrapText="1"/>
      <protection/>
    </xf>
    <xf numFmtId="166" fontId="12" fillId="0" borderId="65" xfId="29" applyFont="1" applyFill="1" applyBorder="1" applyAlignment="1">
      <alignment horizontal="center" vertical="center" wrapText="1"/>
      <protection/>
    </xf>
    <xf numFmtId="164" fontId="33" fillId="0" borderId="63" xfId="29" applyNumberFormat="1" applyFont="1" applyFill="1" applyBorder="1" applyAlignment="1">
      <alignment horizontal="center" vertical="center" wrapText="1"/>
      <protection/>
    </xf>
    <xf numFmtId="164" fontId="33" fillId="0" borderId="69" xfId="29" applyNumberFormat="1" applyFont="1" applyFill="1" applyBorder="1" applyAlignment="1">
      <alignment vertical="center" wrapText="1"/>
      <protection/>
    </xf>
    <xf numFmtId="164" fontId="33" fillId="0" borderId="61" xfId="29" applyNumberFormat="1" applyFont="1" applyFill="1" applyBorder="1" applyAlignment="1">
      <alignment vertical="center" wrapText="1"/>
      <protection/>
    </xf>
    <xf numFmtId="164" fontId="35" fillId="0" borderId="0" xfId="29" applyNumberFormat="1" applyFont="1" applyFill="1" applyBorder="1" applyAlignment="1">
      <alignment vertical="center" wrapText="1"/>
      <protection/>
    </xf>
    <xf numFmtId="166" fontId="36" fillId="0" borderId="0" xfId="29" applyFont="1" applyFill="1" applyAlignment="1">
      <alignment vertical="center" wrapText="1"/>
      <protection/>
    </xf>
    <xf numFmtId="166" fontId="36" fillId="0" borderId="0" xfId="29" applyFont="1" applyFill="1" applyAlignment="1">
      <alignment horizontal="center" vertical="center" wrapText="1"/>
      <protection/>
    </xf>
    <xf numFmtId="166" fontId="37" fillId="0" borderId="0" xfId="29" applyFont="1" applyFill="1" applyAlignment="1">
      <alignment horizontal="center" vertical="center" wrapText="1"/>
      <protection/>
    </xf>
    <xf numFmtId="166" fontId="35" fillId="0" borderId="0" xfId="29" applyFont="1" applyFill="1" applyAlignment="1">
      <alignment horizontal="center" vertical="center" wrapText="1"/>
      <protection/>
    </xf>
    <xf numFmtId="164" fontId="35" fillId="0" borderId="0" xfId="29" applyNumberFormat="1" applyFont="1" applyFill="1" applyBorder="1" applyAlignment="1">
      <alignment horizontal="center" vertical="center" wrapText="1"/>
      <protection/>
    </xf>
    <xf numFmtId="164" fontId="38" fillId="0" borderId="57" xfId="29" applyNumberFormat="1" applyFont="1" applyFill="1" applyBorder="1" applyAlignment="1">
      <alignment horizontal="center" vertical="center" wrapText="1"/>
      <protection/>
    </xf>
    <xf numFmtId="164" fontId="16" fillId="0" borderId="53" xfId="29" applyNumberFormat="1" applyFont="1" applyFill="1" applyBorder="1" applyAlignment="1">
      <alignment vertical="center" wrapText="1"/>
      <protection/>
    </xf>
    <xf numFmtId="164" fontId="16" fillId="0" borderId="13" xfId="29" applyNumberFormat="1" applyFont="1" applyFill="1" applyBorder="1" applyAlignment="1">
      <alignment vertical="center" wrapText="1"/>
      <protection/>
    </xf>
    <xf numFmtId="164" fontId="16" fillId="0" borderId="72" xfId="29" applyNumberFormat="1" applyFont="1" applyFill="1" applyBorder="1" applyAlignment="1">
      <alignment vertical="center" wrapText="1"/>
      <protection/>
    </xf>
    <xf numFmtId="164" fontId="30" fillId="0" borderId="0" xfId="29" applyNumberFormat="1" applyFont="1" applyFill="1" applyBorder="1" applyAlignment="1">
      <alignment vertical="center" wrapText="1"/>
      <protection/>
    </xf>
    <xf numFmtId="166" fontId="31" fillId="0" borderId="0" xfId="29" applyFont="1" applyFill="1" applyAlignment="1">
      <alignment vertical="center" wrapText="1"/>
      <protection/>
    </xf>
    <xf numFmtId="166" fontId="31" fillId="0" borderId="0" xfId="29" applyFont="1" applyFill="1" applyAlignment="1">
      <alignment horizontal="center" vertical="center" wrapText="1"/>
      <protection/>
    </xf>
    <xf numFmtId="166" fontId="4" fillId="0" borderId="0" xfId="29" applyFont="1" applyFill="1" applyAlignment="1">
      <alignment horizontal="center" vertical="center" wrapText="1"/>
      <protection/>
    </xf>
    <xf numFmtId="166" fontId="30" fillId="0" borderId="0" xfId="29" applyFont="1" applyFill="1" applyAlignment="1">
      <alignment horizontal="center" vertical="center" wrapText="1"/>
      <protection/>
    </xf>
    <xf numFmtId="164" fontId="38" fillId="0" borderId="57" xfId="29" applyNumberFormat="1" applyFont="1" applyFill="1" applyBorder="1" applyAlignment="1">
      <alignment horizontal="center"/>
      <protection/>
    </xf>
    <xf numFmtId="164" fontId="16" fillId="0" borderId="74" xfId="29" applyNumberFormat="1" applyFont="1" applyFill="1" applyBorder="1" applyAlignment="1">
      <alignment vertical="center" wrapText="1"/>
      <protection/>
    </xf>
    <xf numFmtId="164" fontId="16" fillId="0" borderId="1" xfId="29" applyNumberFormat="1" applyFont="1" applyFill="1" applyBorder="1" applyAlignment="1">
      <alignment vertical="center" wrapText="1"/>
      <protection/>
    </xf>
    <xf numFmtId="164" fontId="16" fillId="0" borderId="74" xfId="29" applyNumberFormat="1" applyFont="1" applyFill="1" applyBorder="1" applyAlignment="1">
      <alignment wrapText="1"/>
      <protection/>
    </xf>
    <xf numFmtId="164" fontId="16" fillId="0" borderId="1" xfId="29" applyNumberFormat="1" applyFont="1" applyFill="1" applyBorder="1" applyAlignment="1">
      <alignment wrapText="1"/>
      <protection/>
    </xf>
    <xf numFmtId="166" fontId="31" fillId="0" borderId="0" xfId="29" applyFont="1" applyFill="1" applyAlignment="1">
      <alignment horizontal="center" wrapText="1"/>
      <protection/>
    </xf>
    <xf numFmtId="166" fontId="4" fillId="0" borderId="0" xfId="29" applyFont="1" applyFill="1" applyAlignment="1">
      <alignment horizontal="center" wrapText="1"/>
      <protection/>
    </xf>
    <xf numFmtId="166" fontId="30" fillId="0" borderId="0" xfId="29" applyFont="1" applyFill="1" applyAlignment="1">
      <alignment horizontal="center" wrapText="1"/>
      <protection/>
    </xf>
    <xf numFmtId="164" fontId="38" fillId="0" borderId="73" xfId="29" applyNumberFormat="1" applyFont="1" applyFill="1" applyBorder="1" applyAlignment="1">
      <alignment horizontal="center"/>
      <protection/>
    </xf>
    <xf numFmtId="164" fontId="16" fillId="0" borderId="75" xfId="29" applyNumberFormat="1" applyFont="1" applyFill="1" applyBorder="1" applyAlignment="1">
      <alignment vertical="center" wrapText="1"/>
      <protection/>
    </xf>
    <xf numFmtId="164" fontId="16" fillId="0" borderId="31" xfId="29" applyNumberFormat="1" applyFont="1" applyFill="1" applyBorder="1" applyAlignment="1">
      <alignment vertical="center" wrapText="1"/>
      <protection/>
    </xf>
    <xf numFmtId="164" fontId="4" fillId="0" borderId="0" xfId="29" applyNumberFormat="1" applyFont="1" applyFill="1" applyBorder="1" applyAlignment="1">
      <alignment vertical="center" wrapText="1"/>
      <protection/>
    </xf>
    <xf numFmtId="164" fontId="38" fillId="0" borderId="76" xfId="29" applyNumberFormat="1" applyFont="1" applyFill="1" applyBorder="1" applyAlignment="1">
      <alignment horizontal="center"/>
      <protection/>
    </xf>
    <xf numFmtId="164" fontId="16" fillId="0" borderId="77" xfId="29" applyNumberFormat="1" applyFont="1" applyFill="1" applyBorder="1" applyAlignment="1">
      <alignment vertical="center" wrapText="1"/>
      <protection/>
    </xf>
    <xf numFmtId="164" fontId="16" fillId="0" borderId="18" xfId="29" applyNumberFormat="1" applyFont="1" applyFill="1" applyBorder="1" applyAlignment="1">
      <alignment vertical="center" wrapText="1"/>
      <protection/>
    </xf>
    <xf numFmtId="166" fontId="4" fillId="0" borderId="0" xfId="29" applyFont="1" applyFill="1" applyAlignment="1">
      <alignment vertical="center" wrapText="1"/>
      <protection/>
    </xf>
    <xf numFmtId="164" fontId="39" fillId="0" borderId="73" xfId="29" applyNumberFormat="1" applyFont="1" applyFill="1" applyBorder="1" applyAlignment="1">
      <alignment horizontal="center"/>
      <protection/>
    </xf>
    <xf numFmtId="164" fontId="40" fillId="0" borderId="53" xfId="29" applyNumberFormat="1" applyFont="1" applyFill="1" applyBorder="1" applyAlignment="1">
      <alignment vertical="center" wrapText="1"/>
      <protection/>
    </xf>
    <xf numFmtId="164" fontId="40" fillId="0" borderId="13" xfId="29" applyNumberFormat="1" applyFont="1" applyFill="1" applyBorder="1" applyAlignment="1">
      <alignment vertical="center" wrapText="1"/>
      <protection/>
    </xf>
    <xf numFmtId="164" fontId="40" fillId="0" borderId="74" xfId="29" applyNumberFormat="1" applyFont="1" applyFill="1" applyBorder="1" applyAlignment="1">
      <alignment vertical="center" wrapText="1"/>
      <protection/>
    </xf>
    <xf numFmtId="164" fontId="40" fillId="0" borderId="1" xfId="29" applyNumberFormat="1" applyFont="1" applyFill="1" applyBorder="1" applyAlignment="1">
      <alignment vertical="center" wrapText="1"/>
      <protection/>
    </xf>
    <xf numFmtId="164" fontId="32" fillId="0" borderId="0" xfId="29" applyNumberFormat="1" applyFont="1" applyFill="1" applyBorder="1" applyAlignment="1">
      <alignment vertical="center" wrapText="1"/>
      <protection/>
    </xf>
    <xf numFmtId="164" fontId="38" fillId="0" borderId="73" xfId="29" applyNumberFormat="1" applyFont="1" applyFill="1" applyBorder="1" applyAlignment="1">
      <alignment horizontal="center" vertical="center" wrapText="1"/>
      <protection/>
    </xf>
    <xf numFmtId="164" fontId="33" fillId="5" borderId="62" xfId="29" applyNumberFormat="1" applyFont="1" applyFill="1" applyBorder="1" applyAlignment="1">
      <alignment horizontal="center"/>
      <protection/>
    </xf>
    <xf numFmtId="164" fontId="38" fillId="0" borderId="80" xfId="29" applyNumberFormat="1" applyFont="1" applyFill="1" applyBorder="1" applyAlignment="1">
      <alignment horizontal="center"/>
      <protection/>
    </xf>
    <xf numFmtId="164" fontId="17" fillId="0" borderId="83" xfId="29" applyNumberFormat="1" applyFont="1" applyFill="1" applyBorder="1" applyAlignment="1" applyProtection="1">
      <alignment horizontal="right" vertical="center" wrapText="1"/>
      <protection locked="0"/>
    </xf>
    <xf numFmtId="164" fontId="17" fillId="0" borderId="84" xfId="29" applyNumberFormat="1" applyFont="1" applyFill="1" applyBorder="1" applyAlignment="1" applyProtection="1">
      <alignment horizontal="right" vertical="center" wrapText="1"/>
      <protection locked="0"/>
    </xf>
    <xf numFmtId="164" fontId="17" fillId="0" borderId="67" xfId="29" applyNumberFormat="1" applyFont="1" applyFill="1" applyBorder="1" applyAlignment="1" applyProtection="1">
      <alignment horizontal="right" vertical="center" wrapText="1"/>
      <protection locked="0"/>
    </xf>
    <xf numFmtId="164" fontId="38" fillId="0" borderId="81" xfId="29" applyNumberFormat="1" applyFont="1" applyFill="1" applyBorder="1" applyAlignment="1">
      <alignment horizontal="center"/>
      <protection/>
    </xf>
    <xf numFmtId="164" fontId="16" fillId="0" borderId="85" xfId="29" applyNumberFormat="1" applyFont="1" applyFill="1" applyBorder="1" applyAlignment="1">
      <alignment vertical="center" wrapText="1"/>
      <protection/>
    </xf>
    <xf numFmtId="164" fontId="16" fillId="0" borderId="4" xfId="29" applyNumberFormat="1" applyFont="1" applyFill="1" applyBorder="1" applyAlignment="1">
      <alignment vertical="center" wrapText="1"/>
      <protection/>
    </xf>
    <xf numFmtId="164" fontId="16" fillId="0" borderId="86" xfId="29" applyNumberFormat="1" applyFont="1" applyFill="1" applyBorder="1" applyAlignment="1">
      <alignment vertical="center" wrapText="1"/>
      <protection/>
    </xf>
    <xf numFmtId="164" fontId="16" fillId="0" borderId="6" xfId="29" applyNumberFormat="1" applyFont="1" applyFill="1" applyBorder="1" applyAlignment="1">
      <alignment vertical="center" wrapText="1"/>
      <protection/>
    </xf>
    <xf numFmtId="164" fontId="38" fillId="0" borderId="87" xfId="29" applyNumberFormat="1" applyFont="1" applyFill="1" applyBorder="1" applyAlignment="1">
      <alignment horizontal="center"/>
      <protection/>
    </xf>
    <xf numFmtId="164" fontId="16" fillId="0" borderId="88" xfId="29" applyNumberFormat="1" applyFont="1" applyFill="1" applyBorder="1" applyAlignment="1">
      <alignment vertical="center" wrapText="1"/>
      <protection/>
    </xf>
    <xf numFmtId="164" fontId="16" fillId="0" borderId="37" xfId="29" applyNumberFormat="1" applyFont="1" applyFill="1" applyBorder="1" applyAlignment="1">
      <alignment vertical="center" wrapText="1"/>
      <protection/>
    </xf>
    <xf numFmtId="164" fontId="16" fillId="0" borderId="89" xfId="29" applyNumberFormat="1" applyFont="1" applyFill="1" applyBorder="1" applyAlignment="1">
      <alignment vertical="center" wrapText="1"/>
      <protection/>
    </xf>
    <xf numFmtId="164" fontId="33" fillId="0" borderId="62" xfId="29" applyNumberFormat="1" applyFont="1" applyFill="1" applyBorder="1" applyAlignment="1">
      <alignment horizontal="center"/>
      <protection/>
    </xf>
    <xf numFmtId="164" fontId="17" fillId="0" borderId="82" xfId="29" applyNumberFormat="1" applyFont="1" applyFill="1" applyBorder="1" applyAlignment="1">
      <alignment vertical="center" wrapText="1"/>
      <protection/>
    </xf>
    <xf numFmtId="164" fontId="17" fillId="0" borderId="66" xfId="29" applyNumberFormat="1" applyFont="1" applyFill="1" applyBorder="1" applyAlignment="1">
      <alignment vertical="center" wrapText="1"/>
      <protection/>
    </xf>
    <xf numFmtId="164" fontId="17" fillId="0" borderId="79" xfId="29" applyNumberFormat="1" applyFont="1" applyFill="1" applyBorder="1" applyAlignment="1">
      <alignment vertical="center" wrapText="1"/>
      <protection/>
    </xf>
    <xf numFmtId="164" fontId="30" fillId="0" borderId="0" xfId="29" applyNumberFormat="1" applyFont="1" applyFill="1" applyAlignment="1">
      <alignment horizontal="right" vertical="center" wrapText="1"/>
      <protection/>
    </xf>
    <xf numFmtId="164" fontId="38" fillId="0" borderId="91" xfId="29" applyNumberFormat="1" applyFont="1" applyFill="1" applyBorder="1" applyAlignment="1">
      <alignment horizontal="center"/>
      <protection/>
    </xf>
    <xf numFmtId="164" fontId="16" fillId="0" borderId="92" xfId="29" applyNumberFormat="1" applyFont="1" applyFill="1" applyBorder="1" applyAlignment="1">
      <alignment vertical="center" wrapText="1"/>
      <protection/>
    </xf>
    <xf numFmtId="164" fontId="32" fillId="0" borderId="0" xfId="29" applyNumberFormat="1" applyFont="1" applyFill="1" applyAlignment="1">
      <alignment vertical="center" wrapText="1"/>
      <protection/>
    </xf>
    <xf numFmtId="164" fontId="32" fillId="0" borderId="0" xfId="29" applyNumberFormat="1" applyFont="1" applyFill="1" applyAlignment="1">
      <alignment horizontal="right" vertical="center" wrapText="1"/>
      <protection/>
    </xf>
    <xf numFmtId="164" fontId="33" fillId="0" borderId="62" xfId="29" applyNumberFormat="1" applyFont="1" applyFill="1" applyBorder="1" applyAlignment="1" applyProtection="1">
      <alignment horizontal="center" vertical="center" wrapText="1"/>
      <protection locked="0"/>
    </xf>
    <xf numFmtId="166" fontId="17" fillId="0" borderId="75" xfId="29" applyFont="1" applyFill="1" applyBorder="1" applyAlignment="1" applyProtection="1">
      <alignment vertical="center" wrapText="1"/>
      <protection locked="0"/>
    </xf>
    <xf numFmtId="164" fontId="33" fillId="0" borderId="91" xfId="29" applyNumberFormat="1" applyFont="1" applyFill="1" applyBorder="1" applyAlignment="1" applyProtection="1">
      <alignment horizontal="center" vertical="center" wrapText="1"/>
      <protection locked="0"/>
    </xf>
    <xf numFmtId="164" fontId="17" fillId="0" borderId="92" xfId="29" applyNumberFormat="1" applyFont="1" applyFill="1" applyBorder="1" applyAlignment="1">
      <alignment vertical="center" wrapText="1"/>
      <protection/>
    </xf>
    <xf numFmtId="164" fontId="17" fillId="0" borderId="31" xfId="29" applyNumberFormat="1" applyFont="1" applyFill="1" applyBorder="1" applyAlignment="1">
      <alignment vertical="center" wrapText="1"/>
      <protection/>
    </xf>
    <xf numFmtId="164" fontId="17" fillId="0" borderId="75" xfId="29" applyNumberFormat="1" applyFont="1" applyFill="1" applyBorder="1" applyAlignment="1">
      <alignment vertical="center" wrapText="1"/>
      <protection/>
    </xf>
    <xf numFmtId="164" fontId="33" fillId="0" borderId="62" xfId="29" applyNumberFormat="1" applyFont="1" applyFill="1" applyBorder="1" applyAlignment="1">
      <alignment horizontal="center" vertical="center" wrapText="1"/>
      <protection/>
    </xf>
    <xf numFmtId="164" fontId="17" fillId="0" borderId="82" xfId="29" applyNumberFormat="1" applyFont="1" applyFill="1" applyBorder="1" applyAlignment="1">
      <alignment horizontal="right" vertical="center" wrapText="1"/>
      <protection/>
    </xf>
    <xf numFmtId="164" fontId="17" fillId="0" borderId="66" xfId="29" applyNumberFormat="1" applyFont="1" applyFill="1" applyBorder="1" applyAlignment="1">
      <alignment horizontal="right" vertical="center" wrapText="1"/>
      <protection/>
    </xf>
    <xf numFmtId="164" fontId="17" fillId="0" borderId="79" xfId="29" applyNumberFormat="1" applyFont="1" applyFill="1" applyBorder="1" applyAlignment="1">
      <alignment horizontal="right" vertical="center" wrapText="1"/>
      <protection/>
    </xf>
    <xf numFmtId="164" fontId="33" fillId="0" borderId="0" xfId="29" applyNumberFormat="1" applyFont="1" applyFill="1" applyAlignment="1">
      <alignment vertical="center" wrapText="1"/>
      <protection/>
    </xf>
    <xf numFmtId="171" fontId="33" fillId="0" borderId="0" xfId="53" applyNumberFormat="1" applyFont="1" applyFill="1" applyBorder="1" applyAlignment="1" applyProtection="1">
      <alignment horizontal="center" vertical="center" wrapText="1"/>
      <protection/>
    </xf>
    <xf numFmtId="168" fontId="39" fillId="0" borderId="0" xfId="29" applyNumberFormat="1" applyFont="1" applyFill="1" applyAlignment="1">
      <alignment horizontal="left" vertical="center" wrapText="1"/>
      <protection/>
    </xf>
    <xf numFmtId="164" fontId="39" fillId="0" borderId="0" xfId="29" applyNumberFormat="1" applyFont="1" applyFill="1" applyAlignment="1">
      <alignment vertical="center" wrapText="1"/>
      <protection/>
    </xf>
    <xf numFmtId="164" fontId="0" fillId="0" borderId="0" xfId="0" applyFont="1" applyAlignment="1">
      <alignment vertical="center"/>
    </xf>
    <xf numFmtId="164" fontId="28" fillId="0" borderId="0" xfId="26" applyFont="1">
      <alignment vertical="center"/>
      <protection/>
    </xf>
    <xf numFmtId="164" fontId="28" fillId="0" borderId="0" xfId="26" applyNumberFormat="1" applyFont="1" applyBorder="1" applyAlignment="1">
      <alignment horizontal="right" vertical="center"/>
      <protection/>
    </xf>
    <xf numFmtId="164" fontId="12" fillId="0" borderId="0" xfId="26" applyNumberFormat="1" applyFont="1" applyBorder="1" applyAlignment="1">
      <alignment horizontal="right" vertical="center"/>
      <protection/>
    </xf>
    <xf numFmtId="164" fontId="11" fillId="6" borderId="93" xfId="26" applyFont="1" applyFill="1" applyBorder="1" applyAlignment="1">
      <alignment horizontal="center" vertical="center" wrapText="1"/>
      <protection/>
    </xf>
    <xf numFmtId="164" fontId="12" fillId="6" borderId="94" xfId="49" applyFont="1" applyFill="1" applyBorder="1" applyAlignment="1">
      <alignment horizontal="center" vertical="center" wrapText="1"/>
      <protection/>
    </xf>
    <xf numFmtId="164" fontId="12" fillId="3" borderId="94" xfId="49" applyFont="1" applyFill="1" applyBorder="1" applyAlignment="1">
      <alignment horizontal="center" vertical="center" wrapText="1"/>
      <protection/>
    </xf>
    <xf numFmtId="164" fontId="12" fillId="0" borderId="95" xfId="26" applyFont="1" applyBorder="1" applyAlignment="1">
      <alignment horizontal="center" vertical="center"/>
      <protection/>
    </xf>
    <xf numFmtId="164" fontId="10" fillId="0" borderId="96" xfId="26" applyFont="1" applyFill="1" applyBorder="1" applyAlignment="1">
      <alignment vertical="center" wrapText="1"/>
      <protection/>
    </xf>
    <xf numFmtId="164" fontId="10" fillId="0" borderId="17" xfId="26" applyNumberFormat="1" applyFont="1" applyFill="1" applyBorder="1">
      <alignment vertical="center"/>
      <protection/>
    </xf>
    <xf numFmtId="164" fontId="10" fillId="0" borderId="18" xfId="26" applyNumberFormat="1" applyFont="1" applyFill="1" applyBorder="1">
      <alignment vertical="center"/>
      <protection/>
    </xf>
    <xf numFmtId="164" fontId="10" fillId="3" borderId="97" xfId="26" applyNumberFormat="1" applyFont="1" applyFill="1" applyBorder="1">
      <alignment vertical="center"/>
      <protection/>
    </xf>
    <xf numFmtId="164" fontId="0" fillId="0" borderId="0" xfId="0" applyFont="1" applyFill="1" applyAlignment="1">
      <alignment vertical="center"/>
    </xf>
    <xf numFmtId="164" fontId="10" fillId="0" borderId="98" xfId="26" applyFont="1" applyFill="1" applyBorder="1" applyAlignment="1">
      <alignment vertical="center" wrapText="1"/>
      <protection/>
    </xf>
    <xf numFmtId="164" fontId="10" fillId="3" borderId="99" xfId="26" applyNumberFormat="1" applyFont="1" applyFill="1" applyBorder="1">
      <alignment vertical="center"/>
      <protection/>
    </xf>
    <xf numFmtId="164" fontId="10" fillId="0" borderId="96" xfId="26" applyFont="1" applyBorder="1" applyAlignment="1">
      <alignment vertical="center" wrapText="1"/>
      <protection/>
    </xf>
    <xf numFmtId="164" fontId="10" fillId="0" borderId="15" xfId="26" applyNumberFormat="1" applyFont="1" applyFill="1" applyBorder="1">
      <alignment vertical="center"/>
      <protection/>
    </xf>
    <xf numFmtId="164" fontId="10" fillId="0" borderId="1" xfId="26" applyNumberFormat="1" applyFont="1" applyFill="1" applyBorder="1">
      <alignment vertical="center"/>
      <protection/>
    </xf>
    <xf numFmtId="164" fontId="12" fillId="0" borderId="63" xfId="26" applyFont="1" applyBorder="1" applyAlignment="1">
      <alignment vertical="center"/>
      <protection/>
    </xf>
    <xf numFmtId="164" fontId="12" fillId="0" borderId="62" xfId="26" applyNumberFormat="1" applyFont="1" applyBorder="1" applyAlignment="1">
      <alignment vertical="center"/>
      <protection/>
    </xf>
    <xf numFmtId="164" fontId="12" fillId="0" borderId="63" xfId="26" applyNumberFormat="1" applyFont="1" applyBorder="1" applyAlignment="1">
      <alignment vertical="center"/>
      <protection/>
    </xf>
    <xf numFmtId="164" fontId="12" fillId="3" borderId="61" xfId="26" applyNumberFormat="1" applyFont="1" applyFill="1" applyBorder="1" applyAlignment="1">
      <alignment vertical="center"/>
      <protection/>
    </xf>
    <xf numFmtId="164" fontId="12" fillId="0" borderId="100" xfId="26" applyFont="1" applyBorder="1" applyAlignment="1">
      <alignment horizontal="center" vertical="center"/>
      <protection/>
    </xf>
    <xf numFmtId="164" fontId="10" fillId="0" borderId="98" xfId="26" applyFont="1" applyBorder="1" applyAlignment="1">
      <alignment horizontal="left" vertical="center"/>
      <protection/>
    </xf>
    <xf numFmtId="164" fontId="10" fillId="0" borderId="17" xfId="26" applyNumberFormat="1" applyFont="1" applyFill="1" applyBorder="1" applyAlignment="1">
      <alignment horizontal="right" vertical="center"/>
      <protection/>
    </xf>
    <xf numFmtId="164" fontId="10" fillId="0" borderId="18" xfId="26" applyNumberFormat="1" applyFont="1" applyFill="1" applyBorder="1" applyAlignment="1">
      <alignment horizontal="right" vertical="center"/>
      <protection/>
    </xf>
    <xf numFmtId="164" fontId="10" fillId="3" borderId="101" xfId="26" applyNumberFormat="1" applyFont="1" applyFill="1" applyBorder="1" applyAlignment="1">
      <alignment horizontal="right" vertical="center"/>
      <protection/>
    </xf>
    <xf numFmtId="164" fontId="0" fillId="0" borderId="0" xfId="0" applyFont="1" applyBorder="1" applyAlignment="1">
      <alignment vertical="center"/>
    </xf>
    <xf numFmtId="164" fontId="10" fillId="0" borderId="15" xfId="26" applyNumberFormat="1" applyFont="1" applyFill="1" applyBorder="1" applyAlignment="1">
      <alignment horizontal="right" vertical="center"/>
      <protection/>
    </xf>
    <xf numFmtId="164" fontId="10" fillId="0" borderId="1" xfId="26" applyNumberFormat="1" applyFont="1" applyFill="1" applyBorder="1" applyAlignment="1">
      <alignment horizontal="right" vertical="center"/>
      <protection/>
    </xf>
    <xf numFmtId="164" fontId="10" fillId="3" borderId="102" xfId="26" applyNumberFormat="1" applyFont="1" applyFill="1" applyBorder="1" applyAlignment="1">
      <alignment horizontal="right" vertical="center"/>
      <protection/>
    </xf>
    <xf numFmtId="164" fontId="10" fillId="0" borderId="96" xfId="26" applyFont="1" applyBorder="1" applyAlignment="1">
      <alignment horizontal="left" vertical="center"/>
      <protection/>
    </xf>
    <xf numFmtId="164" fontId="12" fillId="0" borderId="103" xfId="26" applyFont="1" applyBorder="1">
      <alignment vertical="center"/>
      <protection/>
    </xf>
    <xf numFmtId="164" fontId="12" fillId="0" borderId="104" xfId="26" applyNumberFormat="1" applyFont="1" applyBorder="1">
      <alignment vertical="center"/>
      <protection/>
    </xf>
    <xf numFmtId="164" fontId="12" fillId="0" borderId="105" xfId="26" applyNumberFormat="1" applyFont="1" applyBorder="1">
      <alignment vertical="center"/>
      <protection/>
    </xf>
    <xf numFmtId="164" fontId="12" fillId="3" borderId="106" xfId="26" applyNumberFormat="1" applyFont="1" applyFill="1" applyBorder="1">
      <alignment vertical="center"/>
      <protection/>
    </xf>
    <xf numFmtId="164" fontId="41" fillId="0" borderId="0" xfId="0" applyFont="1" applyAlignment="1">
      <alignment vertical="center"/>
    </xf>
    <xf numFmtId="164" fontId="12" fillId="0" borderId="63" xfId="26" applyFont="1" applyBorder="1" applyAlignment="1">
      <alignment horizontal="left" vertical="center"/>
      <protection/>
    </xf>
    <xf numFmtId="164" fontId="12" fillId="0" borderId="62" xfId="26" applyNumberFormat="1" applyFont="1" applyBorder="1">
      <alignment vertical="center"/>
      <protection/>
    </xf>
    <xf numFmtId="164" fontId="12" fillId="0" borderId="63" xfId="26" applyNumberFormat="1" applyFont="1" applyBorder="1">
      <alignment vertical="center"/>
      <protection/>
    </xf>
    <xf numFmtId="164" fontId="12" fillId="3" borderId="61" xfId="26" applyNumberFormat="1" applyFont="1" applyFill="1" applyBorder="1">
      <alignment vertical="center"/>
      <protection/>
    </xf>
    <xf numFmtId="164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6" fontId="4" fillId="0" borderId="40" xfId="43" applyFont="1" applyBorder="1" applyAlignment="1">
      <alignment vertical="center"/>
      <protection/>
    </xf>
    <xf numFmtId="164" fontId="28" fillId="0" borderId="0" xfId="26" applyFont="1" applyAlignment="1">
      <alignment horizontal="left" vertical="center" wrapText="1"/>
      <protection/>
    </xf>
    <xf numFmtId="164" fontId="18" fillId="0" borderId="0" xfId="26" applyFont="1" applyAlignment="1">
      <alignment horizontal="right" vertical="center"/>
      <protection/>
    </xf>
    <xf numFmtId="166" fontId="12" fillId="6" borderId="107" xfId="43" applyFont="1" applyFill="1" applyBorder="1" applyAlignment="1">
      <alignment horizontal="center" textRotation="255"/>
      <protection/>
    </xf>
    <xf numFmtId="164" fontId="11" fillId="6" borderId="108" xfId="26" applyFont="1" applyFill="1" applyBorder="1" applyAlignment="1">
      <alignment horizontal="center" vertical="center" wrapText="1"/>
      <protection/>
    </xf>
    <xf numFmtId="166" fontId="11" fillId="6" borderId="109" xfId="43" applyFont="1" applyFill="1" applyBorder="1" applyAlignment="1">
      <alignment horizontal="center" vertical="center" wrapText="1"/>
      <protection/>
    </xf>
    <xf numFmtId="166" fontId="11" fillId="6" borderId="110" xfId="43" applyFont="1" applyFill="1" applyBorder="1" applyAlignment="1">
      <alignment horizontal="center" vertical="center" wrapText="1"/>
      <protection/>
    </xf>
    <xf numFmtId="166" fontId="11" fillId="6" borderId="51" xfId="43" applyFont="1" applyFill="1" applyBorder="1" applyAlignment="1">
      <alignment horizontal="center" vertical="center" wrapText="1"/>
      <protection/>
    </xf>
    <xf numFmtId="166" fontId="11" fillId="3" borderId="111" xfId="43" applyFont="1" applyFill="1" applyBorder="1" applyAlignment="1">
      <alignment horizontal="center" vertical="center" wrapText="1"/>
      <protection/>
    </xf>
    <xf numFmtId="164" fontId="11" fillId="6" borderId="32" xfId="26" applyFont="1" applyFill="1" applyBorder="1" applyAlignment="1">
      <alignment horizontal="center" vertical="center" wrapText="1"/>
      <protection/>
    </xf>
    <xf numFmtId="166" fontId="11" fillId="6" borderId="6" xfId="43" applyFont="1" applyFill="1" applyBorder="1" applyAlignment="1">
      <alignment horizontal="center"/>
      <protection/>
    </xf>
    <xf numFmtId="166" fontId="11" fillId="6" borderId="1" xfId="43" applyFont="1" applyFill="1" applyBorder="1" applyAlignment="1">
      <alignment horizontal="center"/>
      <protection/>
    </xf>
    <xf numFmtId="166" fontId="11" fillId="6" borderId="74" xfId="43" applyFont="1" applyFill="1" applyBorder="1" applyAlignment="1">
      <alignment horizontal="center"/>
      <protection/>
    </xf>
    <xf numFmtId="166" fontId="11" fillId="6" borderId="7" xfId="43" applyFont="1" applyFill="1" applyBorder="1" applyAlignment="1">
      <alignment horizontal="center"/>
      <protection/>
    </xf>
    <xf numFmtId="166" fontId="11" fillId="6" borderId="24" xfId="43" applyFont="1" applyFill="1" applyBorder="1" applyAlignment="1">
      <alignment horizontal="center"/>
      <protection/>
    </xf>
    <xf numFmtId="166" fontId="11" fillId="3" borderId="6" xfId="43" applyFont="1" applyFill="1" applyBorder="1" applyAlignment="1">
      <alignment horizontal="center"/>
      <protection/>
    </xf>
    <xf numFmtId="166" fontId="11" fillId="3" borderId="99" xfId="43" applyFont="1" applyFill="1" applyBorder="1" applyAlignment="1">
      <alignment horizontal="center"/>
      <protection/>
    </xf>
    <xf numFmtId="166" fontId="11" fillId="6" borderId="6" xfId="43" applyFont="1" applyFill="1" applyBorder="1" applyAlignment="1">
      <alignment horizontal="center" vertical="center"/>
      <protection/>
    </xf>
    <xf numFmtId="166" fontId="11" fillId="6" borderId="15" xfId="43" applyFont="1" applyFill="1" applyBorder="1" applyAlignment="1">
      <alignment horizontal="center" vertical="center"/>
      <protection/>
    </xf>
    <xf numFmtId="166" fontId="11" fillId="6" borderId="112" xfId="43" applyFont="1" applyFill="1" applyBorder="1" applyAlignment="1">
      <alignment horizontal="center" vertical="center"/>
      <protection/>
    </xf>
    <xf numFmtId="166" fontId="11" fillId="3" borderId="102" xfId="43" applyFont="1" applyFill="1" applyBorder="1" applyAlignment="1">
      <alignment horizontal="center" vertical="center"/>
      <protection/>
    </xf>
    <xf numFmtId="166" fontId="13" fillId="6" borderId="113" xfId="43" applyFont="1" applyFill="1" applyBorder="1" applyAlignment="1">
      <alignment horizontal="center"/>
      <protection/>
    </xf>
    <xf numFmtId="166" fontId="13" fillId="6" borderId="17" xfId="43" applyFont="1" applyFill="1" applyBorder="1" applyAlignment="1">
      <alignment horizontal="center"/>
      <protection/>
    </xf>
    <xf numFmtId="166" fontId="13" fillId="6" borderId="16" xfId="43" applyFont="1" applyFill="1" applyBorder="1" applyAlignment="1">
      <alignment horizontal="center"/>
      <protection/>
    </xf>
    <xf numFmtId="166" fontId="13" fillId="6" borderId="19" xfId="43" applyFont="1" applyFill="1" applyBorder="1" applyAlignment="1">
      <alignment horizontal="center"/>
      <protection/>
    </xf>
    <xf numFmtId="166" fontId="13" fillId="3" borderId="113" xfId="43" applyFont="1" applyFill="1" applyBorder="1" applyAlignment="1">
      <alignment horizontal="center"/>
      <protection/>
    </xf>
    <xf numFmtId="166" fontId="13" fillId="3" borderId="101" xfId="43" applyFont="1" applyFill="1" applyBorder="1" applyAlignment="1">
      <alignment horizontal="center"/>
      <protection/>
    </xf>
    <xf numFmtId="164" fontId="21" fillId="0" borderId="1" xfId="26" applyFont="1" applyBorder="1" applyAlignment="1">
      <alignment horizontal="center" vertical="center"/>
      <protection/>
    </xf>
    <xf numFmtId="164" fontId="11" fillId="0" borderId="1" xfId="26" applyFont="1" applyFill="1" applyBorder="1" applyAlignment="1">
      <alignment horizontal="left" vertical="center" wrapText="1"/>
      <protection/>
    </xf>
    <xf numFmtId="166" fontId="13" fillId="0" borderId="1" xfId="43" applyFont="1" applyFill="1" applyBorder="1" applyAlignment="1">
      <alignment horizontal="center"/>
      <protection/>
    </xf>
    <xf numFmtId="166" fontId="12" fillId="0" borderId="1" xfId="43" applyFont="1" applyFill="1" applyBorder="1" applyAlignment="1">
      <alignment horizontal="center" vertical="center"/>
      <protection/>
    </xf>
    <xf numFmtId="166" fontId="12" fillId="3" borderId="1" xfId="43" applyFont="1" applyFill="1" applyBorder="1" applyAlignment="1">
      <alignment horizontal="center" vertical="center"/>
      <protection/>
    </xf>
    <xf numFmtId="166" fontId="13" fillId="3" borderId="1" xfId="43" applyFont="1" applyFill="1" applyBorder="1" applyAlignment="1">
      <alignment horizontal="center" vertical="center"/>
      <protection/>
    </xf>
    <xf numFmtId="164" fontId="11" fillId="0" borderId="1" xfId="26" applyFont="1" applyFill="1" applyBorder="1" applyAlignment="1">
      <alignment horizontal="center" vertical="center" wrapText="1"/>
      <protection/>
    </xf>
    <xf numFmtId="166" fontId="13" fillId="3" borderId="1" xfId="43" applyFont="1" applyFill="1" applyBorder="1" applyAlignment="1">
      <alignment horizontal="center"/>
      <protection/>
    </xf>
    <xf numFmtId="166" fontId="22" fillId="0" borderId="114" xfId="43" applyFont="1" applyBorder="1" applyAlignment="1">
      <alignment horizontal="left" vertical="center"/>
      <protection/>
    </xf>
    <xf numFmtId="166" fontId="22" fillId="0" borderId="40" xfId="43" applyFont="1" applyBorder="1" applyAlignment="1">
      <alignment horizontal="left" vertical="center"/>
      <protection/>
    </xf>
    <xf numFmtId="166" fontId="22" fillId="0" borderId="41" xfId="43" applyFont="1" applyBorder="1" applyAlignment="1">
      <alignment horizontal="left" vertical="center"/>
      <protection/>
    </xf>
    <xf numFmtId="164" fontId="12" fillId="0" borderId="115" xfId="43" applyNumberFormat="1" applyFont="1" applyFill="1" applyBorder="1" applyAlignment="1">
      <alignment vertical="center"/>
      <protection/>
    </xf>
    <xf numFmtId="164" fontId="12" fillId="0" borderId="116" xfId="43" applyNumberFormat="1" applyFont="1" applyFill="1" applyBorder="1" applyAlignment="1">
      <alignment vertical="center"/>
      <protection/>
    </xf>
    <xf numFmtId="166" fontId="22" fillId="0" borderId="117" xfId="43" applyFont="1" applyBorder="1" applyAlignment="1">
      <alignment horizontal="center" vertical="center"/>
      <protection/>
    </xf>
    <xf numFmtId="166" fontId="22" fillId="0" borderId="118" xfId="43" applyFont="1" applyBorder="1" applyAlignment="1">
      <alignment horizontal="left" vertical="center"/>
      <protection/>
    </xf>
    <xf numFmtId="166" fontId="22" fillId="0" borderId="119" xfId="43" applyFont="1" applyBorder="1" applyAlignment="1">
      <alignment horizontal="left" vertical="center"/>
      <protection/>
    </xf>
    <xf numFmtId="164" fontId="12" fillId="0" borderId="120" xfId="43" applyNumberFormat="1" applyFont="1" applyFill="1" applyBorder="1" applyAlignment="1">
      <alignment vertical="center"/>
      <protection/>
    </xf>
    <xf numFmtId="164" fontId="12" fillId="0" borderId="121" xfId="43" applyNumberFormat="1" applyFont="1" applyFill="1" applyBorder="1" applyAlignment="1">
      <alignment vertical="center"/>
      <protection/>
    </xf>
    <xf numFmtId="164" fontId="12" fillId="2" borderId="120" xfId="43" applyNumberFormat="1" applyFont="1" applyFill="1" applyBorder="1" applyAlignment="1">
      <alignment vertical="center"/>
      <protection/>
    </xf>
    <xf numFmtId="164" fontId="12" fillId="2" borderId="118" xfId="43" applyNumberFormat="1" applyFont="1" applyFill="1" applyBorder="1" applyAlignment="1">
      <alignment vertical="center"/>
      <protection/>
    </xf>
    <xf numFmtId="164" fontId="12" fillId="2" borderId="122" xfId="43" applyNumberFormat="1" applyFont="1" applyFill="1" applyBorder="1" applyAlignment="1">
      <alignment vertical="center"/>
      <protection/>
    </xf>
    <xf numFmtId="164" fontId="12" fillId="2" borderId="9" xfId="43" applyNumberFormat="1" applyFont="1" applyFill="1" applyBorder="1" applyAlignment="1">
      <alignment vertical="center"/>
      <protection/>
    </xf>
    <xf numFmtId="164" fontId="12" fillId="3" borderId="120" xfId="43" applyNumberFormat="1" applyFont="1" applyFill="1" applyBorder="1" applyAlignment="1">
      <alignment vertical="center"/>
      <protection/>
    </xf>
    <xf numFmtId="164" fontId="12" fillId="3" borderId="123" xfId="43" applyNumberFormat="1" applyFont="1" applyFill="1" applyBorder="1" applyAlignment="1">
      <alignment vertical="center"/>
      <protection/>
    </xf>
    <xf numFmtId="166" fontId="22" fillId="2" borderId="124" xfId="43" applyFont="1" applyFill="1" applyBorder="1" applyAlignment="1">
      <alignment horizontal="left" vertical="center"/>
      <protection/>
    </xf>
    <xf numFmtId="166" fontId="22" fillId="0" borderId="125" xfId="43" applyFont="1" applyBorder="1" applyAlignment="1">
      <alignment horizontal="left" vertical="center"/>
      <protection/>
    </xf>
    <xf numFmtId="166" fontId="22" fillId="0" borderId="69" xfId="43" applyFont="1" applyBorder="1" applyAlignment="1">
      <alignment horizontal="left" vertical="center"/>
      <protection/>
    </xf>
    <xf numFmtId="164" fontId="12" fillId="0" borderId="83" xfId="43" applyNumberFormat="1" applyFont="1" applyFill="1" applyBorder="1" applyAlignment="1">
      <alignment vertical="center"/>
      <protection/>
    </xf>
    <xf numFmtId="164" fontId="12" fillId="0" borderId="84" xfId="43" applyNumberFormat="1" applyFont="1" applyFill="1" applyBorder="1" applyAlignment="1">
      <alignment vertical="center"/>
      <protection/>
    </xf>
    <xf numFmtId="164" fontId="12" fillId="2" borderId="83" xfId="43" applyNumberFormat="1" applyFont="1" applyFill="1" applyBorder="1" applyAlignment="1">
      <alignment vertical="center"/>
      <protection/>
    </xf>
    <xf numFmtId="164" fontId="12" fillId="2" borderId="67" xfId="43" applyNumberFormat="1" applyFont="1" applyFill="1" applyBorder="1" applyAlignment="1">
      <alignment vertical="center"/>
      <protection/>
    </xf>
    <xf numFmtId="164" fontId="12" fillId="2" borderId="80" xfId="43" applyNumberFormat="1" applyFont="1" applyFill="1" applyBorder="1" applyAlignment="1">
      <alignment vertical="center"/>
      <protection/>
    </xf>
    <xf numFmtId="164" fontId="12" fillId="2" borderId="68" xfId="43" applyNumberFormat="1" applyFont="1" applyFill="1" applyBorder="1" applyAlignment="1">
      <alignment vertical="center"/>
      <protection/>
    </xf>
    <xf numFmtId="164" fontId="12" fillId="3" borderId="83" xfId="43" applyNumberFormat="1" applyFont="1" applyFill="1" applyBorder="1" applyAlignment="1">
      <alignment vertical="center"/>
      <protection/>
    </xf>
    <xf numFmtId="164" fontId="12" fillId="3" borderId="126" xfId="43" applyNumberFormat="1" applyFont="1" applyFill="1" applyBorder="1" applyAlignment="1">
      <alignment vertical="center"/>
      <protection/>
    </xf>
    <xf numFmtId="164" fontId="10" fillId="3" borderId="1" xfId="45" applyFont="1" applyFill="1" applyBorder="1">
      <alignment vertical="center"/>
      <protection/>
    </xf>
    <xf numFmtId="164" fontId="0" fillId="3" borderId="1" xfId="45" applyFont="1" applyFill="1" applyBorder="1">
      <alignment vertical="center"/>
      <protection/>
    </xf>
    <xf numFmtId="166" fontId="4" fillId="3" borderId="1" xfId="43" applyFont="1" applyFill="1" applyBorder="1">
      <alignment/>
      <protection/>
    </xf>
    <xf numFmtId="164" fontId="26" fillId="0" borderId="0" xfId="42" applyFont="1" applyFill="1" applyBorder="1" applyAlignment="1">
      <alignment vertical="center" wrapText="1"/>
      <protection/>
    </xf>
    <xf numFmtId="164" fontId="0" fillId="0" borderId="0" xfId="41" applyFont="1">
      <alignment vertical="center"/>
      <protection/>
    </xf>
    <xf numFmtId="164" fontId="7" fillId="0" borderId="0" xfId="41" applyFont="1">
      <alignment vertical="center"/>
      <protection/>
    </xf>
    <xf numFmtId="164" fontId="7" fillId="0" borderId="0" xfId="41" applyFont="1" applyAlignment="1">
      <alignment horizontal="center" vertical="center"/>
      <protection/>
    </xf>
    <xf numFmtId="164" fontId="0" fillId="0" borderId="40" xfId="41" applyFont="1" applyBorder="1">
      <alignment vertical="center"/>
      <protection/>
    </xf>
    <xf numFmtId="164" fontId="7" fillId="0" borderId="40" xfId="41" applyFont="1" applyBorder="1">
      <alignment vertical="center"/>
      <protection/>
    </xf>
    <xf numFmtId="164" fontId="7" fillId="0" borderId="40" xfId="41" applyFont="1" applyBorder="1" applyAlignment="1">
      <alignment horizontal="center" vertical="center"/>
      <protection/>
    </xf>
    <xf numFmtId="164" fontId="42" fillId="0" borderId="40" xfId="41" applyFont="1" applyBorder="1" applyAlignment="1">
      <alignment horizontal="center" vertical="center"/>
      <protection/>
    </xf>
    <xf numFmtId="164" fontId="43" fillId="0" borderId="40" xfId="41" applyFont="1" applyBorder="1" applyAlignment="1">
      <alignment horizontal="right"/>
      <protection/>
    </xf>
    <xf numFmtId="164" fontId="12" fillId="6" borderId="93" xfId="41" applyFont="1" applyFill="1" applyBorder="1" applyAlignment="1">
      <alignment horizontal="center" vertical="center"/>
      <protection/>
    </xf>
    <xf numFmtId="164" fontId="12" fillId="6" borderId="50" xfId="41" applyFont="1" applyFill="1" applyBorder="1" applyAlignment="1">
      <alignment horizontal="center" vertical="center"/>
      <protection/>
    </xf>
    <xf numFmtId="164" fontId="12" fillId="3" borderId="127" xfId="41" applyFont="1" applyFill="1" applyBorder="1" applyAlignment="1">
      <alignment horizontal="center" vertical="center" wrapText="1"/>
      <protection/>
    </xf>
    <xf numFmtId="164" fontId="12" fillId="6" borderId="115" xfId="41" applyFont="1" applyFill="1" applyBorder="1" applyAlignment="1">
      <alignment horizontal="center" vertical="center" textRotation="90" wrapText="1"/>
      <protection/>
    </xf>
    <xf numFmtId="164" fontId="17" fillId="6" borderId="115" xfId="41" applyFont="1" applyFill="1" applyBorder="1" applyAlignment="1">
      <alignment horizontal="center" vertical="center" textRotation="90" wrapText="1"/>
      <protection/>
    </xf>
    <xf numFmtId="164" fontId="12" fillId="6" borderId="128" xfId="41" applyFont="1" applyFill="1" applyBorder="1" applyAlignment="1">
      <alignment horizontal="center" vertical="center" textRotation="90" wrapText="1"/>
      <protection/>
    </xf>
    <xf numFmtId="164" fontId="28" fillId="0" borderId="0" xfId="41" applyFont="1">
      <alignment vertical="center"/>
      <protection/>
    </xf>
    <xf numFmtId="164" fontId="12" fillId="0" borderId="129" xfId="41" applyFont="1" applyFill="1" applyBorder="1" applyAlignment="1">
      <alignment horizontal="left" vertical="center"/>
      <protection/>
    </xf>
    <xf numFmtId="164" fontId="10" fillId="0" borderId="12" xfId="41" applyNumberFormat="1" applyFont="1" applyFill="1" applyBorder="1">
      <alignment vertical="center"/>
      <protection/>
    </xf>
    <xf numFmtId="164" fontId="10" fillId="0" borderId="12" xfId="41" applyNumberFormat="1" applyFont="1" applyFill="1" applyBorder="1" applyAlignment="1">
      <alignment horizontal="center" vertical="center"/>
      <protection/>
    </xf>
    <xf numFmtId="164" fontId="10" fillId="3" borderId="130" xfId="41" applyNumberFormat="1" applyFont="1" applyFill="1" applyBorder="1">
      <alignment vertical="center"/>
      <protection/>
    </xf>
    <xf numFmtId="164" fontId="7" fillId="0" borderId="0" xfId="41" applyFont="1" applyFill="1">
      <alignment vertical="center"/>
      <protection/>
    </xf>
    <xf numFmtId="164" fontId="10" fillId="0" borderId="98" xfId="41" applyFont="1" applyFill="1" applyBorder="1">
      <alignment vertical="center"/>
      <protection/>
    </xf>
    <xf numFmtId="164" fontId="16" fillId="0" borderId="53" xfId="41" applyNumberFormat="1" applyFont="1" applyFill="1" applyBorder="1">
      <alignment vertical="center"/>
      <protection/>
    </xf>
    <xf numFmtId="164" fontId="16" fillId="3" borderId="130" xfId="41" applyNumberFormat="1" applyFont="1" applyFill="1" applyBorder="1">
      <alignment vertical="center"/>
      <protection/>
    </xf>
    <xf numFmtId="164" fontId="16" fillId="0" borderId="0" xfId="41" applyFont="1" applyFill="1">
      <alignment vertical="center"/>
      <protection/>
    </xf>
    <xf numFmtId="164" fontId="16" fillId="0" borderId="53" xfId="41" applyNumberFormat="1" applyFont="1" applyFill="1" applyBorder="1" applyAlignment="1">
      <alignment horizontal="right" vertical="center"/>
      <protection/>
    </xf>
    <xf numFmtId="164" fontId="16" fillId="0" borderId="11" xfId="41" applyNumberFormat="1" applyFont="1" applyFill="1" applyBorder="1">
      <alignment vertical="center"/>
      <protection/>
    </xf>
    <xf numFmtId="164" fontId="16" fillId="0" borderId="11" xfId="41" applyNumberFormat="1" applyFont="1" applyFill="1" applyBorder="1" applyAlignment="1">
      <alignment horizontal="right" vertical="center"/>
      <protection/>
    </xf>
    <xf numFmtId="164" fontId="10" fillId="0" borderId="96" xfId="41" applyFont="1" applyFill="1" applyBorder="1">
      <alignment vertical="center"/>
      <protection/>
    </xf>
    <xf numFmtId="164" fontId="16" fillId="0" borderId="6" xfId="41" applyNumberFormat="1" applyFont="1" applyFill="1" applyBorder="1">
      <alignment vertical="center"/>
      <protection/>
    </xf>
    <xf numFmtId="164" fontId="10" fillId="0" borderId="131" xfId="41" applyFont="1" applyFill="1" applyBorder="1">
      <alignment vertical="center"/>
      <protection/>
    </xf>
    <xf numFmtId="164" fontId="16" fillId="0" borderId="92" xfId="41" applyNumberFormat="1" applyFont="1" applyFill="1" applyBorder="1">
      <alignment vertical="center"/>
      <protection/>
    </xf>
    <xf numFmtId="164" fontId="16" fillId="0" borderId="88" xfId="41" applyNumberFormat="1" applyFont="1" applyFill="1" applyBorder="1">
      <alignment vertical="center"/>
      <protection/>
    </xf>
    <xf numFmtId="164" fontId="16" fillId="0" borderId="88" xfId="41" applyNumberFormat="1" applyFont="1" applyFill="1" applyBorder="1" applyAlignment="1">
      <alignment horizontal="right" vertical="center"/>
      <protection/>
    </xf>
    <xf numFmtId="164" fontId="16" fillId="0" borderId="26" xfId="41" applyNumberFormat="1" applyFont="1" applyFill="1" applyBorder="1">
      <alignment vertical="center"/>
      <protection/>
    </xf>
    <xf numFmtId="164" fontId="12" fillId="0" borderId="114" xfId="41" applyFont="1" applyFill="1" applyBorder="1">
      <alignment vertical="center"/>
      <protection/>
    </xf>
    <xf numFmtId="164" fontId="17" fillId="0" borderId="121" xfId="41" applyNumberFormat="1" applyFont="1" applyFill="1" applyBorder="1">
      <alignment vertical="center"/>
      <protection/>
    </xf>
    <xf numFmtId="164" fontId="17" fillId="0" borderId="120" xfId="41" applyNumberFormat="1" applyFont="1" applyFill="1" applyBorder="1">
      <alignment vertical="center"/>
      <protection/>
    </xf>
    <xf numFmtId="164" fontId="17" fillId="0" borderId="115" xfId="41" applyNumberFormat="1" applyFont="1" applyFill="1" applyBorder="1">
      <alignment vertical="center"/>
      <protection/>
    </xf>
    <xf numFmtId="164" fontId="17" fillId="0" borderId="39" xfId="41" applyNumberFormat="1" applyFont="1" applyFill="1" applyBorder="1">
      <alignment vertical="center"/>
      <protection/>
    </xf>
    <xf numFmtId="164" fontId="17" fillId="3" borderId="132" xfId="41" applyNumberFormat="1" applyFont="1" applyFill="1" applyBorder="1">
      <alignment vertical="center"/>
      <protection/>
    </xf>
    <xf numFmtId="164" fontId="17" fillId="0" borderId="0" xfId="41" applyFont="1" applyFill="1">
      <alignment vertical="center"/>
      <protection/>
    </xf>
    <xf numFmtId="164" fontId="43" fillId="0" borderId="0" xfId="41" applyFont="1" applyFill="1">
      <alignment vertical="center"/>
      <protection/>
    </xf>
    <xf numFmtId="164" fontId="16" fillId="0" borderId="12" xfId="41" applyNumberFormat="1" applyFont="1" applyFill="1" applyBorder="1">
      <alignment vertical="center"/>
      <protection/>
    </xf>
    <xf numFmtId="164" fontId="16" fillId="0" borderId="12" xfId="41" applyNumberFormat="1" applyFont="1" applyFill="1" applyBorder="1" applyAlignment="1">
      <alignment horizontal="center" vertical="center"/>
      <protection/>
    </xf>
    <xf numFmtId="164" fontId="16" fillId="0" borderId="24" xfId="41" applyNumberFormat="1" applyFont="1" applyFill="1" applyBorder="1">
      <alignment vertical="center"/>
      <protection/>
    </xf>
    <xf numFmtId="164" fontId="16" fillId="3" borderId="102" xfId="41" applyNumberFormat="1" applyFont="1" applyFill="1" applyBorder="1">
      <alignment vertical="center"/>
      <protection/>
    </xf>
    <xf numFmtId="164" fontId="16" fillId="0" borderId="113" xfId="41" applyNumberFormat="1" applyFont="1" applyFill="1" applyBorder="1">
      <alignment vertical="center"/>
      <protection/>
    </xf>
    <xf numFmtId="164" fontId="12" fillId="0" borderId="133" xfId="41" applyFont="1" applyFill="1" applyBorder="1">
      <alignment vertical="center"/>
      <protection/>
    </xf>
    <xf numFmtId="164" fontId="17" fillId="0" borderId="8" xfId="41" applyNumberFormat="1" applyFont="1" applyFill="1" applyBorder="1">
      <alignment vertical="center"/>
      <protection/>
    </xf>
    <xf numFmtId="164" fontId="17" fillId="0" borderId="0" xfId="41" applyFont="1">
      <alignment vertical="center"/>
      <protection/>
    </xf>
    <xf numFmtId="164" fontId="43" fillId="0" borderId="0" xfId="41" applyFont="1">
      <alignment vertical="center"/>
      <protection/>
    </xf>
    <xf numFmtId="164" fontId="16" fillId="0" borderId="0" xfId="41" applyFont="1">
      <alignment vertical="center"/>
      <protection/>
    </xf>
    <xf numFmtId="164" fontId="16" fillId="0" borderId="0" xfId="41" applyFont="1" applyAlignment="1">
      <alignment horizontal="center" vertical="center"/>
      <protection/>
    </xf>
    <xf numFmtId="164" fontId="44" fillId="0" borderId="0" xfId="0" applyFont="1" applyBorder="1" applyAlignment="1">
      <alignment horizontal="center" vertical="center"/>
    </xf>
    <xf numFmtId="164" fontId="28" fillId="0" borderId="0" xfId="0" applyFont="1" applyAlignment="1">
      <alignment horizontal="center" vertical="center"/>
    </xf>
    <xf numFmtId="164" fontId="12" fillId="6" borderId="1" xfId="0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10" fillId="3" borderId="1" xfId="0" applyNumberFormat="1" applyFont="1" applyFill="1" applyBorder="1" applyAlignment="1">
      <alignment horizontal="right" vertical="center"/>
    </xf>
    <xf numFmtId="164" fontId="0" fillId="0" borderId="0" xfId="0" applyFont="1" applyAlignment="1">
      <alignment horizontal="center" vertical="center"/>
    </xf>
    <xf numFmtId="164" fontId="10" fillId="0" borderId="1" xfId="0" applyFont="1" applyBorder="1" applyAlignment="1">
      <alignment horizontal="justify" vertical="center" wrapText="1"/>
    </xf>
    <xf numFmtId="164" fontId="10" fillId="0" borderId="1" xfId="0" applyNumberFormat="1" applyFont="1" applyBorder="1" applyAlignment="1">
      <alignment horizontal="right" vertical="center"/>
    </xf>
    <xf numFmtId="164" fontId="10" fillId="0" borderId="1" xfId="0" applyFont="1" applyBorder="1" applyAlignment="1">
      <alignment horizontal="left" vertical="center" wrapText="1"/>
    </xf>
    <xf numFmtId="164" fontId="12" fillId="2" borderId="1" xfId="0" applyFont="1" applyFill="1" applyBorder="1" applyAlignment="1">
      <alignment horizontal="left" vertical="center"/>
    </xf>
    <xf numFmtId="164" fontId="12" fillId="2" borderId="1" xfId="0" applyFont="1" applyFill="1" applyBorder="1" applyAlignment="1">
      <alignment horizontal="right" vertical="center"/>
    </xf>
    <xf numFmtId="164" fontId="12" fillId="3" borderId="1" xfId="0" applyFont="1" applyFill="1" applyBorder="1" applyAlignment="1">
      <alignment horizontal="right" vertical="center"/>
    </xf>
    <xf numFmtId="164" fontId="12" fillId="0" borderId="0" xfId="0" applyFont="1" applyBorder="1" applyAlignment="1">
      <alignment horizontal="left" vertical="center"/>
    </xf>
    <xf numFmtId="164" fontId="10" fillId="0" borderId="0" xfId="0" applyFont="1" applyAlignment="1">
      <alignment horizontal="center" vertical="center"/>
    </xf>
    <xf numFmtId="164" fontId="10" fillId="0" borderId="1" xfId="0" applyFont="1" applyBorder="1" applyAlignment="1">
      <alignment horizontal="left" vertical="center"/>
    </xf>
  </cellXfs>
  <cellStyles count="4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zres 2" xfId="20"/>
    <cellStyle name="Ezres 2 2" xfId="21"/>
    <cellStyle name="Ezres 2 3" xfId="22"/>
    <cellStyle name="Ezres 3" xfId="23"/>
    <cellStyle name="Ezres 4" xfId="24"/>
    <cellStyle name="Hiperhivatkozás" xfId="25"/>
    <cellStyle name="ktsgv" xfId="26"/>
    <cellStyle name="Már látott hiperhivatkozás" xfId="27"/>
    <cellStyle name="Normál 2" xfId="28"/>
    <cellStyle name="Normál 2 2" xfId="29"/>
    <cellStyle name="Normál 2 3" xfId="30"/>
    <cellStyle name="Normál 3" xfId="31"/>
    <cellStyle name="Normál 4" xfId="32"/>
    <cellStyle name="Normál 4 2" xfId="33"/>
    <cellStyle name="Normál 5" xfId="34"/>
    <cellStyle name="Normál 5 2" xfId="35"/>
    <cellStyle name="Normál 6" xfId="36"/>
    <cellStyle name="Normál 6 2" xfId="37"/>
    <cellStyle name="Normál 7" xfId="38"/>
    <cellStyle name="Normál 8" xfId="39"/>
    <cellStyle name="Normál 9" xfId="40"/>
    <cellStyle name="Normál_1997.II. változat" xfId="41"/>
    <cellStyle name="Normál_Beszámoló 2006 I félév" xfId="42"/>
    <cellStyle name="Normál_bevételek" xfId="43"/>
    <cellStyle name="Normal_KARSZJ3" xfId="44"/>
    <cellStyle name="Normál_Ktgvetrendmód-0615" xfId="45"/>
    <cellStyle name="Normal_KTRSZJ" xfId="46"/>
    <cellStyle name="Normál_KVRENMUNKA" xfId="47"/>
    <cellStyle name="Normál_mérleg" xfId="48"/>
    <cellStyle name="Normál_rendelet-módosítás 10-16" xfId="49"/>
    <cellStyle name="Normál_üres" xfId="50"/>
    <cellStyle name="Normál12" xfId="51"/>
    <cellStyle name="SIMA" xfId="52"/>
    <cellStyle name="Százalék 2" xfId="53"/>
    <cellStyle name="Százalék 2 2" xfId="54"/>
    <cellStyle name="Százalék 2 3" xfId="55"/>
    <cellStyle name="Százalék 3" xfId="56"/>
    <cellStyle name="Százalék 4" xfId="57"/>
  </cellStyles>
  <dxfs count="1">
    <dxf>
      <font>
        <b val="0"/>
        <sz val="12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Users\HONI\AppData\Local\Temp\V&#225;ls&#225;gk&#246;lts&#233;gvet&#233;s_Minta_He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1.mell._ÖsszMérleg2012"/>
      <sheetName val="1.1.mell._ÖnkMérleg2012"/>
      <sheetName val="1.2.mell._PHMérleg2012"/>
      <sheetName val="1.3.mell._EJKMérleg2012"/>
      <sheetName val="1.4.mell._HVNOIMérleg2012"/>
      <sheetName val="1.5.mell._HVMKIMérleg2012"/>
      <sheetName val="2.a.mell._MMérleg2012"/>
      <sheetName val="2.b.mell._FMérleg2012"/>
      <sheetName val="3. mell._létszám2012"/>
      <sheetName val="4. mell.EUprojektek2012"/>
      <sheetName val="5.mell_adósság2012"/>
      <sheetName val="6.mell_Többévesköt.2012"/>
      <sheetName val="7. mell_KözvetettTám2012"/>
      <sheetName val="8.mell_EIfelhterv2012"/>
      <sheetName val="9.mell_ÖsszMérleg(telj)2012"/>
      <sheetName val="10.mell_normatíva2012"/>
      <sheetName val="11.mell_felhKiad2012"/>
      <sheetName val="12.mell_támogatások2012"/>
      <sheetName val="13.mell_ÖNKfeladat_Bevét_2012"/>
      <sheetName val="13_1_mell_ÖNKfeladat_Kiad_2012"/>
      <sheetName val="14.mell_Önk kiegészítés2012"/>
      <sheetName val="15.mell.Egysz.mérleg2012"/>
      <sheetName val="16.mell.Vagyonkimut2012"/>
      <sheetName val="17.mell_PMaradvány2012"/>
      <sheetName val="18.mell_Zárszám_Tartozások2012"/>
      <sheetName val="19.mell.tart.2012"/>
      <sheetName val="20.mell_Részesedések2011"/>
      <sheetName val="1.függ_Tv melléklet"/>
    </sheetNames>
    <sheetDataSet>
      <sheetData sheetId="1">
        <row r="90">
          <cell r="E90">
            <v>470562</v>
          </cell>
        </row>
        <row r="91">
          <cell r="E91">
            <v>118928</v>
          </cell>
        </row>
        <row r="92">
          <cell r="E92">
            <v>391277</v>
          </cell>
        </row>
        <row r="95">
          <cell r="E95">
            <v>6403</v>
          </cell>
        </row>
        <row r="96">
          <cell r="E96">
            <v>338157</v>
          </cell>
        </row>
        <row r="103">
          <cell r="E103">
            <v>81066</v>
          </cell>
        </row>
        <row r="104">
          <cell r="E104">
            <v>51510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4688</v>
          </cell>
        </row>
        <row r="117">
          <cell r="E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E118">
            <v>305427</v>
          </cell>
          <cell r="C118">
            <v>0</v>
          </cell>
          <cell r="D118">
            <v>0</v>
          </cell>
          <cell r="E118">
            <v>305427</v>
          </cell>
          <cell r="F118">
            <v>171339</v>
          </cell>
        </row>
        <row r="120">
          <cell r="E120">
            <v>0</v>
          </cell>
          <cell r="C120">
            <v>33000</v>
          </cell>
          <cell r="D120">
            <v>120259</v>
          </cell>
          <cell r="E120">
            <v>0</v>
          </cell>
          <cell r="F120">
            <v>13577</v>
          </cell>
        </row>
        <row r="121">
          <cell r="E121">
            <v>0</v>
          </cell>
          <cell r="C121">
            <v>2064</v>
          </cell>
          <cell r="D121">
            <v>2064</v>
          </cell>
          <cell r="E121">
            <v>0</v>
          </cell>
          <cell r="F121">
            <v>1949</v>
          </cell>
        </row>
        <row r="122">
          <cell r="E122">
            <v>1768018</v>
          </cell>
        </row>
      </sheetData>
      <sheetData sheetId="2">
        <row r="11">
          <cell r="C11">
            <v>661915</v>
          </cell>
          <cell r="D11">
            <v>661915</v>
          </cell>
          <cell r="E11">
            <v>352035</v>
          </cell>
          <cell r="F11">
            <v>310731</v>
          </cell>
        </row>
        <row r="20">
          <cell r="C20">
            <v>19880</v>
          </cell>
          <cell r="D20">
            <v>19880</v>
          </cell>
          <cell r="E20">
            <v>14969</v>
          </cell>
          <cell r="F20">
            <v>5662</v>
          </cell>
        </row>
        <row r="24">
          <cell r="C24">
            <v>20154</v>
          </cell>
          <cell r="D24">
            <v>101816</v>
          </cell>
          <cell r="E24">
            <v>88178</v>
          </cell>
          <cell r="F24">
            <v>3629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6804</v>
          </cell>
          <cell r="F31">
            <v>0</v>
          </cell>
        </row>
        <row r="33">
          <cell r="C33">
            <v>224093</v>
          </cell>
          <cell r="D33">
            <v>218414</v>
          </cell>
          <cell r="E33">
            <v>17370</v>
          </cell>
          <cell r="F33">
            <v>7917</v>
          </cell>
        </row>
        <row r="37">
          <cell r="C37">
            <v>32482</v>
          </cell>
          <cell r="D37">
            <v>37170</v>
          </cell>
          <cell r="E37">
            <v>84598</v>
          </cell>
          <cell r="F37">
            <v>5703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3000</v>
          </cell>
          <cell r="D44">
            <v>3000</v>
          </cell>
          <cell r="E44">
            <v>1266</v>
          </cell>
          <cell r="F44">
            <v>1734</v>
          </cell>
        </row>
        <row r="90">
          <cell r="C90">
            <v>60895</v>
          </cell>
          <cell r="D90">
            <v>121200</v>
          </cell>
          <cell r="E90">
            <v>72297</v>
          </cell>
          <cell r="F90">
            <v>22713</v>
          </cell>
        </row>
        <row r="91">
          <cell r="C91">
            <v>17321</v>
          </cell>
          <cell r="D91">
            <v>24064</v>
          </cell>
          <cell r="E91">
            <v>15289</v>
          </cell>
          <cell r="F91">
            <v>6871</v>
          </cell>
        </row>
        <row r="92">
          <cell r="C92">
            <v>220093</v>
          </cell>
          <cell r="D92">
            <v>193708</v>
          </cell>
          <cell r="E92">
            <v>180214</v>
          </cell>
          <cell r="F92">
            <v>184273</v>
          </cell>
        </row>
        <row r="96">
          <cell r="C96">
            <v>1467640</v>
          </cell>
          <cell r="D96">
            <v>1448073</v>
          </cell>
          <cell r="E96">
            <v>741358</v>
          </cell>
          <cell r="F96">
            <v>697831</v>
          </cell>
        </row>
        <row r="97">
          <cell r="C97">
            <v>1173295</v>
          </cell>
          <cell r="D97">
            <v>1153778</v>
          </cell>
          <cell r="E97">
            <v>545303</v>
          </cell>
          <cell r="F97">
            <v>551220</v>
          </cell>
        </row>
        <row r="103">
          <cell r="C103">
            <v>9120</v>
          </cell>
          <cell r="D103">
            <v>9120</v>
          </cell>
          <cell r="E103">
            <v>81066</v>
          </cell>
          <cell r="F103">
            <v>0</v>
          </cell>
        </row>
        <row r="104">
          <cell r="C104">
            <v>100430</v>
          </cell>
          <cell r="D104">
            <v>101230</v>
          </cell>
          <cell r="E104">
            <v>49884</v>
          </cell>
          <cell r="F104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81730</v>
          </cell>
          <cell r="D109">
            <v>86418</v>
          </cell>
          <cell r="E109">
            <v>4688</v>
          </cell>
          <cell r="F109">
            <v>0</v>
          </cell>
        </row>
        <row r="110">
          <cell r="C110">
            <v>13859</v>
          </cell>
          <cell r="D110">
            <v>13859</v>
          </cell>
          <cell r="E110">
            <v>0</v>
          </cell>
          <cell r="F110">
            <v>0</v>
          </cell>
        </row>
      </sheetData>
      <sheetData sheetId="3">
        <row r="11">
          <cell r="C11">
            <v>2950</v>
          </cell>
          <cell r="D11">
            <v>2950</v>
          </cell>
          <cell r="E11">
            <v>1387</v>
          </cell>
          <cell r="F11">
            <v>1563</v>
          </cell>
        </row>
        <row r="20">
          <cell r="C20">
            <v>30280</v>
          </cell>
          <cell r="D20">
            <v>30280</v>
          </cell>
          <cell r="E20">
            <v>11904</v>
          </cell>
          <cell r="F20">
            <v>13464</v>
          </cell>
        </row>
        <row r="24">
          <cell r="C24">
            <v>24292</v>
          </cell>
          <cell r="D24">
            <v>22145</v>
          </cell>
          <cell r="E24">
            <v>3222</v>
          </cell>
          <cell r="F24">
            <v>6979</v>
          </cell>
        </row>
        <row r="30">
          <cell r="C30">
            <v>0</v>
          </cell>
          <cell r="D30">
            <v>0</v>
          </cell>
          <cell r="E30">
            <v>75570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18</v>
          </cell>
          <cell r="F31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28</v>
          </cell>
          <cell r="F44">
            <v>0</v>
          </cell>
        </row>
        <row r="90">
          <cell r="C90">
            <v>143504</v>
          </cell>
          <cell r="D90">
            <v>144065</v>
          </cell>
          <cell r="E90">
            <v>71159</v>
          </cell>
          <cell r="F90">
            <v>62838</v>
          </cell>
        </row>
        <row r="91">
          <cell r="C91">
            <v>36350</v>
          </cell>
          <cell r="D91">
            <v>36501</v>
          </cell>
          <cell r="E91">
            <v>18158</v>
          </cell>
          <cell r="F91">
            <v>16043</v>
          </cell>
        </row>
        <row r="92">
          <cell r="C92">
            <v>100727</v>
          </cell>
          <cell r="D92">
            <v>90647</v>
          </cell>
          <cell r="E92">
            <v>39551</v>
          </cell>
          <cell r="F92">
            <v>59315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10777</v>
          </cell>
          <cell r="D96">
            <v>93842</v>
          </cell>
          <cell r="E96">
            <v>66532</v>
          </cell>
          <cell r="F96">
            <v>5389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25300</v>
          </cell>
          <cell r="D104">
            <v>25300</v>
          </cell>
          <cell r="E104">
            <v>0</v>
          </cell>
          <cell r="F104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</sheetData>
      <sheetData sheetId="4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20">
          <cell r="C20">
            <v>78874</v>
          </cell>
          <cell r="D20">
            <v>78874</v>
          </cell>
          <cell r="E20">
            <v>41803</v>
          </cell>
          <cell r="F20">
            <v>16077</v>
          </cell>
        </row>
        <row r="24">
          <cell r="C24">
            <v>13750</v>
          </cell>
          <cell r="D24">
            <v>13750</v>
          </cell>
          <cell r="E24">
            <v>11304</v>
          </cell>
          <cell r="F24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700</v>
          </cell>
          <cell r="D31">
            <v>700</v>
          </cell>
          <cell r="E31">
            <v>5562</v>
          </cell>
          <cell r="F31">
            <v>0</v>
          </cell>
        </row>
        <row r="33">
          <cell r="C33">
            <v>0</v>
          </cell>
          <cell r="D33">
            <v>0</v>
          </cell>
          <cell r="E33">
            <v>2559</v>
          </cell>
          <cell r="F33">
            <v>0</v>
          </cell>
          <cell r="G33">
            <v>0</v>
          </cell>
        </row>
        <row r="37">
          <cell r="D37">
            <v>0</v>
          </cell>
          <cell r="E37">
            <v>0</v>
          </cell>
          <cell r="F37">
            <v>0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44">
          <cell r="C44">
            <v>2800</v>
          </cell>
          <cell r="D44">
            <v>2800</v>
          </cell>
          <cell r="E44">
            <v>0</v>
          </cell>
          <cell r="F44">
            <v>0</v>
          </cell>
        </row>
        <row r="90">
          <cell r="C90">
            <v>207930</v>
          </cell>
          <cell r="D90">
            <v>210217</v>
          </cell>
          <cell r="E90">
            <v>114916</v>
          </cell>
          <cell r="F90">
            <v>54852</v>
          </cell>
        </row>
        <row r="91">
          <cell r="C91">
            <v>55167</v>
          </cell>
          <cell r="D91">
            <v>55785</v>
          </cell>
          <cell r="E91">
            <v>29313</v>
          </cell>
          <cell r="F91">
            <v>13571</v>
          </cell>
        </row>
        <row r="92">
          <cell r="C92">
            <v>81749</v>
          </cell>
          <cell r="D92">
            <v>73574</v>
          </cell>
          <cell r="E92">
            <v>52387</v>
          </cell>
          <cell r="F92">
            <v>3610</v>
          </cell>
        </row>
        <row r="95">
          <cell r="C95">
            <v>4368</v>
          </cell>
          <cell r="D95">
            <v>4368</v>
          </cell>
          <cell r="E95">
            <v>5031</v>
          </cell>
          <cell r="F95">
            <v>0</v>
          </cell>
        </row>
        <row r="96">
          <cell r="C96">
            <v>0</v>
          </cell>
          <cell r="D96">
            <v>6285</v>
          </cell>
          <cell r="E96">
            <v>6285</v>
          </cell>
          <cell r="F96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2800</v>
          </cell>
          <cell r="D104">
            <v>2800</v>
          </cell>
          <cell r="E104">
            <v>1626</v>
          </cell>
          <cell r="F104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</sheetData>
      <sheetData sheetId="5">
        <row r="90">
          <cell r="C90">
            <v>367042</v>
          </cell>
          <cell r="D90">
            <v>372680</v>
          </cell>
          <cell r="E90">
            <v>195120</v>
          </cell>
          <cell r="F90">
            <v>204324</v>
          </cell>
        </row>
        <row r="91">
          <cell r="C91">
            <v>101289</v>
          </cell>
          <cell r="D91">
            <v>102803</v>
          </cell>
          <cell r="E91">
            <v>51677</v>
          </cell>
          <cell r="F91">
            <v>54994</v>
          </cell>
        </row>
        <row r="92">
          <cell r="C92">
            <v>313805</v>
          </cell>
          <cell r="D92">
            <v>282667</v>
          </cell>
          <cell r="E92">
            <v>110127</v>
          </cell>
          <cell r="F92">
            <v>150093</v>
          </cell>
        </row>
        <row r="95">
          <cell r="C95">
            <v>11500</v>
          </cell>
          <cell r="D95">
            <v>12031</v>
          </cell>
          <cell r="E95">
            <v>1372</v>
          </cell>
          <cell r="F95">
            <v>11500</v>
          </cell>
        </row>
        <row r="96">
          <cell r="C96">
            <v>0</v>
          </cell>
          <cell r="D96">
            <v>69285</v>
          </cell>
          <cell r="E96">
            <v>69285</v>
          </cell>
          <cell r="F96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</sheetData>
      <sheetData sheetId="6">
        <row r="90">
          <cell r="C90">
            <v>32367</v>
          </cell>
          <cell r="D90">
            <v>34519</v>
          </cell>
          <cell r="E90">
            <v>17070</v>
          </cell>
          <cell r="F90">
            <v>17124</v>
          </cell>
        </row>
        <row r="91">
          <cell r="C91">
            <v>8688</v>
          </cell>
          <cell r="D91">
            <v>9172</v>
          </cell>
          <cell r="E91">
            <v>4491</v>
          </cell>
          <cell r="F91">
            <v>4549</v>
          </cell>
        </row>
        <row r="92">
          <cell r="C92">
            <v>35527</v>
          </cell>
          <cell r="D92">
            <v>33067</v>
          </cell>
          <cell r="E92">
            <v>8998</v>
          </cell>
          <cell r="F92">
            <v>27176</v>
          </cell>
        </row>
        <row r="95">
          <cell r="C95">
            <v>360</v>
          </cell>
          <cell r="D95">
            <v>360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3">
      <selection activeCell="B23" sqref="B23"/>
    </sheetView>
  </sheetViews>
  <sheetFormatPr defaultColWidth="8.796875" defaultRowHeight="15"/>
  <cols>
    <col min="1" max="1" width="37" style="0" customWidth="1"/>
    <col min="2" max="2" width="80" style="0" customWidth="1"/>
  </cols>
  <sheetData>
    <row r="1" spans="2:7" ht="32.25" customHeight="1">
      <c r="B1" s="1" t="s">
        <v>0</v>
      </c>
      <c r="C1" s="2"/>
      <c r="D1" s="2"/>
      <c r="E1" s="2"/>
      <c r="F1" s="2"/>
      <c r="G1" s="2"/>
    </row>
    <row r="2" spans="1:7" ht="15.75">
      <c r="A2" s="3"/>
      <c r="B2" s="4" t="s">
        <v>1</v>
      </c>
      <c r="C2" s="2"/>
      <c r="D2" s="2"/>
      <c r="E2" s="2"/>
      <c r="F2" s="2"/>
      <c r="G2" s="2"/>
    </row>
    <row r="3" spans="1:7" ht="47.25" customHeight="1">
      <c r="A3" s="3" t="s">
        <v>2</v>
      </c>
      <c r="B3" s="5" t="s">
        <v>3</v>
      </c>
      <c r="C3" s="2"/>
      <c r="D3" s="2"/>
      <c r="E3" s="2"/>
      <c r="F3" s="2"/>
      <c r="G3" s="2"/>
    </row>
    <row r="4" spans="1:7" ht="47.25" customHeight="1">
      <c r="A4" s="6" t="s">
        <v>4</v>
      </c>
      <c r="B4" s="5" t="s">
        <v>3</v>
      </c>
      <c r="C4" s="2"/>
      <c r="D4" s="2"/>
      <c r="E4" s="2"/>
      <c r="F4" s="2"/>
      <c r="G4" s="2"/>
    </row>
    <row r="5" spans="1:7" ht="47.25" customHeight="1">
      <c r="A5" s="6"/>
      <c r="B5" s="7"/>
      <c r="C5" s="2"/>
      <c r="D5" s="2"/>
      <c r="E5" s="2"/>
      <c r="F5" s="2"/>
      <c r="G5" s="2"/>
    </row>
    <row r="6" spans="1:7" ht="33" customHeight="1">
      <c r="A6" s="8" t="s">
        <v>5</v>
      </c>
      <c r="B6" s="8"/>
      <c r="C6" s="2"/>
      <c r="D6" s="2"/>
      <c r="E6" s="2"/>
      <c r="F6" s="2"/>
      <c r="G6" s="2"/>
    </row>
    <row r="7" spans="1:7" ht="24.75" customHeight="1">
      <c r="A7" s="8" t="s">
        <v>6</v>
      </c>
      <c r="B7" s="8"/>
      <c r="C7" s="2"/>
      <c r="D7" s="2"/>
      <c r="E7" s="2"/>
      <c r="F7" s="2"/>
      <c r="G7" s="2"/>
    </row>
    <row r="8" spans="1:7" ht="19.5" customHeight="1">
      <c r="A8" s="9" t="s">
        <v>7</v>
      </c>
      <c r="B8" s="10" t="s">
        <v>8</v>
      </c>
      <c r="C8" s="2"/>
      <c r="D8" s="2"/>
      <c r="E8" s="2"/>
      <c r="F8" s="2"/>
      <c r="G8" s="2"/>
    </row>
    <row r="9" spans="1:7" ht="30" customHeight="1">
      <c r="A9" s="3" t="s">
        <v>9</v>
      </c>
      <c r="B9" s="11" t="s">
        <v>10</v>
      </c>
      <c r="C9" s="2"/>
      <c r="D9" s="2"/>
      <c r="E9" s="2"/>
      <c r="F9" s="2"/>
      <c r="G9" s="2"/>
    </row>
    <row r="10" spans="1:7" ht="30" customHeight="1">
      <c r="A10" s="3" t="s">
        <v>11</v>
      </c>
      <c r="B10" s="11" t="s">
        <v>12</v>
      </c>
      <c r="C10" s="2"/>
      <c r="D10" s="2"/>
      <c r="E10" s="2"/>
      <c r="F10" s="2"/>
      <c r="G10" s="2"/>
    </row>
    <row r="11" spans="1:7" ht="30" customHeight="1">
      <c r="A11" s="3" t="s">
        <v>13</v>
      </c>
      <c r="B11" s="11" t="s">
        <v>14</v>
      </c>
      <c r="C11" s="2"/>
      <c r="D11" s="2"/>
      <c r="E11" s="2"/>
      <c r="F11" s="2"/>
      <c r="G11" s="2"/>
    </row>
    <row r="12" spans="1:7" ht="30" customHeight="1">
      <c r="A12" s="3" t="s">
        <v>15</v>
      </c>
      <c r="B12" s="11" t="s">
        <v>16</v>
      </c>
      <c r="C12" s="2"/>
      <c r="D12" s="2"/>
      <c r="E12" s="2"/>
      <c r="F12" s="2"/>
      <c r="G12" s="2"/>
    </row>
    <row r="13" spans="1:7" ht="30" customHeight="1">
      <c r="A13" s="3" t="s">
        <v>17</v>
      </c>
      <c r="B13" s="11" t="s">
        <v>18</v>
      </c>
      <c r="C13" s="2"/>
      <c r="D13" s="2"/>
      <c r="E13" s="2"/>
      <c r="F13" s="2"/>
      <c r="G13" s="2"/>
    </row>
    <row r="14" spans="1:7" ht="30" customHeight="1">
      <c r="A14" s="3" t="s">
        <v>19</v>
      </c>
      <c r="B14" s="11" t="s">
        <v>20</v>
      </c>
      <c r="C14" s="2"/>
      <c r="D14" s="2"/>
      <c r="E14" s="2"/>
      <c r="F14" s="2"/>
      <c r="G14" s="2"/>
    </row>
    <row r="15" spans="1:7" ht="30" customHeight="1">
      <c r="A15" s="3" t="s">
        <v>21</v>
      </c>
      <c r="B15" s="11" t="s">
        <v>22</v>
      </c>
      <c r="C15" s="2"/>
      <c r="D15" s="2"/>
      <c r="E15" s="2"/>
      <c r="F15" s="2"/>
      <c r="G15" s="2"/>
    </row>
    <row r="16" spans="1:7" ht="30" customHeight="1">
      <c r="A16" s="3" t="s">
        <v>23</v>
      </c>
      <c r="B16" s="11" t="s">
        <v>24</v>
      </c>
      <c r="C16" s="2"/>
      <c r="D16" s="2"/>
      <c r="E16" s="2"/>
      <c r="F16" s="2"/>
      <c r="G16" s="2"/>
    </row>
    <row r="17" spans="1:7" ht="30" customHeight="1">
      <c r="A17" s="3" t="s">
        <v>25</v>
      </c>
      <c r="B17" s="11" t="s">
        <v>26</v>
      </c>
      <c r="C17" s="2"/>
      <c r="D17" s="2"/>
      <c r="E17" s="2"/>
      <c r="F17" s="2"/>
      <c r="G17" s="2"/>
    </row>
    <row r="18" spans="1:7" ht="30" customHeight="1">
      <c r="A18" s="3" t="s">
        <v>27</v>
      </c>
      <c r="B18" s="11" t="s">
        <v>28</v>
      </c>
      <c r="C18" s="2"/>
      <c r="D18" s="2"/>
      <c r="E18" s="2"/>
      <c r="F18" s="2"/>
      <c r="G18" s="2"/>
    </row>
    <row r="19" spans="1:7" ht="30" customHeight="1">
      <c r="A19" s="3" t="s">
        <v>29</v>
      </c>
      <c r="B19" s="11" t="s">
        <v>30</v>
      </c>
      <c r="C19" s="2"/>
      <c r="D19" s="2"/>
      <c r="E19" s="2"/>
      <c r="F19" s="2"/>
      <c r="G19" s="2"/>
    </row>
    <row r="20" spans="1:7" ht="30" customHeight="1">
      <c r="A20" s="3" t="s">
        <v>31</v>
      </c>
      <c r="B20" s="11" t="s">
        <v>32</v>
      </c>
      <c r="C20" s="2"/>
      <c r="D20" s="2"/>
      <c r="E20" s="2"/>
      <c r="F20" s="2"/>
      <c r="G20" s="2"/>
    </row>
    <row r="21" spans="1:7" ht="30" customHeight="1">
      <c r="A21" s="3" t="s">
        <v>33</v>
      </c>
      <c r="B21" s="11" t="s">
        <v>34</v>
      </c>
      <c r="C21" s="2"/>
      <c r="D21" s="2"/>
      <c r="E21" s="2"/>
      <c r="F21" s="2"/>
      <c r="G21" s="2"/>
    </row>
    <row r="22" spans="1:7" ht="30" customHeight="1">
      <c r="A22" s="3" t="s">
        <v>35</v>
      </c>
      <c r="B22" s="11" t="s">
        <v>36</v>
      </c>
      <c r="C22" s="2"/>
      <c r="D22" s="2"/>
      <c r="E22" s="2"/>
      <c r="F22" s="2"/>
      <c r="G22" s="2"/>
    </row>
    <row r="23" spans="1:7" ht="30" customHeight="1">
      <c r="A23" s="3" t="s">
        <v>37</v>
      </c>
      <c r="B23" s="11" t="s">
        <v>38</v>
      </c>
      <c r="C23" s="2"/>
      <c r="D23" s="2"/>
      <c r="E23" s="2"/>
      <c r="F23" s="2"/>
      <c r="G23" s="2"/>
    </row>
    <row r="24" spans="1:7" ht="30" customHeight="1">
      <c r="A24" s="3" t="s">
        <v>39</v>
      </c>
      <c r="B24" s="11" t="s">
        <v>40</v>
      </c>
      <c r="C24" s="2"/>
      <c r="D24" s="2"/>
      <c r="E24" s="2"/>
      <c r="F24" s="2"/>
      <c r="G24" s="2"/>
    </row>
    <row r="25" spans="1:7" ht="30" customHeight="1">
      <c r="A25" s="3" t="s">
        <v>41</v>
      </c>
      <c r="B25" s="2" t="s">
        <v>42</v>
      </c>
      <c r="C25" s="2"/>
      <c r="D25" s="2"/>
      <c r="E25" s="2"/>
      <c r="F25" s="2"/>
      <c r="G25" s="2"/>
    </row>
    <row r="26" spans="1:7" ht="30" customHeight="1">
      <c r="A26" s="3" t="s">
        <v>43</v>
      </c>
      <c r="B26" s="2" t="s">
        <v>44</v>
      </c>
      <c r="C26" s="2"/>
      <c r="D26" s="2"/>
      <c r="E26" s="2"/>
      <c r="F26" s="2"/>
      <c r="G26" s="2"/>
    </row>
    <row r="27" spans="1:2" ht="23.25" customHeight="1">
      <c r="A27" s="3" t="s">
        <v>45</v>
      </c>
      <c r="B27" s="11" t="s">
        <v>46</v>
      </c>
    </row>
    <row r="28" ht="15.75">
      <c r="A28" s="12"/>
    </row>
    <row r="29" ht="15.75">
      <c r="A29" s="12"/>
    </row>
    <row r="30" ht="15.75">
      <c r="A30" s="12"/>
    </row>
    <row r="31" ht="15.75">
      <c r="A31" s="12"/>
    </row>
    <row r="32" ht="15.75">
      <c r="A32" s="12"/>
    </row>
    <row r="33" ht="15.75">
      <c r="A33" s="12"/>
    </row>
    <row r="34" ht="15.75">
      <c r="A34" s="12"/>
    </row>
    <row r="35" ht="15.75">
      <c r="A35" s="12"/>
    </row>
    <row r="36" ht="15.75">
      <c r="A36" s="12"/>
    </row>
    <row r="37" ht="15.75">
      <c r="A37" s="12"/>
    </row>
    <row r="38" ht="15.75">
      <c r="A38" s="12"/>
    </row>
  </sheetData>
  <sheetProtection selectLockedCells="1" selectUnlockedCells="1"/>
  <mergeCells count="2">
    <mergeCell ref="A6:B6"/>
    <mergeCell ref="A7:B7"/>
  </mergeCells>
  <printOptions horizontalCentered="1" verticalCentered="1"/>
  <pageMargins left="0.11805555555555555" right="0.11805555555555555" top="0.7479166666666667" bottom="0.7479166666666667" header="0.5118055555555555" footer="0.5118055555555555"/>
  <pageSetup horizontalDpi="300" verticalDpi="300" orientation="portrait" paperSize="9" scale="8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P159"/>
  <sheetViews>
    <sheetView showGridLines="0" zoomScale="80" zoomScaleNormal="80" workbookViewId="0" topLeftCell="A2">
      <pane xSplit="1" ySplit="2" topLeftCell="E9" activePane="bottomRight" state="frozen"/>
      <selection pane="topLeft" activeCell="A2" sqref="A2"/>
      <selection pane="topRight" activeCell="E2" sqref="E2"/>
      <selection pane="bottomLeft" activeCell="A9" sqref="A9"/>
      <selection pane="bottomRight" activeCell="M26" sqref="M26"/>
    </sheetView>
  </sheetViews>
  <sheetFormatPr defaultColWidth="8.796875" defaultRowHeight="15"/>
  <cols>
    <col min="1" max="1" width="42.8984375" style="547" customWidth="1"/>
    <col min="2" max="10" width="10.59765625" style="548" customWidth="1"/>
    <col min="11" max="13" width="10.59765625" style="549" customWidth="1"/>
    <col min="14" max="14" width="10.59765625" style="548" customWidth="1"/>
    <col min="15" max="16384" width="9" style="548" customWidth="1"/>
  </cols>
  <sheetData>
    <row r="1" spans="1:14" ht="18.75" customHeight="1">
      <c r="A1" s="550"/>
      <c r="B1" s="551"/>
      <c r="C1" s="551"/>
      <c r="D1" s="551"/>
      <c r="E1" s="551"/>
      <c r="F1" s="551"/>
      <c r="G1" s="551"/>
      <c r="H1" s="551"/>
      <c r="I1" s="551"/>
      <c r="J1" s="551"/>
      <c r="K1" s="552"/>
      <c r="L1" s="552"/>
      <c r="M1" s="553"/>
      <c r="N1" s="554" t="s">
        <v>139</v>
      </c>
    </row>
    <row r="2" spans="1:14" ht="18.75" customHeight="1">
      <c r="A2" s="555" t="s">
        <v>8</v>
      </c>
      <c r="B2" s="556" t="s">
        <v>480</v>
      </c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7" t="s">
        <v>490</v>
      </c>
    </row>
    <row r="3" spans="1:14" s="561" customFormat="1" ht="72" customHeight="1">
      <c r="A3" s="555"/>
      <c r="B3" s="558" t="s">
        <v>491</v>
      </c>
      <c r="C3" s="558" t="s">
        <v>492</v>
      </c>
      <c r="D3" s="558" t="s">
        <v>493</v>
      </c>
      <c r="E3" s="558" t="s">
        <v>494</v>
      </c>
      <c r="F3" s="558" t="s">
        <v>495</v>
      </c>
      <c r="G3" s="558" t="s">
        <v>496</v>
      </c>
      <c r="H3" s="558" t="s">
        <v>497</v>
      </c>
      <c r="I3" s="558" t="s">
        <v>498</v>
      </c>
      <c r="J3" s="559" t="s">
        <v>499</v>
      </c>
      <c r="K3" s="558" t="s">
        <v>500</v>
      </c>
      <c r="L3" s="558" t="s">
        <v>501</v>
      </c>
      <c r="M3" s="560" t="s">
        <v>502</v>
      </c>
      <c r="N3" s="557"/>
    </row>
    <row r="4" spans="1:14" s="566" customFormat="1" ht="26.25" customHeight="1">
      <c r="A4" s="562" t="s">
        <v>503</v>
      </c>
      <c r="B4" s="563"/>
      <c r="C4" s="563"/>
      <c r="D4" s="563"/>
      <c r="E4" s="563"/>
      <c r="F4" s="563"/>
      <c r="G4" s="563"/>
      <c r="H4" s="563"/>
      <c r="I4" s="563"/>
      <c r="J4" s="563"/>
      <c r="K4" s="564"/>
      <c r="L4" s="564"/>
      <c r="M4" s="564"/>
      <c r="N4" s="565"/>
    </row>
    <row r="5" spans="1:16" s="566" customFormat="1" ht="21.75" customHeight="1">
      <c r="A5" s="567" t="s">
        <v>504</v>
      </c>
      <c r="B5" s="568">
        <v>0</v>
      </c>
      <c r="C5" s="568">
        <v>0</v>
      </c>
      <c r="D5" s="568">
        <v>0</v>
      </c>
      <c r="E5" s="568">
        <v>0</v>
      </c>
      <c r="F5" s="568">
        <v>0</v>
      </c>
      <c r="G5" s="568">
        <v>0</v>
      </c>
      <c r="H5" s="568">
        <v>0</v>
      </c>
      <c r="I5" s="568">
        <v>0</v>
      </c>
      <c r="J5" s="568">
        <v>51</v>
      </c>
      <c r="K5" s="568">
        <v>83</v>
      </c>
      <c r="L5" s="568">
        <v>80</v>
      </c>
      <c r="M5" s="568">
        <v>86</v>
      </c>
      <c r="N5" s="569">
        <f>SUM(F5:M5)</f>
        <v>300</v>
      </c>
      <c r="O5" s="570"/>
      <c r="P5" s="570"/>
    </row>
    <row r="6" spans="1:16" s="566" customFormat="1" ht="21.75" customHeight="1">
      <c r="A6" s="567" t="s">
        <v>505</v>
      </c>
      <c r="B6" s="568">
        <v>0</v>
      </c>
      <c r="C6" s="568">
        <v>0</v>
      </c>
      <c r="D6" s="568">
        <v>0</v>
      </c>
      <c r="E6" s="568">
        <v>0</v>
      </c>
      <c r="F6" s="568">
        <v>0</v>
      </c>
      <c r="G6" s="568">
        <v>0</v>
      </c>
      <c r="H6" s="568">
        <v>0</v>
      </c>
      <c r="I6" s="568">
        <v>0</v>
      </c>
      <c r="J6" s="568">
        <v>0</v>
      </c>
      <c r="K6" s="568">
        <v>0</v>
      </c>
      <c r="L6" s="568">
        <v>0</v>
      </c>
      <c r="M6" s="568">
        <v>0</v>
      </c>
      <c r="N6" s="569">
        <f>SUM(F6:M6)</f>
        <v>0</v>
      </c>
      <c r="O6" s="570"/>
      <c r="P6" s="570"/>
    </row>
    <row r="7" spans="1:16" s="566" customFormat="1" ht="21.75" customHeight="1">
      <c r="A7" s="567" t="s">
        <v>506</v>
      </c>
      <c r="B7" s="568">
        <v>0</v>
      </c>
      <c r="C7" s="568">
        <v>0</v>
      </c>
      <c r="D7" s="568">
        <v>0</v>
      </c>
      <c r="E7" s="568">
        <v>0</v>
      </c>
      <c r="F7" s="568">
        <v>0</v>
      </c>
      <c r="G7" s="568">
        <v>0</v>
      </c>
      <c r="H7" s="568">
        <v>0</v>
      </c>
      <c r="I7" s="568">
        <v>0</v>
      </c>
      <c r="J7" s="568">
        <v>451</v>
      </c>
      <c r="K7" s="571">
        <v>0</v>
      </c>
      <c r="L7" s="568">
        <v>0</v>
      </c>
      <c r="M7" s="572">
        <v>0</v>
      </c>
      <c r="N7" s="569">
        <f aca="true" t="shared" si="0" ref="N7:N15">SUM(F7:M7)</f>
        <v>451</v>
      </c>
      <c r="O7" s="570"/>
      <c r="P7" s="570"/>
    </row>
    <row r="8" spans="1:16" s="566" customFormat="1" ht="21.75" customHeight="1">
      <c r="A8" s="567" t="s">
        <v>507</v>
      </c>
      <c r="B8" s="568">
        <v>0</v>
      </c>
      <c r="C8" s="568">
        <v>0</v>
      </c>
      <c r="D8" s="568">
        <v>0</v>
      </c>
      <c r="E8" s="568">
        <v>0</v>
      </c>
      <c r="F8" s="568">
        <v>0</v>
      </c>
      <c r="G8" s="568">
        <v>0</v>
      </c>
      <c r="H8" s="568">
        <v>0</v>
      </c>
      <c r="I8" s="568">
        <v>0</v>
      </c>
      <c r="J8" s="568">
        <v>0</v>
      </c>
      <c r="K8" s="568">
        <v>0</v>
      </c>
      <c r="L8" s="568">
        <v>0</v>
      </c>
      <c r="M8" s="568">
        <v>0</v>
      </c>
      <c r="N8" s="569">
        <f t="shared" si="0"/>
        <v>0</v>
      </c>
      <c r="O8" s="570"/>
      <c r="P8" s="570"/>
    </row>
    <row r="9" spans="1:16" s="566" customFormat="1" ht="21.75" customHeight="1">
      <c r="A9" s="567" t="s">
        <v>508</v>
      </c>
      <c r="B9" s="568">
        <v>0</v>
      </c>
      <c r="C9" s="568">
        <v>0</v>
      </c>
      <c r="D9" s="568">
        <v>0</v>
      </c>
      <c r="E9" s="568">
        <v>0</v>
      </c>
      <c r="F9" s="568">
        <v>0</v>
      </c>
      <c r="G9" s="568">
        <v>0</v>
      </c>
      <c r="H9" s="568">
        <v>0</v>
      </c>
      <c r="I9" s="568">
        <v>0</v>
      </c>
      <c r="J9" s="568">
        <v>0</v>
      </c>
      <c r="K9" s="568">
        <v>0</v>
      </c>
      <c r="L9" s="568">
        <v>0</v>
      </c>
      <c r="M9" s="568">
        <v>0</v>
      </c>
      <c r="N9" s="569">
        <f t="shared" si="0"/>
        <v>0</v>
      </c>
      <c r="O9" s="570"/>
      <c r="P9" s="570"/>
    </row>
    <row r="10" spans="1:16" s="566" customFormat="1" ht="21.75" customHeight="1">
      <c r="A10" s="567" t="s">
        <v>509</v>
      </c>
      <c r="B10" s="568">
        <v>0</v>
      </c>
      <c r="C10" s="568">
        <v>0</v>
      </c>
      <c r="D10" s="568">
        <v>0</v>
      </c>
      <c r="E10" s="568">
        <v>0</v>
      </c>
      <c r="F10" s="568">
        <v>0</v>
      </c>
      <c r="G10" s="568">
        <v>0</v>
      </c>
      <c r="H10" s="568">
        <v>0</v>
      </c>
      <c r="I10" s="568">
        <v>0</v>
      </c>
      <c r="J10" s="568">
        <v>470</v>
      </c>
      <c r="K10" s="568">
        <v>1018</v>
      </c>
      <c r="L10" s="571">
        <v>980</v>
      </c>
      <c r="M10" s="573">
        <v>586</v>
      </c>
      <c r="N10" s="569">
        <f t="shared" si="0"/>
        <v>3054</v>
      </c>
      <c r="O10" s="570"/>
      <c r="P10" s="570"/>
    </row>
    <row r="11" spans="1:16" s="566" customFormat="1" ht="21.75" customHeight="1">
      <c r="A11" s="567" t="s">
        <v>510</v>
      </c>
      <c r="B11" s="568">
        <v>0</v>
      </c>
      <c r="C11" s="568">
        <v>0</v>
      </c>
      <c r="D11" s="568">
        <v>0</v>
      </c>
      <c r="E11" s="568">
        <v>0</v>
      </c>
      <c r="F11" s="568">
        <v>0</v>
      </c>
      <c r="G11" s="568">
        <v>0</v>
      </c>
      <c r="H11" s="568">
        <v>0</v>
      </c>
      <c r="I11" s="568">
        <v>0</v>
      </c>
      <c r="J11" s="568">
        <v>0</v>
      </c>
      <c r="K11" s="568">
        <v>0</v>
      </c>
      <c r="L11" s="568">
        <v>0</v>
      </c>
      <c r="M11" s="568">
        <v>0</v>
      </c>
      <c r="N11" s="569">
        <f t="shared" si="0"/>
        <v>0</v>
      </c>
      <c r="O11" s="570"/>
      <c r="P11" s="570"/>
    </row>
    <row r="12" spans="1:16" s="566" customFormat="1" ht="21.75" customHeight="1">
      <c r="A12" s="567" t="s">
        <v>511</v>
      </c>
      <c r="B12" s="568">
        <v>0</v>
      </c>
      <c r="C12" s="568">
        <v>0</v>
      </c>
      <c r="D12" s="568">
        <v>0</v>
      </c>
      <c r="E12" s="568">
        <v>0</v>
      </c>
      <c r="F12" s="568">
        <v>0</v>
      </c>
      <c r="G12" s="568">
        <v>0</v>
      </c>
      <c r="H12" s="568">
        <v>0</v>
      </c>
      <c r="I12" s="568">
        <v>0</v>
      </c>
      <c r="J12" s="568">
        <v>1340</v>
      </c>
      <c r="K12" s="568">
        <v>2740</v>
      </c>
      <c r="L12" s="568">
        <v>2801</v>
      </c>
      <c r="M12" s="572">
        <v>2770</v>
      </c>
      <c r="N12" s="569">
        <f t="shared" si="0"/>
        <v>9651</v>
      </c>
      <c r="O12" s="570"/>
      <c r="P12" s="570"/>
    </row>
    <row r="13" spans="1:16" s="566" customFormat="1" ht="21.75" customHeight="1">
      <c r="A13" s="567" t="s">
        <v>512</v>
      </c>
      <c r="B13" s="568">
        <v>0</v>
      </c>
      <c r="C13" s="568">
        <v>0</v>
      </c>
      <c r="D13" s="568">
        <v>0</v>
      </c>
      <c r="E13" s="568">
        <v>0</v>
      </c>
      <c r="F13" s="568">
        <v>0</v>
      </c>
      <c r="G13" s="568">
        <v>0</v>
      </c>
      <c r="H13" s="568">
        <v>0</v>
      </c>
      <c r="I13" s="568">
        <v>0</v>
      </c>
      <c r="J13" s="568">
        <v>0</v>
      </c>
      <c r="K13" s="568">
        <v>0</v>
      </c>
      <c r="L13" s="568">
        <v>0</v>
      </c>
      <c r="M13" s="572">
        <v>0</v>
      </c>
      <c r="N13" s="569">
        <f t="shared" si="0"/>
        <v>0</v>
      </c>
      <c r="O13" s="570"/>
      <c r="P13" s="570"/>
    </row>
    <row r="14" spans="1:16" s="566" customFormat="1" ht="21.75" customHeight="1">
      <c r="A14" s="574" t="s">
        <v>513</v>
      </c>
      <c r="B14" s="568">
        <v>0</v>
      </c>
      <c r="C14" s="568">
        <v>0</v>
      </c>
      <c r="D14" s="568">
        <v>0</v>
      </c>
      <c r="E14" s="568">
        <v>0</v>
      </c>
      <c r="F14" s="575">
        <v>0</v>
      </c>
      <c r="G14" s="575">
        <v>0</v>
      </c>
      <c r="H14" s="575">
        <v>0</v>
      </c>
      <c r="I14" s="575">
        <v>0</v>
      </c>
      <c r="J14" s="575">
        <v>0</v>
      </c>
      <c r="K14" s="575">
        <v>0</v>
      </c>
      <c r="L14" s="575">
        <v>0</v>
      </c>
      <c r="M14" s="575">
        <v>10187</v>
      </c>
      <c r="N14" s="569">
        <f t="shared" si="0"/>
        <v>10187</v>
      </c>
      <c r="O14" s="570"/>
      <c r="P14" s="570"/>
    </row>
    <row r="15" spans="1:16" s="566" customFormat="1" ht="21.75" customHeight="1">
      <c r="A15" s="576" t="s">
        <v>514</v>
      </c>
      <c r="B15" s="577">
        <v>0</v>
      </c>
      <c r="C15" s="577">
        <v>0</v>
      </c>
      <c r="D15" s="577">
        <v>0</v>
      </c>
      <c r="E15" s="577">
        <v>0</v>
      </c>
      <c r="F15" s="578">
        <v>0</v>
      </c>
      <c r="G15" s="578">
        <v>0</v>
      </c>
      <c r="H15" s="578">
        <v>0</v>
      </c>
      <c r="I15" s="578">
        <v>0</v>
      </c>
      <c r="J15" s="578">
        <v>0</v>
      </c>
      <c r="K15" s="579">
        <v>0</v>
      </c>
      <c r="L15" s="578">
        <v>0</v>
      </c>
      <c r="M15" s="580">
        <v>1090</v>
      </c>
      <c r="N15" s="569">
        <f t="shared" si="0"/>
        <v>1090</v>
      </c>
      <c r="O15" s="570"/>
      <c r="P15" s="570"/>
    </row>
    <row r="16" spans="1:16" s="588" customFormat="1" ht="34.5" customHeight="1">
      <c r="A16" s="581" t="s">
        <v>515</v>
      </c>
      <c r="B16" s="582">
        <f aca="true" t="shared" si="1" ref="B16:I16">SUM(B10:B15)</f>
        <v>0</v>
      </c>
      <c r="C16" s="583">
        <f t="shared" si="1"/>
        <v>0</v>
      </c>
      <c r="D16" s="583">
        <f t="shared" si="1"/>
        <v>0</v>
      </c>
      <c r="E16" s="582">
        <f t="shared" si="1"/>
        <v>0</v>
      </c>
      <c r="F16" s="584">
        <f t="shared" si="1"/>
        <v>0</v>
      </c>
      <c r="G16" s="584">
        <f t="shared" si="1"/>
        <v>0</v>
      </c>
      <c r="H16" s="584">
        <f t="shared" si="1"/>
        <v>0</v>
      </c>
      <c r="I16" s="584">
        <f t="shared" si="1"/>
        <v>0</v>
      </c>
      <c r="J16" s="584">
        <f>SUM(J7:J15)</f>
        <v>2261</v>
      </c>
      <c r="K16" s="584">
        <f>SUM(K10:K15)</f>
        <v>3758</v>
      </c>
      <c r="L16" s="584">
        <f>SUM(L10:L15)</f>
        <v>3781</v>
      </c>
      <c r="M16" s="585">
        <v>14719</v>
      </c>
      <c r="N16" s="586">
        <v>24733</v>
      </c>
      <c r="O16" s="587"/>
      <c r="P16" s="587"/>
    </row>
    <row r="17" spans="1:16" s="566" customFormat="1" ht="26.25" customHeight="1">
      <c r="A17" s="562" t="s">
        <v>516</v>
      </c>
      <c r="B17" s="589"/>
      <c r="C17" s="589"/>
      <c r="D17" s="589"/>
      <c r="E17" s="589"/>
      <c r="F17" s="589"/>
      <c r="G17" s="589"/>
      <c r="H17" s="589"/>
      <c r="I17" s="589"/>
      <c r="J17" s="589"/>
      <c r="K17" s="590"/>
      <c r="L17" s="590"/>
      <c r="M17" s="590"/>
      <c r="N17" s="569"/>
      <c r="O17" s="570"/>
      <c r="P17" s="570"/>
    </row>
    <row r="18" spans="1:16" s="566" customFormat="1" ht="21.75" customHeight="1">
      <c r="A18" s="574" t="s">
        <v>450</v>
      </c>
      <c r="B18" s="575">
        <v>0</v>
      </c>
      <c r="C18" s="575">
        <v>0</v>
      </c>
      <c r="D18" s="575">
        <v>0</v>
      </c>
      <c r="E18" s="575">
        <v>0</v>
      </c>
      <c r="F18" s="575">
        <v>0</v>
      </c>
      <c r="G18" s="575">
        <v>0</v>
      </c>
      <c r="H18" s="575">
        <v>0</v>
      </c>
      <c r="I18" s="575">
        <v>0</v>
      </c>
      <c r="J18" s="575">
        <v>1280</v>
      </c>
      <c r="K18" s="575">
        <v>2640</v>
      </c>
      <c r="L18" s="575">
        <v>2690</v>
      </c>
      <c r="M18" s="591">
        <v>2626</v>
      </c>
      <c r="N18" s="592">
        <v>9236</v>
      </c>
      <c r="O18" s="570"/>
      <c r="P18" s="570"/>
    </row>
    <row r="19" spans="1:16" s="566" customFormat="1" ht="21.75" customHeight="1">
      <c r="A19" s="574" t="s">
        <v>517</v>
      </c>
      <c r="B19" s="575">
        <v>0</v>
      </c>
      <c r="C19" s="575">
        <v>0</v>
      </c>
      <c r="D19" s="575">
        <v>0</v>
      </c>
      <c r="E19" s="575">
        <v>0</v>
      </c>
      <c r="F19" s="575">
        <v>0</v>
      </c>
      <c r="G19" s="575">
        <v>0</v>
      </c>
      <c r="H19" s="575">
        <v>0</v>
      </c>
      <c r="I19" s="575">
        <v>0</v>
      </c>
      <c r="J19" s="575">
        <v>124</v>
      </c>
      <c r="K19" s="575">
        <v>248</v>
      </c>
      <c r="L19" s="575">
        <v>250</v>
      </c>
      <c r="M19" s="591">
        <v>243</v>
      </c>
      <c r="N19" s="592">
        <f aca="true" t="shared" si="2" ref="N19:N28">SUM(F19:M19)</f>
        <v>865</v>
      </c>
      <c r="O19" s="570"/>
      <c r="P19" s="570"/>
    </row>
    <row r="20" spans="1:16" s="566" customFormat="1" ht="21.75" customHeight="1">
      <c r="A20" s="567" t="s">
        <v>518</v>
      </c>
      <c r="B20" s="575">
        <v>0</v>
      </c>
      <c r="C20" s="575">
        <v>0</v>
      </c>
      <c r="D20" s="575">
        <v>0</v>
      </c>
      <c r="E20" s="575">
        <v>0</v>
      </c>
      <c r="F20" s="568">
        <v>0</v>
      </c>
      <c r="G20" s="568">
        <v>0</v>
      </c>
      <c r="H20" s="568">
        <v>0</v>
      </c>
      <c r="I20" s="568">
        <v>0</v>
      </c>
      <c r="J20" s="568">
        <v>132</v>
      </c>
      <c r="K20" s="568">
        <v>244</v>
      </c>
      <c r="L20" s="568">
        <v>215</v>
      </c>
      <c r="M20" s="572">
        <v>324</v>
      </c>
      <c r="N20" s="592">
        <f t="shared" si="2"/>
        <v>915</v>
      </c>
      <c r="O20" s="570"/>
      <c r="P20" s="570"/>
    </row>
    <row r="21" spans="1:16" s="566" customFormat="1" ht="21.75" customHeight="1">
      <c r="A21" s="567" t="s">
        <v>519</v>
      </c>
      <c r="B21" s="575">
        <v>0</v>
      </c>
      <c r="C21" s="575">
        <v>0</v>
      </c>
      <c r="D21" s="575">
        <v>0</v>
      </c>
      <c r="E21" s="575">
        <v>0</v>
      </c>
      <c r="F21" s="568">
        <v>0</v>
      </c>
      <c r="G21" s="568">
        <v>0</v>
      </c>
      <c r="H21" s="568">
        <v>0</v>
      </c>
      <c r="I21" s="568">
        <v>0</v>
      </c>
      <c r="J21" s="568">
        <v>510</v>
      </c>
      <c r="K21" s="571">
        <v>1010</v>
      </c>
      <c r="L21" s="571">
        <v>1010</v>
      </c>
      <c r="M21" s="573">
        <v>1000</v>
      </c>
      <c r="N21" s="592">
        <f t="shared" si="2"/>
        <v>3530</v>
      </c>
      <c r="O21" s="570"/>
      <c r="P21" s="570"/>
    </row>
    <row r="22" spans="1:16" s="566" customFormat="1" ht="21.75" customHeight="1">
      <c r="A22" s="567" t="s">
        <v>520</v>
      </c>
      <c r="B22" s="575">
        <v>0</v>
      </c>
      <c r="C22" s="575">
        <v>0</v>
      </c>
      <c r="D22" s="575">
        <v>0</v>
      </c>
      <c r="E22" s="575">
        <v>0</v>
      </c>
      <c r="F22" s="568">
        <v>0</v>
      </c>
      <c r="G22" s="568">
        <v>0</v>
      </c>
      <c r="H22" s="568">
        <v>0</v>
      </c>
      <c r="I22" s="568">
        <v>0</v>
      </c>
      <c r="J22" s="568">
        <v>0</v>
      </c>
      <c r="K22" s="571">
        <v>0</v>
      </c>
      <c r="L22" s="571">
        <v>0</v>
      </c>
      <c r="M22" s="573">
        <v>0</v>
      </c>
      <c r="N22" s="592">
        <v>0</v>
      </c>
      <c r="O22" s="570"/>
      <c r="P22" s="570"/>
    </row>
    <row r="23" spans="1:16" s="566" customFormat="1" ht="21.75" customHeight="1">
      <c r="A23" s="567" t="s">
        <v>521</v>
      </c>
      <c r="B23" s="575">
        <v>0</v>
      </c>
      <c r="C23" s="575">
        <v>0</v>
      </c>
      <c r="D23" s="575">
        <v>0</v>
      </c>
      <c r="E23" s="575">
        <v>0</v>
      </c>
      <c r="F23" s="568">
        <v>0</v>
      </c>
      <c r="G23" s="568">
        <v>0</v>
      </c>
      <c r="H23" s="568">
        <v>0</v>
      </c>
      <c r="I23" s="568">
        <v>0</v>
      </c>
      <c r="J23" s="568">
        <v>0</v>
      </c>
      <c r="K23" s="568">
        <v>0</v>
      </c>
      <c r="L23" s="568">
        <v>0</v>
      </c>
      <c r="M23" s="568">
        <v>0</v>
      </c>
      <c r="N23" s="592">
        <f t="shared" si="2"/>
        <v>0</v>
      </c>
      <c r="O23" s="570"/>
      <c r="P23" s="570"/>
    </row>
    <row r="24" spans="1:16" s="566" customFormat="1" ht="21.75" customHeight="1">
      <c r="A24" s="567" t="s">
        <v>522</v>
      </c>
      <c r="B24" s="575">
        <v>0</v>
      </c>
      <c r="C24" s="575">
        <v>0</v>
      </c>
      <c r="D24" s="575">
        <v>0</v>
      </c>
      <c r="E24" s="575">
        <v>0</v>
      </c>
      <c r="F24" s="568">
        <v>0</v>
      </c>
      <c r="G24" s="568">
        <v>0</v>
      </c>
      <c r="H24" s="568">
        <v>0</v>
      </c>
      <c r="I24" s="568">
        <v>0</v>
      </c>
      <c r="J24" s="568">
        <v>0</v>
      </c>
      <c r="K24" s="568">
        <v>0</v>
      </c>
      <c r="L24" s="568">
        <v>0</v>
      </c>
      <c r="M24" s="568">
        <v>0</v>
      </c>
      <c r="N24" s="592">
        <f t="shared" si="2"/>
        <v>0</v>
      </c>
      <c r="O24" s="570"/>
      <c r="P24" s="570"/>
    </row>
    <row r="25" spans="1:16" s="566" customFormat="1" ht="21.75" customHeight="1">
      <c r="A25" s="567" t="s">
        <v>523</v>
      </c>
      <c r="B25" s="575">
        <v>0</v>
      </c>
      <c r="C25" s="575">
        <v>0</v>
      </c>
      <c r="D25" s="575">
        <v>0</v>
      </c>
      <c r="E25" s="575">
        <v>0</v>
      </c>
      <c r="F25" s="568">
        <v>0</v>
      </c>
      <c r="G25" s="568">
        <v>0</v>
      </c>
      <c r="H25" s="568">
        <v>0</v>
      </c>
      <c r="I25" s="568">
        <v>0</v>
      </c>
      <c r="J25" s="568">
        <v>0</v>
      </c>
      <c r="K25" s="568">
        <v>0</v>
      </c>
      <c r="L25" s="568">
        <v>0</v>
      </c>
      <c r="M25" s="568">
        <v>10187</v>
      </c>
      <c r="N25" s="592">
        <v>10187</v>
      </c>
      <c r="O25" s="570"/>
      <c r="P25" s="570"/>
    </row>
    <row r="26" spans="1:16" s="566" customFormat="1" ht="21.75" customHeight="1">
      <c r="A26" s="567" t="s">
        <v>524</v>
      </c>
      <c r="B26" s="575">
        <v>0</v>
      </c>
      <c r="C26" s="575">
        <v>0</v>
      </c>
      <c r="D26" s="575">
        <v>0</v>
      </c>
      <c r="E26" s="575">
        <v>0</v>
      </c>
      <c r="F26" s="568">
        <v>0</v>
      </c>
      <c r="G26" s="568">
        <v>0</v>
      </c>
      <c r="H26" s="568">
        <v>0</v>
      </c>
      <c r="I26" s="568">
        <v>0</v>
      </c>
      <c r="J26" s="568">
        <v>0</v>
      </c>
      <c r="K26" s="568">
        <v>0</v>
      </c>
      <c r="L26" s="568">
        <v>0</v>
      </c>
      <c r="M26" s="568">
        <v>0</v>
      </c>
      <c r="N26" s="592">
        <f t="shared" si="2"/>
        <v>0</v>
      </c>
      <c r="O26" s="570"/>
      <c r="P26" s="570"/>
    </row>
    <row r="27" spans="1:16" s="566" customFormat="1" ht="21.75" customHeight="1">
      <c r="A27" s="574" t="s">
        <v>525</v>
      </c>
      <c r="B27" s="575">
        <v>0</v>
      </c>
      <c r="C27" s="575">
        <v>0</v>
      </c>
      <c r="D27" s="575">
        <v>0</v>
      </c>
      <c r="E27" s="575">
        <v>0</v>
      </c>
      <c r="F27" s="575">
        <v>0</v>
      </c>
      <c r="G27" s="575">
        <v>0</v>
      </c>
      <c r="H27" s="575">
        <v>0</v>
      </c>
      <c r="I27" s="575">
        <v>0</v>
      </c>
      <c r="J27" s="575">
        <v>0</v>
      </c>
      <c r="K27" s="575">
        <v>0</v>
      </c>
      <c r="L27" s="575">
        <v>0</v>
      </c>
      <c r="M27" s="575">
        <v>0</v>
      </c>
      <c r="N27" s="592">
        <f t="shared" si="2"/>
        <v>0</v>
      </c>
      <c r="O27" s="570"/>
      <c r="P27" s="570"/>
    </row>
    <row r="28" spans="1:16" s="566" customFormat="1" ht="21.75" customHeight="1">
      <c r="A28" s="576" t="s">
        <v>526</v>
      </c>
      <c r="B28" s="593">
        <v>0</v>
      </c>
      <c r="C28" s="593">
        <v>0</v>
      </c>
      <c r="D28" s="593">
        <v>0</v>
      </c>
      <c r="E28" s="593">
        <v>0</v>
      </c>
      <c r="F28" s="578">
        <v>0</v>
      </c>
      <c r="G28" s="578">
        <v>0</v>
      </c>
      <c r="H28" s="578">
        <v>0</v>
      </c>
      <c r="I28" s="578">
        <v>0</v>
      </c>
      <c r="J28" s="578">
        <v>0</v>
      </c>
      <c r="K28" s="578">
        <v>0</v>
      </c>
      <c r="L28" s="578">
        <v>0</v>
      </c>
      <c r="M28" s="578">
        <v>0</v>
      </c>
      <c r="N28" s="592">
        <f t="shared" si="2"/>
        <v>0</v>
      </c>
      <c r="O28" s="570"/>
      <c r="P28" s="570"/>
    </row>
    <row r="29" spans="1:16" s="588" customFormat="1" ht="34.5" customHeight="1">
      <c r="A29" s="594" t="s">
        <v>527</v>
      </c>
      <c r="B29" s="595">
        <f>SUM(B18:B28)</f>
        <v>0</v>
      </c>
      <c r="C29" s="583">
        <f>SUM(C18:C28)</f>
        <v>0</v>
      </c>
      <c r="D29" s="583">
        <f>SUM(D18:D28)</f>
        <v>0</v>
      </c>
      <c r="E29" s="582">
        <f>SUM(E18:E28)</f>
        <v>0</v>
      </c>
      <c r="F29" s="584">
        <f aca="true" t="shared" si="3" ref="F29:N29">SUM(F18:F28)</f>
        <v>0</v>
      </c>
      <c r="G29" s="584">
        <f t="shared" si="3"/>
        <v>0</v>
      </c>
      <c r="H29" s="584">
        <f t="shared" si="3"/>
        <v>0</v>
      </c>
      <c r="I29" s="584">
        <f t="shared" si="3"/>
        <v>0</v>
      </c>
      <c r="J29" s="584">
        <f t="shared" si="3"/>
        <v>2046</v>
      </c>
      <c r="K29" s="584">
        <f t="shared" si="3"/>
        <v>4142</v>
      </c>
      <c r="L29" s="584">
        <f t="shared" si="3"/>
        <v>4165</v>
      </c>
      <c r="M29" s="585">
        <f t="shared" si="3"/>
        <v>14380</v>
      </c>
      <c r="N29" s="586">
        <f t="shared" si="3"/>
        <v>24733</v>
      </c>
      <c r="O29" s="587"/>
      <c r="P29" s="587"/>
    </row>
    <row r="30" spans="1:16" s="597" customFormat="1" ht="34.5" customHeight="1">
      <c r="A30" s="594" t="s">
        <v>528</v>
      </c>
      <c r="B30" s="584">
        <v>0</v>
      </c>
      <c r="C30" s="584">
        <v>0</v>
      </c>
      <c r="D30" s="584">
        <v>0</v>
      </c>
      <c r="E30" s="584">
        <v>0</v>
      </c>
      <c r="F30" s="584">
        <v>0</v>
      </c>
      <c r="G30" s="584">
        <v>0</v>
      </c>
      <c r="H30" s="584">
        <v>0</v>
      </c>
      <c r="I30" s="584">
        <v>0</v>
      </c>
      <c r="J30" s="584">
        <v>215</v>
      </c>
      <c r="K30" s="584">
        <v>-384</v>
      </c>
      <c r="L30" s="584">
        <v>-384</v>
      </c>
      <c r="M30" s="585">
        <v>253</v>
      </c>
      <c r="N30" s="586"/>
      <c r="O30" s="596"/>
      <c r="P30" s="596"/>
    </row>
    <row r="31" spans="1:16" s="597" customFormat="1" ht="34.5" customHeight="1">
      <c r="A31" s="594" t="s">
        <v>529</v>
      </c>
      <c r="B31" s="584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5"/>
      <c r="N31" s="586"/>
      <c r="O31" s="596"/>
      <c r="P31" s="596"/>
    </row>
    <row r="32" spans="2:16" ht="16.5">
      <c r="B32" s="598"/>
      <c r="C32" s="598"/>
      <c r="D32" s="598"/>
      <c r="E32" s="598"/>
      <c r="F32" s="598"/>
      <c r="G32" s="598"/>
      <c r="H32" s="598"/>
      <c r="I32" s="598"/>
      <c r="J32" s="598"/>
      <c r="K32" s="599"/>
      <c r="L32" s="599"/>
      <c r="M32" s="599"/>
      <c r="N32" s="598"/>
      <c r="O32" s="598"/>
      <c r="P32" s="598"/>
    </row>
    <row r="33" spans="2:16" ht="15.75">
      <c r="B33" s="598"/>
      <c r="C33" s="598"/>
      <c r="D33" s="598"/>
      <c r="E33" s="598"/>
      <c r="F33" s="598"/>
      <c r="G33" s="598"/>
      <c r="H33" s="598"/>
      <c r="I33" s="598"/>
      <c r="J33" s="598"/>
      <c r="K33" s="599"/>
      <c r="L33" s="599"/>
      <c r="M33" s="599"/>
      <c r="N33" s="598"/>
      <c r="O33" s="598"/>
      <c r="P33" s="598"/>
    </row>
    <row r="34" spans="2:16" ht="15.75">
      <c r="B34" s="598"/>
      <c r="C34" s="598"/>
      <c r="D34" s="598"/>
      <c r="E34" s="598"/>
      <c r="F34" s="598"/>
      <c r="G34" s="598"/>
      <c r="H34" s="598"/>
      <c r="I34" s="598"/>
      <c r="J34" s="598"/>
      <c r="K34" s="599"/>
      <c r="L34" s="599"/>
      <c r="M34" s="599"/>
      <c r="N34" s="598"/>
      <c r="O34" s="598"/>
      <c r="P34" s="598"/>
    </row>
    <row r="35" spans="2:16" ht="15.75">
      <c r="B35" s="598"/>
      <c r="C35" s="598"/>
      <c r="D35" s="598"/>
      <c r="E35" s="598"/>
      <c r="F35" s="598"/>
      <c r="G35" s="598"/>
      <c r="H35" s="598"/>
      <c r="I35" s="598"/>
      <c r="J35" s="598"/>
      <c r="K35" s="599"/>
      <c r="L35" s="599"/>
      <c r="M35" s="599"/>
      <c r="N35" s="598"/>
      <c r="O35" s="598"/>
      <c r="P35" s="598"/>
    </row>
    <row r="36" spans="2:16" ht="15.75">
      <c r="B36" s="598"/>
      <c r="C36" s="598"/>
      <c r="D36" s="598"/>
      <c r="E36" s="598"/>
      <c r="F36" s="598"/>
      <c r="G36" s="598"/>
      <c r="H36" s="598"/>
      <c r="I36" s="598"/>
      <c r="J36" s="598"/>
      <c r="K36" s="599"/>
      <c r="L36" s="599"/>
      <c r="M36" s="599"/>
      <c r="N36" s="598"/>
      <c r="O36" s="598"/>
      <c r="P36" s="598"/>
    </row>
    <row r="37" spans="2:16" ht="15.75">
      <c r="B37" s="598"/>
      <c r="C37" s="598"/>
      <c r="D37" s="598"/>
      <c r="E37" s="598"/>
      <c r="F37" s="598"/>
      <c r="G37" s="598"/>
      <c r="H37" s="598"/>
      <c r="I37" s="598"/>
      <c r="J37" s="598"/>
      <c r="K37" s="599"/>
      <c r="L37" s="599"/>
      <c r="M37" s="599"/>
      <c r="N37" s="598"/>
      <c r="O37" s="598"/>
      <c r="P37" s="598"/>
    </row>
    <row r="38" spans="2:16" ht="15.75">
      <c r="B38" s="598"/>
      <c r="C38" s="598"/>
      <c r="D38" s="598"/>
      <c r="E38" s="598"/>
      <c r="F38" s="598"/>
      <c r="G38" s="598"/>
      <c r="H38" s="598"/>
      <c r="I38" s="598"/>
      <c r="J38" s="598"/>
      <c r="K38" s="599"/>
      <c r="L38" s="599"/>
      <c r="M38" s="599"/>
      <c r="N38" s="598"/>
      <c r="O38" s="598"/>
      <c r="P38" s="598"/>
    </row>
    <row r="39" spans="2:16" ht="15.75">
      <c r="B39" s="598"/>
      <c r="C39" s="598"/>
      <c r="D39" s="598"/>
      <c r="E39" s="598"/>
      <c r="F39" s="598"/>
      <c r="G39" s="598"/>
      <c r="H39" s="598"/>
      <c r="I39" s="598"/>
      <c r="J39" s="598"/>
      <c r="K39" s="599"/>
      <c r="L39" s="599"/>
      <c r="M39" s="599"/>
      <c r="N39" s="598"/>
      <c r="O39" s="598"/>
      <c r="P39" s="598"/>
    </row>
    <row r="40" spans="2:16" ht="15.75">
      <c r="B40" s="598"/>
      <c r="C40" s="598"/>
      <c r="D40" s="598"/>
      <c r="E40" s="598"/>
      <c r="F40" s="598"/>
      <c r="G40" s="598"/>
      <c r="H40" s="598"/>
      <c r="I40" s="598"/>
      <c r="J40" s="598"/>
      <c r="K40" s="599"/>
      <c r="L40" s="599"/>
      <c r="M40" s="599"/>
      <c r="N40" s="598"/>
      <c r="O40" s="598"/>
      <c r="P40" s="598"/>
    </row>
    <row r="41" spans="2:16" ht="15.75">
      <c r="B41" s="598"/>
      <c r="C41" s="598"/>
      <c r="D41" s="598"/>
      <c r="E41" s="598"/>
      <c r="F41" s="598"/>
      <c r="G41" s="598"/>
      <c r="H41" s="598"/>
      <c r="I41" s="598"/>
      <c r="J41" s="598"/>
      <c r="K41" s="599"/>
      <c r="L41" s="599"/>
      <c r="M41" s="599"/>
      <c r="N41" s="598"/>
      <c r="O41" s="598"/>
      <c r="P41" s="598"/>
    </row>
    <row r="42" spans="2:16" ht="15.75">
      <c r="B42" s="598"/>
      <c r="C42" s="598"/>
      <c r="D42" s="598"/>
      <c r="E42" s="598"/>
      <c r="F42" s="598"/>
      <c r="G42" s="598"/>
      <c r="H42" s="598"/>
      <c r="I42" s="598"/>
      <c r="J42" s="598"/>
      <c r="K42" s="599"/>
      <c r="L42" s="599"/>
      <c r="M42" s="599"/>
      <c r="N42" s="598"/>
      <c r="O42" s="598"/>
      <c r="P42" s="598"/>
    </row>
    <row r="43" spans="2:16" ht="15.75">
      <c r="B43" s="598"/>
      <c r="C43" s="598"/>
      <c r="D43" s="598"/>
      <c r="E43" s="598"/>
      <c r="F43" s="598"/>
      <c r="G43" s="598"/>
      <c r="H43" s="598"/>
      <c r="I43" s="598"/>
      <c r="J43" s="598"/>
      <c r="K43" s="599"/>
      <c r="L43" s="599"/>
      <c r="M43" s="599"/>
      <c r="N43" s="598"/>
      <c r="O43" s="598"/>
      <c r="P43" s="598"/>
    </row>
    <row r="44" spans="2:16" ht="15.75">
      <c r="B44" s="598"/>
      <c r="C44" s="598"/>
      <c r="D44" s="598"/>
      <c r="E44" s="598"/>
      <c r="F44" s="598"/>
      <c r="G44" s="598"/>
      <c r="H44" s="598"/>
      <c r="I44" s="598"/>
      <c r="J44" s="598"/>
      <c r="K44" s="599"/>
      <c r="L44" s="599"/>
      <c r="M44" s="599"/>
      <c r="N44" s="598"/>
      <c r="O44" s="598"/>
      <c r="P44" s="598"/>
    </row>
    <row r="45" spans="2:16" ht="15.75">
      <c r="B45" s="598"/>
      <c r="C45" s="598"/>
      <c r="D45" s="598"/>
      <c r="E45" s="598"/>
      <c r="F45" s="598"/>
      <c r="G45" s="598"/>
      <c r="H45" s="598"/>
      <c r="I45" s="598"/>
      <c r="J45" s="598"/>
      <c r="K45" s="599"/>
      <c r="L45" s="599"/>
      <c r="M45" s="599"/>
      <c r="N45" s="598"/>
      <c r="O45" s="598"/>
      <c r="P45" s="598"/>
    </row>
    <row r="46" spans="2:16" ht="15.75">
      <c r="B46" s="598"/>
      <c r="C46" s="598"/>
      <c r="D46" s="598"/>
      <c r="E46" s="598"/>
      <c r="F46" s="598"/>
      <c r="G46" s="598"/>
      <c r="H46" s="598"/>
      <c r="I46" s="598"/>
      <c r="J46" s="598"/>
      <c r="K46" s="599"/>
      <c r="L46" s="599"/>
      <c r="M46" s="599"/>
      <c r="N46" s="598"/>
      <c r="O46" s="598"/>
      <c r="P46" s="598"/>
    </row>
    <row r="47" spans="2:16" ht="15.75">
      <c r="B47" s="598"/>
      <c r="C47" s="598"/>
      <c r="D47" s="598"/>
      <c r="E47" s="598"/>
      <c r="F47" s="598"/>
      <c r="G47" s="598"/>
      <c r="H47" s="598"/>
      <c r="I47" s="598"/>
      <c r="J47" s="598"/>
      <c r="K47" s="599"/>
      <c r="L47" s="599"/>
      <c r="M47" s="599"/>
      <c r="N47" s="598"/>
      <c r="O47" s="598"/>
      <c r="P47" s="598"/>
    </row>
    <row r="48" spans="2:16" ht="15.75">
      <c r="B48" s="598"/>
      <c r="C48" s="598"/>
      <c r="D48" s="598"/>
      <c r="E48" s="598"/>
      <c r="F48" s="598"/>
      <c r="G48" s="598"/>
      <c r="H48" s="598"/>
      <c r="I48" s="598"/>
      <c r="J48" s="598"/>
      <c r="K48" s="599"/>
      <c r="L48" s="599"/>
      <c r="M48" s="599"/>
      <c r="N48" s="598"/>
      <c r="O48" s="598"/>
      <c r="P48" s="598"/>
    </row>
    <row r="49" spans="2:16" ht="15.75">
      <c r="B49" s="598"/>
      <c r="C49" s="598"/>
      <c r="D49" s="598"/>
      <c r="E49" s="598"/>
      <c r="F49" s="598"/>
      <c r="G49" s="598"/>
      <c r="H49" s="598"/>
      <c r="I49" s="598"/>
      <c r="J49" s="598"/>
      <c r="K49" s="599"/>
      <c r="L49" s="599"/>
      <c r="M49" s="599"/>
      <c r="N49" s="598"/>
      <c r="O49" s="598"/>
      <c r="P49" s="598"/>
    </row>
    <row r="50" spans="2:16" ht="15.75">
      <c r="B50" s="598"/>
      <c r="C50" s="598"/>
      <c r="D50" s="598"/>
      <c r="E50" s="598"/>
      <c r="F50" s="598"/>
      <c r="G50" s="598"/>
      <c r="H50" s="598"/>
      <c r="I50" s="598"/>
      <c r="J50" s="598"/>
      <c r="K50" s="599"/>
      <c r="L50" s="599"/>
      <c r="M50" s="599"/>
      <c r="N50" s="598"/>
      <c r="O50" s="598"/>
      <c r="P50" s="598"/>
    </row>
    <row r="51" spans="2:16" ht="15.75">
      <c r="B51" s="598"/>
      <c r="C51" s="598"/>
      <c r="D51" s="598"/>
      <c r="E51" s="598"/>
      <c r="F51" s="598"/>
      <c r="G51" s="598"/>
      <c r="H51" s="598"/>
      <c r="I51" s="598"/>
      <c r="J51" s="598"/>
      <c r="K51" s="599"/>
      <c r="L51" s="599"/>
      <c r="M51" s="599"/>
      <c r="N51" s="598"/>
      <c r="O51" s="598"/>
      <c r="P51" s="598"/>
    </row>
    <row r="52" spans="2:16" ht="15.75">
      <c r="B52" s="598"/>
      <c r="C52" s="598"/>
      <c r="D52" s="598"/>
      <c r="E52" s="598"/>
      <c r="F52" s="598"/>
      <c r="G52" s="598"/>
      <c r="H52" s="598"/>
      <c r="I52" s="598"/>
      <c r="J52" s="598"/>
      <c r="K52" s="599"/>
      <c r="L52" s="599"/>
      <c r="M52" s="599"/>
      <c r="N52" s="598"/>
      <c r="O52" s="598"/>
      <c r="P52" s="598"/>
    </row>
    <row r="53" spans="2:16" ht="15.75">
      <c r="B53" s="598"/>
      <c r="C53" s="598"/>
      <c r="D53" s="598"/>
      <c r="E53" s="598"/>
      <c r="F53" s="598"/>
      <c r="G53" s="598"/>
      <c r="H53" s="598"/>
      <c r="I53" s="598"/>
      <c r="J53" s="598"/>
      <c r="K53" s="599"/>
      <c r="L53" s="599"/>
      <c r="M53" s="599"/>
      <c r="N53" s="598"/>
      <c r="O53" s="598"/>
      <c r="P53" s="598"/>
    </row>
    <row r="54" spans="2:16" ht="15.75">
      <c r="B54" s="598"/>
      <c r="C54" s="598"/>
      <c r="D54" s="598"/>
      <c r="E54" s="598"/>
      <c r="F54" s="598"/>
      <c r="G54" s="598"/>
      <c r="H54" s="598"/>
      <c r="I54" s="598"/>
      <c r="J54" s="598"/>
      <c r="K54" s="599"/>
      <c r="L54" s="599"/>
      <c r="M54" s="599"/>
      <c r="N54" s="598"/>
      <c r="O54" s="598"/>
      <c r="P54" s="598"/>
    </row>
    <row r="55" spans="2:16" ht="15.75">
      <c r="B55" s="598"/>
      <c r="C55" s="598"/>
      <c r="D55" s="598"/>
      <c r="E55" s="598"/>
      <c r="F55" s="598"/>
      <c r="G55" s="598"/>
      <c r="H55" s="598"/>
      <c r="I55" s="598"/>
      <c r="J55" s="598"/>
      <c r="K55" s="599"/>
      <c r="L55" s="599"/>
      <c r="M55" s="599"/>
      <c r="N55" s="598"/>
      <c r="O55" s="598"/>
      <c r="P55" s="598"/>
    </row>
    <row r="56" spans="2:16" ht="15.75">
      <c r="B56" s="598"/>
      <c r="C56" s="598"/>
      <c r="D56" s="598"/>
      <c r="E56" s="598"/>
      <c r="F56" s="598"/>
      <c r="G56" s="598"/>
      <c r="H56" s="598"/>
      <c r="I56" s="598"/>
      <c r="J56" s="598"/>
      <c r="K56" s="599"/>
      <c r="L56" s="599"/>
      <c r="M56" s="599"/>
      <c r="N56" s="598"/>
      <c r="O56" s="598"/>
      <c r="P56" s="598"/>
    </row>
    <row r="57" spans="2:16" ht="15.75">
      <c r="B57" s="598"/>
      <c r="C57" s="598"/>
      <c r="D57" s="598"/>
      <c r="E57" s="598"/>
      <c r="F57" s="598"/>
      <c r="G57" s="598"/>
      <c r="H57" s="598"/>
      <c r="I57" s="598"/>
      <c r="J57" s="598"/>
      <c r="K57" s="599"/>
      <c r="L57" s="599"/>
      <c r="M57" s="599"/>
      <c r="N57" s="598"/>
      <c r="O57" s="598"/>
      <c r="P57" s="598"/>
    </row>
    <row r="58" spans="2:16" ht="15.75">
      <c r="B58" s="598"/>
      <c r="C58" s="598"/>
      <c r="D58" s="598"/>
      <c r="E58" s="598"/>
      <c r="F58" s="598"/>
      <c r="G58" s="598"/>
      <c r="H58" s="598"/>
      <c r="I58" s="598"/>
      <c r="J58" s="598"/>
      <c r="K58" s="599"/>
      <c r="L58" s="599"/>
      <c r="M58" s="599"/>
      <c r="N58" s="598"/>
      <c r="O58" s="598"/>
      <c r="P58" s="598"/>
    </row>
    <row r="59" spans="2:16" ht="15.75">
      <c r="B59" s="598"/>
      <c r="C59" s="598"/>
      <c r="D59" s="598"/>
      <c r="E59" s="598"/>
      <c r="F59" s="598"/>
      <c r="G59" s="598"/>
      <c r="H59" s="598"/>
      <c r="I59" s="598"/>
      <c r="J59" s="598"/>
      <c r="K59" s="599"/>
      <c r="L59" s="599"/>
      <c r="M59" s="599"/>
      <c r="N59" s="598"/>
      <c r="O59" s="598"/>
      <c r="P59" s="598"/>
    </row>
    <row r="60" spans="2:16" ht="15.75">
      <c r="B60" s="598"/>
      <c r="C60" s="598"/>
      <c r="D60" s="598"/>
      <c r="E60" s="598"/>
      <c r="F60" s="598"/>
      <c r="G60" s="598"/>
      <c r="H60" s="598"/>
      <c r="I60" s="598"/>
      <c r="J60" s="598"/>
      <c r="K60" s="599"/>
      <c r="L60" s="599"/>
      <c r="M60" s="599"/>
      <c r="N60" s="598"/>
      <c r="O60" s="598"/>
      <c r="P60" s="598"/>
    </row>
    <row r="61" spans="2:16" ht="15.75">
      <c r="B61" s="598"/>
      <c r="C61" s="598"/>
      <c r="D61" s="598"/>
      <c r="E61" s="598"/>
      <c r="F61" s="598"/>
      <c r="G61" s="598"/>
      <c r="H61" s="598"/>
      <c r="I61" s="598"/>
      <c r="J61" s="598"/>
      <c r="K61" s="599"/>
      <c r="L61" s="599"/>
      <c r="M61" s="599"/>
      <c r="N61" s="598"/>
      <c r="O61" s="598"/>
      <c r="P61" s="598"/>
    </row>
    <row r="62" spans="2:16" ht="15.75">
      <c r="B62" s="598"/>
      <c r="C62" s="598"/>
      <c r="D62" s="598"/>
      <c r="E62" s="598"/>
      <c r="F62" s="598"/>
      <c r="G62" s="598"/>
      <c r="H62" s="598"/>
      <c r="I62" s="598"/>
      <c r="J62" s="598"/>
      <c r="K62" s="599"/>
      <c r="L62" s="599"/>
      <c r="M62" s="599"/>
      <c r="N62" s="598"/>
      <c r="O62" s="598"/>
      <c r="P62" s="598"/>
    </row>
    <row r="63" spans="2:16" ht="15.75">
      <c r="B63" s="598"/>
      <c r="C63" s="598"/>
      <c r="D63" s="598"/>
      <c r="E63" s="598"/>
      <c r="F63" s="598"/>
      <c r="G63" s="598"/>
      <c r="H63" s="598"/>
      <c r="I63" s="598"/>
      <c r="J63" s="598"/>
      <c r="K63" s="599"/>
      <c r="L63" s="599"/>
      <c r="M63" s="599"/>
      <c r="N63" s="598"/>
      <c r="O63" s="598"/>
      <c r="P63" s="598"/>
    </row>
    <row r="64" spans="2:16" ht="15.75">
      <c r="B64" s="598"/>
      <c r="C64" s="598"/>
      <c r="D64" s="598"/>
      <c r="E64" s="598"/>
      <c r="F64" s="598"/>
      <c r="G64" s="598"/>
      <c r="H64" s="598"/>
      <c r="I64" s="598"/>
      <c r="J64" s="598"/>
      <c r="K64" s="599"/>
      <c r="L64" s="599"/>
      <c r="M64" s="599"/>
      <c r="N64" s="598"/>
      <c r="O64" s="598"/>
      <c r="P64" s="598"/>
    </row>
    <row r="65" spans="2:16" ht="15.75">
      <c r="B65" s="598"/>
      <c r="C65" s="598"/>
      <c r="D65" s="598"/>
      <c r="E65" s="598"/>
      <c r="F65" s="598"/>
      <c r="G65" s="598"/>
      <c r="H65" s="598"/>
      <c r="I65" s="598"/>
      <c r="J65" s="598"/>
      <c r="K65" s="599"/>
      <c r="L65" s="599"/>
      <c r="M65" s="599"/>
      <c r="N65" s="598"/>
      <c r="O65" s="598"/>
      <c r="P65" s="598"/>
    </row>
    <row r="66" spans="2:16" ht="15.75">
      <c r="B66" s="598"/>
      <c r="C66" s="598"/>
      <c r="D66" s="598"/>
      <c r="E66" s="598"/>
      <c r="F66" s="598"/>
      <c r="G66" s="598"/>
      <c r="H66" s="598"/>
      <c r="I66" s="598"/>
      <c r="J66" s="598"/>
      <c r="K66" s="599"/>
      <c r="L66" s="599"/>
      <c r="M66" s="599"/>
      <c r="N66" s="598"/>
      <c r="O66" s="598"/>
      <c r="P66" s="598"/>
    </row>
    <row r="67" spans="2:16" ht="15.75">
      <c r="B67" s="598"/>
      <c r="C67" s="598"/>
      <c r="D67" s="598"/>
      <c r="E67" s="598"/>
      <c r="F67" s="598"/>
      <c r="G67" s="598"/>
      <c r="H67" s="598"/>
      <c r="I67" s="598"/>
      <c r="J67" s="598"/>
      <c r="K67" s="599"/>
      <c r="L67" s="599"/>
      <c r="M67" s="599"/>
      <c r="N67" s="598"/>
      <c r="O67" s="598"/>
      <c r="P67" s="598"/>
    </row>
    <row r="68" spans="2:16" ht="15.75">
      <c r="B68" s="598"/>
      <c r="C68" s="598"/>
      <c r="D68" s="598"/>
      <c r="E68" s="598"/>
      <c r="F68" s="598"/>
      <c r="G68" s="598"/>
      <c r="H68" s="598"/>
      <c r="I68" s="598"/>
      <c r="J68" s="598"/>
      <c r="K68" s="599"/>
      <c r="L68" s="599"/>
      <c r="M68" s="599"/>
      <c r="N68" s="598"/>
      <c r="O68" s="598"/>
      <c r="P68" s="598"/>
    </row>
    <row r="69" spans="2:16" ht="15.75">
      <c r="B69" s="598"/>
      <c r="C69" s="598"/>
      <c r="D69" s="598"/>
      <c r="E69" s="598"/>
      <c r="F69" s="598"/>
      <c r="G69" s="598"/>
      <c r="H69" s="598"/>
      <c r="I69" s="598"/>
      <c r="J69" s="598"/>
      <c r="K69" s="599"/>
      <c r="L69" s="599"/>
      <c r="M69" s="599"/>
      <c r="N69" s="598"/>
      <c r="O69" s="598"/>
      <c r="P69" s="598"/>
    </row>
    <row r="70" spans="2:16" ht="15.75">
      <c r="B70" s="598"/>
      <c r="C70" s="598"/>
      <c r="D70" s="598"/>
      <c r="E70" s="598"/>
      <c r="F70" s="598"/>
      <c r="G70" s="598"/>
      <c r="H70" s="598"/>
      <c r="I70" s="598"/>
      <c r="J70" s="598"/>
      <c r="K70" s="599"/>
      <c r="L70" s="599"/>
      <c r="M70" s="599"/>
      <c r="N70" s="598"/>
      <c r="O70" s="598"/>
      <c r="P70" s="598"/>
    </row>
    <row r="71" spans="2:16" ht="15.75">
      <c r="B71" s="598"/>
      <c r="C71" s="598"/>
      <c r="D71" s="598"/>
      <c r="E71" s="598"/>
      <c r="F71" s="598"/>
      <c r="G71" s="598"/>
      <c r="H71" s="598"/>
      <c r="I71" s="598"/>
      <c r="J71" s="598"/>
      <c r="K71" s="599"/>
      <c r="L71" s="599"/>
      <c r="M71" s="599"/>
      <c r="N71" s="598"/>
      <c r="O71" s="598"/>
      <c r="P71" s="598"/>
    </row>
    <row r="72" spans="2:16" ht="15.75">
      <c r="B72" s="598"/>
      <c r="C72" s="598"/>
      <c r="D72" s="598"/>
      <c r="E72" s="598"/>
      <c r="F72" s="598"/>
      <c r="G72" s="598"/>
      <c r="H72" s="598"/>
      <c r="I72" s="598"/>
      <c r="J72" s="598"/>
      <c r="K72" s="599"/>
      <c r="L72" s="599"/>
      <c r="M72" s="599"/>
      <c r="N72" s="598"/>
      <c r="O72" s="598"/>
      <c r="P72" s="598"/>
    </row>
    <row r="73" spans="2:16" ht="15.75">
      <c r="B73" s="598"/>
      <c r="C73" s="598"/>
      <c r="D73" s="598"/>
      <c r="E73" s="598"/>
      <c r="F73" s="598"/>
      <c r="G73" s="598"/>
      <c r="H73" s="598"/>
      <c r="I73" s="598"/>
      <c r="J73" s="598"/>
      <c r="K73" s="599"/>
      <c r="L73" s="599"/>
      <c r="M73" s="599"/>
      <c r="N73" s="598"/>
      <c r="O73" s="598"/>
      <c r="P73" s="598"/>
    </row>
    <row r="74" spans="2:16" ht="15.75">
      <c r="B74" s="598"/>
      <c r="C74" s="598"/>
      <c r="D74" s="598"/>
      <c r="E74" s="598"/>
      <c r="F74" s="598"/>
      <c r="G74" s="598"/>
      <c r="H74" s="598"/>
      <c r="I74" s="598"/>
      <c r="J74" s="598"/>
      <c r="K74" s="599"/>
      <c r="L74" s="599"/>
      <c r="M74" s="599"/>
      <c r="N74" s="598"/>
      <c r="O74" s="598"/>
      <c r="P74" s="598"/>
    </row>
    <row r="75" spans="2:16" ht="15.75">
      <c r="B75" s="598"/>
      <c r="C75" s="598"/>
      <c r="D75" s="598"/>
      <c r="E75" s="598"/>
      <c r="F75" s="598"/>
      <c r="G75" s="598"/>
      <c r="H75" s="598"/>
      <c r="I75" s="598"/>
      <c r="J75" s="598"/>
      <c r="K75" s="599"/>
      <c r="L75" s="599"/>
      <c r="M75" s="599"/>
      <c r="N75" s="598"/>
      <c r="O75" s="598"/>
      <c r="P75" s="598"/>
    </row>
    <row r="76" spans="2:16" ht="15.75">
      <c r="B76" s="598"/>
      <c r="C76" s="598"/>
      <c r="D76" s="598"/>
      <c r="E76" s="598"/>
      <c r="F76" s="598"/>
      <c r="G76" s="598"/>
      <c r="H76" s="598"/>
      <c r="I76" s="598"/>
      <c r="J76" s="598"/>
      <c r="K76" s="599"/>
      <c r="L76" s="599"/>
      <c r="M76" s="599"/>
      <c r="N76" s="598"/>
      <c r="O76" s="598"/>
      <c r="P76" s="598"/>
    </row>
    <row r="77" spans="2:16" ht="15.75">
      <c r="B77" s="598"/>
      <c r="C77" s="598"/>
      <c r="D77" s="598"/>
      <c r="E77" s="598"/>
      <c r="F77" s="598"/>
      <c r="G77" s="598"/>
      <c r="H77" s="598"/>
      <c r="I77" s="598"/>
      <c r="J77" s="598"/>
      <c r="K77" s="599"/>
      <c r="L77" s="599"/>
      <c r="M77" s="599"/>
      <c r="N77" s="598"/>
      <c r="O77" s="598"/>
      <c r="P77" s="598"/>
    </row>
    <row r="78" spans="2:16" ht="15.75">
      <c r="B78" s="598"/>
      <c r="C78" s="598"/>
      <c r="D78" s="598"/>
      <c r="E78" s="598"/>
      <c r="F78" s="598"/>
      <c r="G78" s="598"/>
      <c r="H78" s="598"/>
      <c r="I78" s="598"/>
      <c r="J78" s="598"/>
      <c r="K78" s="599"/>
      <c r="L78" s="599"/>
      <c r="M78" s="599"/>
      <c r="N78" s="598"/>
      <c r="O78" s="598"/>
      <c r="P78" s="598"/>
    </row>
    <row r="79" spans="2:16" ht="15.75">
      <c r="B79" s="598"/>
      <c r="C79" s="598"/>
      <c r="D79" s="598"/>
      <c r="E79" s="598"/>
      <c r="F79" s="598"/>
      <c r="G79" s="598"/>
      <c r="H79" s="598"/>
      <c r="I79" s="598"/>
      <c r="J79" s="598"/>
      <c r="K79" s="599"/>
      <c r="L79" s="599"/>
      <c r="M79" s="599"/>
      <c r="N79" s="598"/>
      <c r="O79" s="598"/>
      <c r="P79" s="598"/>
    </row>
    <row r="80" spans="2:16" ht="15.75">
      <c r="B80" s="598"/>
      <c r="C80" s="598"/>
      <c r="D80" s="598"/>
      <c r="E80" s="598"/>
      <c r="F80" s="598"/>
      <c r="G80" s="598"/>
      <c r="H80" s="598"/>
      <c r="I80" s="598"/>
      <c r="J80" s="598"/>
      <c r="K80" s="599"/>
      <c r="L80" s="599"/>
      <c r="M80" s="599"/>
      <c r="N80" s="598"/>
      <c r="O80" s="598"/>
      <c r="P80" s="598"/>
    </row>
    <row r="81" spans="2:16" ht="15.75">
      <c r="B81" s="598"/>
      <c r="C81" s="598"/>
      <c r="D81" s="598"/>
      <c r="E81" s="598"/>
      <c r="F81" s="598"/>
      <c r="G81" s="598"/>
      <c r="H81" s="598"/>
      <c r="I81" s="598"/>
      <c r="J81" s="598"/>
      <c r="K81" s="599"/>
      <c r="L81" s="599"/>
      <c r="M81" s="599"/>
      <c r="N81" s="598"/>
      <c r="O81" s="598"/>
      <c r="P81" s="598"/>
    </row>
    <row r="82" spans="2:16" ht="15.75">
      <c r="B82" s="598"/>
      <c r="C82" s="598"/>
      <c r="D82" s="598"/>
      <c r="E82" s="598"/>
      <c r="F82" s="598"/>
      <c r="G82" s="598"/>
      <c r="H82" s="598"/>
      <c r="I82" s="598"/>
      <c r="J82" s="598"/>
      <c r="K82" s="599"/>
      <c r="L82" s="599"/>
      <c r="M82" s="599"/>
      <c r="N82" s="598"/>
      <c r="O82" s="598"/>
      <c r="P82" s="598"/>
    </row>
    <row r="83" spans="2:16" ht="15.75">
      <c r="B83" s="598"/>
      <c r="C83" s="598"/>
      <c r="D83" s="598"/>
      <c r="E83" s="598"/>
      <c r="F83" s="598"/>
      <c r="G83" s="598"/>
      <c r="H83" s="598"/>
      <c r="I83" s="598"/>
      <c r="J83" s="598"/>
      <c r="K83" s="599"/>
      <c r="L83" s="599"/>
      <c r="M83" s="599"/>
      <c r="N83" s="598"/>
      <c r="O83" s="598"/>
      <c r="P83" s="598"/>
    </row>
    <row r="84" spans="2:16" ht="15.75">
      <c r="B84" s="598"/>
      <c r="C84" s="598"/>
      <c r="D84" s="598"/>
      <c r="E84" s="598"/>
      <c r="F84" s="598"/>
      <c r="G84" s="598"/>
      <c r="H84" s="598"/>
      <c r="I84" s="598"/>
      <c r="J84" s="598"/>
      <c r="K84" s="599"/>
      <c r="L84" s="599"/>
      <c r="M84" s="599"/>
      <c r="N84" s="598"/>
      <c r="O84" s="598"/>
      <c r="P84" s="598"/>
    </row>
    <row r="85" spans="2:16" ht="15.75">
      <c r="B85" s="598"/>
      <c r="C85" s="598"/>
      <c r="D85" s="598"/>
      <c r="E85" s="598"/>
      <c r="F85" s="598"/>
      <c r="G85" s="598"/>
      <c r="H85" s="598"/>
      <c r="I85" s="598"/>
      <c r="J85" s="598"/>
      <c r="K85" s="599"/>
      <c r="L85" s="599"/>
      <c r="M85" s="599"/>
      <c r="N85" s="598"/>
      <c r="O85" s="598"/>
      <c r="P85" s="598"/>
    </row>
    <row r="86" spans="2:16" ht="15.75">
      <c r="B86" s="598"/>
      <c r="C86" s="598"/>
      <c r="D86" s="598"/>
      <c r="E86" s="598"/>
      <c r="F86" s="598"/>
      <c r="G86" s="598"/>
      <c r="H86" s="598"/>
      <c r="I86" s="598"/>
      <c r="J86" s="598"/>
      <c r="K86" s="599"/>
      <c r="L86" s="599"/>
      <c r="M86" s="599"/>
      <c r="N86" s="598"/>
      <c r="O86" s="598"/>
      <c r="P86" s="598"/>
    </row>
    <row r="87" spans="2:16" ht="15.75">
      <c r="B87" s="598"/>
      <c r="C87" s="598"/>
      <c r="D87" s="598"/>
      <c r="E87" s="598"/>
      <c r="F87" s="598"/>
      <c r="G87" s="598"/>
      <c r="H87" s="598"/>
      <c r="I87" s="598"/>
      <c r="J87" s="598"/>
      <c r="K87" s="599"/>
      <c r="L87" s="599"/>
      <c r="M87" s="599"/>
      <c r="N87" s="598"/>
      <c r="O87" s="598"/>
      <c r="P87" s="598"/>
    </row>
    <row r="88" spans="2:16" ht="15.75">
      <c r="B88" s="598"/>
      <c r="C88" s="598"/>
      <c r="D88" s="598"/>
      <c r="E88" s="598"/>
      <c r="F88" s="598"/>
      <c r="G88" s="598"/>
      <c r="H88" s="598"/>
      <c r="I88" s="598"/>
      <c r="J88" s="598"/>
      <c r="K88" s="599"/>
      <c r="L88" s="599"/>
      <c r="M88" s="599"/>
      <c r="N88" s="598"/>
      <c r="O88" s="598"/>
      <c r="P88" s="598"/>
    </row>
    <row r="89" spans="2:16" ht="15.75">
      <c r="B89" s="598"/>
      <c r="C89" s="598"/>
      <c r="D89" s="598"/>
      <c r="E89" s="598"/>
      <c r="F89" s="598"/>
      <c r="G89" s="598"/>
      <c r="H89" s="598"/>
      <c r="I89" s="598"/>
      <c r="J89" s="598"/>
      <c r="K89" s="599"/>
      <c r="L89" s="599"/>
      <c r="M89" s="599"/>
      <c r="N89" s="598"/>
      <c r="O89" s="598"/>
      <c r="P89" s="598"/>
    </row>
    <row r="90" spans="2:16" ht="15.75">
      <c r="B90" s="598"/>
      <c r="C90" s="598"/>
      <c r="D90" s="598"/>
      <c r="E90" s="598"/>
      <c r="F90" s="598"/>
      <c r="G90" s="598"/>
      <c r="H90" s="598"/>
      <c r="I90" s="598"/>
      <c r="J90" s="598"/>
      <c r="K90" s="599"/>
      <c r="L90" s="599"/>
      <c r="M90" s="599"/>
      <c r="N90" s="598"/>
      <c r="O90" s="598"/>
      <c r="P90" s="598"/>
    </row>
    <row r="91" spans="2:16" ht="15.75">
      <c r="B91" s="598"/>
      <c r="C91" s="598"/>
      <c r="D91" s="598"/>
      <c r="E91" s="598"/>
      <c r="F91" s="598"/>
      <c r="G91" s="598"/>
      <c r="H91" s="598"/>
      <c r="I91" s="598"/>
      <c r="J91" s="598"/>
      <c r="K91" s="599"/>
      <c r="L91" s="599"/>
      <c r="M91" s="599"/>
      <c r="N91" s="598"/>
      <c r="O91" s="598"/>
      <c r="P91" s="598"/>
    </row>
    <row r="92" spans="2:16" ht="15.75">
      <c r="B92" s="598"/>
      <c r="C92" s="598"/>
      <c r="D92" s="598"/>
      <c r="E92" s="598"/>
      <c r="F92" s="598"/>
      <c r="G92" s="598"/>
      <c r="H92" s="598"/>
      <c r="I92" s="598"/>
      <c r="J92" s="598"/>
      <c r="K92" s="599"/>
      <c r="L92" s="599"/>
      <c r="M92" s="599"/>
      <c r="N92" s="598"/>
      <c r="O92" s="598"/>
      <c r="P92" s="598"/>
    </row>
    <row r="93" spans="2:16" ht="15.75">
      <c r="B93" s="598"/>
      <c r="C93" s="598"/>
      <c r="D93" s="598"/>
      <c r="E93" s="598"/>
      <c r="F93" s="598"/>
      <c r="G93" s="598"/>
      <c r="H93" s="598"/>
      <c r="I93" s="598"/>
      <c r="J93" s="598"/>
      <c r="K93" s="599"/>
      <c r="L93" s="599"/>
      <c r="M93" s="599"/>
      <c r="N93" s="598"/>
      <c r="O93" s="598"/>
      <c r="P93" s="598"/>
    </row>
    <row r="94" spans="2:16" ht="15.75">
      <c r="B94" s="598"/>
      <c r="C94" s="598"/>
      <c r="D94" s="598"/>
      <c r="E94" s="598"/>
      <c r="F94" s="598"/>
      <c r="G94" s="598"/>
      <c r="H94" s="598"/>
      <c r="I94" s="598"/>
      <c r="J94" s="598"/>
      <c r="K94" s="599"/>
      <c r="L94" s="599"/>
      <c r="M94" s="599"/>
      <c r="N94" s="598"/>
      <c r="O94" s="598"/>
      <c r="P94" s="598"/>
    </row>
    <row r="95" spans="2:16" ht="15.75">
      <c r="B95" s="598"/>
      <c r="C95" s="598"/>
      <c r="D95" s="598"/>
      <c r="E95" s="598"/>
      <c r="F95" s="598"/>
      <c r="G95" s="598"/>
      <c r="H95" s="598"/>
      <c r="I95" s="598"/>
      <c r="J95" s="598"/>
      <c r="K95" s="599"/>
      <c r="L95" s="599"/>
      <c r="M95" s="599"/>
      <c r="N95" s="598"/>
      <c r="O95" s="598"/>
      <c r="P95" s="598"/>
    </row>
    <row r="96" spans="2:16" ht="15.75">
      <c r="B96" s="598"/>
      <c r="C96" s="598"/>
      <c r="D96" s="598"/>
      <c r="E96" s="598"/>
      <c r="F96" s="598"/>
      <c r="G96" s="598"/>
      <c r="H96" s="598"/>
      <c r="I96" s="598"/>
      <c r="J96" s="598"/>
      <c r="K96" s="599"/>
      <c r="L96" s="599"/>
      <c r="M96" s="599"/>
      <c r="N96" s="598"/>
      <c r="O96" s="598"/>
      <c r="P96" s="598"/>
    </row>
    <row r="97" spans="2:16" ht="15.75">
      <c r="B97" s="598"/>
      <c r="C97" s="598"/>
      <c r="D97" s="598"/>
      <c r="E97" s="598"/>
      <c r="F97" s="598"/>
      <c r="G97" s="598"/>
      <c r="H97" s="598"/>
      <c r="I97" s="598"/>
      <c r="J97" s="598"/>
      <c r="K97" s="599"/>
      <c r="L97" s="599"/>
      <c r="M97" s="599"/>
      <c r="N97" s="598"/>
      <c r="O97" s="598"/>
      <c r="P97" s="598"/>
    </row>
    <row r="98" spans="2:16" ht="15.75">
      <c r="B98" s="598"/>
      <c r="C98" s="598"/>
      <c r="D98" s="598"/>
      <c r="E98" s="598"/>
      <c r="F98" s="598"/>
      <c r="G98" s="598"/>
      <c r="H98" s="598"/>
      <c r="I98" s="598"/>
      <c r="J98" s="598"/>
      <c r="K98" s="599"/>
      <c r="L98" s="599"/>
      <c r="M98" s="599"/>
      <c r="N98" s="598"/>
      <c r="O98" s="598"/>
      <c r="P98" s="598"/>
    </row>
    <row r="99" spans="2:16" ht="15.75">
      <c r="B99" s="598"/>
      <c r="C99" s="598"/>
      <c r="D99" s="598"/>
      <c r="E99" s="598"/>
      <c r="F99" s="598"/>
      <c r="G99" s="598"/>
      <c r="H99" s="598"/>
      <c r="I99" s="598"/>
      <c r="J99" s="598"/>
      <c r="K99" s="599"/>
      <c r="L99" s="599"/>
      <c r="M99" s="599"/>
      <c r="N99" s="598"/>
      <c r="O99" s="598"/>
      <c r="P99" s="598"/>
    </row>
    <row r="100" spans="2:16" ht="15.75">
      <c r="B100" s="598"/>
      <c r="C100" s="598"/>
      <c r="D100" s="598"/>
      <c r="E100" s="598"/>
      <c r="F100" s="598"/>
      <c r="G100" s="598"/>
      <c r="H100" s="598"/>
      <c r="I100" s="598"/>
      <c r="J100" s="598"/>
      <c r="K100" s="599"/>
      <c r="L100" s="599"/>
      <c r="M100" s="599"/>
      <c r="N100" s="598"/>
      <c r="O100" s="598"/>
      <c r="P100" s="598"/>
    </row>
    <row r="101" spans="2:16" ht="15.75">
      <c r="B101" s="598"/>
      <c r="C101" s="598"/>
      <c r="D101" s="598"/>
      <c r="E101" s="598"/>
      <c r="F101" s="598"/>
      <c r="G101" s="598"/>
      <c r="H101" s="598"/>
      <c r="I101" s="598"/>
      <c r="J101" s="598"/>
      <c r="K101" s="599"/>
      <c r="L101" s="599"/>
      <c r="M101" s="599"/>
      <c r="N101" s="598"/>
      <c r="O101" s="598"/>
      <c r="P101" s="598"/>
    </row>
    <row r="102" spans="2:16" ht="15.75">
      <c r="B102" s="598"/>
      <c r="C102" s="598"/>
      <c r="D102" s="598"/>
      <c r="E102" s="598"/>
      <c r="F102" s="598"/>
      <c r="G102" s="598"/>
      <c r="H102" s="598"/>
      <c r="I102" s="598"/>
      <c r="J102" s="598"/>
      <c r="K102" s="599"/>
      <c r="L102" s="599"/>
      <c r="M102" s="599"/>
      <c r="N102" s="598"/>
      <c r="O102" s="598"/>
      <c r="P102" s="598"/>
    </row>
    <row r="103" spans="2:16" ht="15.75">
      <c r="B103" s="598"/>
      <c r="C103" s="598"/>
      <c r="D103" s="598"/>
      <c r="E103" s="598"/>
      <c r="F103" s="598"/>
      <c r="G103" s="598"/>
      <c r="H103" s="598"/>
      <c r="I103" s="598"/>
      <c r="J103" s="598"/>
      <c r="K103" s="599"/>
      <c r="L103" s="599"/>
      <c r="M103" s="599"/>
      <c r="N103" s="598"/>
      <c r="O103" s="598"/>
      <c r="P103" s="598"/>
    </row>
    <row r="104" spans="2:16" ht="15.75">
      <c r="B104" s="598"/>
      <c r="C104" s="598"/>
      <c r="D104" s="598"/>
      <c r="E104" s="598"/>
      <c r="F104" s="598"/>
      <c r="G104" s="598"/>
      <c r="H104" s="598"/>
      <c r="I104" s="598"/>
      <c r="J104" s="598"/>
      <c r="K104" s="599"/>
      <c r="L104" s="599"/>
      <c r="M104" s="599"/>
      <c r="N104" s="598"/>
      <c r="O104" s="598"/>
      <c r="P104" s="598"/>
    </row>
    <row r="105" spans="2:16" ht="15.75">
      <c r="B105" s="598"/>
      <c r="C105" s="598"/>
      <c r="D105" s="598"/>
      <c r="E105" s="598"/>
      <c r="F105" s="598"/>
      <c r="G105" s="598"/>
      <c r="H105" s="598"/>
      <c r="I105" s="598"/>
      <c r="J105" s="598"/>
      <c r="K105" s="599"/>
      <c r="L105" s="599"/>
      <c r="M105" s="599"/>
      <c r="N105" s="598"/>
      <c r="O105" s="598"/>
      <c r="P105" s="598"/>
    </row>
    <row r="106" spans="2:16" ht="15.75">
      <c r="B106" s="598"/>
      <c r="C106" s="598"/>
      <c r="D106" s="598"/>
      <c r="E106" s="598"/>
      <c r="F106" s="598"/>
      <c r="G106" s="598"/>
      <c r="H106" s="598"/>
      <c r="I106" s="598"/>
      <c r="J106" s="598"/>
      <c r="K106" s="599"/>
      <c r="L106" s="599"/>
      <c r="M106" s="599"/>
      <c r="N106" s="598"/>
      <c r="O106" s="598"/>
      <c r="P106" s="598"/>
    </row>
    <row r="107" spans="2:16" ht="15.75">
      <c r="B107" s="598"/>
      <c r="C107" s="598"/>
      <c r="D107" s="598"/>
      <c r="E107" s="598"/>
      <c r="F107" s="598"/>
      <c r="G107" s="598"/>
      <c r="H107" s="598"/>
      <c r="I107" s="598"/>
      <c r="J107" s="598"/>
      <c r="K107" s="599"/>
      <c r="L107" s="599"/>
      <c r="M107" s="599"/>
      <c r="N107" s="598"/>
      <c r="O107" s="598"/>
      <c r="P107" s="598"/>
    </row>
    <row r="108" spans="2:16" ht="15.75">
      <c r="B108" s="598"/>
      <c r="C108" s="598"/>
      <c r="D108" s="598"/>
      <c r="E108" s="598"/>
      <c r="F108" s="598"/>
      <c r="G108" s="598"/>
      <c r="H108" s="598"/>
      <c r="I108" s="598"/>
      <c r="J108" s="598"/>
      <c r="K108" s="599"/>
      <c r="L108" s="599"/>
      <c r="M108" s="599"/>
      <c r="N108" s="598"/>
      <c r="O108" s="598"/>
      <c r="P108" s="598"/>
    </row>
    <row r="109" spans="2:16" ht="15.75">
      <c r="B109" s="598"/>
      <c r="C109" s="598"/>
      <c r="D109" s="598"/>
      <c r="E109" s="598"/>
      <c r="F109" s="598"/>
      <c r="G109" s="598"/>
      <c r="H109" s="598"/>
      <c r="I109" s="598"/>
      <c r="J109" s="598"/>
      <c r="K109" s="599"/>
      <c r="L109" s="599"/>
      <c r="M109" s="599"/>
      <c r="N109" s="598"/>
      <c r="O109" s="598"/>
      <c r="P109" s="598"/>
    </row>
    <row r="110" spans="2:16" ht="15.75">
      <c r="B110" s="598"/>
      <c r="C110" s="598"/>
      <c r="D110" s="598"/>
      <c r="E110" s="598"/>
      <c r="F110" s="598"/>
      <c r="G110" s="598"/>
      <c r="H110" s="598"/>
      <c r="I110" s="598"/>
      <c r="J110" s="598"/>
      <c r="K110" s="599"/>
      <c r="L110" s="599"/>
      <c r="M110" s="599"/>
      <c r="N110" s="598"/>
      <c r="O110" s="598"/>
      <c r="P110" s="598"/>
    </row>
    <row r="111" spans="2:16" ht="15.75">
      <c r="B111" s="598"/>
      <c r="C111" s="598"/>
      <c r="D111" s="598"/>
      <c r="E111" s="598"/>
      <c r="F111" s="598"/>
      <c r="G111" s="598"/>
      <c r="H111" s="598"/>
      <c r="I111" s="598"/>
      <c r="J111" s="598"/>
      <c r="K111" s="599"/>
      <c r="L111" s="599"/>
      <c r="M111" s="599"/>
      <c r="N111" s="598"/>
      <c r="O111" s="598"/>
      <c r="P111" s="598"/>
    </row>
    <row r="112" spans="2:16" ht="15.75">
      <c r="B112" s="598"/>
      <c r="C112" s="598"/>
      <c r="D112" s="598"/>
      <c r="E112" s="598"/>
      <c r="F112" s="598"/>
      <c r="G112" s="598"/>
      <c r="H112" s="598"/>
      <c r="I112" s="598"/>
      <c r="J112" s="598"/>
      <c r="K112" s="599"/>
      <c r="L112" s="599"/>
      <c r="M112" s="599"/>
      <c r="N112" s="598"/>
      <c r="O112" s="598"/>
      <c r="P112" s="598"/>
    </row>
    <row r="113" spans="2:16" ht="15.75">
      <c r="B113" s="598"/>
      <c r="C113" s="598"/>
      <c r="D113" s="598"/>
      <c r="E113" s="598"/>
      <c r="F113" s="598"/>
      <c r="G113" s="598"/>
      <c r="H113" s="598"/>
      <c r="I113" s="598"/>
      <c r="J113" s="598"/>
      <c r="K113" s="599"/>
      <c r="L113" s="599"/>
      <c r="M113" s="599"/>
      <c r="N113" s="598"/>
      <c r="O113" s="598"/>
      <c r="P113" s="598"/>
    </row>
    <row r="114" spans="2:16" ht="15.75">
      <c r="B114" s="598"/>
      <c r="C114" s="598"/>
      <c r="D114" s="598"/>
      <c r="E114" s="598"/>
      <c r="F114" s="598"/>
      <c r="G114" s="598"/>
      <c r="H114" s="598"/>
      <c r="I114" s="598"/>
      <c r="J114" s="598"/>
      <c r="K114" s="599"/>
      <c r="L114" s="599"/>
      <c r="M114" s="599"/>
      <c r="N114" s="598"/>
      <c r="O114" s="598"/>
      <c r="P114" s="598"/>
    </row>
    <row r="115" spans="2:16" ht="15.75">
      <c r="B115" s="598"/>
      <c r="C115" s="598"/>
      <c r="D115" s="598"/>
      <c r="E115" s="598"/>
      <c r="F115" s="598"/>
      <c r="G115" s="598"/>
      <c r="H115" s="598"/>
      <c r="I115" s="598"/>
      <c r="J115" s="598"/>
      <c r="K115" s="599"/>
      <c r="L115" s="599"/>
      <c r="M115" s="599"/>
      <c r="N115" s="598"/>
      <c r="O115" s="598"/>
      <c r="P115" s="598"/>
    </row>
    <row r="116" spans="2:16" ht="15.75">
      <c r="B116" s="598"/>
      <c r="C116" s="598"/>
      <c r="D116" s="598"/>
      <c r="E116" s="598"/>
      <c r="F116" s="598"/>
      <c r="G116" s="598"/>
      <c r="H116" s="598"/>
      <c r="I116" s="598"/>
      <c r="J116" s="598"/>
      <c r="K116" s="599"/>
      <c r="L116" s="599"/>
      <c r="M116" s="599"/>
      <c r="N116" s="598"/>
      <c r="O116" s="598"/>
      <c r="P116" s="598"/>
    </row>
    <row r="117" spans="2:16" ht="15.75">
      <c r="B117" s="598"/>
      <c r="C117" s="598"/>
      <c r="D117" s="598"/>
      <c r="E117" s="598"/>
      <c r="F117" s="598"/>
      <c r="G117" s="598"/>
      <c r="H117" s="598"/>
      <c r="I117" s="598"/>
      <c r="J117" s="598"/>
      <c r="K117" s="599"/>
      <c r="L117" s="599"/>
      <c r="M117" s="599"/>
      <c r="N117" s="598"/>
      <c r="O117" s="598"/>
      <c r="P117" s="598"/>
    </row>
    <row r="118" spans="2:16" ht="15.75">
      <c r="B118" s="598"/>
      <c r="C118" s="598"/>
      <c r="D118" s="598"/>
      <c r="E118" s="598"/>
      <c r="F118" s="598"/>
      <c r="G118" s="598"/>
      <c r="H118" s="598"/>
      <c r="I118" s="598"/>
      <c r="J118" s="598"/>
      <c r="K118" s="599"/>
      <c r="L118" s="599"/>
      <c r="M118" s="599"/>
      <c r="N118" s="598"/>
      <c r="O118" s="598"/>
      <c r="P118" s="598"/>
    </row>
    <row r="119" spans="2:16" ht="15.75">
      <c r="B119" s="598"/>
      <c r="C119" s="598"/>
      <c r="D119" s="598"/>
      <c r="E119" s="598"/>
      <c r="F119" s="598"/>
      <c r="G119" s="598"/>
      <c r="H119" s="598"/>
      <c r="I119" s="598"/>
      <c r="J119" s="598"/>
      <c r="K119" s="599"/>
      <c r="L119" s="599"/>
      <c r="M119" s="599"/>
      <c r="N119" s="598"/>
      <c r="O119" s="598"/>
      <c r="P119" s="598"/>
    </row>
    <row r="120" spans="2:16" ht="15.75">
      <c r="B120" s="598"/>
      <c r="C120" s="598"/>
      <c r="D120" s="598"/>
      <c r="E120" s="598"/>
      <c r="F120" s="598"/>
      <c r="G120" s="598"/>
      <c r="H120" s="598"/>
      <c r="I120" s="598"/>
      <c r="J120" s="598"/>
      <c r="K120" s="599"/>
      <c r="L120" s="599"/>
      <c r="M120" s="599"/>
      <c r="N120" s="598"/>
      <c r="O120" s="598"/>
      <c r="P120" s="598"/>
    </row>
    <row r="121" spans="2:16" ht="15.75">
      <c r="B121" s="598"/>
      <c r="C121" s="598"/>
      <c r="D121" s="598"/>
      <c r="E121" s="598"/>
      <c r="F121" s="598"/>
      <c r="G121" s="598"/>
      <c r="H121" s="598"/>
      <c r="I121" s="598"/>
      <c r="J121" s="598"/>
      <c r="K121" s="599"/>
      <c r="L121" s="599"/>
      <c r="M121" s="599"/>
      <c r="N121" s="598"/>
      <c r="O121" s="598"/>
      <c r="P121" s="598"/>
    </row>
    <row r="122" spans="2:16" ht="15.75">
      <c r="B122" s="598"/>
      <c r="C122" s="598"/>
      <c r="D122" s="598"/>
      <c r="E122" s="598"/>
      <c r="F122" s="598"/>
      <c r="G122" s="598"/>
      <c r="H122" s="598"/>
      <c r="I122" s="598"/>
      <c r="J122" s="598"/>
      <c r="K122" s="599"/>
      <c r="L122" s="599"/>
      <c r="M122" s="599"/>
      <c r="N122" s="598"/>
      <c r="O122" s="598"/>
      <c r="P122" s="598"/>
    </row>
    <row r="123" spans="2:16" ht="15.75">
      <c r="B123" s="598"/>
      <c r="C123" s="598"/>
      <c r="D123" s="598"/>
      <c r="E123" s="598"/>
      <c r="F123" s="598"/>
      <c r="G123" s="598"/>
      <c r="H123" s="598"/>
      <c r="I123" s="598"/>
      <c r="J123" s="598"/>
      <c r="K123" s="599"/>
      <c r="L123" s="599"/>
      <c r="M123" s="599"/>
      <c r="N123" s="598"/>
      <c r="O123" s="598"/>
      <c r="P123" s="598"/>
    </row>
    <row r="124" spans="2:16" ht="15.75">
      <c r="B124" s="598"/>
      <c r="C124" s="598"/>
      <c r="D124" s="598"/>
      <c r="E124" s="598"/>
      <c r="F124" s="598"/>
      <c r="G124" s="598"/>
      <c r="H124" s="598"/>
      <c r="I124" s="598"/>
      <c r="J124" s="598"/>
      <c r="K124" s="599"/>
      <c r="L124" s="599"/>
      <c r="M124" s="599"/>
      <c r="N124" s="598"/>
      <c r="O124" s="598"/>
      <c r="P124" s="598"/>
    </row>
    <row r="125" spans="2:16" ht="15.75">
      <c r="B125" s="598"/>
      <c r="C125" s="598"/>
      <c r="D125" s="598"/>
      <c r="E125" s="598"/>
      <c r="F125" s="598"/>
      <c r="G125" s="598"/>
      <c r="H125" s="598"/>
      <c r="I125" s="598"/>
      <c r="J125" s="598"/>
      <c r="K125" s="599"/>
      <c r="L125" s="599"/>
      <c r="M125" s="599"/>
      <c r="N125" s="598"/>
      <c r="O125" s="598"/>
      <c r="P125" s="598"/>
    </row>
    <row r="126" spans="2:16" ht="15.75">
      <c r="B126" s="598"/>
      <c r="C126" s="598"/>
      <c r="D126" s="598"/>
      <c r="E126" s="598"/>
      <c r="F126" s="598"/>
      <c r="G126" s="598"/>
      <c r="H126" s="598"/>
      <c r="I126" s="598"/>
      <c r="J126" s="598"/>
      <c r="K126" s="599"/>
      <c r="L126" s="599"/>
      <c r="M126" s="599"/>
      <c r="N126" s="598"/>
      <c r="O126" s="598"/>
      <c r="P126" s="598"/>
    </row>
    <row r="127" spans="2:16" ht="15.75">
      <c r="B127" s="598"/>
      <c r="C127" s="598"/>
      <c r="D127" s="598"/>
      <c r="E127" s="598"/>
      <c r="F127" s="598"/>
      <c r="G127" s="598"/>
      <c r="H127" s="598"/>
      <c r="I127" s="598"/>
      <c r="J127" s="598"/>
      <c r="K127" s="599"/>
      <c r="L127" s="599"/>
      <c r="M127" s="599"/>
      <c r="N127" s="598"/>
      <c r="O127" s="598"/>
      <c r="P127" s="598"/>
    </row>
    <row r="128" spans="2:16" ht="15.75">
      <c r="B128" s="598"/>
      <c r="C128" s="598"/>
      <c r="D128" s="598"/>
      <c r="E128" s="598"/>
      <c r="F128" s="598"/>
      <c r="G128" s="598"/>
      <c r="H128" s="598"/>
      <c r="I128" s="598"/>
      <c r="J128" s="598"/>
      <c r="K128" s="599"/>
      <c r="L128" s="599"/>
      <c r="M128" s="599"/>
      <c r="N128" s="598"/>
      <c r="O128" s="598"/>
      <c r="P128" s="598"/>
    </row>
    <row r="129" spans="2:16" ht="15.75">
      <c r="B129" s="598"/>
      <c r="C129" s="598"/>
      <c r="D129" s="598"/>
      <c r="E129" s="598"/>
      <c r="F129" s="598"/>
      <c r="G129" s="598"/>
      <c r="H129" s="598"/>
      <c r="I129" s="598"/>
      <c r="J129" s="598"/>
      <c r="K129" s="599"/>
      <c r="L129" s="599"/>
      <c r="M129" s="599"/>
      <c r="N129" s="598"/>
      <c r="O129" s="598"/>
      <c r="P129" s="598"/>
    </row>
    <row r="130" spans="2:16" ht="15.75">
      <c r="B130" s="598"/>
      <c r="C130" s="598"/>
      <c r="D130" s="598"/>
      <c r="E130" s="598"/>
      <c r="F130" s="598"/>
      <c r="G130" s="598"/>
      <c r="H130" s="598"/>
      <c r="I130" s="598"/>
      <c r="J130" s="598"/>
      <c r="K130" s="599"/>
      <c r="L130" s="599"/>
      <c r="M130" s="599"/>
      <c r="N130" s="598"/>
      <c r="O130" s="598"/>
      <c r="P130" s="598"/>
    </row>
    <row r="131" spans="2:16" ht="15.75">
      <c r="B131" s="598"/>
      <c r="C131" s="598"/>
      <c r="D131" s="598"/>
      <c r="E131" s="598"/>
      <c r="F131" s="598"/>
      <c r="G131" s="598"/>
      <c r="H131" s="598"/>
      <c r="I131" s="598"/>
      <c r="J131" s="598"/>
      <c r="K131" s="599"/>
      <c r="L131" s="599"/>
      <c r="M131" s="599"/>
      <c r="N131" s="598"/>
      <c r="O131" s="598"/>
      <c r="P131" s="598"/>
    </row>
    <row r="132" spans="2:16" ht="15.75">
      <c r="B132" s="598"/>
      <c r="C132" s="598"/>
      <c r="D132" s="598"/>
      <c r="E132" s="598"/>
      <c r="F132" s="598"/>
      <c r="G132" s="598"/>
      <c r="H132" s="598"/>
      <c r="I132" s="598"/>
      <c r="J132" s="598"/>
      <c r="K132" s="599"/>
      <c r="L132" s="599"/>
      <c r="M132" s="599"/>
      <c r="N132" s="598"/>
      <c r="O132" s="598"/>
      <c r="P132" s="598"/>
    </row>
    <row r="133" spans="2:16" ht="15.75">
      <c r="B133" s="598"/>
      <c r="C133" s="598"/>
      <c r="D133" s="598"/>
      <c r="E133" s="598"/>
      <c r="F133" s="598"/>
      <c r="G133" s="598"/>
      <c r="H133" s="598"/>
      <c r="I133" s="598"/>
      <c r="J133" s="598"/>
      <c r="K133" s="599"/>
      <c r="L133" s="599"/>
      <c r="M133" s="599"/>
      <c r="N133" s="598"/>
      <c r="O133" s="598"/>
      <c r="P133" s="598"/>
    </row>
    <row r="134" spans="2:16" ht="15.75">
      <c r="B134" s="598"/>
      <c r="C134" s="598"/>
      <c r="D134" s="598"/>
      <c r="E134" s="598"/>
      <c r="F134" s="598"/>
      <c r="G134" s="598"/>
      <c r="H134" s="598"/>
      <c r="I134" s="598"/>
      <c r="J134" s="598"/>
      <c r="K134" s="599"/>
      <c r="L134" s="599"/>
      <c r="M134" s="599"/>
      <c r="N134" s="598"/>
      <c r="O134" s="598"/>
      <c r="P134" s="598"/>
    </row>
    <row r="135" spans="2:16" ht="15.75">
      <c r="B135" s="598"/>
      <c r="C135" s="598"/>
      <c r="D135" s="598"/>
      <c r="E135" s="598"/>
      <c r="F135" s="598"/>
      <c r="G135" s="598"/>
      <c r="H135" s="598"/>
      <c r="I135" s="598"/>
      <c r="J135" s="598"/>
      <c r="K135" s="599"/>
      <c r="L135" s="599"/>
      <c r="M135" s="599"/>
      <c r="N135" s="598"/>
      <c r="O135" s="598"/>
      <c r="P135" s="598"/>
    </row>
    <row r="136" spans="2:16" ht="15.75">
      <c r="B136" s="598"/>
      <c r="C136" s="598"/>
      <c r="D136" s="598"/>
      <c r="E136" s="598"/>
      <c r="F136" s="598"/>
      <c r="G136" s="598"/>
      <c r="H136" s="598"/>
      <c r="I136" s="598"/>
      <c r="J136" s="598"/>
      <c r="K136" s="599"/>
      <c r="L136" s="599"/>
      <c r="M136" s="599"/>
      <c r="N136" s="598"/>
      <c r="O136" s="598"/>
      <c r="P136" s="598"/>
    </row>
    <row r="137" spans="2:16" ht="15.75">
      <c r="B137" s="598"/>
      <c r="C137" s="598"/>
      <c r="D137" s="598"/>
      <c r="E137" s="598"/>
      <c r="F137" s="598"/>
      <c r="G137" s="598"/>
      <c r="H137" s="598"/>
      <c r="I137" s="598"/>
      <c r="J137" s="598"/>
      <c r="K137" s="599"/>
      <c r="L137" s="599"/>
      <c r="M137" s="599"/>
      <c r="N137" s="598"/>
      <c r="O137" s="598"/>
      <c r="P137" s="598"/>
    </row>
    <row r="138" spans="2:16" ht="15.75">
      <c r="B138" s="598"/>
      <c r="C138" s="598"/>
      <c r="D138" s="598"/>
      <c r="E138" s="598"/>
      <c r="F138" s="598"/>
      <c r="G138" s="598"/>
      <c r="H138" s="598"/>
      <c r="I138" s="598"/>
      <c r="J138" s="598"/>
      <c r="K138" s="599"/>
      <c r="L138" s="599"/>
      <c r="M138" s="599"/>
      <c r="N138" s="598"/>
      <c r="O138" s="598"/>
      <c r="P138" s="598"/>
    </row>
    <row r="139" spans="2:16" ht="15.75">
      <c r="B139" s="598"/>
      <c r="C139" s="598"/>
      <c r="D139" s="598"/>
      <c r="E139" s="598"/>
      <c r="F139" s="598"/>
      <c r="G139" s="598"/>
      <c r="H139" s="598"/>
      <c r="I139" s="598"/>
      <c r="J139" s="598"/>
      <c r="K139" s="599"/>
      <c r="L139" s="599"/>
      <c r="M139" s="599"/>
      <c r="N139" s="598"/>
      <c r="O139" s="598"/>
      <c r="P139" s="598"/>
    </row>
    <row r="140" spans="2:16" ht="15.75">
      <c r="B140" s="598"/>
      <c r="C140" s="598"/>
      <c r="D140" s="598"/>
      <c r="E140" s="598"/>
      <c r="F140" s="598"/>
      <c r="G140" s="598"/>
      <c r="H140" s="598"/>
      <c r="I140" s="598"/>
      <c r="J140" s="598"/>
      <c r="K140" s="599"/>
      <c r="L140" s="599"/>
      <c r="M140" s="599"/>
      <c r="N140" s="598"/>
      <c r="O140" s="598"/>
      <c r="P140" s="598"/>
    </row>
    <row r="141" spans="2:16" ht="15.75">
      <c r="B141" s="598"/>
      <c r="C141" s="598"/>
      <c r="D141" s="598"/>
      <c r="E141" s="598"/>
      <c r="F141" s="598"/>
      <c r="G141" s="598"/>
      <c r="H141" s="598"/>
      <c r="I141" s="598"/>
      <c r="J141" s="598"/>
      <c r="K141" s="599"/>
      <c r="L141" s="599"/>
      <c r="M141" s="599"/>
      <c r="N141" s="598"/>
      <c r="O141" s="598"/>
      <c r="P141" s="598"/>
    </row>
    <row r="142" spans="2:16" ht="15.75">
      <c r="B142" s="598"/>
      <c r="C142" s="598"/>
      <c r="D142" s="598"/>
      <c r="E142" s="598"/>
      <c r="F142" s="598"/>
      <c r="G142" s="598"/>
      <c r="H142" s="598"/>
      <c r="I142" s="598"/>
      <c r="J142" s="598"/>
      <c r="K142" s="599"/>
      <c r="L142" s="599"/>
      <c r="M142" s="599"/>
      <c r="N142" s="598"/>
      <c r="O142" s="598"/>
      <c r="P142" s="598"/>
    </row>
    <row r="143" spans="2:16" ht="15.75">
      <c r="B143" s="598"/>
      <c r="C143" s="598"/>
      <c r="D143" s="598"/>
      <c r="E143" s="598"/>
      <c r="F143" s="598"/>
      <c r="G143" s="598"/>
      <c r="H143" s="598"/>
      <c r="I143" s="598"/>
      <c r="J143" s="598"/>
      <c r="K143" s="599"/>
      <c r="L143" s="599"/>
      <c r="M143" s="599"/>
      <c r="N143" s="598"/>
      <c r="O143" s="598"/>
      <c r="P143" s="598"/>
    </row>
    <row r="144" spans="2:16" ht="15.75">
      <c r="B144" s="598"/>
      <c r="C144" s="598"/>
      <c r="D144" s="598"/>
      <c r="E144" s="598"/>
      <c r="F144" s="598"/>
      <c r="G144" s="598"/>
      <c r="H144" s="598"/>
      <c r="I144" s="598"/>
      <c r="J144" s="598"/>
      <c r="K144" s="599"/>
      <c r="L144" s="599"/>
      <c r="M144" s="599"/>
      <c r="N144" s="598"/>
      <c r="O144" s="598"/>
      <c r="P144" s="598"/>
    </row>
    <row r="145" spans="2:16" ht="15.75">
      <c r="B145" s="598"/>
      <c r="C145" s="598"/>
      <c r="D145" s="598"/>
      <c r="E145" s="598"/>
      <c r="F145" s="598"/>
      <c r="G145" s="598"/>
      <c r="H145" s="598"/>
      <c r="I145" s="598"/>
      <c r="J145" s="598"/>
      <c r="K145" s="599"/>
      <c r="L145" s="599"/>
      <c r="M145" s="599"/>
      <c r="N145" s="598"/>
      <c r="O145" s="598"/>
      <c r="P145" s="598"/>
    </row>
    <row r="146" spans="2:16" ht="15.75">
      <c r="B146" s="598"/>
      <c r="C146" s="598"/>
      <c r="D146" s="598"/>
      <c r="E146" s="598"/>
      <c r="F146" s="598"/>
      <c r="G146" s="598"/>
      <c r="H146" s="598"/>
      <c r="I146" s="598"/>
      <c r="J146" s="598"/>
      <c r="K146" s="599"/>
      <c r="L146" s="599"/>
      <c r="M146" s="599"/>
      <c r="N146" s="598"/>
      <c r="O146" s="598"/>
      <c r="P146" s="598"/>
    </row>
    <row r="147" spans="2:16" ht="15.75">
      <c r="B147" s="598"/>
      <c r="C147" s="598"/>
      <c r="D147" s="598"/>
      <c r="E147" s="598"/>
      <c r="F147" s="598"/>
      <c r="G147" s="598"/>
      <c r="H147" s="598"/>
      <c r="I147" s="598"/>
      <c r="J147" s="598"/>
      <c r="K147" s="599"/>
      <c r="L147" s="599"/>
      <c r="M147" s="599"/>
      <c r="N147" s="598"/>
      <c r="O147" s="598"/>
      <c r="P147" s="598"/>
    </row>
    <row r="148" spans="2:16" ht="15.75">
      <c r="B148" s="598"/>
      <c r="C148" s="598"/>
      <c r="D148" s="598"/>
      <c r="E148" s="598"/>
      <c r="F148" s="598"/>
      <c r="G148" s="598"/>
      <c r="H148" s="598"/>
      <c r="I148" s="598"/>
      <c r="J148" s="598"/>
      <c r="K148" s="599"/>
      <c r="L148" s="599"/>
      <c r="M148" s="599"/>
      <c r="N148" s="598"/>
      <c r="O148" s="598"/>
      <c r="P148" s="598"/>
    </row>
    <row r="149" spans="2:16" ht="15.75">
      <c r="B149" s="598"/>
      <c r="C149" s="598"/>
      <c r="D149" s="598"/>
      <c r="E149" s="598"/>
      <c r="F149" s="598"/>
      <c r="G149" s="598"/>
      <c r="H149" s="598"/>
      <c r="I149" s="598"/>
      <c r="J149" s="598"/>
      <c r="K149" s="599"/>
      <c r="L149" s="599"/>
      <c r="M149" s="599"/>
      <c r="N149" s="598"/>
      <c r="O149" s="598"/>
      <c r="P149" s="598"/>
    </row>
    <row r="150" spans="2:16" ht="15.75">
      <c r="B150" s="598"/>
      <c r="C150" s="598"/>
      <c r="D150" s="598"/>
      <c r="E150" s="598"/>
      <c r="F150" s="598"/>
      <c r="G150" s="598"/>
      <c r="H150" s="598"/>
      <c r="I150" s="598"/>
      <c r="J150" s="598"/>
      <c r="K150" s="599"/>
      <c r="L150" s="599"/>
      <c r="M150" s="599"/>
      <c r="N150" s="598"/>
      <c r="O150" s="598"/>
      <c r="P150" s="598"/>
    </row>
    <row r="151" spans="2:16" ht="15.75">
      <c r="B151" s="598"/>
      <c r="C151" s="598"/>
      <c r="D151" s="598"/>
      <c r="E151" s="598"/>
      <c r="F151" s="598"/>
      <c r="G151" s="598"/>
      <c r="H151" s="598"/>
      <c r="I151" s="598"/>
      <c r="J151" s="598"/>
      <c r="K151" s="599"/>
      <c r="L151" s="599"/>
      <c r="M151" s="599"/>
      <c r="N151" s="598"/>
      <c r="O151" s="598"/>
      <c r="P151" s="598"/>
    </row>
    <row r="152" spans="2:16" ht="15.75">
      <c r="B152" s="598"/>
      <c r="C152" s="598"/>
      <c r="D152" s="598"/>
      <c r="E152" s="598"/>
      <c r="F152" s="598"/>
      <c r="G152" s="598"/>
      <c r="H152" s="598"/>
      <c r="I152" s="598"/>
      <c r="J152" s="598"/>
      <c r="K152" s="599"/>
      <c r="L152" s="599"/>
      <c r="M152" s="599"/>
      <c r="N152" s="598"/>
      <c r="O152" s="598"/>
      <c r="P152" s="598"/>
    </row>
    <row r="153" spans="2:16" ht="15.75">
      <c r="B153" s="598"/>
      <c r="C153" s="598"/>
      <c r="D153" s="598"/>
      <c r="E153" s="598"/>
      <c r="F153" s="598"/>
      <c r="G153" s="598"/>
      <c r="H153" s="598"/>
      <c r="I153" s="598"/>
      <c r="J153" s="598"/>
      <c r="K153" s="599"/>
      <c r="L153" s="599"/>
      <c r="M153" s="599"/>
      <c r="N153" s="598"/>
      <c r="O153" s="598"/>
      <c r="P153" s="598"/>
    </row>
    <row r="154" spans="2:16" ht="15.75">
      <c r="B154" s="598"/>
      <c r="C154" s="598"/>
      <c r="D154" s="598"/>
      <c r="E154" s="598"/>
      <c r="F154" s="598"/>
      <c r="G154" s="598"/>
      <c r="H154" s="598"/>
      <c r="I154" s="598"/>
      <c r="J154" s="598"/>
      <c r="K154" s="599"/>
      <c r="L154" s="599"/>
      <c r="M154" s="599"/>
      <c r="N154" s="598"/>
      <c r="O154" s="598"/>
      <c r="P154" s="598"/>
    </row>
    <row r="155" spans="2:16" ht="15.75">
      <c r="B155" s="598"/>
      <c r="C155" s="598"/>
      <c r="D155" s="598"/>
      <c r="E155" s="598"/>
      <c r="F155" s="598"/>
      <c r="G155" s="598"/>
      <c r="H155" s="598"/>
      <c r="I155" s="598"/>
      <c r="J155" s="598"/>
      <c r="K155" s="599"/>
      <c r="L155" s="599"/>
      <c r="M155" s="599"/>
      <c r="N155" s="598"/>
      <c r="O155" s="598"/>
      <c r="P155" s="598"/>
    </row>
    <row r="156" spans="2:16" ht="15.75">
      <c r="B156" s="598"/>
      <c r="C156" s="598"/>
      <c r="D156" s="598"/>
      <c r="E156" s="598"/>
      <c r="F156" s="598"/>
      <c r="G156" s="598"/>
      <c r="H156" s="598"/>
      <c r="I156" s="598"/>
      <c r="J156" s="598"/>
      <c r="K156" s="599"/>
      <c r="L156" s="599"/>
      <c r="M156" s="599"/>
      <c r="N156" s="598"/>
      <c r="O156" s="598"/>
      <c r="P156" s="598"/>
    </row>
    <row r="157" spans="2:16" ht="15.75">
      <c r="B157" s="598"/>
      <c r="C157" s="598"/>
      <c r="D157" s="598"/>
      <c r="E157" s="598"/>
      <c r="F157" s="598"/>
      <c r="G157" s="598"/>
      <c r="H157" s="598"/>
      <c r="I157" s="598"/>
      <c r="J157" s="598"/>
      <c r="K157" s="599"/>
      <c r="L157" s="599"/>
      <c r="M157" s="599"/>
      <c r="N157" s="598"/>
      <c r="O157" s="598"/>
      <c r="P157" s="598"/>
    </row>
    <row r="158" spans="2:16" ht="15.75">
      <c r="B158" s="598"/>
      <c r="C158" s="598"/>
      <c r="D158" s="598"/>
      <c r="E158" s="598"/>
      <c r="F158" s="598"/>
      <c r="G158" s="598"/>
      <c r="H158" s="598"/>
      <c r="I158" s="598"/>
      <c r="J158" s="598"/>
      <c r="K158" s="599"/>
      <c r="L158" s="599"/>
      <c r="M158" s="599"/>
      <c r="N158" s="598"/>
      <c r="O158" s="598"/>
      <c r="P158" s="598"/>
    </row>
    <row r="159" spans="2:16" ht="15.75">
      <c r="B159" s="598"/>
      <c r="C159" s="598"/>
      <c r="D159" s="598"/>
      <c r="E159" s="598"/>
      <c r="F159" s="598"/>
      <c r="G159" s="598"/>
      <c r="H159" s="598"/>
      <c r="I159" s="598"/>
      <c r="J159" s="598"/>
      <c r="K159" s="599"/>
      <c r="L159" s="599"/>
      <c r="M159" s="599"/>
      <c r="N159" s="598"/>
      <c r="O159" s="598"/>
      <c r="P159" s="598"/>
    </row>
  </sheetData>
  <sheetProtection selectLockedCells="1" selectUnlockedCells="1"/>
  <mergeCells count="3">
    <mergeCell ref="A2:A3"/>
    <mergeCell ref="B2:M2"/>
    <mergeCell ref="N2:N3"/>
  </mergeCells>
  <printOptions horizontalCentered="1" verticalCentered="1"/>
  <pageMargins left="0.07847222222222222" right="0" top="0.5118055555555556" bottom="0.3541666666666667" header="0.15763888888888888" footer="0.5118055555555555"/>
  <pageSetup horizontalDpi="300" verticalDpi="300" orientation="landscape" paperSize="9" scale="70"/>
  <headerFooter alignWithMargins="0">
    <oddHeader>&amp;L&amp;"Arial,Normál"Nagykinizs  Község  Önkormányzata&amp;C&amp;"Arial,Félkövér"&amp;13ELŐIRÁNYZAT-FELHASZNÁLÁSI  ÜTEMTERV
Válságköltségvetés fordulónapja: 2013.09.15.&amp;R&amp;"Times New Roman CE,Félkövér" 9&amp;"Arial,Normál".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D20"/>
  <sheetViews>
    <sheetView showGridLines="0" tabSelected="1" workbookViewId="0" topLeftCell="A1">
      <selection activeCell="C3" sqref="C3"/>
    </sheetView>
  </sheetViews>
  <sheetFormatPr defaultColWidth="8.796875" defaultRowHeight="15"/>
  <cols>
    <col min="1" max="1" width="43.19921875" style="437" customWidth="1"/>
    <col min="2" max="4" width="17.59765625" style="437" customWidth="1"/>
    <col min="5" max="16384" width="9" style="437" customWidth="1"/>
  </cols>
  <sheetData>
    <row r="1" spans="1:4" s="601" customFormat="1" ht="18.75">
      <c r="A1" s="600"/>
      <c r="B1" s="600"/>
      <c r="C1" s="600"/>
      <c r="D1" s="600"/>
    </row>
    <row r="2" s="601" customFormat="1" ht="13.5" customHeight="1"/>
    <row r="3" spans="1:4" s="601" customFormat="1" ht="19.5" customHeight="1">
      <c r="A3" s="602" t="s">
        <v>530</v>
      </c>
      <c r="B3" s="442" t="s">
        <v>142</v>
      </c>
      <c r="C3" s="442" t="s">
        <v>531</v>
      </c>
      <c r="D3" s="443" t="s">
        <v>469</v>
      </c>
    </row>
    <row r="4" spans="1:4" s="601" customFormat="1" ht="29.25" customHeight="1">
      <c r="A4" s="602"/>
      <c r="B4" s="442"/>
      <c r="C4" s="442"/>
      <c r="D4" s="443"/>
    </row>
    <row r="5" spans="1:4" s="606" customFormat="1" ht="52.5" customHeight="1">
      <c r="A5" s="603" t="s">
        <v>532</v>
      </c>
      <c r="B5" s="604">
        <v>5139</v>
      </c>
      <c r="C5" s="604">
        <v>3771</v>
      </c>
      <c r="D5" s="605">
        <v>1196</v>
      </c>
    </row>
    <row r="6" spans="1:4" s="606" customFormat="1" ht="30" customHeight="1">
      <c r="A6" s="607" t="s">
        <v>533</v>
      </c>
      <c r="B6" s="608">
        <v>0</v>
      </c>
      <c r="C6" s="608">
        <v>0</v>
      </c>
      <c r="D6" s="605">
        <v>0</v>
      </c>
    </row>
    <row r="7" spans="1:4" s="606" customFormat="1" ht="30" customHeight="1">
      <c r="A7" s="607" t="s">
        <v>534</v>
      </c>
      <c r="B7" s="608">
        <v>0</v>
      </c>
      <c r="C7" s="608">
        <v>172</v>
      </c>
      <c r="D7" s="605">
        <v>0</v>
      </c>
    </row>
    <row r="8" spans="1:4" s="606" customFormat="1" ht="30" customHeight="1">
      <c r="A8" s="607" t="s">
        <v>535</v>
      </c>
      <c r="B8" s="608">
        <v>0</v>
      </c>
      <c r="C8" s="608">
        <v>0</v>
      </c>
      <c r="D8" s="605">
        <v>0</v>
      </c>
    </row>
    <row r="9" spans="1:4" s="606" customFormat="1" ht="30" customHeight="1">
      <c r="A9" s="609"/>
      <c r="B9" s="608"/>
      <c r="C9" s="608"/>
      <c r="D9" s="605"/>
    </row>
    <row r="10" spans="1:4" s="606" customFormat="1" ht="30" customHeight="1">
      <c r="A10" s="609"/>
      <c r="B10" s="608"/>
      <c r="C10" s="608"/>
      <c r="D10" s="605"/>
    </row>
    <row r="11" spans="1:4" s="601" customFormat="1" ht="30" customHeight="1">
      <c r="A11" s="610" t="s">
        <v>536</v>
      </c>
      <c r="B11" s="611">
        <f>SUM(B5:B10)</f>
        <v>5139</v>
      </c>
      <c r="C11" s="611">
        <f>SUM(C5:C10)</f>
        <v>3943</v>
      </c>
      <c r="D11" s="612">
        <f>SUM(D5:D10)</f>
        <v>1196</v>
      </c>
    </row>
    <row r="12" spans="1:4" s="606" customFormat="1" ht="19.5" customHeight="1">
      <c r="A12" s="613"/>
      <c r="B12" s="614"/>
      <c r="C12" s="614"/>
      <c r="D12" s="614"/>
    </row>
    <row r="13" spans="1:4" ht="16.5">
      <c r="A13" s="2"/>
      <c r="B13" s="2"/>
      <c r="C13" s="2"/>
      <c r="D13" s="2"/>
    </row>
    <row r="14" spans="1:4" s="601" customFormat="1" ht="21.75" customHeight="1">
      <c r="A14" s="602" t="s">
        <v>537</v>
      </c>
      <c r="B14" s="442" t="s">
        <v>538</v>
      </c>
      <c r="C14" s="442" t="s">
        <v>531</v>
      </c>
      <c r="D14" s="443" t="s">
        <v>469</v>
      </c>
    </row>
    <row r="15" spans="1:4" s="601" customFormat="1" ht="33.75" customHeight="1">
      <c r="A15" s="602"/>
      <c r="B15" s="442"/>
      <c r="C15" s="442"/>
      <c r="D15" s="443"/>
    </row>
    <row r="16" spans="1:4" s="606" customFormat="1" ht="30" customHeight="1">
      <c r="A16" s="609" t="s">
        <v>539</v>
      </c>
      <c r="B16" s="608">
        <v>0</v>
      </c>
      <c r="C16" s="608">
        <v>0</v>
      </c>
      <c r="D16" s="605">
        <v>0</v>
      </c>
    </row>
    <row r="17" spans="1:4" s="606" customFormat="1" ht="30" customHeight="1">
      <c r="A17" s="615" t="s">
        <v>540</v>
      </c>
      <c r="B17" s="608">
        <v>0</v>
      </c>
      <c r="C17" s="608">
        <v>0</v>
      </c>
      <c r="D17" s="605">
        <v>0</v>
      </c>
    </row>
    <row r="18" spans="1:4" s="606" customFormat="1" ht="30" customHeight="1">
      <c r="A18" s="607" t="s">
        <v>535</v>
      </c>
      <c r="B18" s="608">
        <v>0</v>
      </c>
      <c r="C18" s="608">
        <v>0</v>
      </c>
      <c r="D18" s="605">
        <v>0</v>
      </c>
    </row>
    <row r="19" spans="1:4" s="606" customFormat="1" ht="30" customHeight="1">
      <c r="A19" s="609"/>
      <c r="B19" s="608"/>
      <c r="C19" s="608"/>
      <c r="D19" s="605"/>
    </row>
    <row r="20" spans="1:4" s="606" customFormat="1" ht="30" customHeight="1">
      <c r="A20" s="610" t="s">
        <v>541</v>
      </c>
      <c r="B20" s="611">
        <f>SUM(B16:B19)</f>
        <v>0</v>
      </c>
      <c r="C20" s="611">
        <f>SUM(C16:C19)</f>
        <v>0</v>
      </c>
      <c r="D20" s="612">
        <f>SUM(D16:D19)</f>
        <v>0</v>
      </c>
    </row>
  </sheetData>
  <sheetProtection selectLockedCells="1" selectUnlockedCells="1"/>
  <mergeCells count="9">
    <mergeCell ref="A1:D1"/>
    <mergeCell ref="A3:A4"/>
    <mergeCell ref="B3:B4"/>
    <mergeCell ref="C3:C4"/>
    <mergeCell ref="D3:D4"/>
    <mergeCell ref="A14:A15"/>
    <mergeCell ref="B14:B15"/>
    <mergeCell ref="C14:C15"/>
    <mergeCell ref="D14:D15"/>
  </mergeCells>
  <printOptions horizontalCentered="1"/>
  <pageMargins left="0.43333333333333335" right="0.43333333333333335" top="1.5750000000000002" bottom="0.9840277777777777" header="0.5118055555555555" footer="0.5118055555555555"/>
  <pageSetup horizontalDpi="300" verticalDpi="300" orientation="portrait" paperSize="9" scale="85"/>
  <headerFooter alignWithMargins="0">
    <oddHeader>&amp;L&amp;"Arial,Félkövér"Nagykinizs Község  Önkormányzata&amp;C&amp;"Arial,Félkövér"&amp;14PÉNZESZKÖZÁTADÁSOK 
Válságköltségvetés fordulónapja:
2013.09.15.&amp;R&amp;"Arial,Normál"10.sz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J60"/>
  <sheetViews>
    <sheetView showGridLines="0" workbookViewId="0" topLeftCell="A1">
      <selection activeCell="J41" sqref="J41"/>
    </sheetView>
  </sheetViews>
  <sheetFormatPr defaultColWidth="8.796875" defaultRowHeight="15"/>
  <cols>
    <col min="1" max="1" width="5.3984375" style="13" customWidth="1"/>
    <col min="2" max="2" width="40.5" style="13" customWidth="1"/>
    <col min="3" max="5" width="15.59765625" style="13" customWidth="1"/>
    <col min="6" max="6" width="6.3984375" style="13" customWidth="1"/>
    <col min="7" max="7" width="38.3984375" style="13" customWidth="1"/>
    <col min="8" max="10" width="15.59765625" style="13" customWidth="1"/>
    <col min="11" max="16384" width="9" style="13" customWidth="1"/>
  </cols>
  <sheetData>
    <row r="1" spans="1:10" ht="27" customHeight="1">
      <c r="A1" s="14" t="s">
        <v>47</v>
      </c>
      <c r="B1" s="15" t="s">
        <v>48</v>
      </c>
      <c r="C1" s="16" t="s">
        <v>49</v>
      </c>
      <c r="D1" s="16" t="s">
        <v>50</v>
      </c>
      <c r="E1" s="17" t="s">
        <v>51</v>
      </c>
      <c r="F1" s="14" t="s">
        <v>47</v>
      </c>
      <c r="G1" s="15" t="s">
        <v>52</v>
      </c>
      <c r="H1" s="16" t="s">
        <v>49</v>
      </c>
      <c r="I1" s="16" t="s">
        <v>53</v>
      </c>
      <c r="J1" s="17" t="s">
        <v>51</v>
      </c>
    </row>
    <row r="2" spans="1:10" ht="36" customHeight="1">
      <c r="A2" s="14"/>
      <c r="B2" s="15"/>
      <c r="C2" s="16"/>
      <c r="D2" s="16"/>
      <c r="E2" s="17"/>
      <c r="F2" s="14"/>
      <c r="G2" s="15"/>
      <c r="H2" s="16"/>
      <c r="I2" s="16"/>
      <c r="J2" s="17"/>
    </row>
    <row r="3" spans="1:10" s="22" customFormat="1" ht="13.5" customHeight="1">
      <c r="A3" s="18">
        <v>1</v>
      </c>
      <c r="B3" s="19">
        <v>2</v>
      </c>
      <c r="C3" s="20">
        <v>3</v>
      </c>
      <c r="D3" s="20">
        <v>4</v>
      </c>
      <c r="E3" s="20">
        <v>5</v>
      </c>
      <c r="F3" s="18">
        <v>1</v>
      </c>
      <c r="G3" s="19">
        <v>2</v>
      </c>
      <c r="H3" s="21">
        <v>3</v>
      </c>
      <c r="I3" s="18">
        <v>4</v>
      </c>
      <c r="J3" s="20">
        <v>5</v>
      </c>
    </row>
    <row r="4" spans="1:10" s="29" customFormat="1" ht="21.75" customHeight="1">
      <c r="A4" s="23"/>
      <c r="B4" s="24" t="s">
        <v>54</v>
      </c>
      <c r="C4" s="25">
        <v>850</v>
      </c>
      <c r="D4" s="25">
        <v>653</v>
      </c>
      <c r="E4" s="26">
        <v>199</v>
      </c>
      <c r="F4" s="27"/>
      <c r="G4" s="24" t="s">
        <v>55</v>
      </c>
      <c r="H4" s="28">
        <v>27859</v>
      </c>
      <c r="I4" s="28">
        <v>18623</v>
      </c>
      <c r="J4" s="26">
        <v>9236</v>
      </c>
    </row>
    <row r="5" spans="1:10" s="29" customFormat="1" ht="21.75" customHeight="1">
      <c r="A5" s="23"/>
      <c r="B5" s="24" t="s">
        <v>56</v>
      </c>
      <c r="C5" s="30">
        <v>439</v>
      </c>
      <c r="D5" s="30">
        <v>187</v>
      </c>
      <c r="E5" s="26">
        <v>252</v>
      </c>
      <c r="F5" s="27"/>
      <c r="G5" s="24" t="s">
        <v>57</v>
      </c>
      <c r="H5" s="28">
        <v>4077</v>
      </c>
      <c r="I5" s="28">
        <v>3212</v>
      </c>
      <c r="J5" s="26">
        <v>865</v>
      </c>
    </row>
    <row r="6" spans="1:10" s="29" customFormat="1" ht="21.75" customHeight="1">
      <c r="A6" s="31"/>
      <c r="B6" s="32" t="s">
        <v>58</v>
      </c>
      <c r="C6" s="30">
        <v>0</v>
      </c>
      <c r="D6" s="30">
        <v>0</v>
      </c>
      <c r="E6" s="26">
        <v>0</v>
      </c>
      <c r="F6" s="27"/>
      <c r="G6" s="24" t="s">
        <v>59</v>
      </c>
      <c r="H6" s="28">
        <v>12387</v>
      </c>
      <c r="I6" s="28">
        <v>11472</v>
      </c>
      <c r="J6" s="26">
        <v>915</v>
      </c>
    </row>
    <row r="7" spans="1:10" s="34" customFormat="1" ht="21.75" customHeight="1">
      <c r="A7" s="31"/>
      <c r="B7" s="32" t="s">
        <v>60</v>
      </c>
      <c r="C7" s="30">
        <v>0</v>
      </c>
      <c r="D7" s="30">
        <v>15</v>
      </c>
      <c r="E7" s="26">
        <v>0</v>
      </c>
      <c r="F7" s="33"/>
      <c r="G7" s="32" t="s">
        <v>61</v>
      </c>
      <c r="H7" s="28">
        <v>0</v>
      </c>
      <c r="I7" s="28">
        <v>0</v>
      </c>
      <c r="J7" s="26">
        <v>0</v>
      </c>
    </row>
    <row r="8" spans="1:10" s="34" customFormat="1" ht="27" customHeight="1">
      <c r="A8" s="31"/>
      <c r="B8" s="32" t="s">
        <v>62</v>
      </c>
      <c r="C8" s="30">
        <v>0</v>
      </c>
      <c r="D8" s="30">
        <v>0</v>
      </c>
      <c r="E8" s="26">
        <v>0</v>
      </c>
      <c r="F8" s="33"/>
      <c r="G8" s="35" t="s">
        <v>63</v>
      </c>
      <c r="H8" s="28">
        <v>16908</v>
      </c>
      <c r="I8" s="28">
        <v>13378</v>
      </c>
      <c r="J8" s="26">
        <v>3530</v>
      </c>
    </row>
    <row r="9" spans="1:10" s="34" customFormat="1" ht="29.25" customHeight="1">
      <c r="A9" s="36" t="s">
        <v>64</v>
      </c>
      <c r="B9" s="37" t="s">
        <v>65</v>
      </c>
      <c r="C9" s="38">
        <f>SUM(C4:C8)</f>
        <v>1289</v>
      </c>
      <c r="D9" s="38">
        <f>SUM(D4:D8)</f>
        <v>855</v>
      </c>
      <c r="E9" s="39">
        <f>SUM(E4:E8)</f>
        <v>451</v>
      </c>
      <c r="F9" s="40"/>
      <c r="G9" s="35" t="s">
        <v>66</v>
      </c>
      <c r="H9" s="28">
        <v>0</v>
      </c>
      <c r="I9" s="28">
        <v>0</v>
      </c>
      <c r="J9" s="26">
        <v>0</v>
      </c>
    </row>
    <row r="10" spans="1:10" s="42" customFormat="1" ht="21.75" customHeight="1">
      <c r="A10" s="36"/>
      <c r="B10" s="32" t="s">
        <v>67</v>
      </c>
      <c r="C10" s="38">
        <v>0</v>
      </c>
      <c r="D10" s="38">
        <v>210</v>
      </c>
      <c r="E10" s="39">
        <v>0</v>
      </c>
      <c r="F10" s="41"/>
      <c r="G10" s="35" t="s">
        <v>68</v>
      </c>
      <c r="H10" s="28">
        <v>0</v>
      </c>
      <c r="I10" s="28">
        <v>0</v>
      </c>
      <c r="J10" s="26">
        <v>0</v>
      </c>
    </row>
    <row r="11" spans="1:10" s="42" customFormat="1" ht="24" customHeight="1">
      <c r="A11" s="36"/>
      <c r="B11" s="32" t="s">
        <v>69</v>
      </c>
      <c r="C11" s="38">
        <v>0</v>
      </c>
      <c r="D11" s="38">
        <v>47</v>
      </c>
      <c r="E11" s="39">
        <v>0</v>
      </c>
      <c r="F11" s="41"/>
      <c r="G11" s="35" t="s">
        <v>70</v>
      </c>
      <c r="H11" s="28">
        <v>0</v>
      </c>
      <c r="I11" s="28">
        <v>0</v>
      </c>
      <c r="J11" s="26">
        <v>0</v>
      </c>
    </row>
    <row r="12" spans="1:10" s="42" customFormat="1" ht="30" customHeight="1">
      <c r="A12" s="36"/>
      <c r="B12" s="32" t="s">
        <v>71</v>
      </c>
      <c r="C12" s="38">
        <v>0</v>
      </c>
      <c r="D12" s="38">
        <v>3</v>
      </c>
      <c r="E12" s="39">
        <v>0</v>
      </c>
      <c r="F12" s="41"/>
      <c r="G12" s="35" t="s">
        <v>72</v>
      </c>
      <c r="H12" s="28">
        <v>0</v>
      </c>
      <c r="I12" s="28">
        <v>-51</v>
      </c>
      <c r="J12" s="26">
        <v>0</v>
      </c>
    </row>
    <row r="13" spans="1:10" s="42" customFormat="1" ht="21.75" customHeight="1">
      <c r="A13" s="36"/>
      <c r="B13" s="32" t="s">
        <v>73</v>
      </c>
      <c r="C13" s="38">
        <v>300</v>
      </c>
      <c r="D13" s="38">
        <v>149</v>
      </c>
      <c r="E13" s="39">
        <v>0</v>
      </c>
      <c r="F13" s="41"/>
      <c r="G13" s="35"/>
      <c r="H13" s="38"/>
      <c r="I13" s="38"/>
      <c r="J13" s="39"/>
    </row>
    <row r="14" spans="1:10" s="42" customFormat="1" ht="21.75" customHeight="1">
      <c r="A14" s="36" t="s">
        <v>74</v>
      </c>
      <c r="B14" s="43" t="s">
        <v>75</v>
      </c>
      <c r="C14" s="38">
        <f>SUM(C10:C13)</f>
        <v>300</v>
      </c>
      <c r="D14" s="38">
        <f>SUM(D10:D13)</f>
        <v>409</v>
      </c>
      <c r="E14" s="39">
        <v>300</v>
      </c>
      <c r="F14" s="41"/>
      <c r="G14" s="43"/>
      <c r="H14" s="38"/>
      <c r="I14" s="38"/>
      <c r="J14" s="39"/>
    </row>
    <row r="15" spans="1:10" s="42" customFormat="1" ht="21.75" customHeight="1">
      <c r="A15" s="44" t="s">
        <v>76</v>
      </c>
      <c r="B15" s="45" t="s">
        <v>77</v>
      </c>
      <c r="C15" s="46">
        <f>C9+C14</f>
        <v>1589</v>
      </c>
      <c r="D15" s="46">
        <f>D9+D14</f>
        <v>1264</v>
      </c>
      <c r="E15" s="39">
        <f>E9+E14</f>
        <v>751</v>
      </c>
      <c r="F15" s="40"/>
      <c r="G15" s="43" t="s">
        <v>78</v>
      </c>
      <c r="H15" s="38">
        <f>SUM(H4:H14)</f>
        <v>61231</v>
      </c>
      <c r="I15" s="38">
        <f>SUM(I4:I14)</f>
        <v>46634</v>
      </c>
      <c r="J15" s="39">
        <f>SUM(J4:J14)</f>
        <v>14546</v>
      </c>
    </row>
    <row r="16" spans="1:10" s="42" customFormat="1" ht="21.75" customHeight="1">
      <c r="A16" s="36" t="s">
        <v>79</v>
      </c>
      <c r="B16" s="43" t="s">
        <v>80</v>
      </c>
      <c r="C16" s="47">
        <v>0</v>
      </c>
      <c r="D16" s="47">
        <v>0</v>
      </c>
      <c r="E16" s="39">
        <v>0</v>
      </c>
      <c r="F16" s="40"/>
      <c r="G16" s="32"/>
      <c r="H16" s="30"/>
      <c r="I16" s="30"/>
      <c r="J16" s="26"/>
    </row>
    <row r="17" spans="1:10" s="42" customFormat="1" ht="21.75" customHeight="1">
      <c r="A17" s="36"/>
      <c r="B17" s="32" t="s">
        <v>81</v>
      </c>
      <c r="C17" s="47">
        <v>15824</v>
      </c>
      <c r="D17" s="38">
        <v>11645</v>
      </c>
      <c r="E17" s="38">
        <v>4179</v>
      </c>
      <c r="F17" s="40"/>
      <c r="G17" s="32"/>
      <c r="H17" s="30"/>
      <c r="I17" s="30"/>
      <c r="J17" s="26"/>
    </row>
    <row r="18" spans="1:10" s="42" customFormat="1" ht="21.75" customHeight="1">
      <c r="A18" s="36"/>
      <c r="B18" s="32" t="s">
        <v>82</v>
      </c>
      <c r="C18" s="47">
        <v>11439</v>
      </c>
      <c r="D18" s="47">
        <v>7475</v>
      </c>
      <c r="E18" s="39">
        <v>3964</v>
      </c>
      <c r="F18" s="40"/>
      <c r="G18" s="32"/>
      <c r="H18" s="30"/>
      <c r="I18" s="30"/>
      <c r="J18" s="26"/>
    </row>
    <row r="19" spans="1:10" s="42" customFormat="1" ht="21.75" customHeight="1">
      <c r="A19" s="36"/>
      <c r="B19" s="32" t="s">
        <v>83</v>
      </c>
      <c r="C19" s="47">
        <v>0</v>
      </c>
      <c r="D19" s="47">
        <v>0</v>
      </c>
      <c r="E19" s="39">
        <v>0</v>
      </c>
      <c r="F19" s="40"/>
      <c r="G19" s="32"/>
      <c r="H19" s="30"/>
      <c r="I19" s="30"/>
      <c r="J19" s="26"/>
    </row>
    <row r="20" spans="1:10" s="42" customFormat="1" ht="21.75" customHeight="1">
      <c r="A20" s="36"/>
      <c r="B20" s="32" t="s">
        <v>84</v>
      </c>
      <c r="C20" s="38">
        <v>5430</v>
      </c>
      <c r="D20" s="38">
        <v>3922</v>
      </c>
      <c r="E20" s="39">
        <v>1508</v>
      </c>
      <c r="F20" s="40"/>
      <c r="G20" s="32"/>
      <c r="H20" s="30"/>
      <c r="I20" s="30"/>
      <c r="J20" s="26"/>
    </row>
    <row r="21" spans="1:10" s="42" customFormat="1" ht="21.75" customHeight="1">
      <c r="A21" s="36" t="s">
        <v>85</v>
      </c>
      <c r="B21" s="43" t="s">
        <v>86</v>
      </c>
      <c r="C21" s="47">
        <f>SUM(C17:C20)</f>
        <v>32693</v>
      </c>
      <c r="D21" s="38">
        <f>SUM(D17:D20)</f>
        <v>23042</v>
      </c>
      <c r="E21" s="39">
        <f>SUM(E17:E20)</f>
        <v>9651</v>
      </c>
      <c r="F21" s="40"/>
      <c r="G21" s="32"/>
      <c r="H21" s="30"/>
      <c r="I21" s="30"/>
      <c r="J21" s="26"/>
    </row>
    <row r="22" spans="1:10" s="42" customFormat="1" ht="21.75" customHeight="1">
      <c r="A22" s="31"/>
      <c r="B22" s="32" t="s">
        <v>87</v>
      </c>
      <c r="C22" s="30">
        <v>0</v>
      </c>
      <c r="D22" s="30">
        <v>0</v>
      </c>
      <c r="E22" s="26">
        <v>0</v>
      </c>
      <c r="F22" s="40"/>
      <c r="G22" s="32" t="s">
        <v>88</v>
      </c>
      <c r="H22" s="30">
        <v>17436</v>
      </c>
      <c r="I22" s="30">
        <v>17436</v>
      </c>
      <c r="J22" s="48">
        <v>10187</v>
      </c>
    </row>
    <row r="23" spans="1:10" s="42" customFormat="1" ht="27" customHeight="1">
      <c r="A23" s="31"/>
      <c r="B23" s="32" t="s">
        <v>89</v>
      </c>
      <c r="C23" s="30">
        <v>0</v>
      </c>
      <c r="D23" s="30">
        <v>0</v>
      </c>
      <c r="E23" s="26">
        <v>0</v>
      </c>
      <c r="F23" s="41"/>
      <c r="G23" s="32" t="s">
        <v>90</v>
      </c>
      <c r="H23" s="28">
        <v>0</v>
      </c>
      <c r="I23" s="28">
        <v>0</v>
      </c>
      <c r="J23" s="26">
        <v>0</v>
      </c>
    </row>
    <row r="24" spans="1:10" s="42" customFormat="1" ht="21.75" customHeight="1">
      <c r="A24" s="31"/>
      <c r="B24" s="32" t="s">
        <v>91</v>
      </c>
      <c r="C24" s="30">
        <v>29594</v>
      </c>
      <c r="D24" s="30">
        <v>26540</v>
      </c>
      <c r="E24" s="26">
        <v>3054</v>
      </c>
      <c r="F24" s="40"/>
      <c r="G24" s="32" t="s">
        <v>92</v>
      </c>
      <c r="H24" s="30">
        <v>0</v>
      </c>
      <c r="I24" s="30">
        <v>0</v>
      </c>
      <c r="J24" s="26">
        <v>0</v>
      </c>
    </row>
    <row r="25" spans="1:10" s="42" customFormat="1" ht="21.75" customHeight="1">
      <c r="A25" s="36"/>
      <c r="B25" s="32" t="s">
        <v>93</v>
      </c>
      <c r="C25" s="28">
        <v>0</v>
      </c>
      <c r="D25" s="28">
        <v>0</v>
      </c>
      <c r="E25" s="26">
        <v>0</v>
      </c>
      <c r="F25" s="40"/>
      <c r="G25" s="35" t="s">
        <v>94</v>
      </c>
      <c r="H25" s="28">
        <v>0</v>
      </c>
      <c r="I25" s="28">
        <v>0</v>
      </c>
      <c r="J25" s="26">
        <v>0</v>
      </c>
    </row>
    <row r="26" spans="1:10" s="42" customFormat="1" ht="27.75" customHeight="1">
      <c r="A26" s="31"/>
      <c r="B26" s="32" t="s">
        <v>95</v>
      </c>
      <c r="C26" s="30">
        <v>0</v>
      </c>
      <c r="D26" s="30">
        <v>0</v>
      </c>
      <c r="E26" s="26">
        <v>0</v>
      </c>
      <c r="F26" s="41"/>
      <c r="G26" s="35" t="s">
        <v>96</v>
      </c>
      <c r="H26" s="28">
        <v>0</v>
      </c>
      <c r="I26" s="28">
        <v>0</v>
      </c>
      <c r="J26" s="26">
        <v>0</v>
      </c>
    </row>
    <row r="27" spans="1:10" s="42" customFormat="1" ht="25.5" customHeight="1">
      <c r="A27" s="31"/>
      <c r="B27" s="32" t="s">
        <v>97</v>
      </c>
      <c r="C27" s="30">
        <v>9388</v>
      </c>
      <c r="D27" s="30">
        <v>9388</v>
      </c>
      <c r="E27" s="26">
        <v>10187</v>
      </c>
      <c r="F27" s="40"/>
      <c r="G27" s="35" t="s">
        <v>98</v>
      </c>
      <c r="H27" s="28">
        <v>0</v>
      </c>
      <c r="I27" s="28">
        <v>0</v>
      </c>
      <c r="J27" s="26">
        <v>0</v>
      </c>
    </row>
    <row r="28" spans="1:10" s="42" customFormat="1" ht="25.5" customHeight="1">
      <c r="A28" s="36" t="s">
        <v>99</v>
      </c>
      <c r="B28" s="43" t="s">
        <v>100</v>
      </c>
      <c r="C28" s="47">
        <f>SUM(C22:C27)</f>
        <v>38982</v>
      </c>
      <c r="D28" s="47">
        <f>SUM(D22:D27)</f>
        <v>35928</v>
      </c>
      <c r="E28" s="39">
        <f>SUM(E22:E27)</f>
        <v>13241</v>
      </c>
      <c r="F28" s="40"/>
      <c r="G28" s="35" t="s">
        <v>101</v>
      </c>
      <c r="H28" s="28">
        <v>0</v>
      </c>
      <c r="I28" s="28">
        <v>0</v>
      </c>
      <c r="J28" s="26">
        <v>0</v>
      </c>
    </row>
    <row r="29" spans="1:10" s="42" customFormat="1" ht="25.5" customHeight="1">
      <c r="A29" s="36"/>
      <c r="B29" s="32" t="s">
        <v>102</v>
      </c>
      <c r="C29" s="30">
        <v>0</v>
      </c>
      <c r="D29" s="30">
        <v>0</v>
      </c>
      <c r="E29" s="26">
        <v>0</v>
      </c>
      <c r="F29" s="40"/>
      <c r="G29" s="35" t="s">
        <v>103</v>
      </c>
      <c r="H29" s="28">
        <v>0</v>
      </c>
      <c r="I29" s="28">
        <v>0</v>
      </c>
      <c r="J29" s="26">
        <v>0</v>
      </c>
    </row>
    <row r="30" spans="1:10" s="42" customFormat="1" ht="27.75" customHeight="1">
      <c r="A30" s="36"/>
      <c r="B30" s="32" t="s">
        <v>104</v>
      </c>
      <c r="C30" s="30">
        <v>0</v>
      </c>
      <c r="D30" s="30">
        <v>0</v>
      </c>
      <c r="E30" s="26">
        <v>0</v>
      </c>
      <c r="F30" s="40"/>
      <c r="G30" s="35" t="s">
        <v>105</v>
      </c>
      <c r="H30" s="28">
        <v>0</v>
      </c>
      <c r="I30" s="28">
        <v>0</v>
      </c>
      <c r="J30" s="26">
        <v>0</v>
      </c>
    </row>
    <row r="31" spans="1:10" s="42" customFormat="1" ht="19.5" customHeight="1">
      <c r="A31" s="36"/>
      <c r="B31" s="32" t="s">
        <v>106</v>
      </c>
      <c r="C31" s="30">
        <v>0</v>
      </c>
      <c r="D31" s="30">
        <v>0</v>
      </c>
      <c r="E31" s="26">
        <v>0</v>
      </c>
      <c r="F31" s="40"/>
      <c r="G31" s="32"/>
      <c r="H31" s="28"/>
      <c r="I31" s="28"/>
      <c r="J31" s="26"/>
    </row>
    <row r="32" spans="1:10" s="42" customFormat="1" ht="19.5" customHeight="1">
      <c r="A32" s="36" t="s">
        <v>107</v>
      </c>
      <c r="B32" s="43" t="s">
        <v>108</v>
      </c>
      <c r="C32" s="47">
        <f>SUM(C29:C31)</f>
        <v>0</v>
      </c>
      <c r="D32" s="47">
        <f>SUM(D29:D31)</f>
        <v>0</v>
      </c>
      <c r="E32" s="39">
        <f>SUM(E29:E31)</f>
        <v>0</v>
      </c>
      <c r="F32" s="41" t="s">
        <v>79</v>
      </c>
      <c r="G32" s="43" t="s">
        <v>109</v>
      </c>
      <c r="H32" s="38">
        <f>SUM(H22:H31)</f>
        <v>17436</v>
      </c>
      <c r="I32" s="38">
        <f>SUM(I22:I31)</f>
        <v>17436</v>
      </c>
      <c r="J32" s="39">
        <v>10187</v>
      </c>
    </row>
    <row r="33" spans="1:10" s="42" customFormat="1" ht="19.5" customHeight="1">
      <c r="A33" s="36"/>
      <c r="B33" s="32" t="s">
        <v>110</v>
      </c>
      <c r="C33" s="30">
        <v>0</v>
      </c>
      <c r="D33" s="30">
        <v>0</v>
      </c>
      <c r="E33" s="26">
        <v>0</v>
      </c>
      <c r="F33" s="40"/>
      <c r="G33" s="32"/>
      <c r="H33" s="28"/>
      <c r="I33" s="28"/>
      <c r="J33" s="26"/>
    </row>
    <row r="34" spans="1:10" s="42" customFormat="1" ht="19.5" customHeight="1">
      <c r="A34" s="36"/>
      <c r="B34" s="32" t="s">
        <v>111</v>
      </c>
      <c r="C34" s="30">
        <v>0</v>
      </c>
      <c r="D34" s="30">
        <v>0</v>
      </c>
      <c r="E34" s="26">
        <v>0</v>
      </c>
      <c r="F34" s="40"/>
      <c r="G34" s="32"/>
      <c r="H34" s="28"/>
      <c r="I34" s="28"/>
      <c r="J34" s="26"/>
    </row>
    <row r="35" spans="1:10" s="42" customFormat="1" ht="19.5" customHeight="1">
      <c r="A35" s="36" t="s">
        <v>112</v>
      </c>
      <c r="B35" s="43" t="s">
        <v>113</v>
      </c>
      <c r="C35" s="47">
        <f>SUM(C33:C34)</f>
        <v>0</v>
      </c>
      <c r="D35" s="47">
        <f>SUM(D33:D34)</f>
        <v>0</v>
      </c>
      <c r="E35" s="39">
        <f>SUM(E33:E34)</f>
        <v>0</v>
      </c>
      <c r="F35" s="40"/>
      <c r="G35" s="32"/>
      <c r="H35" s="28"/>
      <c r="I35" s="28"/>
      <c r="J35" s="26"/>
    </row>
    <row r="36" spans="1:10" s="42" customFormat="1" ht="20.25" customHeight="1">
      <c r="A36" s="36" t="s">
        <v>114</v>
      </c>
      <c r="B36" s="43" t="s">
        <v>115</v>
      </c>
      <c r="C36" s="47">
        <v>0</v>
      </c>
      <c r="D36" s="47">
        <v>0</v>
      </c>
      <c r="E36" s="39">
        <v>0</v>
      </c>
      <c r="F36" s="36" t="s">
        <v>85</v>
      </c>
      <c r="G36" s="43" t="s">
        <v>116</v>
      </c>
      <c r="H36" s="38">
        <v>0</v>
      </c>
      <c r="I36" s="38">
        <v>0</v>
      </c>
      <c r="J36" s="39">
        <v>0</v>
      </c>
    </row>
    <row r="37" spans="1:10" s="42" customFormat="1" ht="20.25" customHeight="1">
      <c r="A37" s="36"/>
      <c r="B37" s="43"/>
      <c r="C37" s="47"/>
      <c r="D37" s="47"/>
      <c r="E37" s="39"/>
      <c r="F37" s="36"/>
      <c r="G37" s="32" t="s">
        <v>117</v>
      </c>
      <c r="H37" s="28">
        <v>0</v>
      </c>
      <c r="I37" s="28">
        <v>0</v>
      </c>
      <c r="J37" s="26">
        <v>0</v>
      </c>
    </row>
    <row r="38" spans="1:10" s="42" customFormat="1" ht="20.25" customHeight="1">
      <c r="A38" s="36"/>
      <c r="B38" s="43"/>
      <c r="C38" s="47"/>
      <c r="D38" s="47"/>
      <c r="E38" s="39"/>
      <c r="F38" s="36"/>
      <c r="G38" s="32" t="s">
        <v>118</v>
      </c>
      <c r="H38" s="28">
        <v>0</v>
      </c>
      <c r="I38" s="28">
        <v>0</v>
      </c>
      <c r="J38" s="26">
        <v>0</v>
      </c>
    </row>
    <row r="39" spans="1:10" s="42" customFormat="1" ht="20.25" customHeight="1">
      <c r="A39" s="36"/>
      <c r="B39" s="43"/>
      <c r="C39" s="47"/>
      <c r="D39" s="47"/>
      <c r="E39" s="39"/>
      <c r="F39" s="36" t="s">
        <v>99</v>
      </c>
      <c r="G39" s="43" t="s">
        <v>119</v>
      </c>
      <c r="H39" s="38">
        <f>SUM(H37:H38)</f>
        <v>0</v>
      </c>
      <c r="I39" s="38">
        <f>SUM(I37:I38)</f>
        <v>0</v>
      </c>
      <c r="J39" s="39">
        <f>SUM(J37:J38)</f>
        <v>0</v>
      </c>
    </row>
    <row r="40" spans="1:10" s="42" customFormat="1" ht="20.25" customHeight="1">
      <c r="A40" s="36"/>
      <c r="B40" s="43"/>
      <c r="C40" s="47"/>
      <c r="D40" s="47"/>
      <c r="E40" s="39"/>
      <c r="F40" s="36" t="s">
        <v>107</v>
      </c>
      <c r="G40" s="43" t="s">
        <v>120</v>
      </c>
      <c r="H40" s="38">
        <v>0</v>
      </c>
      <c r="I40" s="38">
        <v>0</v>
      </c>
      <c r="J40" s="39">
        <v>0</v>
      </c>
    </row>
    <row r="41" spans="1:10" s="42" customFormat="1" ht="20.25" customHeight="1">
      <c r="A41" s="49" t="s">
        <v>121</v>
      </c>
      <c r="B41" s="50" t="s">
        <v>122</v>
      </c>
      <c r="C41" s="51">
        <f>C15+C16+C21+C28+C32+C35+C36</f>
        <v>73264</v>
      </c>
      <c r="D41" s="51">
        <f>D15+D16+D21+D28+D32+D35+D36</f>
        <v>60234</v>
      </c>
      <c r="E41" s="39">
        <f>E15+E16+E21+E28+E32+E35+E36</f>
        <v>23643</v>
      </c>
      <c r="F41" s="52" t="s">
        <v>112</v>
      </c>
      <c r="G41" s="50" t="s">
        <v>123</v>
      </c>
      <c r="H41" s="51">
        <f>H15+H32+H36+H39+H40</f>
        <v>78667</v>
      </c>
      <c r="I41" s="51">
        <f>I15+I32+I36+I39+I40</f>
        <v>64070</v>
      </c>
      <c r="J41" s="39">
        <f>J15+J32+J36+J39+J40</f>
        <v>24733</v>
      </c>
    </row>
    <row r="42" spans="1:10" s="42" customFormat="1" ht="30" customHeight="1">
      <c r="A42" s="36"/>
      <c r="B42" s="43"/>
      <c r="C42" s="38"/>
      <c r="D42" s="38"/>
      <c r="E42" s="39"/>
      <c r="F42" s="41"/>
      <c r="G42" s="43"/>
      <c r="H42" s="38"/>
      <c r="I42" s="38"/>
      <c r="J42" s="39"/>
    </row>
    <row r="43" spans="1:10" s="42" customFormat="1" ht="21.75" customHeight="1">
      <c r="A43" s="31"/>
      <c r="B43" s="32" t="s">
        <v>124</v>
      </c>
      <c r="C43" s="28">
        <v>5403</v>
      </c>
      <c r="D43" s="28">
        <v>3886</v>
      </c>
      <c r="E43" s="28">
        <v>1090</v>
      </c>
      <c r="F43" s="41"/>
      <c r="G43" s="43"/>
      <c r="H43" s="38"/>
      <c r="I43" s="38"/>
      <c r="J43" s="39"/>
    </row>
    <row r="44" spans="1:10" s="42" customFormat="1" ht="21.75" customHeight="1">
      <c r="A44" s="36"/>
      <c r="B44" s="32" t="s">
        <v>125</v>
      </c>
      <c r="C44" s="28">
        <v>0</v>
      </c>
      <c r="D44" s="28">
        <v>0</v>
      </c>
      <c r="E44" s="26">
        <v>0</v>
      </c>
      <c r="F44" s="41"/>
      <c r="G44" s="43"/>
      <c r="H44" s="28"/>
      <c r="I44" s="28"/>
      <c r="J44" s="26"/>
    </row>
    <row r="45" spans="1:10" s="55" customFormat="1" ht="28.5" customHeight="1">
      <c r="A45" s="53" t="s">
        <v>126</v>
      </c>
      <c r="B45" s="54" t="s">
        <v>127</v>
      </c>
      <c r="C45" s="39">
        <v>5403</v>
      </c>
      <c r="D45" s="39">
        <v>3886</v>
      </c>
      <c r="E45" s="39">
        <v>1090</v>
      </c>
      <c r="F45" s="36"/>
      <c r="G45" s="37"/>
      <c r="H45" s="38"/>
      <c r="I45" s="38"/>
      <c r="J45" s="39"/>
    </row>
    <row r="46" spans="1:10" s="34" customFormat="1" ht="31.5" customHeight="1">
      <c r="A46" s="31"/>
      <c r="B46" s="35" t="s">
        <v>128</v>
      </c>
      <c r="C46" s="28">
        <v>0</v>
      </c>
      <c r="D46" s="28">
        <v>0</v>
      </c>
      <c r="E46" s="26">
        <v>0</v>
      </c>
      <c r="F46" s="36"/>
      <c r="G46" s="35" t="s">
        <v>129</v>
      </c>
      <c r="H46" s="28">
        <v>0</v>
      </c>
      <c r="I46" s="28">
        <v>0</v>
      </c>
      <c r="J46" s="26">
        <v>0</v>
      </c>
    </row>
    <row r="47" spans="1:10" s="58" customFormat="1" ht="33" customHeight="1">
      <c r="A47" s="31"/>
      <c r="B47" s="35" t="s">
        <v>130</v>
      </c>
      <c r="C47" s="28">
        <v>0</v>
      </c>
      <c r="D47" s="28">
        <v>0</v>
      </c>
      <c r="E47" s="26">
        <v>0</v>
      </c>
      <c r="F47" s="56"/>
      <c r="G47" s="35" t="s">
        <v>131</v>
      </c>
      <c r="H47" s="56">
        <v>0</v>
      </c>
      <c r="I47" s="56">
        <v>0</v>
      </c>
      <c r="J47" s="57">
        <v>0</v>
      </c>
    </row>
    <row r="48" spans="1:10" s="58" customFormat="1" ht="30.75" customHeight="1">
      <c r="A48" s="53" t="s">
        <v>132</v>
      </c>
      <c r="B48" s="54" t="s">
        <v>133</v>
      </c>
      <c r="C48" s="39">
        <f>SUM(C46:C47)</f>
        <v>0</v>
      </c>
      <c r="D48" s="39">
        <f>SUM(D46:D47)</f>
        <v>0</v>
      </c>
      <c r="E48" s="39">
        <f>SUM(E46:E47)</f>
        <v>0</v>
      </c>
      <c r="F48" s="59" t="s">
        <v>114</v>
      </c>
      <c r="G48" s="54" t="s">
        <v>134</v>
      </c>
      <c r="H48" s="39">
        <f>SUM(H46:H47)</f>
        <v>0</v>
      </c>
      <c r="I48" s="39">
        <f>SUM(I46:I47)</f>
        <v>0</v>
      </c>
      <c r="J48" s="39">
        <f>SUM(J46:J47)</f>
        <v>0</v>
      </c>
    </row>
    <row r="49" spans="1:10" s="58" customFormat="1" ht="30" customHeight="1">
      <c r="A49" s="49" t="s">
        <v>135</v>
      </c>
      <c r="B49" s="50" t="s">
        <v>136</v>
      </c>
      <c r="C49" s="51">
        <f>C41+C45+C48</f>
        <v>78667</v>
      </c>
      <c r="D49" s="60">
        <f>D41+D45+D48</f>
        <v>64120</v>
      </c>
      <c r="E49" s="39">
        <f>E41+E45+E48</f>
        <v>24733</v>
      </c>
      <c r="F49" s="49" t="s">
        <v>121</v>
      </c>
      <c r="G49" s="50" t="s">
        <v>137</v>
      </c>
      <c r="H49" s="51">
        <f>H41+H48</f>
        <v>78667</v>
      </c>
      <c r="I49" s="60">
        <f>I41+I48</f>
        <v>64070</v>
      </c>
      <c r="J49" s="39">
        <f>J41+J48</f>
        <v>24733</v>
      </c>
    </row>
    <row r="50" spans="1:10" s="58" customFormat="1" ht="31.5" customHeight="1">
      <c r="A50" s="61"/>
      <c r="B50" s="50" t="s">
        <v>138</v>
      </c>
      <c r="C50" s="51">
        <v>5403</v>
      </c>
      <c r="D50" s="51">
        <v>3886</v>
      </c>
      <c r="E50" s="39">
        <v>2506</v>
      </c>
      <c r="F50" s="13"/>
      <c r="G50" s="13"/>
      <c r="H50" s="13"/>
      <c r="I50" s="13"/>
      <c r="J50" s="13"/>
    </row>
    <row r="51" spans="1:10" s="58" customFormat="1" ht="31.5" customHeight="1">
      <c r="A51" s="61"/>
      <c r="B51" s="13"/>
      <c r="C51" s="13"/>
      <c r="D51" s="13"/>
      <c r="E51" s="13"/>
      <c r="F51" s="13"/>
      <c r="G51" s="13"/>
      <c r="H51" s="13"/>
      <c r="I51" s="13"/>
      <c r="J51" s="13"/>
    </row>
    <row r="52" spans="1:10" s="62" customFormat="1" ht="31.5" customHeight="1">
      <c r="A52" s="61"/>
      <c r="B52" s="13"/>
      <c r="C52" s="13"/>
      <c r="D52" s="13"/>
      <c r="E52" s="13"/>
      <c r="F52" s="13"/>
      <c r="G52" s="13"/>
      <c r="H52" s="13"/>
      <c r="I52" s="13"/>
      <c r="J52" s="13"/>
    </row>
    <row r="53" spans="1:10" s="58" customFormat="1" ht="45.75" customHeight="1">
      <c r="A53" s="61"/>
      <c r="B53" s="13"/>
      <c r="C53" s="13"/>
      <c r="D53" s="13"/>
      <c r="E53" s="13"/>
      <c r="F53" s="13"/>
      <c r="G53" s="13"/>
      <c r="H53" s="13"/>
      <c r="I53" s="13"/>
      <c r="J53" s="13"/>
    </row>
    <row r="54" spans="1:10" s="58" customFormat="1" ht="31.5" customHeight="1">
      <c r="A54" s="61"/>
      <c r="B54" s="13"/>
      <c r="C54" s="13"/>
      <c r="D54" s="13"/>
      <c r="E54" s="13"/>
      <c r="F54" s="13"/>
      <c r="G54" s="13"/>
      <c r="H54" s="13"/>
      <c r="I54" s="13"/>
      <c r="J54" s="13"/>
    </row>
    <row r="55" spans="1:10" s="58" customFormat="1" ht="4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s="63" customFormat="1" ht="29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s="64" customFormat="1" ht="16.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s="64" customFormat="1" ht="16.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s="64" customFormat="1" ht="16.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s="64" customFormat="1" ht="16.5">
      <c r="A60" s="13"/>
      <c r="B60" s="13"/>
      <c r="C60" s="13"/>
      <c r="D60" s="13"/>
      <c r="E60" s="13"/>
      <c r="F60" s="13"/>
      <c r="G60" s="13"/>
      <c r="H60" s="13"/>
      <c r="I60" s="13"/>
      <c r="J60" s="13"/>
    </row>
  </sheetData>
  <sheetProtection selectLockedCells="1" selectUnlockedCells="1"/>
  <mergeCells count="10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rintOptions horizontalCentered="1" verticalCentered="1"/>
  <pageMargins left="0.27569444444444446" right="0.2361111111111111" top="0.6298611111111111" bottom="0.31527777777777777" header="0.19652777777777777" footer="0.5118055555555555"/>
  <pageSetup horizontalDpi="300" verticalDpi="300" orientation="portrait" paperSize="9" scale="65"/>
  <headerFooter alignWithMargins="0">
    <oddHeader>&amp;L&amp;"Arial,Normál"Nagykinizs Község  Önkormányzata&amp;C&amp;"Arial,Félkövér"&amp;16VÁLSÁGKÖLTSÉGVETÉSI MÉRLEG 
(adósságrendezés megindításának időpontja: (2013.09.15. ) &amp;R&amp;"Arial,Normál"3. számú melléklet; e Ft</oddHead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E65"/>
  <sheetViews>
    <sheetView showGridLines="0" zoomScale="80" zoomScaleNormal="80" workbookViewId="0" topLeftCell="A13">
      <selection activeCell="E25" sqref="E25"/>
    </sheetView>
  </sheetViews>
  <sheetFormatPr defaultColWidth="8.796875" defaultRowHeight="15"/>
  <cols>
    <col min="1" max="1" width="5.69921875" style="65" customWidth="1"/>
    <col min="2" max="2" width="51" style="66" customWidth="1"/>
    <col min="3" max="4" width="18.3984375" style="65" customWidth="1"/>
    <col min="5" max="5" width="21.5" style="65" customWidth="1"/>
    <col min="6" max="16384" width="9" style="65" customWidth="1"/>
  </cols>
  <sheetData>
    <row r="1" spans="1:5" ht="18" customHeight="1">
      <c r="A1" s="67"/>
      <c r="B1" s="68"/>
      <c r="C1" s="69"/>
      <c r="D1" s="69"/>
      <c r="E1" s="70" t="s">
        <v>139</v>
      </c>
    </row>
    <row r="2" spans="1:5" s="73" customFormat="1" ht="30" customHeight="1">
      <c r="A2" s="71" t="s">
        <v>140</v>
      </c>
      <c r="B2" s="72" t="s">
        <v>141</v>
      </c>
      <c r="C2" s="16" t="s">
        <v>142</v>
      </c>
      <c r="D2" s="16" t="s">
        <v>50</v>
      </c>
      <c r="E2" s="17" t="s">
        <v>143</v>
      </c>
    </row>
    <row r="3" spans="1:5" s="73" customFormat="1" ht="35.25" customHeight="1">
      <c r="A3" s="71"/>
      <c r="B3" s="72"/>
      <c r="C3" s="16"/>
      <c r="D3" s="16"/>
      <c r="E3" s="17"/>
    </row>
    <row r="4" spans="1:5" s="79" customFormat="1" ht="24.75" customHeight="1">
      <c r="A4" s="74">
        <v>1</v>
      </c>
      <c r="B4" s="75" t="s">
        <v>144</v>
      </c>
      <c r="C4" s="76">
        <v>249</v>
      </c>
      <c r="D4" s="77">
        <v>0</v>
      </c>
      <c r="E4" s="78">
        <v>249</v>
      </c>
    </row>
    <row r="5" spans="1:5" s="79" customFormat="1" ht="24.75" customHeight="1">
      <c r="A5" s="74">
        <v>2</v>
      </c>
      <c r="B5" s="75" t="s">
        <v>145</v>
      </c>
      <c r="C5" s="76">
        <v>51</v>
      </c>
      <c r="D5" s="77">
        <v>0</v>
      </c>
      <c r="E5" s="78">
        <v>51</v>
      </c>
    </row>
    <row r="6" spans="1:5" s="79" customFormat="1" ht="24.75" customHeight="1">
      <c r="A6" s="74">
        <v>3</v>
      </c>
      <c r="B6" s="75" t="s">
        <v>146</v>
      </c>
      <c r="C6" s="76">
        <v>0</v>
      </c>
      <c r="D6" s="77">
        <v>0</v>
      </c>
      <c r="E6" s="78">
        <v>0</v>
      </c>
    </row>
    <row r="7" spans="1:5" s="79" customFormat="1" ht="24.75" customHeight="1">
      <c r="A7" s="80">
        <v>4</v>
      </c>
      <c r="B7" s="81" t="s">
        <v>147</v>
      </c>
      <c r="C7" s="82">
        <v>0</v>
      </c>
      <c r="D7" s="83">
        <v>0</v>
      </c>
      <c r="E7" s="84">
        <v>0</v>
      </c>
    </row>
    <row r="8" spans="1:5" s="79" customFormat="1" ht="24.75" customHeight="1">
      <c r="A8" s="85">
        <v>5</v>
      </c>
      <c r="B8" s="81" t="s">
        <v>148</v>
      </c>
      <c r="C8" s="86">
        <v>0</v>
      </c>
      <c r="D8" s="87">
        <v>430</v>
      </c>
      <c r="E8" s="88">
        <v>0</v>
      </c>
    </row>
    <row r="9" spans="1:5" s="79" customFormat="1" ht="24.75" customHeight="1">
      <c r="A9" s="85">
        <v>6</v>
      </c>
      <c r="B9" s="81" t="s">
        <v>149</v>
      </c>
      <c r="C9" s="86">
        <v>0</v>
      </c>
      <c r="D9" s="87">
        <v>0</v>
      </c>
      <c r="E9" s="88">
        <v>0</v>
      </c>
    </row>
    <row r="10" spans="1:5" s="93" customFormat="1" ht="24.75" customHeight="1">
      <c r="A10" s="89">
        <v>7</v>
      </c>
      <c r="B10" s="90" t="s">
        <v>150</v>
      </c>
      <c r="C10" s="91">
        <f>SUM(C4:C9)</f>
        <v>300</v>
      </c>
      <c r="D10" s="91">
        <f>SUM(D4:D9)</f>
        <v>430</v>
      </c>
      <c r="E10" s="92">
        <f>SUM(E4:E9)</f>
        <v>300</v>
      </c>
    </row>
    <row r="11" spans="1:5" s="79" customFormat="1" ht="24.75" customHeight="1">
      <c r="A11" s="74">
        <v>8</v>
      </c>
      <c r="B11" s="75" t="s">
        <v>151</v>
      </c>
      <c r="C11" s="76">
        <v>550</v>
      </c>
      <c r="D11" s="77">
        <v>187</v>
      </c>
      <c r="E11" s="78">
        <v>363</v>
      </c>
    </row>
    <row r="12" spans="1:5" s="79" customFormat="1" ht="24.75" customHeight="1">
      <c r="A12" s="80">
        <v>9</v>
      </c>
      <c r="B12" s="94" t="s">
        <v>152</v>
      </c>
      <c r="C12" s="82">
        <v>0</v>
      </c>
      <c r="D12" s="83">
        <v>0</v>
      </c>
      <c r="E12" s="84">
        <v>0</v>
      </c>
    </row>
    <row r="13" spans="1:5" s="79" customFormat="1" ht="24.75" customHeight="1">
      <c r="A13" s="80">
        <v>10</v>
      </c>
      <c r="B13" s="94" t="s">
        <v>153</v>
      </c>
      <c r="C13" s="82">
        <v>300</v>
      </c>
      <c r="D13" s="83">
        <v>449</v>
      </c>
      <c r="E13" s="84">
        <v>0</v>
      </c>
    </row>
    <row r="14" spans="1:5" s="79" customFormat="1" ht="24.75" customHeight="1">
      <c r="A14" s="80">
        <v>11</v>
      </c>
      <c r="B14" s="94" t="s">
        <v>154</v>
      </c>
      <c r="C14" s="82">
        <v>0</v>
      </c>
      <c r="D14" s="83">
        <v>0</v>
      </c>
      <c r="E14" s="84">
        <v>0</v>
      </c>
    </row>
    <row r="15" spans="1:5" s="79" customFormat="1" ht="24.75" customHeight="1">
      <c r="A15" s="80">
        <v>12</v>
      </c>
      <c r="B15" s="95" t="s">
        <v>155</v>
      </c>
      <c r="C15" s="82">
        <v>0</v>
      </c>
      <c r="D15" s="83">
        <v>0</v>
      </c>
      <c r="E15" s="84">
        <v>0</v>
      </c>
    </row>
    <row r="16" spans="1:5" s="79" customFormat="1" ht="24.75" customHeight="1">
      <c r="A16" s="96">
        <v>13</v>
      </c>
      <c r="B16" s="97" t="s">
        <v>156</v>
      </c>
      <c r="C16" s="98">
        <v>850</v>
      </c>
      <c r="D16" s="98">
        <v>651</v>
      </c>
      <c r="E16" s="99">
        <v>451</v>
      </c>
    </row>
    <row r="17" spans="1:5" s="79" customFormat="1" ht="24.75" customHeight="1">
      <c r="A17" s="100">
        <v>14</v>
      </c>
      <c r="B17" s="101" t="s">
        <v>157</v>
      </c>
      <c r="C17" s="102">
        <v>439</v>
      </c>
      <c r="D17" s="103">
        <v>187</v>
      </c>
      <c r="E17" s="104">
        <v>252</v>
      </c>
    </row>
    <row r="18" spans="1:5" s="79" customFormat="1" ht="39" customHeight="1">
      <c r="A18" s="105">
        <v>15</v>
      </c>
      <c r="B18" s="106" t="s">
        <v>158</v>
      </c>
      <c r="C18" s="107">
        <v>30022</v>
      </c>
      <c r="D18" s="108">
        <v>26540</v>
      </c>
      <c r="E18" s="109">
        <v>3054</v>
      </c>
    </row>
    <row r="19" spans="1:5" s="93" customFormat="1" ht="24.75" customHeight="1">
      <c r="A19" s="110" t="s">
        <v>159</v>
      </c>
      <c r="B19" s="111" t="s">
        <v>160</v>
      </c>
      <c r="C19" s="112">
        <f>SUM(C10,C16,C17,C18)</f>
        <v>31611</v>
      </c>
      <c r="D19" s="112">
        <f>SUM(D10,D16,D17,D18)</f>
        <v>27808</v>
      </c>
      <c r="E19" s="112">
        <f>SUM(E10,E16,E17,E18)</f>
        <v>4057</v>
      </c>
    </row>
    <row r="20" spans="1:5" s="79" customFormat="1" ht="24.75" customHeight="1">
      <c r="A20" s="74">
        <v>1</v>
      </c>
      <c r="B20" s="81" t="s">
        <v>161</v>
      </c>
      <c r="C20" s="76">
        <v>0</v>
      </c>
      <c r="D20" s="77">
        <v>0</v>
      </c>
      <c r="E20" s="78">
        <v>0</v>
      </c>
    </row>
    <row r="21" spans="1:5" s="79" customFormat="1" ht="24.75" customHeight="1">
      <c r="A21" s="74">
        <v>2</v>
      </c>
      <c r="B21" s="81" t="s">
        <v>162</v>
      </c>
      <c r="C21" s="76">
        <v>0</v>
      </c>
      <c r="D21" s="77">
        <v>0</v>
      </c>
      <c r="E21" s="78">
        <v>0</v>
      </c>
    </row>
    <row r="22" spans="1:5" s="79" customFormat="1" ht="24.75" customHeight="1">
      <c r="A22" s="74">
        <v>3</v>
      </c>
      <c r="B22" s="94" t="s">
        <v>163</v>
      </c>
      <c r="C22" s="82">
        <v>0</v>
      </c>
      <c r="D22" s="83">
        <v>0</v>
      </c>
      <c r="E22" s="84">
        <v>0</v>
      </c>
    </row>
    <row r="23" spans="1:5" s="79" customFormat="1" ht="24.75" customHeight="1">
      <c r="A23" s="74">
        <v>4</v>
      </c>
      <c r="B23" s="94" t="s">
        <v>164</v>
      </c>
      <c r="C23" s="82">
        <v>0</v>
      </c>
      <c r="D23" s="83">
        <v>0</v>
      </c>
      <c r="E23" s="84">
        <v>0</v>
      </c>
    </row>
    <row r="24" spans="1:5" s="79" customFormat="1" ht="24.75" customHeight="1">
      <c r="A24" s="74">
        <v>5</v>
      </c>
      <c r="B24" s="81" t="s">
        <v>165</v>
      </c>
      <c r="C24" s="82">
        <v>0</v>
      </c>
      <c r="D24" s="83">
        <v>0</v>
      </c>
      <c r="E24" s="84">
        <v>0</v>
      </c>
    </row>
    <row r="25" spans="1:5" s="79" customFormat="1" ht="24.75" customHeight="1">
      <c r="A25" s="74">
        <v>6</v>
      </c>
      <c r="B25" s="81" t="s">
        <v>166</v>
      </c>
      <c r="C25" s="82">
        <v>9388</v>
      </c>
      <c r="D25" s="83">
        <v>9388</v>
      </c>
      <c r="E25" s="84">
        <v>10187</v>
      </c>
    </row>
    <row r="26" spans="1:5" s="79" customFormat="1" ht="30">
      <c r="A26" s="113">
        <v>7</v>
      </c>
      <c r="B26" s="114" t="s">
        <v>167</v>
      </c>
      <c r="C26" s="115">
        <v>0</v>
      </c>
      <c r="D26" s="116">
        <v>0</v>
      </c>
      <c r="E26" s="117">
        <v>0</v>
      </c>
    </row>
    <row r="27" spans="1:5" s="93" customFormat="1" ht="24.75" customHeight="1">
      <c r="A27" s="118" t="s">
        <v>79</v>
      </c>
      <c r="B27" s="119" t="s">
        <v>168</v>
      </c>
      <c r="C27" s="120">
        <f>SUM(C20:C26)</f>
        <v>9388</v>
      </c>
      <c r="D27" s="120">
        <f>SUM(D20:D26)</f>
        <v>9388</v>
      </c>
      <c r="E27" s="121">
        <f>SUM(E20:E26)</f>
        <v>10187</v>
      </c>
    </row>
    <row r="28" spans="1:5" s="79" customFormat="1" ht="24.75" customHeight="1">
      <c r="A28" s="74">
        <v>1</v>
      </c>
      <c r="B28" s="75" t="s">
        <v>169</v>
      </c>
      <c r="C28" s="76">
        <v>15824</v>
      </c>
      <c r="D28" s="77">
        <v>11645</v>
      </c>
      <c r="E28" s="78">
        <v>4179</v>
      </c>
    </row>
    <row r="29" spans="1:5" s="79" customFormat="1" ht="24.75" customHeight="1">
      <c r="A29" s="74">
        <v>2</v>
      </c>
      <c r="B29" s="75" t="s">
        <v>170</v>
      </c>
      <c r="C29" s="76">
        <v>11439</v>
      </c>
      <c r="D29" s="77">
        <v>7475</v>
      </c>
      <c r="E29" s="78">
        <v>3964</v>
      </c>
    </row>
    <row r="30" spans="1:5" s="79" customFormat="1" ht="30">
      <c r="A30" s="74">
        <v>3</v>
      </c>
      <c r="B30" s="75" t="s">
        <v>171</v>
      </c>
      <c r="C30" s="76">
        <v>0</v>
      </c>
      <c r="D30" s="77">
        <v>0</v>
      </c>
      <c r="E30" s="78">
        <v>0</v>
      </c>
    </row>
    <row r="31" spans="1:5" s="79" customFormat="1" ht="24.75" customHeight="1">
      <c r="A31" s="74">
        <v>4</v>
      </c>
      <c r="B31" s="81" t="s">
        <v>172</v>
      </c>
      <c r="C31" s="76">
        <v>5430</v>
      </c>
      <c r="D31" s="77">
        <v>3922</v>
      </c>
      <c r="E31" s="78">
        <v>1508</v>
      </c>
    </row>
    <row r="32" spans="1:5" s="79" customFormat="1" ht="32.25" customHeight="1">
      <c r="A32" s="96">
        <v>5</v>
      </c>
      <c r="B32" s="97" t="s">
        <v>173</v>
      </c>
      <c r="C32" s="98">
        <f>SUM(C28:C31)</f>
        <v>32693</v>
      </c>
      <c r="D32" s="98">
        <f>SUM(D28:D31)</f>
        <v>23042</v>
      </c>
      <c r="E32" s="99">
        <f>SUM(E28:E31)</f>
        <v>9651</v>
      </c>
    </row>
    <row r="33" spans="1:5" s="93" customFormat="1" ht="30.75" customHeight="1">
      <c r="A33" s="100">
        <v>6</v>
      </c>
      <c r="B33" s="122" t="s">
        <v>174</v>
      </c>
      <c r="C33" s="102"/>
      <c r="D33" s="103"/>
      <c r="E33" s="104"/>
    </row>
    <row r="34" spans="1:5" s="93" customFormat="1" ht="31.5" customHeight="1">
      <c r="A34" s="110" t="s">
        <v>85</v>
      </c>
      <c r="B34" s="111" t="s">
        <v>175</v>
      </c>
      <c r="C34" s="123">
        <f>C32+C33</f>
        <v>32693</v>
      </c>
      <c r="D34" s="123">
        <f>D32+D33</f>
        <v>23042</v>
      </c>
      <c r="E34" s="124">
        <f>E32+E33</f>
        <v>9651</v>
      </c>
    </row>
    <row r="35" spans="1:5" s="79" customFormat="1" ht="24.75" customHeight="1">
      <c r="A35" s="74">
        <v>1</v>
      </c>
      <c r="B35" s="81" t="s">
        <v>176</v>
      </c>
      <c r="C35" s="76">
        <v>5403</v>
      </c>
      <c r="D35" s="77">
        <v>3886</v>
      </c>
      <c r="E35" s="78">
        <v>1090</v>
      </c>
    </row>
    <row r="36" spans="1:5" s="79" customFormat="1" ht="24.75" customHeight="1">
      <c r="A36" s="80">
        <v>2</v>
      </c>
      <c r="B36" s="125" t="s">
        <v>177</v>
      </c>
      <c r="C36" s="82">
        <v>0</v>
      </c>
      <c r="D36" s="83">
        <v>0</v>
      </c>
      <c r="E36" s="84">
        <v>0</v>
      </c>
    </row>
    <row r="37" spans="1:5" s="93" customFormat="1" ht="24.75" customHeight="1">
      <c r="A37" s="126" t="s">
        <v>99</v>
      </c>
      <c r="B37" s="127" t="s">
        <v>178</v>
      </c>
      <c r="C37" s="128">
        <f>SUM(C35:C36)</f>
        <v>5403</v>
      </c>
      <c r="D37" s="128">
        <f>SUM(D35:D36)</f>
        <v>3886</v>
      </c>
      <c r="E37" s="129">
        <f>SUM(E35:E36)</f>
        <v>1090</v>
      </c>
    </row>
    <row r="38" spans="2:5" s="130" customFormat="1" ht="15.75">
      <c r="B38" s="131"/>
      <c r="C38" s="65"/>
      <c r="D38" s="65"/>
      <c r="E38" s="65"/>
    </row>
    <row r="39" spans="2:5" s="130" customFormat="1" ht="18.75">
      <c r="B39" s="131"/>
      <c r="C39" s="65"/>
      <c r="D39" s="132"/>
      <c r="E39" s="65"/>
    </row>
    <row r="40" spans="2:5" s="130" customFormat="1" ht="15.75">
      <c r="B40" s="131"/>
      <c r="C40" s="65"/>
      <c r="D40" s="65"/>
      <c r="E40" s="65"/>
    </row>
    <row r="41" spans="2:5" s="130" customFormat="1" ht="15.75">
      <c r="B41" s="131"/>
      <c r="C41" s="65"/>
      <c r="D41" s="65"/>
      <c r="E41" s="65"/>
    </row>
    <row r="42" spans="2:5" s="130" customFormat="1" ht="15.75">
      <c r="B42" s="131"/>
      <c r="C42" s="65"/>
      <c r="D42" s="65"/>
      <c r="E42" s="65"/>
    </row>
    <row r="43" spans="2:5" s="130" customFormat="1" ht="15.75">
      <c r="B43" s="131"/>
      <c r="C43" s="65"/>
      <c r="D43" s="65"/>
      <c r="E43" s="65"/>
    </row>
    <row r="44" spans="2:5" s="130" customFormat="1" ht="15.75">
      <c r="B44" s="131"/>
      <c r="C44" s="65"/>
      <c r="D44" s="65"/>
      <c r="E44" s="65"/>
    </row>
    <row r="45" spans="2:5" s="130" customFormat="1" ht="15.75">
      <c r="B45" s="131"/>
      <c r="C45" s="65"/>
      <c r="D45" s="65"/>
      <c r="E45" s="65"/>
    </row>
    <row r="46" spans="2:5" s="130" customFormat="1" ht="15.75">
      <c r="B46" s="131"/>
      <c r="C46" s="65"/>
      <c r="D46" s="65"/>
      <c r="E46" s="65"/>
    </row>
    <row r="47" spans="2:5" s="130" customFormat="1" ht="15.75">
      <c r="B47" s="131"/>
      <c r="C47" s="65"/>
      <c r="D47" s="65"/>
      <c r="E47" s="65"/>
    </row>
    <row r="48" spans="2:5" s="130" customFormat="1" ht="15.75">
      <c r="B48" s="131"/>
      <c r="C48" s="65"/>
      <c r="D48" s="65"/>
      <c r="E48" s="65"/>
    </row>
    <row r="49" spans="2:5" s="130" customFormat="1" ht="15.75">
      <c r="B49" s="131"/>
      <c r="C49" s="65"/>
      <c r="D49" s="65"/>
      <c r="E49" s="65"/>
    </row>
    <row r="50" spans="2:5" s="130" customFormat="1" ht="15.75">
      <c r="B50" s="131"/>
      <c r="C50" s="65"/>
      <c r="D50" s="65"/>
      <c r="E50" s="65"/>
    </row>
    <row r="51" spans="2:5" s="130" customFormat="1" ht="15.75">
      <c r="B51" s="131"/>
      <c r="C51" s="65"/>
      <c r="D51" s="65"/>
      <c r="E51" s="65"/>
    </row>
    <row r="52" spans="2:5" s="130" customFormat="1" ht="15.75">
      <c r="B52" s="131"/>
      <c r="C52" s="65"/>
      <c r="D52" s="65"/>
      <c r="E52" s="65"/>
    </row>
    <row r="53" spans="2:5" s="130" customFormat="1" ht="15.75">
      <c r="B53" s="131"/>
      <c r="C53" s="65"/>
      <c r="D53" s="65"/>
      <c r="E53" s="65"/>
    </row>
    <row r="54" spans="2:5" s="130" customFormat="1" ht="15.75">
      <c r="B54" s="131"/>
      <c r="C54" s="65"/>
      <c r="D54" s="65"/>
      <c r="E54" s="65"/>
    </row>
    <row r="55" spans="2:5" s="130" customFormat="1" ht="15.75">
      <c r="B55" s="131"/>
      <c r="C55" s="65"/>
      <c r="D55" s="65"/>
      <c r="E55" s="65"/>
    </row>
    <row r="56" spans="2:5" s="130" customFormat="1" ht="15.75">
      <c r="B56" s="131"/>
      <c r="C56" s="65"/>
      <c r="D56" s="65"/>
      <c r="E56" s="65"/>
    </row>
    <row r="57" spans="2:5" s="130" customFormat="1" ht="15.75">
      <c r="B57" s="131"/>
      <c r="C57" s="65"/>
      <c r="D57" s="65"/>
      <c r="E57" s="65"/>
    </row>
    <row r="58" spans="2:5" s="130" customFormat="1" ht="15.75">
      <c r="B58" s="131"/>
      <c r="C58" s="65"/>
      <c r="D58" s="65"/>
      <c r="E58" s="65"/>
    </row>
    <row r="59" spans="2:5" s="130" customFormat="1" ht="15.75">
      <c r="B59" s="131"/>
      <c r="C59" s="65"/>
      <c r="D59" s="65"/>
      <c r="E59" s="65"/>
    </row>
    <row r="60" spans="2:5" s="130" customFormat="1" ht="15.75">
      <c r="B60" s="131"/>
      <c r="C60" s="65"/>
      <c r="D60" s="65"/>
      <c r="E60" s="65"/>
    </row>
    <row r="61" spans="2:5" s="130" customFormat="1" ht="15.75">
      <c r="B61" s="131"/>
      <c r="C61" s="65"/>
      <c r="D61" s="65"/>
      <c r="E61" s="65"/>
    </row>
    <row r="62" spans="2:5" s="130" customFormat="1" ht="15.75">
      <c r="B62" s="131"/>
      <c r="C62" s="65"/>
      <c r="D62" s="65"/>
      <c r="E62" s="65"/>
    </row>
    <row r="63" spans="2:5" s="130" customFormat="1" ht="15.75">
      <c r="B63" s="131"/>
      <c r="C63" s="65"/>
      <c r="D63" s="65"/>
      <c r="E63" s="65"/>
    </row>
    <row r="64" spans="2:5" s="130" customFormat="1" ht="15.75">
      <c r="B64" s="131"/>
      <c r="C64" s="65"/>
      <c r="D64" s="65"/>
      <c r="E64" s="65"/>
    </row>
    <row r="65" spans="2:5" s="130" customFormat="1" ht="15.75">
      <c r="B65" s="131"/>
      <c r="C65" s="65"/>
      <c r="D65" s="65"/>
      <c r="E65" s="65"/>
    </row>
  </sheetData>
  <sheetProtection selectLockedCells="1" selectUnlockedCells="1"/>
  <mergeCells count="5">
    <mergeCell ref="A2:A3"/>
    <mergeCell ref="B2:B3"/>
    <mergeCell ref="C2:C3"/>
    <mergeCell ref="D2:D3"/>
    <mergeCell ref="E2:E3"/>
  </mergeCells>
  <printOptions horizontalCentered="1" verticalCentered="1"/>
  <pageMargins left="0.15763888888888888" right="0.31527777777777777" top="1.1027777777777779" bottom="0.39375" header="0.31527777777777777" footer="0.5118055555555555"/>
  <pageSetup horizontalDpi="300" verticalDpi="300" orientation="portrait" paperSize="9" scale="70"/>
  <headerFooter alignWithMargins="0">
    <oddHeader>&amp;L&amp;"Arial,Félkövér"Nagykinizs Község  Önkormányzata&amp;C&amp;"Arial,Félkövér"VÁLSÁGKÖLTSÉGVETÉS SZERINTI MŰKÖDÉSI,
FELHALMOZÁSI ÉS TŐKEJELLEGŰ 
BEVÉTELEK
Válságköltségvetés fordulónapja:
(2013.09.15 )&amp;R4&amp;"Arial,Normál".sz.melléklet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workbookViewId="0" topLeftCell="A1">
      <selection activeCell="A9" sqref="A9"/>
    </sheetView>
  </sheetViews>
  <sheetFormatPr defaultColWidth="8.796875" defaultRowHeight="15"/>
  <cols>
    <col min="1" max="1" width="20.19921875" style="133" customWidth="1"/>
    <col min="2" max="3" width="13.59765625" style="133" customWidth="1"/>
    <col min="4" max="4" width="20" style="133" customWidth="1"/>
    <col min="5" max="7" width="13.59765625" style="134" customWidth="1"/>
    <col min="8" max="11" width="13.59765625" style="133" customWidth="1"/>
    <col min="12" max="16384" width="9" style="133" customWidth="1"/>
  </cols>
  <sheetData>
    <row r="1" spans="1:6" ht="19.5" customHeight="1">
      <c r="A1" s="135"/>
      <c r="F1" s="136"/>
    </row>
    <row r="2" spans="1:11" ht="27" customHeight="1">
      <c r="A2" s="137" t="s">
        <v>179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s="141" customFormat="1" ht="19.5" customHeight="1">
      <c r="A3" s="138" t="s">
        <v>8</v>
      </c>
      <c r="B3" s="139" t="s">
        <v>180</v>
      </c>
      <c r="C3" s="139"/>
      <c r="D3" s="139" t="s">
        <v>181</v>
      </c>
      <c r="E3" s="140" t="s">
        <v>182</v>
      </c>
      <c r="F3" s="140"/>
      <c r="G3" s="140"/>
      <c r="H3" s="140"/>
      <c r="I3" s="140"/>
      <c r="J3" s="140"/>
      <c r="K3" s="140"/>
    </row>
    <row r="4" spans="1:11" ht="32.25" customHeight="1">
      <c r="A4" s="138"/>
      <c r="B4" s="142" t="s">
        <v>183</v>
      </c>
      <c r="C4" s="142" t="s">
        <v>184</v>
      </c>
      <c r="D4" s="142"/>
      <c r="E4" s="143" t="s">
        <v>185</v>
      </c>
      <c r="F4" s="143" t="s">
        <v>186</v>
      </c>
      <c r="G4" s="143" t="s">
        <v>187</v>
      </c>
      <c r="H4" s="143" t="s">
        <v>188</v>
      </c>
      <c r="I4" s="143" t="s">
        <v>189</v>
      </c>
      <c r="J4" s="143" t="s">
        <v>190</v>
      </c>
      <c r="K4" s="143" t="s">
        <v>191</v>
      </c>
    </row>
    <row r="5" spans="1:11" ht="30" customHeight="1">
      <c r="A5" s="144" t="s">
        <v>192</v>
      </c>
      <c r="B5" s="145">
        <f aca="true" t="shared" si="0" ref="B5:K5">B17</f>
        <v>880</v>
      </c>
      <c r="C5" s="145">
        <f t="shared" si="0"/>
        <v>880</v>
      </c>
      <c r="D5" s="145">
        <f>D17</f>
        <v>880</v>
      </c>
      <c r="E5" s="145">
        <f t="shared" si="0"/>
        <v>0</v>
      </c>
      <c r="F5" s="145">
        <f t="shared" si="0"/>
        <v>0</v>
      </c>
      <c r="G5" s="145">
        <f t="shared" si="0"/>
        <v>0</v>
      </c>
      <c r="H5" s="145">
        <f>H17</f>
        <v>0</v>
      </c>
      <c r="I5" s="145">
        <f t="shared" si="0"/>
        <v>0</v>
      </c>
      <c r="J5" s="145">
        <f>J17</f>
        <v>0</v>
      </c>
      <c r="K5" s="145">
        <f t="shared" si="0"/>
        <v>0</v>
      </c>
    </row>
    <row r="6" spans="1:11" ht="30" customHeight="1">
      <c r="A6" s="144" t="s">
        <v>193</v>
      </c>
      <c r="B6" s="145">
        <f aca="true" t="shared" si="1" ref="B6:K6">B23</f>
        <v>250</v>
      </c>
      <c r="C6" s="145">
        <f t="shared" si="1"/>
        <v>250</v>
      </c>
      <c r="D6" s="145">
        <f>D23</f>
        <v>250</v>
      </c>
      <c r="E6" s="145">
        <f t="shared" si="1"/>
        <v>0</v>
      </c>
      <c r="F6" s="145">
        <f t="shared" si="1"/>
        <v>0</v>
      </c>
      <c r="G6" s="145">
        <f>G23</f>
        <v>0</v>
      </c>
      <c r="H6" s="145">
        <f>H23</f>
        <v>0</v>
      </c>
      <c r="I6" s="145">
        <f t="shared" si="1"/>
        <v>0</v>
      </c>
      <c r="J6" s="145">
        <f>J23</f>
        <v>0</v>
      </c>
      <c r="K6" s="145">
        <f t="shared" si="1"/>
        <v>0</v>
      </c>
    </row>
    <row r="7" spans="1:11" ht="30" customHeight="1">
      <c r="A7" s="144" t="s">
        <v>194</v>
      </c>
      <c r="B7" s="145">
        <v>0</v>
      </c>
      <c r="C7" s="145">
        <v>0</v>
      </c>
      <c r="D7" s="145">
        <v>0</v>
      </c>
      <c r="E7" s="145"/>
      <c r="F7" s="145"/>
      <c r="G7" s="145">
        <f>F7+E7</f>
        <v>0</v>
      </c>
      <c r="H7" s="145"/>
      <c r="I7" s="145">
        <f>G7+H7</f>
        <v>0</v>
      </c>
      <c r="J7" s="145"/>
      <c r="K7" s="145">
        <f>J7+I7</f>
        <v>0</v>
      </c>
    </row>
    <row r="8" spans="1:11" ht="30" customHeight="1">
      <c r="A8" s="146" t="s">
        <v>195</v>
      </c>
      <c r="B8" s="145">
        <f aca="true" t="shared" si="2" ref="B8:J8">SUM(B5:B7)</f>
        <v>1130</v>
      </c>
      <c r="C8" s="145">
        <f t="shared" si="2"/>
        <v>1130</v>
      </c>
      <c r="D8" s="145">
        <f t="shared" si="2"/>
        <v>1130</v>
      </c>
      <c r="E8" s="145">
        <f t="shared" si="2"/>
        <v>0</v>
      </c>
      <c r="F8" s="145">
        <f t="shared" si="2"/>
        <v>0</v>
      </c>
      <c r="G8" s="145">
        <f t="shared" si="2"/>
        <v>0</v>
      </c>
      <c r="H8" s="145">
        <f t="shared" si="2"/>
        <v>0</v>
      </c>
      <c r="I8" s="145">
        <f t="shared" si="2"/>
        <v>0</v>
      </c>
      <c r="J8" s="145">
        <f t="shared" si="2"/>
        <v>0</v>
      </c>
      <c r="K8" s="145">
        <f>J8+I8</f>
        <v>0</v>
      </c>
    </row>
    <row r="9" spans="1:11" ht="24.75" customHeight="1">
      <c r="A9" s="137" t="s">
        <v>196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s="141" customFormat="1" ht="19.5" customHeight="1">
      <c r="A10" s="138" t="s">
        <v>8</v>
      </c>
      <c r="B10" s="139" t="s">
        <v>180</v>
      </c>
      <c r="C10" s="139"/>
      <c r="D10" s="139" t="s">
        <v>181</v>
      </c>
      <c r="E10" s="140" t="s">
        <v>182</v>
      </c>
      <c r="F10" s="140"/>
      <c r="G10" s="140"/>
      <c r="H10" s="140"/>
      <c r="I10" s="140"/>
      <c r="J10" s="140"/>
      <c r="K10" s="140"/>
    </row>
    <row r="11" spans="1:11" ht="30" customHeight="1">
      <c r="A11" s="138"/>
      <c r="B11" s="142" t="s">
        <v>183</v>
      </c>
      <c r="C11" s="142" t="s">
        <v>184</v>
      </c>
      <c r="D11" s="142"/>
      <c r="E11" s="143" t="s">
        <v>185</v>
      </c>
      <c r="F11" s="143" t="s">
        <v>186</v>
      </c>
      <c r="G11" s="143" t="s">
        <v>187</v>
      </c>
      <c r="H11" s="143" t="s">
        <v>188</v>
      </c>
      <c r="I11" s="143" t="s">
        <v>189</v>
      </c>
      <c r="J11" s="143" t="s">
        <v>190</v>
      </c>
      <c r="K11" s="143" t="s">
        <v>191</v>
      </c>
    </row>
    <row r="12" spans="1:11" ht="30" customHeight="1">
      <c r="A12" s="144" t="s">
        <v>151</v>
      </c>
      <c r="B12" s="147">
        <v>480</v>
      </c>
      <c r="C12" s="147">
        <v>480</v>
      </c>
      <c r="D12" s="148">
        <v>480</v>
      </c>
      <c r="E12" s="149">
        <v>0</v>
      </c>
      <c r="F12" s="149">
        <v>0</v>
      </c>
      <c r="G12" s="150">
        <f>F12+E12</f>
        <v>0</v>
      </c>
      <c r="H12" s="149">
        <v>0</v>
      </c>
      <c r="I12" s="150">
        <f>G12+H12</f>
        <v>0</v>
      </c>
      <c r="J12" s="149">
        <v>0</v>
      </c>
      <c r="K12" s="150">
        <f>J12+I12</f>
        <v>0</v>
      </c>
    </row>
    <row r="13" spans="1:11" ht="30" customHeight="1">
      <c r="A13" s="144" t="s">
        <v>152</v>
      </c>
      <c r="B13" s="147">
        <v>0</v>
      </c>
      <c r="C13" s="147">
        <v>0</v>
      </c>
      <c r="D13" s="148">
        <v>0</v>
      </c>
      <c r="E13" s="149">
        <v>0</v>
      </c>
      <c r="F13" s="149">
        <v>0</v>
      </c>
      <c r="G13" s="150">
        <f>F13+E13</f>
        <v>0</v>
      </c>
      <c r="H13" s="149">
        <v>0</v>
      </c>
      <c r="I13" s="150">
        <f>G13+H13</f>
        <v>0</v>
      </c>
      <c r="J13" s="149">
        <v>0</v>
      </c>
      <c r="K13" s="150">
        <f>J13+I13</f>
        <v>0</v>
      </c>
    </row>
    <row r="14" spans="1:11" ht="30" customHeight="1">
      <c r="A14" s="144" t="s">
        <v>153</v>
      </c>
      <c r="B14" s="147">
        <v>400</v>
      </c>
      <c r="C14" s="147">
        <v>400</v>
      </c>
      <c r="D14" s="148">
        <v>400</v>
      </c>
      <c r="E14" s="149">
        <v>0</v>
      </c>
      <c r="F14" s="149">
        <v>0</v>
      </c>
      <c r="G14" s="150">
        <f>F14+E14</f>
        <v>0</v>
      </c>
      <c r="H14" s="149">
        <v>0</v>
      </c>
      <c r="I14" s="150">
        <f>G14+H14</f>
        <v>0</v>
      </c>
      <c r="J14" s="149">
        <v>0</v>
      </c>
      <c r="K14" s="150">
        <f>J14+I14</f>
        <v>0</v>
      </c>
    </row>
    <row r="15" spans="1:11" ht="30" customHeight="1">
      <c r="A15" s="144" t="s">
        <v>154</v>
      </c>
      <c r="B15" s="147">
        <v>0</v>
      </c>
      <c r="C15" s="147">
        <v>0</v>
      </c>
      <c r="D15" s="148">
        <v>0</v>
      </c>
      <c r="E15" s="149">
        <v>0</v>
      </c>
      <c r="F15" s="149">
        <v>0</v>
      </c>
      <c r="G15" s="150">
        <f>F15+E15</f>
        <v>0</v>
      </c>
      <c r="H15" s="149">
        <v>0</v>
      </c>
      <c r="I15" s="150">
        <f>G15+H15</f>
        <v>0</v>
      </c>
      <c r="J15" s="149">
        <v>0</v>
      </c>
      <c r="K15" s="150">
        <f>J15+I15</f>
        <v>0</v>
      </c>
    </row>
    <row r="16" spans="1:11" ht="30" customHeight="1">
      <c r="A16" s="144" t="s">
        <v>197</v>
      </c>
      <c r="B16" s="147">
        <v>0</v>
      </c>
      <c r="C16" s="147">
        <v>0</v>
      </c>
      <c r="D16" s="148">
        <v>0</v>
      </c>
      <c r="E16" s="149">
        <v>0</v>
      </c>
      <c r="F16" s="149">
        <v>0</v>
      </c>
      <c r="G16" s="150">
        <f>F16+E16</f>
        <v>0</v>
      </c>
      <c r="H16" s="149">
        <v>0</v>
      </c>
      <c r="I16" s="150">
        <f>G16+H16</f>
        <v>0</v>
      </c>
      <c r="J16" s="149">
        <v>0</v>
      </c>
      <c r="K16" s="150">
        <v>0</v>
      </c>
    </row>
    <row r="17" spans="1:11" ht="30" customHeight="1">
      <c r="A17" s="146" t="s">
        <v>198</v>
      </c>
      <c r="B17" s="151">
        <f>SUM(B12:B16)</f>
        <v>880</v>
      </c>
      <c r="C17" s="151">
        <f>SUM(C12:C16)</f>
        <v>880</v>
      </c>
      <c r="D17" s="151">
        <v>880</v>
      </c>
      <c r="E17" s="151">
        <f aca="true" t="shared" si="3" ref="E17:K17">SUM(E12:E16)</f>
        <v>0</v>
      </c>
      <c r="F17" s="151">
        <f t="shared" si="3"/>
        <v>0</v>
      </c>
      <c r="G17" s="152">
        <f t="shared" si="3"/>
        <v>0</v>
      </c>
      <c r="H17" s="153">
        <f t="shared" si="3"/>
        <v>0</v>
      </c>
      <c r="I17" s="151">
        <f t="shared" si="3"/>
        <v>0</v>
      </c>
      <c r="J17" s="151">
        <f t="shared" si="3"/>
        <v>0</v>
      </c>
      <c r="K17" s="151">
        <f t="shared" si="3"/>
        <v>0</v>
      </c>
    </row>
    <row r="18" spans="1:11" ht="25.5" customHeight="1">
      <c r="A18" s="137" t="s">
        <v>199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</row>
    <row r="19" spans="1:11" ht="19.5" customHeight="1">
      <c r="A19" s="138" t="s">
        <v>8</v>
      </c>
      <c r="B19" s="139" t="s">
        <v>180</v>
      </c>
      <c r="C19" s="139"/>
      <c r="D19" s="139" t="s">
        <v>181</v>
      </c>
      <c r="E19" s="140" t="s">
        <v>182</v>
      </c>
      <c r="F19" s="140"/>
      <c r="G19" s="140"/>
      <c r="H19" s="140"/>
      <c r="I19" s="140"/>
      <c r="J19" s="140"/>
      <c r="K19" s="140"/>
    </row>
    <row r="20" spans="1:11" ht="27" customHeight="1">
      <c r="A20" s="138"/>
      <c r="B20" s="142" t="s">
        <v>183</v>
      </c>
      <c r="C20" s="142" t="s">
        <v>184</v>
      </c>
      <c r="D20" s="142"/>
      <c r="E20" s="143" t="s">
        <v>185</v>
      </c>
      <c r="F20" s="143" t="s">
        <v>186</v>
      </c>
      <c r="G20" s="143" t="s">
        <v>187</v>
      </c>
      <c r="H20" s="143" t="s">
        <v>188</v>
      </c>
      <c r="I20" s="143" t="s">
        <v>189</v>
      </c>
      <c r="J20" s="143" t="s">
        <v>190</v>
      </c>
      <c r="K20" s="143" t="s">
        <v>191</v>
      </c>
    </row>
    <row r="21" spans="1:11" ht="30" customHeight="1">
      <c r="A21" s="154" t="s">
        <v>157</v>
      </c>
      <c r="B21" s="147">
        <v>250</v>
      </c>
      <c r="C21" s="147">
        <v>250</v>
      </c>
      <c r="D21" s="148">
        <v>250</v>
      </c>
      <c r="E21" s="149">
        <v>0</v>
      </c>
      <c r="F21" s="149">
        <v>0</v>
      </c>
      <c r="G21" s="150">
        <f>F21+E21</f>
        <v>0</v>
      </c>
      <c r="H21" s="149">
        <v>0</v>
      </c>
      <c r="I21" s="150">
        <f>H21+G21</f>
        <v>0</v>
      </c>
      <c r="J21" s="149">
        <v>0</v>
      </c>
      <c r="K21" s="150">
        <f>J21+I21</f>
        <v>0</v>
      </c>
    </row>
    <row r="22" spans="1:11" s="155" customFormat="1" ht="30" customHeight="1">
      <c r="A22" s="154" t="s">
        <v>194</v>
      </c>
      <c r="B22" s="147">
        <v>0</v>
      </c>
      <c r="C22" s="147">
        <v>0</v>
      </c>
      <c r="D22" s="148">
        <v>0</v>
      </c>
      <c r="E22" s="149">
        <v>0</v>
      </c>
      <c r="F22" s="149">
        <v>0</v>
      </c>
      <c r="G22" s="150">
        <f>F22+E22</f>
        <v>0</v>
      </c>
      <c r="H22" s="149">
        <v>0</v>
      </c>
      <c r="I22" s="150">
        <f>H22+G22</f>
        <v>0</v>
      </c>
      <c r="J22" s="149">
        <v>0</v>
      </c>
      <c r="K22" s="150">
        <f>J22+I22</f>
        <v>0</v>
      </c>
    </row>
    <row r="23" spans="1:11" s="155" customFormat="1" ht="30" customHeight="1">
      <c r="A23" s="146" t="s">
        <v>200</v>
      </c>
      <c r="B23" s="156">
        <f>SUM(B21:B22)</f>
        <v>250</v>
      </c>
      <c r="C23" s="156">
        <f>SUM(C21:C22)</f>
        <v>250</v>
      </c>
      <c r="D23" s="156">
        <v>250</v>
      </c>
      <c r="E23" s="156">
        <f aca="true" t="shared" si="4" ref="E23:K23">SUM(E21:E22)</f>
        <v>0</v>
      </c>
      <c r="F23" s="156">
        <f t="shared" si="4"/>
        <v>0</v>
      </c>
      <c r="G23" s="156">
        <f t="shared" si="4"/>
        <v>0</v>
      </c>
      <c r="H23" s="157">
        <f t="shared" si="4"/>
        <v>0</v>
      </c>
      <c r="I23" s="156">
        <f t="shared" si="4"/>
        <v>0</v>
      </c>
      <c r="J23" s="156">
        <f t="shared" si="4"/>
        <v>0</v>
      </c>
      <c r="K23" s="156">
        <f t="shared" si="4"/>
        <v>0</v>
      </c>
    </row>
    <row r="24" ht="17.25" customHeight="1">
      <c r="A24" s="158" t="s">
        <v>201</v>
      </c>
    </row>
  </sheetData>
  <sheetProtection selectLockedCells="1" selectUnlockedCells="1"/>
  <mergeCells count="9">
    <mergeCell ref="A2:K2"/>
    <mergeCell ref="B3:C3"/>
    <mergeCell ref="E3:K3"/>
    <mergeCell ref="A9:K9"/>
    <mergeCell ref="B10:C10"/>
    <mergeCell ref="E10:K10"/>
    <mergeCell ref="A18:K18"/>
    <mergeCell ref="B19:C19"/>
    <mergeCell ref="E19:K19"/>
  </mergeCells>
  <printOptions horizontalCentered="1" verticalCentered="1"/>
  <pageMargins left="0.03958333333333333" right="0" top="0.5902777777777778" bottom="0.5902777777777778" header="0.3541666666666667" footer="0.5118055555555555"/>
  <pageSetup horizontalDpi="300" verticalDpi="300" orientation="landscape" paperSize="9" scale="80"/>
  <headerFooter alignWithMargins="0">
    <oddHeader>&amp;L&amp;"Arial,Normál"Nagykinizs  Község Önkormányzata&amp;C&amp;"Arial,Félkövér"HELYI ADÓ ÉS MEGOSZTOTT BEVÉTELEK
Fordulónap: 2013.09.15.&amp;R4.1&amp;"Arial,Normál".sz melléklet
e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K138"/>
  <sheetViews>
    <sheetView showGridLines="0" zoomScale="80" zoomScaleNormal="80" workbookViewId="0" topLeftCell="A1">
      <pane xSplit="4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12" sqref="B12"/>
    </sheetView>
  </sheetViews>
  <sheetFormatPr defaultColWidth="8.796875" defaultRowHeight="15"/>
  <cols>
    <col min="1" max="1" width="4.59765625" style="159" customWidth="1"/>
    <col min="2" max="2" width="50.3984375" style="160" customWidth="1"/>
    <col min="3" max="3" width="17.5" style="160" customWidth="1"/>
    <col min="4" max="4" width="9.8984375" style="160" customWidth="1"/>
    <col min="5" max="5" width="11.69921875" style="160" customWidth="1"/>
    <col min="6" max="6" width="16" style="160" customWidth="1"/>
    <col min="7" max="7" width="11.69921875" style="160" customWidth="1"/>
    <col min="8" max="8" width="16" style="160" customWidth="1"/>
    <col min="9" max="9" width="14" style="160" customWidth="1"/>
    <col min="10" max="10" width="19.09765625" style="160" customWidth="1"/>
    <col min="11" max="11" width="9.59765625" style="160" customWidth="1"/>
    <col min="12" max="16384" width="9" style="160" customWidth="1"/>
  </cols>
  <sheetData>
    <row r="1" spans="1:10" ht="34.5" customHeight="1">
      <c r="A1" s="161" t="s">
        <v>202</v>
      </c>
      <c r="B1" s="162" t="s">
        <v>203</v>
      </c>
      <c r="C1" s="163" t="s">
        <v>204</v>
      </c>
      <c r="D1" s="164" t="s">
        <v>205</v>
      </c>
      <c r="E1" s="165" t="s">
        <v>142</v>
      </c>
      <c r="F1" s="165"/>
      <c r="G1" s="164" t="s">
        <v>206</v>
      </c>
      <c r="H1" s="164"/>
      <c r="I1" s="166" t="s">
        <v>181</v>
      </c>
      <c r="J1" s="166"/>
    </row>
    <row r="2" spans="1:10" ht="54.75" customHeight="1">
      <c r="A2" s="161"/>
      <c r="B2" s="162"/>
      <c r="C2" s="163"/>
      <c r="D2" s="164"/>
      <c r="E2" s="167" t="s">
        <v>207</v>
      </c>
      <c r="F2" s="168" t="s">
        <v>208</v>
      </c>
      <c r="G2" s="167" t="s">
        <v>207</v>
      </c>
      <c r="H2" s="168" t="s">
        <v>208</v>
      </c>
      <c r="I2" s="169" t="s">
        <v>207</v>
      </c>
      <c r="J2" s="170" t="s">
        <v>209</v>
      </c>
    </row>
    <row r="3" spans="1:10" s="178" customFormat="1" ht="14.25" customHeight="1">
      <c r="A3" s="171">
        <v>1</v>
      </c>
      <c r="B3" s="172">
        <v>2</v>
      </c>
      <c r="C3" s="173">
        <v>3</v>
      </c>
      <c r="D3" s="174">
        <v>4</v>
      </c>
      <c r="E3" s="173">
        <v>5</v>
      </c>
      <c r="F3" s="175">
        <v>6</v>
      </c>
      <c r="G3" s="173">
        <v>7</v>
      </c>
      <c r="H3" s="175">
        <v>8</v>
      </c>
      <c r="I3" s="176">
        <v>9</v>
      </c>
      <c r="J3" s="177">
        <v>10</v>
      </c>
    </row>
    <row r="4" spans="1:10" s="188" customFormat="1" ht="48.75" customHeight="1">
      <c r="A4" s="179">
        <v>1</v>
      </c>
      <c r="B4" s="180" t="s">
        <v>210</v>
      </c>
      <c r="C4" s="181" t="s">
        <v>211</v>
      </c>
      <c r="D4" s="182"/>
      <c r="E4" s="183"/>
      <c r="F4" s="184">
        <v>5123</v>
      </c>
      <c r="G4" s="183"/>
      <c r="H4" s="185">
        <v>4054</v>
      </c>
      <c r="I4" s="186"/>
      <c r="J4" s="187">
        <v>1069</v>
      </c>
    </row>
    <row r="5" spans="1:10" s="196" customFormat="1" ht="48.75">
      <c r="A5" s="189">
        <v>2</v>
      </c>
      <c r="B5" s="190" t="s">
        <v>212</v>
      </c>
      <c r="C5" s="181" t="s">
        <v>211</v>
      </c>
      <c r="D5" s="191"/>
      <c r="E5" s="192"/>
      <c r="F5" s="193">
        <v>2661</v>
      </c>
      <c r="G5" s="192"/>
      <c r="H5" s="193">
        <v>2098</v>
      </c>
      <c r="I5" s="194"/>
      <c r="J5" s="195">
        <v>563</v>
      </c>
    </row>
    <row r="6" spans="1:10" s="196" customFormat="1" ht="49.5">
      <c r="A6" s="197">
        <v>3</v>
      </c>
      <c r="B6" s="190" t="s">
        <v>213</v>
      </c>
      <c r="C6" s="198" t="s">
        <v>211</v>
      </c>
      <c r="D6" s="191"/>
      <c r="E6" s="192"/>
      <c r="F6" s="193">
        <v>3000</v>
      </c>
      <c r="G6" s="192"/>
      <c r="H6" s="193">
        <v>2106</v>
      </c>
      <c r="I6" s="194"/>
      <c r="J6" s="195">
        <v>894</v>
      </c>
    </row>
    <row r="7" spans="1:10" s="196" customFormat="1" ht="49.5">
      <c r="A7" s="189">
        <v>4</v>
      </c>
      <c r="B7" s="190" t="s">
        <v>214</v>
      </c>
      <c r="C7" s="198" t="s">
        <v>211</v>
      </c>
      <c r="D7" s="191"/>
      <c r="E7" s="199"/>
      <c r="F7" s="193">
        <v>1997</v>
      </c>
      <c r="G7" s="199"/>
      <c r="H7" s="193">
        <v>1580</v>
      </c>
      <c r="I7" s="194"/>
      <c r="J7" s="195">
        <v>417</v>
      </c>
    </row>
    <row r="8" spans="1:10" s="196" customFormat="1" ht="49.5">
      <c r="A8" s="197">
        <v>5</v>
      </c>
      <c r="B8" s="190" t="s">
        <v>215</v>
      </c>
      <c r="C8" s="198" t="s">
        <v>211</v>
      </c>
      <c r="D8" s="191"/>
      <c r="E8" s="199"/>
      <c r="F8" s="200">
        <v>3043</v>
      </c>
      <c r="G8" s="199"/>
      <c r="H8" s="200">
        <v>1807</v>
      </c>
      <c r="I8" s="194"/>
      <c r="J8" s="201">
        <v>1236</v>
      </c>
    </row>
    <row r="9" spans="1:11" s="210" customFormat="1" ht="39.75" customHeight="1">
      <c r="A9" s="202">
        <v>6</v>
      </c>
      <c r="B9" s="203" t="s">
        <v>216</v>
      </c>
      <c r="C9" s="204"/>
      <c r="D9" s="205"/>
      <c r="E9" s="206"/>
      <c r="F9" s="207">
        <v>15824</v>
      </c>
      <c r="G9" s="206"/>
      <c r="H9" s="207">
        <v>11645</v>
      </c>
      <c r="I9" s="208"/>
      <c r="J9" s="207">
        <v>4179</v>
      </c>
      <c r="K9" s="209"/>
    </row>
    <row r="10" spans="1:10" ht="18.75" customHeight="1">
      <c r="A10" s="211"/>
      <c r="B10" s="212"/>
      <c r="C10" s="213"/>
      <c r="D10" s="213"/>
      <c r="E10" s="213"/>
      <c r="F10" s="213"/>
      <c r="G10" s="213"/>
      <c r="H10" s="214"/>
      <c r="I10" s="213"/>
      <c r="J10" s="213"/>
    </row>
    <row r="11" spans="1:10" ht="18.75" customHeight="1">
      <c r="A11" s="215"/>
      <c r="B11" s="212"/>
      <c r="C11" s="213"/>
      <c r="D11" s="213"/>
      <c r="E11" s="213"/>
      <c r="F11" s="213"/>
      <c r="G11" s="213"/>
      <c r="H11" s="213"/>
      <c r="I11" s="213"/>
      <c r="J11" s="213"/>
    </row>
    <row r="12" spans="1:10" ht="18.75" customHeight="1">
      <c r="A12" s="215"/>
      <c r="B12" s="212"/>
      <c r="C12" s="213"/>
      <c r="D12" s="213"/>
      <c r="E12" s="213"/>
      <c r="F12" s="213"/>
      <c r="G12" s="213"/>
      <c r="H12" s="213"/>
      <c r="I12" s="213"/>
      <c r="J12" s="213"/>
    </row>
    <row r="13" spans="1:10" ht="18.75" customHeight="1">
      <c r="A13" s="216"/>
      <c r="C13" s="213"/>
      <c r="D13" s="213"/>
      <c r="E13" s="213"/>
      <c r="F13" s="213"/>
      <c r="G13" s="213"/>
      <c r="H13" s="213"/>
      <c r="I13" s="213"/>
      <c r="J13" s="213"/>
    </row>
    <row r="83" spans="3:4" ht="33" customHeight="1">
      <c r="C83" s="213"/>
      <c r="D83" s="213"/>
    </row>
    <row r="84" spans="3:4" ht="33" customHeight="1">
      <c r="C84" s="213"/>
      <c r="D84" s="213"/>
    </row>
    <row r="85" spans="3:4" ht="33" customHeight="1">
      <c r="C85" s="213"/>
      <c r="D85" s="213"/>
    </row>
    <row r="86" spans="3:4" ht="33" customHeight="1">
      <c r="C86" s="213"/>
      <c r="D86" s="213"/>
    </row>
    <row r="87" spans="3:4" ht="33" customHeight="1">
      <c r="C87" s="213"/>
      <c r="D87" s="213"/>
    </row>
    <row r="88" spans="3:4" ht="33" customHeight="1">
      <c r="C88" s="213"/>
      <c r="D88" s="213"/>
    </row>
    <row r="89" spans="3:4" ht="33" customHeight="1">
      <c r="C89" s="213"/>
      <c r="D89" s="213"/>
    </row>
    <row r="90" spans="3:4" ht="33" customHeight="1">
      <c r="C90" s="213"/>
      <c r="D90" s="213"/>
    </row>
    <row r="91" spans="3:4" ht="33" customHeight="1">
      <c r="C91" s="213"/>
      <c r="D91" s="213"/>
    </row>
    <row r="92" spans="3:4" ht="33" customHeight="1">
      <c r="C92" s="213"/>
      <c r="D92" s="213"/>
    </row>
    <row r="93" spans="3:4" ht="33" customHeight="1">
      <c r="C93" s="213"/>
      <c r="D93" s="213"/>
    </row>
    <row r="94" spans="3:4" ht="33" customHeight="1">
      <c r="C94" s="213"/>
      <c r="D94" s="213"/>
    </row>
    <row r="95" spans="3:4" ht="33" customHeight="1">
      <c r="C95" s="213"/>
      <c r="D95" s="213"/>
    </row>
    <row r="96" spans="3:4" ht="33" customHeight="1">
      <c r="C96" s="213"/>
      <c r="D96" s="213"/>
    </row>
    <row r="97" spans="3:4" ht="33" customHeight="1">
      <c r="C97" s="213"/>
      <c r="D97" s="213"/>
    </row>
    <row r="98" spans="3:4" ht="33" customHeight="1">
      <c r="C98" s="213"/>
      <c r="D98" s="213"/>
    </row>
    <row r="99" spans="3:4" ht="33" customHeight="1">
      <c r="C99" s="213"/>
      <c r="D99" s="213"/>
    </row>
    <row r="100" spans="3:4" ht="33" customHeight="1">
      <c r="C100" s="213"/>
      <c r="D100" s="213"/>
    </row>
    <row r="101" spans="3:4" ht="33" customHeight="1">
      <c r="C101" s="213"/>
      <c r="D101" s="213"/>
    </row>
    <row r="102" spans="3:4" ht="33" customHeight="1">
      <c r="C102" s="213"/>
      <c r="D102" s="213"/>
    </row>
    <row r="103" spans="3:4" ht="33" customHeight="1">
      <c r="C103" s="213"/>
      <c r="D103" s="213"/>
    </row>
    <row r="104" spans="3:4" ht="33" customHeight="1">
      <c r="C104" s="213"/>
      <c r="D104" s="213"/>
    </row>
    <row r="105" spans="3:4" ht="33" customHeight="1">
      <c r="C105" s="213"/>
      <c r="D105" s="213"/>
    </row>
    <row r="106" spans="3:4" ht="33" customHeight="1">
      <c r="C106" s="213"/>
      <c r="D106" s="213"/>
    </row>
    <row r="107" spans="3:4" ht="33" customHeight="1">
      <c r="C107" s="213"/>
      <c r="D107" s="213"/>
    </row>
    <row r="108" spans="3:4" ht="33" customHeight="1">
      <c r="C108" s="213"/>
      <c r="D108" s="213"/>
    </row>
    <row r="109" spans="3:4" ht="33" customHeight="1">
      <c r="C109" s="213"/>
      <c r="D109" s="213"/>
    </row>
    <row r="110" spans="3:4" ht="33" customHeight="1">
      <c r="C110" s="213"/>
      <c r="D110" s="213"/>
    </row>
    <row r="111" spans="3:4" ht="33" customHeight="1">
      <c r="C111" s="213"/>
      <c r="D111" s="213"/>
    </row>
    <row r="112" spans="3:4" ht="33" customHeight="1">
      <c r="C112" s="213"/>
      <c r="D112" s="213"/>
    </row>
    <row r="113" spans="3:4" ht="33" customHeight="1">
      <c r="C113" s="213"/>
      <c r="D113" s="213"/>
    </row>
    <row r="114" spans="3:4" ht="33" customHeight="1">
      <c r="C114" s="213"/>
      <c r="D114" s="213"/>
    </row>
    <row r="115" spans="3:4" ht="33" customHeight="1">
      <c r="C115" s="213"/>
      <c r="D115" s="213"/>
    </row>
    <row r="116" spans="3:4" ht="33" customHeight="1">
      <c r="C116" s="213"/>
      <c r="D116" s="213"/>
    </row>
    <row r="117" spans="3:4" ht="33" customHeight="1">
      <c r="C117" s="213"/>
      <c r="D117" s="213"/>
    </row>
    <row r="118" spans="3:4" ht="33" customHeight="1">
      <c r="C118" s="213"/>
      <c r="D118" s="213"/>
    </row>
    <row r="119" spans="3:4" ht="33" customHeight="1">
      <c r="C119" s="213"/>
      <c r="D119" s="213"/>
    </row>
    <row r="120" spans="3:4" ht="33" customHeight="1">
      <c r="C120" s="213"/>
      <c r="D120" s="213"/>
    </row>
    <row r="121" spans="3:4" ht="33" customHeight="1">
      <c r="C121" s="213"/>
      <c r="D121" s="213"/>
    </row>
    <row r="122" spans="3:4" ht="33" customHeight="1">
      <c r="C122" s="213"/>
      <c r="D122" s="213"/>
    </row>
    <row r="123" spans="3:4" ht="33" customHeight="1">
      <c r="C123" s="213"/>
      <c r="D123" s="213"/>
    </row>
    <row r="124" spans="3:4" ht="33" customHeight="1">
      <c r="C124" s="213"/>
      <c r="D124" s="213"/>
    </row>
    <row r="125" spans="3:4" ht="33" customHeight="1">
      <c r="C125" s="213"/>
      <c r="D125" s="213"/>
    </row>
    <row r="126" spans="3:4" ht="33" customHeight="1">
      <c r="C126" s="213"/>
      <c r="D126" s="213"/>
    </row>
    <row r="127" spans="3:4" ht="33" customHeight="1">
      <c r="C127" s="213"/>
      <c r="D127" s="213"/>
    </row>
    <row r="128" spans="3:4" ht="33" customHeight="1">
      <c r="C128" s="213"/>
      <c r="D128" s="213"/>
    </row>
    <row r="129" spans="3:4" ht="33" customHeight="1">
      <c r="C129" s="213"/>
      <c r="D129" s="213"/>
    </row>
    <row r="130" spans="3:4" ht="33" customHeight="1">
      <c r="C130" s="213"/>
      <c r="D130" s="213"/>
    </row>
    <row r="131" spans="3:4" ht="33" customHeight="1">
      <c r="C131" s="213"/>
      <c r="D131" s="213"/>
    </row>
    <row r="132" spans="3:4" ht="33" customHeight="1">
      <c r="C132" s="213"/>
      <c r="D132" s="213"/>
    </row>
    <row r="133" spans="3:4" ht="33" customHeight="1">
      <c r="C133" s="213"/>
      <c r="D133" s="213"/>
    </row>
    <row r="134" spans="3:4" ht="33" customHeight="1">
      <c r="C134" s="213"/>
      <c r="D134" s="213"/>
    </row>
    <row r="135" spans="3:4" ht="33" customHeight="1">
      <c r="C135" s="213"/>
      <c r="D135" s="213"/>
    </row>
    <row r="136" spans="3:4" ht="33" customHeight="1">
      <c r="C136" s="213"/>
      <c r="D136" s="213"/>
    </row>
    <row r="137" spans="3:4" ht="33" customHeight="1">
      <c r="C137" s="213"/>
      <c r="D137" s="213"/>
    </row>
    <row r="138" spans="3:4" ht="33" customHeight="1">
      <c r="C138" s="213"/>
      <c r="D138" s="213"/>
    </row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  <row r="159" ht="33" customHeight="1"/>
    <row r="160" ht="33" customHeight="1"/>
    <row r="161" ht="33" customHeight="1"/>
    <row r="162" ht="33" customHeight="1"/>
    <row r="163" ht="33" customHeight="1"/>
    <row r="164" ht="33" customHeight="1"/>
  </sheetData>
  <sheetProtection selectLockedCells="1" selectUnlockedCells="1"/>
  <mergeCells count="7">
    <mergeCell ref="A1:A2"/>
    <mergeCell ref="B1:B2"/>
    <mergeCell ref="C1:C2"/>
    <mergeCell ref="D1:D2"/>
    <mergeCell ref="E1:F1"/>
    <mergeCell ref="G1:H1"/>
    <mergeCell ref="I1:J1"/>
  </mergeCells>
  <printOptions horizontalCentered="1"/>
  <pageMargins left="0.27569444444444446" right="0.31527777777777777" top="0.8270833333333333" bottom="0.31527777777777777" header="0.15763888888888888" footer="0.5118055555555555"/>
  <pageSetup horizontalDpi="300" verticalDpi="300" orientation="landscape" paperSize="9" scale="75"/>
  <headerFooter alignWithMargins="0">
    <oddHeader>&amp;L&amp;"Arial,Normál"&amp;11Nagykinizs Község  Önkormányzata&amp;C&amp;"Arial,Félkövér"ÁLLAMI TÁMOGATÁSOK
Válságköltségvetés fordulónapja: 2012.09.15.&amp;R&amp;"Times New Roman CE,Félkövér"&amp;16 &amp;"Times New Roman CE,Általános"4.2&amp;"Arial,Normál"&amp;12. számú melléklet</oddHeader>
  </headerFooter>
  <rowBreaks count="2" manualBreakCount="2">
    <brk id="20" max="255" man="1"/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BJ92"/>
  <sheetViews>
    <sheetView workbookViewId="0" topLeftCell="A1">
      <selection activeCell="F23" sqref="F23"/>
    </sheetView>
  </sheetViews>
  <sheetFormatPr defaultColWidth="8.796875" defaultRowHeight="15"/>
  <cols>
    <col min="1" max="1" width="4.69921875" style="217" customWidth="1"/>
    <col min="2" max="2" width="52.8984375" style="218" customWidth="1"/>
    <col min="3" max="3" width="0" style="218" hidden="1" customWidth="1"/>
    <col min="4" max="5" width="9.19921875" style="219" customWidth="1"/>
    <col min="6" max="6" width="9.19921875" style="220" customWidth="1"/>
    <col min="7" max="15" width="9.19921875" style="218" customWidth="1"/>
    <col min="16" max="16" width="9.69921875" style="218" customWidth="1"/>
    <col min="17" max="17" width="9" style="218" customWidth="1"/>
    <col min="18" max="18" width="9.69921875" style="218" customWidth="1"/>
    <col min="19" max="24" width="9.19921875" style="218" customWidth="1"/>
    <col min="25" max="27" width="9.69921875" style="218" customWidth="1"/>
    <col min="28" max="31" width="9.19921875" style="218" customWidth="1"/>
    <col min="32" max="34" width="0" style="221" hidden="1" customWidth="1"/>
    <col min="35" max="78" width="0" style="218" hidden="1" customWidth="1"/>
    <col min="79" max="16384" width="9.19921875" style="218" customWidth="1"/>
  </cols>
  <sheetData>
    <row r="1" spans="16:31" ht="14.25">
      <c r="P1" s="222"/>
      <c r="Q1" s="222"/>
      <c r="R1" s="222"/>
      <c r="Y1" s="222"/>
      <c r="Z1" s="222"/>
      <c r="AA1" s="222" t="s">
        <v>217</v>
      </c>
      <c r="AB1" s="223"/>
      <c r="AC1" s="223"/>
      <c r="AD1" s="223"/>
      <c r="AE1" s="222"/>
    </row>
    <row r="2" spans="1:42" s="235" customFormat="1" ht="12.75" customHeight="1">
      <c r="A2" s="224"/>
      <c r="B2" s="225" t="s">
        <v>218</v>
      </c>
      <c r="C2" s="226" t="s">
        <v>219</v>
      </c>
      <c r="D2" s="227" t="s">
        <v>220</v>
      </c>
      <c r="E2" s="227" t="s">
        <v>221</v>
      </c>
      <c r="F2" s="228" t="s">
        <v>222</v>
      </c>
      <c r="G2" s="229" t="s">
        <v>223</v>
      </c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30"/>
      <c r="AC2" s="230"/>
      <c r="AD2" s="230"/>
      <c r="AE2" s="231"/>
      <c r="AF2" s="232"/>
      <c r="AG2" s="233"/>
      <c r="AH2" s="233"/>
      <c r="AI2" s="234"/>
      <c r="AJ2" s="234"/>
      <c r="AK2" s="234"/>
      <c r="AL2" s="234"/>
      <c r="AM2" s="234"/>
      <c r="AN2" s="234"/>
      <c r="AO2" s="234"/>
      <c r="AP2" s="234"/>
    </row>
    <row r="3" spans="1:42" s="235" customFormat="1" ht="31.5" customHeight="1">
      <c r="A3" s="224"/>
      <c r="B3" s="225"/>
      <c r="C3" s="226"/>
      <c r="D3" s="227"/>
      <c r="E3" s="227"/>
      <c r="F3" s="228"/>
      <c r="G3" s="236" t="s">
        <v>80</v>
      </c>
      <c r="H3" s="236"/>
      <c r="I3" s="236"/>
      <c r="J3" s="236" t="s">
        <v>224</v>
      </c>
      <c r="K3" s="236"/>
      <c r="L3" s="236"/>
      <c r="M3" s="236" t="s">
        <v>225</v>
      </c>
      <c r="N3" s="236"/>
      <c r="O3" s="236"/>
      <c r="P3" s="237" t="s">
        <v>226</v>
      </c>
      <c r="Q3" s="237"/>
      <c r="R3" s="237"/>
      <c r="S3" s="236" t="s">
        <v>227</v>
      </c>
      <c r="T3" s="236"/>
      <c r="U3" s="236"/>
      <c r="V3" s="236" t="s">
        <v>228</v>
      </c>
      <c r="W3" s="236"/>
      <c r="X3" s="236"/>
      <c r="Y3" s="236" t="s">
        <v>229</v>
      </c>
      <c r="Z3" s="236"/>
      <c r="AA3" s="236"/>
      <c r="AB3" s="230"/>
      <c r="AC3" s="230"/>
      <c r="AD3" s="230"/>
      <c r="AE3" s="238"/>
      <c r="AF3" s="232"/>
      <c r="AG3" s="233"/>
      <c r="AH3" s="233"/>
      <c r="AI3" s="234"/>
      <c r="AJ3" s="234"/>
      <c r="AK3" s="234"/>
      <c r="AL3" s="234"/>
      <c r="AM3" s="234"/>
      <c r="AN3" s="234"/>
      <c r="AO3" s="234"/>
      <c r="AP3" s="234"/>
    </row>
    <row r="4" spans="1:42" s="235" customFormat="1" ht="34.5">
      <c r="A4" s="224"/>
      <c r="B4" s="225"/>
      <c r="C4" s="226"/>
      <c r="D4" s="227"/>
      <c r="E4" s="227"/>
      <c r="F4" s="228"/>
      <c r="G4" s="239" t="s">
        <v>49</v>
      </c>
      <c r="H4" s="239" t="s">
        <v>230</v>
      </c>
      <c r="I4" s="240" t="s">
        <v>222</v>
      </c>
      <c r="J4" s="239" t="s">
        <v>49</v>
      </c>
      <c r="K4" s="239" t="s">
        <v>231</v>
      </c>
      <c r="L4" s="240" t="s">
        <v>222</v>
      </c>
      <c r="M4" s="239" t="s">
        <v>232</v>
      </c>
      <c r="N4" s="239" t="s">
        <v>231</v>
      </c>
      <c r="O4" s="240" t="s">
        <v>222</v>
      </c>
      <c r="P4" s="239" t="s">
        <v>49</v>
      </c>
      <c r="Q4" s="239" t="s">
        <v>231</v>
      </c>
      <c r="R4" s="240" t="s">
        <v>222</v>
      </c>
      <c r="S4" s="239" t="s">
        <v>233</v>
      </c>
      <c r="T4" s="239" t="s">
        <v>231</v>
      </c>
      <c r="U4" s="240" t="s">
        <v>222</v>
      </c>
      <c r="V4" s="239" t="s">
        <v>49</v>
      </c>
      <c r="W4" s="239" t="s">
        <v>231</v>
      </c>
      <c r="X4" s="240" t="s">
        <v>222</v>
      </c>
      <c r="Y4" s="239" t="s">
        <v>49</v>
      </c>
      <c r="Z4" s="239" t="s">
        <v>231</v>
      </c>
      <c r="AA4" s="240" t="s">
        <v>222</v>
      </c>
      <c r="AB4" s="241"/>
      <c r="AC4" s="241"/>
      <c r="AD4" s="241"/>
      <c r="AE4" s="238"/>
      <c r="AF4" s="232"/>
      <c r="AG4" s="233"/>
      <c r="AH4" s="233"/>
      <c r="AI4" s="234"/>
      <c r="AJ4" s="234"/>
      <c r="AK4" s="234"/>
      <c r="AL4" s="234"/>
      <c r="AM4" s="234"/>
      <c r="AN4" s="234"/>
      <c r="AO4" s="234"/>
      <c r="AP4" s="234"/>
    </row>
    <row r="5" spans="1:42" s="255" customFormat="1" ht="12.75" customHeight="1">
      <c r="A5" s="242" t="s">
        <v>234</v>
      </c>
      <c r="B5" s="243" t="s">
        <v>235</v>
      </c>
      <c r="C5" s="244" t="s">
        <v>236</v>
      </c>
      <c r="D5" s="245">
        <v>1589</v>
      </c>
      <c r="E5" s="245">
        <v>1264</v>
      </c>
      <c r="F5" s="245">
        <f>I5+L5+O5+R5+U5+X5+AA5</f>
        <v>0</v>
      </c>
      <c r="G5" s="246"/>
      <c r="H5" s="247"/>
      <c r="I5" s="247"/>
      <c r="J5" s="248">
        <v>1589</v>
      </c>
      <c r="K5" s="248">
        <v>1264</v>
      </c>
      <c r="L5" s="248"/>
      <c r="M5" s="247"/>
      <c r="N5" s="247"/>
      <c r="O5" s="249"/>
      <c r="P5" s="247"/>
      <c r="Q5" s="247"/>
      <c r="R5" s="247"/>
      <c r="S5" s="247"/>
      <c r="T5" s="247"/>
      <c r="U5" s="247"/>
      <c r="V5" s="248"/>
      <c r="W5" s="248"/>
      <c r="X5" s="248"/>
      <c r="Y5" s="247"/>
      <c r="Z5" s="247"/>
      <c r="AA5" s="249"/>
      <c r="AB5" s="250"/>
      <c r="AC5" s="250"/>
      <c r="AD5" s="250"/>
      <c r="AE5" s="251"/>
      <c r="AF5" s="252">
        <v>1</v>
      </c>
      <c r="AG5" s="253"/>
      <c r="AH5" s="253"/>
      <c r="AI5" s="254"/>
      <c r="AJ5" s="254"/>
      <c r="AK5" s="254"/>
      <c r="AL5" s="254"/>
      <c r="AM5" s="254"/>
      <c r="AN5" s="254"/>
      <c r="AO5" s="254"/>
      <c r="AP5" s="254"/>
    </row>
    <row r="6" spans="1:42" s="255" customFormat="1" ht="12.75" customHeight="1">
      <c r="A6" s="256" t="s">
        <v>237</v>
      </c>
      <c r="B6" s="257" t="s">
        <v>238</v>
      </c>
      <c r="C6" s="258" t="s">
        <v>239</v>
      </c>
      <c r="D6" s="245">
        <f aca="true" t="shared" si="0" ref="D6:F68">G6+J6+M6+P6+S6+V6+Y6</f>
        <v>0</v>
      </c>
      <c r="E6" s="245">
        <f t="shared" si="0"/>
        <v>0</v>
      </c>
      <c r="F6" s="245">
        <f t="shared" si="0"/>
        <v>0</v>
      </c>
      <c r="G6" s="246"/>
      <c r="H6" s="247"/>
      <c r="I6" s="247"/>
      <c r="J6" s="259"/>
      <c r="K6" s="259"/>
      <c r="L6" s="259"/>
      <c r="M6" s="260"/>
      <c r="N6" s="260"/>
      <c r="O6" s="261"/>
      <c r="P6" s="260"/>
      <c r="Q6" s="260"/>
      <c r="R6" s="260"/>
      <c r="S6" s="260"/>
      <c r="T6" s="260"/>
      <c r="U6" s="260"/>
      <c r="V6" s="259"/>
      <c r="W6" s="259"/>
      <c r="X6" s="259"/>
      <c r="Y6" s="260"/>
      <c r="Z6" s="260"/>
      <c r="AA6" s="261"/>
      <c r="AB6" s="250"/>
      <c r="AC6" s="250"/>
      <c r="AD6" s="250"/>
      <c r="AE6" s="251"/>
      <c r="AF6" s="252">
        <v>2</v>
      </c>
      <c r="AG6" s="253"/>
      <c r="AH6" s="253"/>
      <c r="AI6" s="254"/>
      <c r="AJ6" s="254"/>
      <c r="AK6" s="254"/>
      <c r="AL6" s="254"/>
      <c r="AM6" s="254"/>
      <c r="AN6" s="254"/>
      <c r="AO6" s="254"/>
      <c r="AP6" s="254"/>
    </row>
    <row r="7" spans="1:42" s="255" customFormat="1" ht="12.75" customHeight="1">
      <c r="A7" s="256" t="s">
        <v>240</v>
      </c>
      <c r="B7" s="257" t="s">
        <v>241</v>
      </c>
      <c r="C7" s="258" t="s">
        <v>242</v>
      </c>
      <c r="D7" s="245">
        <f t="shared" si="0"/>
        <v>0</v>
      </c>
      <c r="E7" s="245">
        <f t="shared" si="0"/>
        <v>0</v>
      </c>
      <c r="F7" s="245">
        <v>751</v>
      </c>
      <c r="G7" s="246"/>
      <c r="H7" s="247"/>
      <c r="I7" s="247">
        <v>751</v>
      </c>
      <c r="J7" s="259"/>
      <c r="K7" s="259"/>
      <c r="L7" s="259"/>
      <c r="M7" s="260"/>
      <c r="N7" s="260"/>
      <c r="O7" s="261"/>
      <c r="P7" s="260"/>
      <c r="Q7" s="260"/>
      <c r="R7" s="260"/>
      <c r="S7" s="260"/>
      <c r="T7" s="260"/>
      <c r="U7" s="260"/>
      <c r="V7" s="259"/>
      <c r="W7" s="259"/>
      <c r="X7" s="259"/>
      <c r="Y7" s="260"/>
      <c r="Z7" s="260"/>
      <c r="AA7" s="261"/>
      <c r="AB7" s="250"/>
      <c r="AC7" s="250"/>
      <c r="AD7" s="250"/>
      <c r="AE7" s="251"/>
      <c r="AF7" s="252">
        <v>3</v>
      </c>
      <c r="AG7" s="253"/>
      <c r="AH7" s="253"/>
      <c r="AI7" s="254"/>
      <c r="AJ7" s="254"/>
      <c r="AK7" s="254"/>
      <c r="AL7" s="254"/>
      <c r="AM7" s="254"/>
      <c r="AN7" s="254"/>
      <c r="AO7" s="254"/>
      <c r="AP7" s="254"/>
    </row>
    <row r="8" spans="1:42" s="268" customFormat="1" ht="12.75" customHeight="1">
      <c r="A8" s="256" t="s">
        <v>243</v>
      </c>
      <c r="B8" s="257" t="s">
        <v>244</v>
      </c>
      <c r="C8" s="258" t="s">
        <v>245</v>
      </c>
      <c r="D8" s="245">
        <f t="shared" si="0"/>
        <v>0</v>
      </c>
      <c r="E8" s="245">
        <f t="shared" si="0"/>
        <v>0</v>
      </c>
      <c r="F8" s="245">
        <f t="shared" si="0"/>
        <v>0</v>
      </c>
      <c r="G8" s="246"/>
      <c r="H8" s="247"/>
      <c r="I8" s="247"/>
      <c r="J8" s="262"/>
      <c r="K8" s="262"/>
      <c r="L8" s="262"/>
      <c r="M8" s="263"/>
      <c r="N8" s="263"/>
      <c r="O8" s="264"/>
      <c r="P8" s="263"/>
      <c r="Q8" s="263"/>
      <c r="R8" s="263"/>
      <c r="S8" s="263"/>
      <c r="T8" s="263"/>
      <c r="U8" s="263"/>
      <c r="V8" s="262"/>
      <c r="W8" s="262"/>
      <c r="X8" s="262"/>
      <c r="Y8" s="263"/>
      <c r="Z8" s="263"/>
      <c r="AA8" s="264"/>
      <c r="AB8" s="265"/>
      <c r="AC8" s="265"/>
      <c r="AD8" s="265"/>
      <c r="AE8" s="251"/>
      <c r="AF8" s="252">
        <v>4</v>
      </c>
      <c r="AG8" s="266"/>
      <c r="AH8" s="266"/>
      <c r="AI8" s="267"/>
      <c r="AJ8" s="267"/>
      <c r="AK8" s="267"/>
      <c r="AL8" s="267"/>
      <c r="AM8" s="267"/>
      <c r="AN8" s="267"/>
      <c r="AO8" s="267"/>
      <c r="AP8" s="267"/>
    </row>
    <row r="9" spans="1:42" s="255" customFormat="1" ht="12.75" customHeight="1">
      <c r="A9" s="256" t="s">
        <v>246</v>
      </c>
      <c r="B9" s="257" t="s">
        <v>247</v>
      </c>
      <c r="C9" s="258" t="s">
        <v>248</v>
      </c>
      <c r="D9" s="245">
        <f t="shared" si="0"/>
        <v>0</v>
      </c>
      <c r="E9" s="245">
        <f t="shared" si="0"/>
        <v>0</v>
      </c>
      <c r="F9" s="245">
        <f t="shared" si="0"/>
        <v>0</v>
      </c>
      <c r="G9" s="246"/>
      <c r="H9" s="247"/>
      <c r="I9" s="247"/>
      <c r="J9" s="259"/>
      <c r="K9" s="259"/>
      <c r="L9" s="259"/>
      <c r="M9" s="260"/>
      <c r="N9" s="260"/>
      <c r="O9" s="261"/>
      <c r="P9" s="260"/>
      <c r="Q9" s="260"/>
      <c r="R9" s="260"/>
      <c r="S9" s="260"/>
      <c r="T9" s="260"/>
      <c r="U9" s="260"/>
      <c r="V9" s="259"/>
      <c r="W9" s="259"/>
      <c r="X9" s="259"/>
      <c r="Y9" s="260"/>
      <c r="Z9" s="260"/>
      <c r="AA9" s="261"/>
      <c r="AB9" s="250"/>
      <c r="AC9" s="250"/>
      <c r="AD9" s="250"/>
      <c r="AE9" s="251"/>
      <c r="AF9" s="252">
        <v>5</v>
      </c>
      <c r="AG9" s="253"/>
      <c r="AH9" s="253"/>
      <c r="AI9" s="254"/>
      <c r="AJ9" s="254"/>
      <c r="AK9" s="254"/>
      <c r="AL9" s="254"/>
      <c r="AM9" s="254"/>
      <c r="AN9" s="254"/>
      <c r="AO9" s="254"/>
      <c r="AP9" s="254"/>
    </row>
    <row r="10" spans="1:42" s="255" customFormat="1" ht="12.75" customHeight="1">
      <c r="A10" s="256" t="s">
        <v>249</v>
      </c>
      <c r="B10" s="257" t="s">
        <v>250</v>
      </c>
      <c r="C10" s="258" t="s">
        <v>251</v>
      </c>
      <c r="D10" s="245">
        <f t="shared" si="0"/>
        <v>0</v>
      </c>
      <c r="E10" s="245">
        <f t="shared" si="0"/>
        <v>0</v>
      </c>
      <c r="F10" s="245">
        <f t="shared" si="0"/>
        <v>0</v>
      </c>
      <c r="G10" s="246"/>
      <c r="H10" s="247"/>
      <c r="I10" s="247"/>
      <c r="J10" s="259"/>
      <c r="K10" s="259"/>
      <c r="L10" s="259"/>
      <c r="M10" s="260"/>
      <c r="N10" s="260"/>
      <c r="O10" s="261"/>
      <c r="P10" s="260"/>
      <c r="Q10" s="260"/>
      <c r="R10" s="260"/>
      <c r="S10" s="260"/>
      <c r="T10" s="260"/>
      <c r="U10" s="260"/>
      <c r="V10" s="259"/>
      <c r="W10" s="259"/>
      <c r="X10" s="259"/>
      <c r="Y10" s="260"/>
      <c r="Z10" s="260"/>
      <c r="AA10" s="261"/>
      <c r="AB10" s="250"/>
      <c r="AC10" s="250"/>
      <c r="AD10" s="250"/>
      <c r="AE10" s="251"/>
      <c r="AF10" s="252">
        <v>6</v>
      </c>
      <c r="AG10" s="253"/>
      <c r="AH10" s="253"/>
      <c r="AI10" s="254"/>
      <c r="AJ10" s="254"/>
      <c r="AK10" s="254"/>
      <c r="AL10" s="254"/>
      <c r="AM10" s="254"/>
      <c r="AN10" s="254"/>
      <c r="AO10" s="254"/>
      <c r="AP10" s="254"/>
    </row>
    <row r="11" spans="1:42" s="255" customFormat="1" ht="12.75" customHeight="1">
      <c r="A11" s="256" t="s">
        <v>252</v>
      </c>
      <c r="B11" s="257" t="s">
        <v>253</v>
      </c>
      <c r="C11" s="258" t="s">
        <v>254</v>
      </c>
      <c r="D11" s="245">
        <f t="shared" si="0"/>
        <v>0</v>
      </c>
      <c r="E11" s="245">
        <f t="shared" si="0"/>
        <v>0</v>
      </c>
      <c r="F11" s="245">
        <f t="shared" si="0"/>
        <v>0</v>
      </c>
      <c r="G11" s="246"/>
      <c r="H11" s="247"/>
      <c r="I11" s="247"/>
      <c r="J11" s="259"/>
      <c r="K11" s="259"/>
      <c r="L11" s="259"/>
      <c r="M11" s="260"/>
      <c r="N11" s="260"/>
      <c r="O11" s="261"/>
      <c r="P11" s="260"/>
      <c r="Q11" s="260"/>
      <c r="R11" s="260"/>
      <c r="S11" s="260"/>
      <c r="T11" s="260"/>
      <c r="U11" s="260"/>
      <c r="V11" s="259"/>
      <c r="W11" s="259"/>
      <c r="X11" s="259"/>
      <c r="Y11" s="260"/>
      <c r="Z11" s="260"/>
      <c r="AA11" s="261"/>
      <c r="AB11" s="250"/>
      <c r="AC11" s="250"/>
      <c r="AD11" s="250"/>
      <c r="AE11" s="251"/>
      <c r="AF11" s="252">
        <v>7</v>
      </c>
      <c r="AG11" s="253"/>
      <c r="AH11" s="253"/>
      <c r="AI11" s="254"/>
      <c r="AJ11" s="254"/>
      <c r="AK11" s="254"/>
      <c r="AL11" s="254"/>
      <c r="AM11" s="254"/>
      <c r="AN11" s="254"/>
      <c r="AO11" s="254"/>
      <c r="AP11" s="254"/>
    </row>
    <row r="12" spans="1:42" s="255" customFormat="1" ht="12.75" customHeight="1">
      <c r="A12" s="256" t="s">
        <v>255</v>
      </c>
      <c r="B12" s="257" t="s">
        <v>256</v>
      </c>
      <c r="C12" s="258" t="s">
        <v>257</v>
      </c>
      <c r="D12" s="245">
        <f t="shared" si="0"/>
        <v>0</v>
      </c>
      <c r="E12" s="245">
        <f t="shared" si="0"/>
        <v>0</v>
      </c>
      <c r="F12" s="245">
        <f t="shared" si="0"/>
        <v>0</v>
      </c>
      <c r="G12" s="246"/>
      <c r="H12" s="247"/>
      <c r="I12" s="247"/>
      <c r="J12" s="259"/>
      <c r="K12" s="259"/>
      <c r="L12" s="259"/>
      <c r="M12" s="260"/>
      <c r="N12" s="260"/>
      <c r="O12" s="261"/>
      <c r="P12" s="260"/>
      <c r="Q12" s="260"/>
      <c r="R12" s="260"/>
      <c r="S12" s="260"/>
      <c r="T12" s="260"/>
      <c r="U12" s="260"/>
      <c r="V12" s="259"/>
      <c r="W12" s="259"/>
      <c r="X12" s="259"/>
      <c r="Y12" s="260"/>
      <c r="Z12" s="260"/>
      <c r="AA12" s="261"/>
      <c r="AB12" s="250"/>
      <c r="AC12" s="250"/>
      <c r="AD12" s="250"/>
      <c r="AE12" s="251"/>
      <c r="AF12" s="252">
        <v>8</v>
      </c>
      <c r="AG12" s="253"/>
      <c r="AH12" s="253"/>
      <c r="AI12" s="254"/>
      <c r="AJ12" s="254"/>
      <c r="AK12" s="254"/>
      <c r="AL12" s="254"/>
      <c r="AM12" s="254"/>
      <c r="AN12" s="254"/>
      <c r="AO12" s="254"/>
      <c r="AP12" s="254"/>
    </row>
    <row r="13" spans="1:42" s="255" customFormat="1" ht="12.75" customHeight="1">
      <c r="A13" s="256" t="s">
        <v>258</v>
      </c>
      <c r="B13" s="257" t="s">
        <v>259</v>
      </c>
      <c r="C13" s="269" t="s">
        <v>260</v>
      </c>
      <c r="D13" s="245">
        <f t="shared" si="0"/>
        <v>0</v>
      </c>
      <c r="E13" s="245">
        <f t="shared" si="0"/>
        <v>0</v>
      </c>
      <c r="F13" s="245">
        <f t="shared" si="0"/>
        <v>0</v>
      </c>
      <c r="G13" s="246"/>
      <c r="H13" s="247"/>
      <c r="I13" s="247"/>
      <c r="J13" s="259"/>
      <c r="K13" s="259"/>
      <c r="L13" s="259"/>
      <c r="M13" s="260"/>
      <c r="N13" s="260"/>
      <c r="O13" s="261"/>
      <c r="P13" s="260"/>
      <c r="Q13" s="260"/>
      <c r="R13" s="260"/>
      <c r="S13" s="260"/>
      <c r="T13" s="260"/>
      <c r="U13" s="260"/>
      <c r="V13" s="259"/>
      <c r="W13" s="259"/>
      <c r="X13" s="259"/>
      <c r="Y13" s="260"/>
      <c r="Z13" s="260"/>
      <c r="AA13" s="261"/>
      <c r="AB13" s="250"/>
      <c r="AC13" s="250"/>
      <c r="AD13" s="250"/>
      <c r="AE13" s="251"/>
      <c r="AF13" s="252">
        <v>9</v>
      </c>
      <c r="AG13" s="253"/>
      <c r="AH13" s="253"/>
      <c r="AI13" s="254"/>
      <c r="AJ13" s="254"/>
      <c r="AK13" s="254"/>
      <c r="AL13" s="254"/>
      <c r="AM13" s="254"/>
      <c r="AN13" s="254"/>
      <c r="AO13" s="254"/>
      <c r="AP13" s="254"/>
    </row>
    <row r="14" spans="1:32" ht="12.75" customHeight="1">
      <c r="A14" s="256" t="s">
        <v>261</v>
      </c>
      <c r="B14" s="270" t="s">
        <v>262</v>
      </c>
      <c r="C14" s="258" t="s">
        <v>263</v>
      </c>
      <c r="D14" s="245">
        <f t="shared" si="0"/>
        <v>0</v>
      </c>
      <c r="E14" s="245">
        <f t="shared" si="0"/>
        <v>0</v>
      </c>
      <c r="F14" s="245">
        <f t="shared" si="0"/>
        <v>0</v>
      </c>
      <c r="G14" s="246"/>
      <c r="H14" s="247"/>
      <c r="I14" s="247"/>
      <c r="J14" s="271"/>
      <c r="K14" s="271"/>
      <c r="L14" s="271"/>
      <c r="M14" s="272"/>
      <c r="N14" s="272"/>
      <c r="O14" s="273"/>
      <c r="P14" s="272"/>
      <c r="Q14" s="272"/>
      <c r="R14" s="272"/>
      <c r="S14" s="272"/>
      <c r="T14" s="272"/>
      <c r="U14" s="272"/>
      <c r="V14" s="271"/>
      <c r="W14" s="271"/>
      <c r="X14" s="271"/>
      <c r="Y14" s="272"/>
      <c r="Z14" s="272"/>
      <c r="AA14" s="273"/>
      <c r="AB14" s="250"/>
      <c r="AC14" s="250"/>
      <c r="AD14" s="250"/>
      <c r="AE14" s="251"/>
      <c r="AF14" s="252">
        <v>10</v>
      </c>
    </row>
    <row r="15" spans="1:32" ht="12.75" customHeight="1">
      <c r="A15" s="256" t="s">
        <v>264</v>
      </c>
      <c r="B15" s="274" t="s">
        <v>265</v>
      </c>
      <c r="C15" s="269" t="s">
        <v>266</v>
      </c>
      <c r="D15" s="245">
        <f t="shared" si="0"/>
        <v>0</v>
      </c>
      <c r="E15" s="245">
        <f t="shared" si="0"/>
        <v>0</v>
      </c>
      <c r="F15" s="245">
        <f t="shared" si="0"/>
        <v>0</v>
      </c>
      <c r="G15" s="246"/>
      <c r="H15" s="247"/>
      <c r="I15" s="247"/>
      <c r="J15" s="259"/>
      <c r="K15" s="259"/>
      <c r="L15" s="259"/>
      <c r="M15" s="260"/>
      <c r="N15" s="260"/>
      <c r="O15" s="261"/>
      <c r="P15" s="260"/>
      <c r="Q15" s="260"/>
      <c r="R15" s="260"/>
      <c r="S15" s="260"/>
      <c r="T15" s="260"/>
      <c r="U15" s="260"/>
      <c r="V15" s="259"/>
      <c r="W15" s="259"/>
      <c r="X15" s="259"/>
      <c r="Y15" s="260"/>
      <c r="Z15" s="260"/>
      <c r="AA15" s="261"/>
      <c r="AB15" s="250"/>
      <c r="AC15" s="250"/>
      <c r="AD15" s="250"/>
      <c r="AE15" s="251"/>
      <c r="AF15" s="252">
        <v>11</v>
      </c>
    </row>
    <row r="16" spans="1:32" s="252" customFormat="1" ht="12.75" customHeight="1">
      <c r="A16" s="256" t="s">
        <v>267</v>
      </c>
      <c r="B16" s="274" t="s">
        <v>268</v>
      </c>
      <c r="C16" s="275" t="s">
        <v>266</v>
      </c>
      <c r="D16" s="245">
        <f t="shared" si="0"/>
        <v>0</v>
      </c>
      <c r="E16" s="245">
        <f t="shared" si="0"/>
        <v>0</v>
      </c>
      <c r="F16" s="245">
        <f t="shared" si="0"/>
        <v>0</v>
      </c>
      <c r="G16" s="276"/>
      <c r="H16" s="277"/>
      <c r="I16" s="277"/>
      <c r="J16" s="278"/>
      <c r="K16" s="278"/>
      <c r="L16" s="278"/>
      <c r="M16" s="279"/>
      <c r="N16" s="279"/>
      <c r="O16" s="280"/>
      <c r="P16" s="279"/>
      <c r="Q16" s="279"/>
      <c r="R16" s="279"/>
      <c r="S16" s="279"/>
      <c r="T16" s="279"/>
      <c r="U16" s="279"/>
      <c r="V16" s="278"/>
      <c r="W16" s="278"/>
      <c r="X16" s="278"/>
      <c r="Y16" s="279"/>
      <c r="Z16" s="279"/>
      <c r="AA16" s="280"/>
      <c r="AB16" s="281"/>
      <c r="AC16" s="281"/>
      <c r="AD16" s="281"/>
      <c r="AE16" s="251"/>
      <c r="AF16" s="252">
        <v>12</v>
      </c>
    </row>
    <row r="17" spans="1:32" ht="12.75" customHeight="1">
      <c r="A17" s="256" t="s">
        <v>269</v>
      </c>
      <c r="B17" s="274" t="s">
        <v>270</v>
      </c>
      <c r="C17" s="269" t="s">
        <v>271</v>
      </c>
      <c r="D17" s="245">
        <f t="shared" si="0"/>
        <v>0</v>
      </c>
      <c r="E17" s="245">
        <f t="shared" si="0"/>
        <v>0</v>
      </c>
      <c r="F17" s="245">
        <f t="shared" si="0"/>
        <v>0</v>
      </c>
      <c r="G17" s="246"/>
      <c r="H17" s="247"/>
      <c r="I17" s="247"/>
      <c r="J17" s="259"/>
      <c r="K17" s="259"/>
      <c r="L17" s="259"/>
      <c r="M17" s="260"/>
      <c r="N17" s="260"/>
      <c r="O17" s="261"/>
      <c r="P17" s="260"/>
      <c r="Q17" s="260"/>
      <c r="R17" s="260"/>
      <c r="S17" s="260"/>
      <c r="T17" s="260"/>
      <c r="U17" s="260"/>
      <c r="V17" s="259"/>
      <c r="W17" s="259"/>
      <c r="X17" s="259"/>
      <c r="Y17" s="260"/>
      <c r="Z17" s="260"/>
      <c r="AA17" s="261"/>
      <c r="AB17" s="250"/>
      <c r="AC17" s="250"/>
      <c r="AD17" s="250"/>
      <c r="AE17" s="251"/>
      <c r="AF17" s="252">
        <v>13</v>
      </c>
    </row>
    <row r="18" spans="1:32" ht="12.75" customHeight="1">
      <c r="A18" s="256" t="s">
        <v>272</v>
      </c>
      <c r="B18" s="274" t="s">
        <v>273</v>
      </c>
      <c r="C18" s="269" t="s">
        <v>274</v>
      </c>
      <c r="D18" s="245">
        <f t="shared" si="0"/>
        <v>0</v>
      </c>
      <c r="E18" s="245">
        <f t="shared" si="0"/>
        <v>0</v>
      </c>
      <c r="F18" s="245">
        <f t="shared" si="0"/>
        <v>0</v>
      </c>
      <c r="G18" s="246"/>
      <c r="H18" s="247"/>
      <c r="I18" s="247"/>
      <c r="J18" s="259"/>
      <c r="K18" s="259"/>
      <c r="L18" s="259"/>
      <c r="M18" s="260"/>
      <c r="N18" s="260"/>
      <c r="O18" s="261"/>
      <c r="P18" s="260"/>
      <c r="Q18" s="260"/>
      <c r="R18" s="260"/>
      <c r="S18" s="260"/>
      <c r="T18" s="260"/>
      <c r="U18" s="260"/>
      <c r="V18" s="259"/>
      <c r="W18" s="259"/>
      <c r="X18" s="259"/>
      <c r="Y18" s="260"/>
      <c r="Z18" s="260"/>
      <c r="AA18" s="261"/>
      <c r="AB18" s="250"/>
      <c r="AC18" s="250"/>
      <c r="AD18" s="250"/>
      <c r="AE18" s="251"/>
      <c r="AF18" s="252">
        <v>14</v>
      </c>
    </row>
    <row r="19" spans="1:32" ht="12.75" customHeight="1">
      <c r="A19" s="256" t="s">
        <v>275</v>
      </c>
      <c r="B19" s="274" t="s">
        <v>276</v>
      </c>
      <c r="C19" s="269" t="s">
        <v>277</v>
      </c>
      <c r="D19" s="245">
        <f t="shared" si="0"/>
        <v>0</v>
      </c>
      <c r="E19" s="245">
        <f t="shared" si="0"/>
        <v>0</v>
      </c>
      <c r="F19" s="245">
        <f t="shared" si="0"/>
        <v>0</v>
      </c>
      <c r="G19" s="246"/>
      <c r="H19" s="247"/>
      <c r="I19" s="247"/>
      <c r="J19" s="259"/>
      <c r="K19" s="259"/>
      <c r="L19" s="259"/>
      <c r="M19" s="260"/>
      <c r="N19" s="260"/>
      <c r="O19" s="261"/>
      <c r="P19" s="260"/>
      <c r="Q19" s="260"/>
      <c r="R19" s="260"/>
      <c r="S19" s="260"/>
      <c r="T19" s="260"/>
      <c r="U19" s="260"/>
      <c r="V19" s="259"/>
      <c r="W19" s="259"/>
      <c r="X19" s="259"/>
      <c r="Y19" s="260"/>
      <c r="Z19" s="260"/>
      <c r="AA19" s="261"/>
      <c r="AB19" s="250"/>
      <c r="AC19" s="250"/>
      <c r="AD19" s="250"/>
      <c r="AE19" s="251"/>
      <c r="AF19" s="252">
        <v>15</v>
      </c>
    </row>
    <row r="20" spans="1:32" ht="12.75" customHeight="1">
      <c r="A20" s="256" t="s">
        <v>278</v>
      </c>
      <c r="B20" s="274" t="s">
        <v>279</v>
      </c>
      <c r="C20" s="269" t="s">
        <v>280</v>
      </c>
      <c r="D20" s="245">
        <f t="shared" si="0"/>
        <v>0</v>
      </c>
      <c r="E20" s="245">
        <f t="shared" si="0"/>
        <v>0</v>
      </c>
      <c r="F20" s="245">
        <f t="shared" si="0"/>
        <v>0</v>
      </c>
      <c r="G20" s="246"/>
      <c r="H20" s="247"/>
      <c r="I20" s="247"/>
      <c r="J20" s="259"/>
      <c r="K20" s="259"/>
      <c r="L20" s="259"/>
      <c r="M20" s="260"/>
      <c r="N20" s="260"/>
      <c r="O20" s="261"/>
      <c r="P20" s="260"/>
      <c r="Q20" s="260"/>
      <c r="R20" s="260"/>
      <c r="S20" s="260"/>
      <c r="T20" s="260"/>
      <c r="U20" s="260"/>
      <c r="V20" s="259"/>
      <c r="W20" s="259"/>
      <c r="X20" s="259"/>
      <c r="Y20" s="260"/>
      <c r="Z20" s="260"/>
      <c r="AA20" s="261"/>
      <c r="AB20" s="250"/>
      <c r="AC20" s="250"/>
      <c r="AD20" s="250"/>
      <c r="AE20" s="251"/>
      <c r="AF20" s="252">
        <v>16</v>
      </c>
    </row>
    <row r="21" spans="1:32" ht="12.75" customHeight="1">
      <c r="A21" s="256" t="s">
        <v>281</v>
      </c>
      <c r="B21" s="274" t="s">
        <v>282</v>
      </c>
      <c r="C21" s="269" t="s">
        <v>283</v>
      </c>
      <c r="D21" s="245">
        <f t="shared" si="0"/>
        <v>0</v>
      </c>
      <c r="E21" s="245">
        <f t="shared" si="0"/>
        <v>0</v>
      </c>
      <c r="F21" s="245">
        <f t="shared" si="0"/>
        <v>0</v>
      </c>
      <c r="G21" s="246"/>
      <c r="H21" s="247"/>
      <c r="I21" s="247"/>
      <c r="J21" s="259"/>
      <c r="K21" s="259"/>
      <c r="L21" s="259"/>
      <c r="M21" s="260"/>
      <c r="N21" s="260"/>
      <c r="O21" s="261"/>
      <c r="P21" s="260"/>
      <c r="Q21" s="260"/>
      <c r="R21" s="260"/>
      <c r="S21" s="260"/>
      <c r="T21" s="260"/>
      <c r="U21" s="260"/>
      <c r="V21" s="259"/>
      <c r="W21" s="259"/>
      <c r="X21" s="259"/>
      <c r="Y21" s="260"/>
      <c r="Z21" s="260"/>
      <c r="AA21" s="261"/>
      <c r="AB21" s="250"/>
      <c r="AC21" s="250"/>
      <c r="AD21" s="250"/>
      <c r="AE21" s="251"/>
      <c r="AF21" s="252">
        <v>17</v>
      </c>
    </row>
    <row r="22" spans="1:32" ht="12.75" customHeight="1">
      <c r="A22" s="256" t="s">
        <v>284</v>
      </c>
      <c r="B22" s="274" t="s">
        <v>285</v>
      </c>
      <c r="C22" s="269" t="s">
        <v>286</v>
      </c>
      <c r="D22" s="245">
        <f t="shared" si="0"/>
        <v>0</v>
      </c>
      <c r="E22" s="245">
        <f t="shared" si="0"/>
        <v>0</v>
      </c>
      <c r="F22" s="245">
        <f t="shared" si="0"/>
        <v>0</v>
      </c>
      <c r="G22" s="246"/>
      <c r="H22" s="247"/>
      <c r="I22" s="247"/>
      <c r="J22" s="259"/>
      <c r="K22" s="259"/>
      <c r="L22" s="259"/>
      <c r="M22" s="260"/>
      <c r="N22" s="260"/>
      <c r="O22" s="261"/>
      <c r="P22" s="260"/>
      <c r="Q22" s="260"/>
      <c r="R22" s="260"/>
      <c r="S22" s="260"/>
      <c r="T22" s="260"/>
      <c r="U22" s="260"/>
      <c r="V22" s="259"/>
      <c r="W22" s="259"/>
      <c r="X22" s="259"/>
      <c r="Y22" s="260"/>
      <c r="Z22" s="260"/>
      <c r="AA22" s="261"/>
      <c r="AB22" s="250"/>
      <c r="AC22" s="250"/>
      <c r="AD22" s="250"/>
      <c r="AE22" s="251"/>
      <c r="AF22" s="252">
        <v>18</v>
      </c>
    </row>
    <row r="23" spans="1:32" ht="12.75" customHeight="1">
      <c r="A23" s="256" t="s">
        <v>287</v>
      </c>
      <c r="B23" s="274" t="s">
        <v>288</v>
      </c>
      <c r="C23" s="269" t="s">
        <v>289</v>
      </c>
      <c r="D23" s="245">
        <f t="shared" si="0"/>
        <v>0</v>
      </c>
      <c r="E23" s="245">
        <f t="shared" si="0"/>
        <v>0</v>
      </c>
      <c r="F23" s="245">
        <f t="shared" si="0"/>
        <v>0</v>
      </c>
      <c r="G23" s="246"/>
      <c r="H23" s="247"/>
      <c r="I23" s="247"/>
      <c r="J23" s="259"/>
      <c r="K23" s="259"/>
      <c r="L23" s="259"/>
      <c r="M23" s="260"/>
      <c r="N23" s="260"/>
      <c r="O23" s="261"/>
      <c r="P23" s="260"/>
      <c r="Q23" s="260"/>
      <c r="R23" s="260"/>
      <c r="S23" s="260"/>
      <c r="T23" s="260"/>
      <c r="U23" s="260"/>
      <c r="V23" s="259"/>
      <c r="W23" s="259"/>
      <c r="X23" s="259"/>
      <c r="Y23" s="260"/>
      <c r="Z23" s="260"/>
      <c r="AA23" s="261"/>
      <c r="AB23" s="250"/>
      <c r="AC23" s="250"/>
      <c r="AD23" s="250"/>
      <c r="AE23" s="251"/>
      <c r="AF23" s="252">
        <v>19</v>
      </c>
    </row>
    <row r="24" spans="1:32" ht="12.75" customHeight="1">
      <c r="A24" s="256" t="s">
        <v>290</v>
      </c>
      <c r="B24" s="274" t="s">
        <v>291</v>
      </c>
      <c r="C24" s="269" t="s">
        <v>292</v>
      </c>
      <c r="D24" s="245">
        <f t="shared" si="0"/>
        <v>0</v>
      </c>
      <c r="E24" s="245">
        <f t="shared" si="0"/>
        <v>0</v>
      </c>
      <c r="F24" s="245">
        <f t="shared" si="0"/>
        <v>0</v>
      </c>
      <c r="G24" s="246"/>
      <c r="H24" s="247"/>
      <c r="I24" s="247"/>
      <c r="J24" s="259"/>
      <c r="K24" s="259"/>
      <c r="L24" s="259"/>
      <c r="M24" s="260"/>
      <c r="N24" s="260"/>
      <c r="O24" s="261"/>
      <c r="P24" s="260"/>
      <c r="Q24" s="260"/>
      <c r="R24" s="260"/>
      <c r="S24" s="260"/>
      <c r="T24" s="260"/>
      <c r="U24" s="260"/>
      <c r="V24" s="259"/>
      <c r="W24" s="259"/>
      <c r="X24" s="259"/>
      <c r="Y24" s="260"/>
      <c r="Z24" s="260"/>
      <c r="AA24" s="261"/>
      <c r="AB24" s="250"/>
      <c r="AC24" s="250"/>
      <c r="AD24" s="250"/>
      <c r="AE24" s="251"/>
      <c r="AF24" s="252">
        <v>20</v>
      </c>
    </row>
    <row r="25" spans="1:32" ht="12.75" customHeight="1">
      <c r="A25" s="256" t="s">
        <v>293</v>
      </c>
      <c r="B25" s="274" t="s">
        <v>294</v>
      </c>
      <c r="C25" s="269" t="s">
        <v>295</v>
      </c>
      <c r="D25" s="245">
        <f t="shared" si="0"/>
        <v>0</v>
      </c>
      <c r="E25" s="245">
        <f t="shared" si="0"/>
        <v>0</v>
      </c>
      <c r="F25" s="245">
        <f t="shared" si="0"/>
        <v>0</v>
      </c>
      <c r="G25" s="246"/>
      <c r="H25" s="247"/>
      <c r="I25" s="247"/>
      <c r="J25" s="259"/>
      <c r="K25" s="259"/>
      <c r="L25" s="259"/>
      <c r="M25" s="260"/>
      <c r="N25" s="260"/>
      <c r="O25" s="261"/>
      <c r="P25" s="260"/>
      <c r="Q25" s="260"/>
      <c r="R25" s="260"/>
      <c r="S25" s="260"/>
      <c r="T25" s="260"/>
      <c r="U25" s="260"/>
      <c r="V25" s="259"/>
      <c r="W25" s="259"/>
      <c r="X25" s="259"/>
      <c r="Y25" s="260"/>
      <c r="Z25" s="260"/>
      <c r="AA25" s="261"/>
      <c r="AB25" s="250"/>
      <c r="AC25" s="250"/>
      <c r="AD25" s="250"/>
      <c r="AE25" s="251"/>
      <c r="AF25" s="252">
        <v>21</v>
      </c>
    </row>
    <row r="26" spans="1:32" ht="12.75" customHeight="1">
      <c r="A26" s="256" t="s">
        <v>296</v>
      </c>
      <c r="B26" s="274" t="s">
        <v>297</v>
      </c>
      <c r="C26" s="269" t="s">
        <v>298</v>
      </c>
      <c r="D26" s="245">
        <f t="shared" si="0"/>
        <v>0</v>
      </c>
      <c r="E26" s="245">
        <f t="shared" si="0"/>
        <v>0</v>
      </c>
      <c r="F26" s="245">
        <f t="shared" si="0"/>
        <v>0</v>
      </c>
      <c r="G26" s="246"/>
      <c r="H26" s="247"/>
      <c r="I26" s="247"/>
      <c r="J26" s="259"/>
      <c r="K26" s="259"/>
      <c r="L26" s="259"/>
      <c r="M26" s="260"/>
      <c r="N26" s="260"/>
      <c r="O26" s="261"/>
      <c r="P26" s="260"/>
      <c r="Q26" s="260"/>
      <c r="R26" s="260"/>
      <c r="S26" s="260"/>
      <c r="T26" s="260"/>
      <c r="U26" s="260"/>
      <c r="V26" s="259"/>
      <c r="W26" s="259"/>
      <c r="X26" s="259"/>
      <c r="Y26" s="260"/>
      <c r="Z26" s="260"/>
      <c r="AA26" s="261"/>
      <c r="AB26" s="250"/>
      <c r="AC26" s="250"/>
      <c r="AD26" s="250"/>
      <c r="AE26" s="251"/>
      <c r="AF26" s="252">
        <v>22</v>
      </c>
    </row>
    <row r="27" spans="1:32" ht="12.75" customHeight="1">
      <c r="A27" s="256" t="s">
        <v>299</v>
      </c>
      <c r="B27" s="274" t="s">
        <v>300</v>
      </c>
      <c r="C27" s="269" t="s">
        <v>301</v>
      </c>
      <c r="D27" s="245">
        <f t="shared" si="0"/>
        <v>0</v>
      </c>
      <c r="E27" s="245">
        <f t="shared" si="0"/>
        <v>0</v>
      </c>
      <c r="F27" s="245">
        <f t="shared" si="0"/>
        <v>0</v>
      </c>
      <c r="G27" s="246"/>
      <c r="H27" s="247"/>
      <c r="I27" s="247"/>
      <c r="J27" s="259"/>
      <c r="K27" s="259"/>
      <c r="L27" s="259"/>
      <c r="M27" s="260"/>
      <c r="N27" s="260"/>
      <c r="O27" s="261"/>
      <c r="P27" s="260"/>
      <c r="Q27" s="260"/>
      <c r="R27" s="260"/>
      <c r="S27" s="260"/>
      <c r="T27" s="260"/>
      <c r="U27" s="260"/>
      <c r="V27" s="259"/>
      <c r="W27" s="259"/>
      <c r="X27" s="259"/>
      <c r="Y27" s="260"/>
      <c r="Z27" s="260"/>
      <c r="AA27" s="261"/>
      <c r="AB27" s="250"/>
      <c r="AC27" s="250"/>
      <c r="AD27" s="250"/>
      <c r="AE27" s="251"/>
      <c r="AF27" s="252">
        <v>23</v>
      </c>
    </row>
    <row r="28" spans="1:32" ht="12.75" customHeight="1">
      <c r="A28" s="256" t="s">
        <v>302</v>
      </c>
      <c r="B28" s="274" t="s">
        <v>303</v>
      </c>
      <c r="C28" s="269" t="s">
        <v>304</v>
      </c>
      <c r="D28" s="245">
        <f t="shared" si="0"/>
        <v>0</v>
      </c>
      <c r="E28" s="245">
        <f t="shared" si="0"/>
        <v>0</v>
      </c>
      <c r="F28" s="245">
        <f t="shared" si="0"/>
        <v>0</v>
      </c>
      <c r="G28" s="246"/>
      <c r="H28" s="247"/>
      <c r="I28" s="247"/>
      <c r="J28" s="259"/>
      <c r="K28" s="259"/>
      <c r="L28" s="259"/>
      <c r="M28" s="260"/>
      <c r="N28" s="260"/>
      <c r="O28" s="261"/>
      <c r="P28" s="260"/>
      <c r="Q28" s="260"/>
      <c r="R28" s="260"/>
      <c r="S28" s="260"/>
      <c r="T28" s="260"/>
      <c r="U28" s="260"/>
      <c r="V28" s="259"/>
      <c r="W28" s="259"/>
      <c r="X28" s="259"/>
      <c r="Y28" s="260"/>
      <c r="Z28" s="260"/>
      <c r="AA28" s="261"/>
      <c r="AB28" s="250"/>
      <c r="AC28" s="250"/>
      <c r="AD28" s="250"/>
      <c r="AE28" s="251"/>
      <c r="AF28" s="252">
        <v>24</v>
      </c>
    </row>
    <row r="29" spans="1:32" ht="12.75" customHeight="1">
      <c r="A29" s="256" t="s">
        <v>305</v>
      </c>
      <c r="B29" s="274" t="s">
        <v>306</v>
      </c>
      <c r="C29" s="269" t="s">
        <v>307</v>
      </c>
      <c r="D29" s="245">
        <f t="shared" si="0"/>
        <v>0</v>
      </c>
      <c r="E29" s="245">
        <f t="shared" si="0"/>
        <v>0</v>
      </c>
      <c r="F29" s="245">
        <f t="shared" si="0"/>
        <v>0</v>
      </c>
      <c r="G29" s="246"/>
      <c r="H29" s="247"/>
      <c r="I29" s="247"/>
      <c r="J29" s="259"/>
      <c r="K29" s="259"/>
      <c r="L29" s="259"/>
      <c r="M29" s="260"/>
      <c r="N29" s="260"/>
      <c r="O29" s="261"/>
      <c r="P29" s="260"/>
      <c r="Q29" s="260"/>
      <c r="R29" s="260"/>
      <c r="S29" s="260"/>
      <c r="T29" s="260"/>
      <c r="U29" s="260"/>
      <c r="V29" s="259"/>
      <c r="W29" s="259"/>
      <c r="X29" s="259"/>
      <c r="Y29" s="260"/>
      <c r="Z29" s="260"/>
      <c r="AA29" s="261"/>
      <c r="AB29" s="250"/>
      <c r="AC29" s="250"/>
      <c r="AD29" s="250"/>
      <c r="AE29" s="251"/>
      <c r="AF29" s="252">
        <v>25</v>
      </c>
    </row>
    <row r="30" spans="1:32" ht="12.75" customHeight="1">
      <c r="A30" s="256" t="s">
        <v>308</v>
      </c>
      <c r="B30" s="274" t="s">
        <v>309</v>
      </c>
      <c r="C30" s="269" t="s">
        <v>310</v>
      </c>
      <c r="D30" s="245">
        <f t="shared" si="0"/>
        <v>0</v>
      </c>
      <c r="E30" s="245">
        <f t="shared" si="0"/>
        <v>0</v>
      </c>
      <c r="F30" s="245">
        <f t="shared" si="0"/>
        <v>0</v>
      </c>
      <c r="G30" s="246"/>
      <c r="H30" s="247"/>
      <c r="I30" s="247"/>
      <c r="J30" s="259"/>
      <c r="K30" s="259"/>
      <c r="L30" s="259"/>
      <c r="M30" s="260"/>
      <c r="N30" s="260"/>
      <c r="O30" s="261"/>
      <c r="P30" s="260"/>
      <c r="Q30" s="260"/>
      <c r="R30" s="260"/>
      <c r="S30" s="260"/>
      <c r="T30" s="260"/>
      <c r="U30" s="260"/>
      <c r="V30" s="259"/>
      <c r="W30" s="259"/>
      <c r="X30" s="259"/>
      <c r="Y30" s="260"/>
      <c r="Z30" s="260"/>
      <c r="AA30" s="261"/>
      <c r="AB30" s="250"/>
      <c r="AC30" s="250"/>
      <c r="AD30" s="250"/>
      <c r="AE30" s="251"/>
      <c r="AF30" s="252">
        <v>26</v>
      </c>
    </row>
    <row r="31" spans="1:32" ht="12.75" customHeight="1">
      <c r="A31" s="256" t="s">
        <v>311</v>
      </c>
      <c r="B31" s="282" t="s">
        <v>312</v>
      </c>
      <c r="C31" s="269" t="s">
        <v>313</v>
      </c>
      <c r="D31" s="245">
        <f t="shared" si="0"/>
        <v>0</v>
      </c>
      <c r="E31" s="245">
        <f t="shared" si="0"/>
        <v>0</v>
      </c>
      <c r="F31" s="245">
        <f t="shared" si="0"/>
        <v>0</v>
      </c>
      <c r="G31" s="246"/>
      <c r="H31" s="247"/>
      <c r="I31" s="247"/>
      <c r="J31" s="259"/>
      <c r="K31" s="259"/>
      <c r="L31" s="259"/>
      <c r="M31" s="260"/>
      <c r="N31" s="260"/>
      <c r="O31" s="261"/>
      <c r="P31" s="260"/>
      <c r="Q31" s="260"/>
      <c r="R31" s="260"/>
      <c r="S31" s="260"/>
      <c r="T31" s="260"/>
      <c r="U31" s="260"/>
      <c r="V31" s="259"/>
      <c r="W31" s="259"/>
      <c r="X31" s="259"/>
      <c r="Y31" s="260"/>
      <c r="Z31" s="260"/>
      <c r="AA31" s="261"/>
      <c r="AB31" s="250"/>
      <c r="AC31" s="250"/>
      <c r="AD31" s="250"/>
      <c r="AE31" s="251"/>
      <c r="AF31" s="252">
        <v>27</v>
      </c>
    </row>
    <row r="32" spans="1:32" ht="12.75" customHeight="1">
      <c r="A32" s="256" t="s">
        <v>314</v>
      </c>
      <c r="B32" s="282" t="s">
        <v>315</v>
      </c>
      <c r="C32" s="283" t="s">
        <v>316</v>
      </c>
      <c r="D32" s="245">
        <f t="shared" si="0"/>
        <v>0</v>
      </c>
      <c r="E32" s="245">
        <f t="shared" si="0"/>
        <v>0</v>
      </c>
      <c r="F32" s="245">
        <f t="shared" si="0"/>
        <v>0</v>
      </c>
      <c r="G32" s="246"/>
      <c r="H32" s="247"/>
      <c r="I32" s="247"/>
      <c r="J32" s="284"/>
      <c r="K32" s="284"/>
      <c r="L32" s="284"/>
      <c r="M32" s="285"/>
      <c r="N32" s="285"/>
      <c r="O32" s="286"/>
      <c r="P32" s="285"/>
      <c r="Q32" s="285"/>
      <c r="R32" s="285"/>
      <c r="S32" s="285"/>
      <c r="T32" s="285"/>
      <c r="U32" s="285"/>
      <c r="V32" s="284"/>
      <c r="W32" s="284"/>
      <c r="X32" s="284"/>
      <c r="Y32" s="285"/>
      <c r="Z32" s="285"/>
      <c r="AA32" s="286"/>
      <c r="AB32" s="250"/>
      <c r="AC32" s="250"/>
      <c r="AD32" s="250"/>
      <c r="AE32" s="251"/>
      <c r="AF32" s="252">
        <v>28</v>
      </c>
    </row>
    <row r="33" spans="1:32" ht="12.75" customHeight="1">
      <c r="A33" s="256" t="s">
        <v>317</v>
      </c>
      <c r="B33" s="282" t="s">
        <v>318</v>
      </c>
      <c r="C33" s="283" t="s">
        <v>319</v>
      </c>
      <c r="D33" s="245">
        <f t="shared" si="0"/>
        <v>0</v>
      </c>
      <c r="E33" s="245">
        <f t="shared" si="0"/>
        <v>0</v>
      </c>
      <c r="F33" s="245">
        <f t="shared" si="0"/>
        <v>0</v>
      </c>
      <c r="G33" s="246"/>
      <c r="H33" s="247"/>
      <c r="I33" s="247"/>
      <c r="J33" s="284"/>
      <c r="K33" s="284"/>
      <c r="L33" s="284"/>
      <c r="M33" s="285"/>
      <c r="N33" s="285"/>
      <c r="O33" s="286"/>
      <c r="P33" s="285"/>
      <c r="Q33" s="285"/>
      <c r="R33" s="285"/>
      <c r="S33" s="285"/>
      <c r="T33" s="285"/>
      <c r="U33" s="285"/>
      <c r="V33" s="284"/>
      <c r="W33" s="284"/>
      <c r="X33" s="284"/>
      <c r="Y33" s="285"/>
      <c r="Z33" s="285"/>
      <c r="AA33" s="286"/>
      <c r="AB33" s="250"/>
      <c r="AC33" s="250"/>
      <c r="AD33" s="250"/>
      <c r="AE33" s="251"/>
      <c r="AF33" s="252">
        <v>29</v>
      </c>
    </row>
    <row r="34" spans="1:32" ht="12.75" customHeight="1">
      <c r="A34" s="256" t="s">
        <v>320</v>
      </c>
      <c r="B34" s="274" t="s">
        <v>321</v>
      </c>
      <c r="C34" s="283" t="s">
        <v>322</v>
      </c>
      <c r="D34" s="245">
        <f t="shared" si="0"/>
        <v>0</v>
      </c>
      <c r="E34" s="245">
        <f t="shared" si="0"/>
        <v>0</v>
      </c>
      <c r="F34" s="245">
        <f t="shared" si="0"/>
        <v>0</v>
      </c>
      <c r="G34" s="246"/>
      <c r="H34" s="247"/>
      <c r="I34" s="247"/>
      <c r="J34" s="284"/>
      <c r="K34" s="284"/>
      <c r="L34" s="284"/>
      <c r="M34" s="285"/>
      <c r="N34" s="285"/>
      <c r="O34" s="286"/>
      <c r="P34" s="285"/>
      <c r="Q34" s="285"/>
      <c r="R34" s="285"/>
      <c r="S34" s="285"/>
      <c r="T34" s="285"/>
      <c r="U34" s="285"/>
      <c r="V34" s="284"/>
      <c r="W34" s="284"/>
      <c r="X34" s="284"/>
      <c r="Y34" s="285"/>
      <c r="Z34" s="285"/>
      <c r="AA34" s="286"/>
      <c r="AB34" s="250"/>
      <c r="AC34" s="250"/>
      <c r="AD34" s="250"/>
      <c r="AE34" s="251"/>
      <c r="AF34" s="252">
        <v>30</v>
      </c>
    </row>
    <row r="35" spans="1:34" s="287" customFormat="1" ht="12.75" customHeight="1">
      <c r="A35" s="256" t="s">
        <v>323</v>
      </c>
      <c r="B35" s="274" t="s">
        <v>324</v>
      </c>
      <c r="C35" s="269" t="s">
        <v>325</v>
      </c>
      <c r="D35" s="245">
        <f t="shared" si="0"/>
        <v>0</v>
      </c>
      <c r="E35" s="245">
        <f t="shared" si="0"/>
        <v>0</v>
      </c>
      <c r="F35" s="245">
        <f t="shared" si="0"/>
        <v>0</v>
      </c>
      <c r="G35" s="246"/>
      <c r="H35" s="247"/>
      <c r="I35" s="247"/>
      <c r="J35" s="259"/>
      <c r="K35" s="259"/>
      <c r="L35" s="259"/>
      <c r="M35" s="260"/>
      <c r="N35" s="260"/>
      <c r="O35" s="261"/>
      <c r="P35" s="260"/>
      <c r="Q35" s="260"/>
      <c r="R35" s="260"/>
      <c r="S35" s="260"/>
      <c r="T35" s="260"/>
      <c r="U35" s="260"/>
      <c r="V35" s="259"/>
      <c r="W35" s="259"/>
      <c r="X35" s="259"/>
      <c r="Y35" s="260"/>
      <c r="Z35" s="260"/>
      <c r="AA35" s="261"/>
      <c r="AB35" s="250"/>
      <c r="AC35" s="250"/>
      <c r="AD35" s="250"/>
      <c r="AE35" s="251"/>
      <c r="AF35" s="252">
        <v>31</v>
      </c>
      <c r="AG35" s="252"/>
      <c r="AH35" s="252"/>
    </row>
    <row r="36" spans="1:34" s="287" customFormat="1" ht="12.75" customHeight="1">
      <c r="A36" s="256" t="s">
        <v>326</v>
      </c>
      <c r="B36" s="274" t="s">
        <v>327</v>
      </c>
      <c r="C36" s="269" t="s">
        <v>328</v>
      </c>
      <c r="D36" s="245">
        <f t="shared" si="0"/>
        <v>0</v>
      </c>
      <c r="E36" s="245">
        <f t="shared" si="0"/>
        <v>0</v>
      </c>
      <c r="F36" s="245">
        <f t="shared" si="0"/>
        <v>0</v>
      </c>
      <c r="G36" s="246"/>
      <c r="H36" s="247"/>
      <c r="I36" s="247"/>
      <c r="J36" s="259"/>
      <c r="K36" s="259"/>
      <c r="L36" s="259"/>
      <c r="M36" s="260"/>
      <c r="N36" s="260"/>
      <c r="O36" s="261"/>
      <c r="P36" s="260"/>
      <c r="Q36" s="260"/>
      <c r="R36" s="260"/>
      <c r="S36" s="260"/>
      <c r="T36" s="260"/>
      <c r="U36" s="260"/>
      <c r="V36" s="259"/>
      <c r="W36" s="259"/>
      <c r="X36" s="259"/>
      <c r="Y36" s="260"/>
      <c r="Z36" s="260"/>
      <c r="AA36" s="261"/>
      <c r="AB36" s="250"/>
      <c r="AC36" s="250"/>
      <c r="AD36" s="250"/>
      <c r="AE36" s="251"/>
      <c r="AF36" s="252">
        <v>32</v>
      </c>
      <c r="AG36" s="252"/>
      <c r="AH36" s="252"/>
    </row>
    <row r="37" spans="1:34" s="287" customFormat="1" ht="12.75" customHeight="1">
      <c r="A37" s="256" t="s">
        <v>329</v>
      </c>
      <c r="B37" s="274" t="s">
        <v>330</v>
      </c>
      <c r="C37" s="269" t="s">
        <v>331</v>
      </c>
      <c r="D37" s="245">
        <f t="shared" si="0"/>
        <v>0</v>
      </c>
      <c r="E37" s="245">
        <f t="shared" si="0"/>
        <v>0</v>
      </c>
      <c r="F37" s="245">
        <f t="shared" si="0"/>
        <v>0</v>
      </c>
      <c r="G37" s="246"/>
      <c r="H37" s="247"/>
      <c r="I37" s="247"/>
      <c r="J37" s="259"/>
      <c r="K37" s="259"/>
      <c r="L37" s="259"/>
      <c r="M37" s="260"/>
      <c r="N37" s="260"/>
      <c r="O37" s="261"/>
      <c r="P37" s="260"/>
      <c r="Q37" s="260"/>
      <c r="R37" s="260"/>
      <c r="S37" s="260"/>
      <c r="T37" s="260"/>
      <c r="U37" s="260"/>
      <c r="V37" s="259"/>
      <c r="W37" s="259"/>
      <c r="X37" s="259"/>
      <c r="Y37" s="260"/>
      <c r="Z37" s="260"/>
      <c r="AA37" s="261"/>
      <c r="AB37" s="250"/>
      <c r="AC37" s="250"/>
      <c r="AD37" s="250"/>
      <c r="AE37" s="251"/>
      <c r="AF37" s="252">
        <v>33</v>
      </c>
      <c r="AG37" s="252"/>
      <c r="AH37" s="252"/>
    </row>
    <row r="38" spans="1:34" s="287" customFormat="1" ht="12.75" customHeight="1">
      <c r="A38" s="256" t="s">
        <v>332</v>
      </c>
      <c r="B38" s="274" t="s">
        <v>333</v>
      </c>
      <c r="C38" s="269" t="s">
        <v>334</v>
      </c>
      <c r="D38" s="245">
        <f t="shared" si="0"/>
        <v>0</v>
      </c>
      <c r="E38" s="245">
        <f t="shared" si="0"/>
        <v>0</v>
      </c>
      <c r="F38" s="245">
        <f t="shared" si="0"/>
        <v>0</v>
      </c>
      <c r="G38" s="246"/>
      <c r="H38" s="247"/>
      <c r="I38" s="247"/>
      <c r="J38" s="259"/>
      <c r="K38" s="259"/>
      <c r="L38" s="259"/>
      <c r="M38" s="260"/>
      <c r="N38" s="260"/>
      <c r="O38" s="261"/>
      <c r="P38" s="260"/>
      <c r="Q38" s="260"/>
      <c r="R38" s="260"/>
      <c r="S38" s="260"/>
      <c r="T38" s="260"/>
      <c r="U38" s="260"/>
      <c r="V38" s="259"/>
      <c r="W38" s="259"/>
      <c r="X38" s="259"/>
      <c r="Y38" s="260"/>
      <c r="Z38" s="260"/>
      <c r="AA38" s="261"/>
      <c r="AB38" s="250"/>
      <c r="AC38" s="250"/>
      <c r="AD38" s="250"/>
      <c r="AE38" s="251"/>
      <c r="AF38" s="252">
        <v>34</v>
      </c>
      <c r="AG38" s="252"/>
      <c r="AH38" s="252"/>
    </row>
    <row r="39" spans="1:34" s="287" customFormat="1" ht="12.75" customHeight="1">
      <c r="A39" s="256" t="s">
        <v>335</v>
      </c>
      <c r="B39" s="274" t="s">
        <v>336</v>
      </c>
      <c r="C39" s="269" t="s">
        <v>337</v>
      </c>
      <c r="D39" s="245">
        <f t="shared" si="0"/>
        <v>0</v>
      </c>
      <c r="E39" s="245">
        <f t="shared" si="0"/>
        <v>0</v>
      </c>
      <c r="F39" s="245">
        <f t="shared" si="0"/>
        <v>0</v>
      </c>
      <c r="G39" s="246"/>
      <c r="H39" s="247"/>
      <c r="I39" s="247"/>
      <c r="J39" s="259"/>
      <c r="K39" s="259"/>
      <c r="L39" s="259"/>
      <c r="M39" s="260"/>
      <c r="N39" s="260"/>
      <c r="O39" s="261"/>
      <c r="P39" s="260"/>
      <c r="Q39" s="260"/>
      <c r="R39" s="260"/>
      <c r="S39" s="260"/>
      <c r="T39" s="260"/>
      <c r="U39" s="260"/>
      <c r="V39" s="259"/>
      <c r="W39" s="259"/>
      <c r="X39" s="259"/>
      <c r="Y39" s="260"/>
      <c r="Z39" s="260"/>
      <c r="AA39" s="261"/>
      <c r="AB39" s="250"/>
      <c r="AC39" s="250"/>
      <c r="AD39" s="250"/>
      <c r="AE39" s="251"/>
      <c r="AF39" s="252">
        <v>35</v>
      </c>
      <c r="AG39" s="252"/>
      <c r="AH39" s="252"/>
    </row>
    <row r="40" spans="1:34" s="287" customFormat="1" ht="12.75" customHeight="1">
      <c r="A40" s="256" t="s">
        <v>338</v>
      </c>
      <c r="B40" s="274" t="s">
        <v>339</v>
      </c>
      <c r="C40" s="269" t="s">
        <v>340</v>
      </c>
      <c r="D40" s="245">
        <v>9388</v>
      </c>
      <c r="E40" s="245">
        <v>9388</v>
      </c>
      <c r="F40" s="245">
        <v>10187</v>
      </c>
      <c r="G40" s="246"/>
      <c r="H40" s="247"/>
      <c r="I40" s="247"/>
      <c r="J40" s="259"/>
      <c r="K40" s="259">
        <v>1264</v>
      </c>
      <c r="L40" s="259"/>
      <c r="M40" s="260"/>
      <c r="N40" s="260"/>
      <c r="O40" s="261"/>
      <c r="P40" s="260"/>
      <c r="Q40" s="260"/>
      <c r="R40" s="260"/>
      <c r="S40" s="260"/>
      <c r="T40" s="260"/>
      <c r="U40" s="260"/>
      <c r="V40" s="259">
        <v>9388</v>
      </c>
      <c r="W40" s="259">
        <v>9388</v>
      </c>
      <c r="X40" s="259">
        <v>10187</v>
      </c>
      <c r="Y40" s="260"/>
      <c r="Z40" s="260"/>
      <c r="AA40" s="261"/>
      <c r="AB40" s="250"/>
      <c r="AC40" s="250"/>
      <c r="AD40" s="250"/>
      <c r="AE40" s="251"/>
      <c r="AF40" s="252">
        <v>36</v>
      </c>
      <c r="AG40" s="252"/>
      <c r="AH40" s="252"/>
    </row>
    <row r="41" spans="1:34" s="287" customFormat="1" ht="12.75" customHeight="1">
      <c r="A41" s="288" t="s">
        <v>341</v>
      </c>
      <c r="B41" s="289" t="s">
        <v>342</v>
      </c>
      <c r="C41" s="269" t="s">
        <v>343</v>
      </c>
      <c r="D41" s="245">
        <f t="shared" si="0"/>
        <v>0</v>
      </c>
      <c r="E41" s="245">
        <f t="shared" si="0"/>
        <v>0</v>
      </c>
      <c r="F41" s="245">
        <f t="shared" si="0"/>
        <v>0</v>
      </c>
      <c r="G41" s="246"/>
      <c r="H41" s="247"/>
      <c r="I41" s="247"/>
      <c r="J41" s="259"/>
      <c r="K41" s="259"/>
      <c r="L41" s="259"/>
      <c r="M41" s="260"/>
      <c r="N41" s="260"/>
      <c r="O41" s="261"/>
      <c r="P41" s="260"/>
      <c r="Q41" s="260"/>
      <c r="R41" s="260"/>
      <c r="S41" s="260"/>
      <c r="T41" s="260"/>
      <c r="U41" s="260"/>
      <c r="V41" s="259"/>
      <c r="W41" s="259"/>
      <c r="X41" s="259"/>
      <c r="Y41" s="260"/>
      <c r="Z41" s="260"/>
      <c r="AA41" s="261"/>
      <c r="AB41" s="250"/>
      <c r="AC41" s="250"/>
      <c r="AD41" s="250"/>
      <c r="AE41" s="251"/>
      <c r="AF41" s="252">
        <v>37</v>
      </c>
      <c r="AG41" s="252"/>
      <c r="AH41" s="252"/>
    </row>
    <row r="42" spans="1:32" s="252" customFormat="1" ht="12.75" customHeight="1">
      <c r="A42" s="288" t="s">
        <v>344</v>
      </c>
      <c r="B42" s="289" t="s">
        <v>345</v>
      </c>
      <c r="C42" s="275" t="s">
        <v>343</v>
      </c>
      <c r="D42" s="245">
        <f t="shared" si="0"/>
        <v>0</v>
      </c>
      <c r="E42" s="245">
        <f t="shared" si="0"/>
        <v>0</v>
      </c>
      <c r="F42" s="245">
        <f t="shared" si="0"/>
        <v>0</v>
      </c>
      <c r="G42" s="276"/>
      <c r="H42" s="277"/>
      <c r="I42" s="277"/>
      <c r="J42" s="278"/>
      <c r="K42" s="278"/>
      <c r="L42" s="278"/>
      <c r="M42" s="279"/>
      <c r="N42" s="279"/>
      <c r="O42" s="280"/>
      <c r="P42" s="279"/>
      <c r="Q42" s="279"/>
      <c r="R42" s="279"/>
      <c r="S42" s="279"/>
      <c r="T42" s="279"/>
      <c r="U42" s="279"/>
      <c r="V42" s="278"/>
      <c r="W42" s="278"/>
      <c r="X42" s="278"/>
      <c r="Y42" s="279"/>
      <c r="Z42" s="279"/>
      <c r="AA42" s="280"/>
      <c r="AB42" s="281"/>
      <c r="AC42" s="281"/>
      <c r="AD42" s="281"/>
      <c r="AE42" s="251"/>
      <c r="AF42" s="252">
        <v>38</v>
      </c>
    </row>
    <row r="43" spans="1:32" s="252" customFormat="1" ht="12.75" customHeight="1">
      <c r="A43" s="288" t="s">
        <v>346</v>
      </c>
      <c r="B43" s="289" t="s">
        <v>347</v>
      </c>
      <c r="C43" s="275" t="s">
        <v>343</v>
      </c>
      <c r="D43" s="245">
        <f t="shared" si="0"/>
        <v>0</v>
      </c>
      <c r="E43" s="245">
        <f t="shared" si="0"/>
        <v>0</v>
      </c>
      <c r="F43" s="245">
        <f t="shared" si="0"/>
        <v>0</v>
      </c>
      <c r="G43" s="276"/>
      <c r="H43" s="277"/>
      <c r="I43" s="277"/>
      <c r="J43" s="278"/>
      <c r="K43" s="278"/>
      <c r="L43" s="278"/>
      <c r="M43" s="279"/>
      <c r="N43" s="279"/>
      <c r="O43" s="280"/>
      <c r="P43" s="279"/>
      <c r="Q43" s="279"/>
      <c r="R43" s="279"/>
      <c r="S43" s="279"/>
      <c r="T43" s="279"/>
      <c r="U43" s="279"/>
      <c r="V43" s="278"/>
      <c r="W43" s="278"/>
      <c r="X43" s="278"/>
      <c r="Y43" s="279"/>
      <c r="Z43" s="279"/>
      <c r="AA43" s="280"/>
      <c r="AB43" s="281"/>
      <c r="AC43" s="281"/>
      <c r="AD43" s="281"/>
      <c r="AE43" s="251"/>
      <c r="AF43" s="252">
        <v>39</v>
      </c>
    </row>
    <row r="44" spans="1:32" s="252" customFormat="1" ht="12.75" customHeight="1">
      <c r="A44" s="256" t="s">
        <v>348</v>
      </c>
      <c r="B44" s="274" t="s">
        <v>349</v>
      </c>
      <c r="C44" s="275" t="s">
        <v>343</v>
      </c>
      <c r="D44" s="245">
        <f t="shared" si="0"/>
        <v>0</v>
      </c>
      <c r="E44" s="245">
        <f t="shared" si="0"/>
        <v>0</v>
      </c>
      <c r="F44" s="245">
        <f t="shared" si="0"/>
        <v>0</v>
      </c>
      <c r="G44" s="276"/>
      <c r="H44" s="277"/>
      <c r="I44" s="277"/>
      <c r="J44" s="278"/>
      <c r="K44" s="278"/>
      <c r="L44" s="278"/>
      <c r="M44" s="279"/>
      <c r="N44" s="279"/>
      <c r="O44" s="280"/>
      <c r="P44" s="279"/>
      <c r="Q44" s="279"/>
      <c r="R44" s="279"/>
      <c r="S44" s="279"/>
      <c r="T44" s="279"/>
      <c r="U44" s="279"/>
      <c r="V44" s="278"/>
      <c r="W44" s="278"/>
      <c r="X44" s="278"/>
      <c r="Y44" s="279"/>
      <c r="Z44" s="279"/>
      <c r="AA44" s="280"/>
      <c r="AB44" s="281"/>
      <c r="AC44" s="281"/>
      <c r="AD44" s="281"/>
      <c r="AE44" s="251"/>
      <c r="AF44" s="252">
        <v>40</v>
      </c>
    </row>
    <row r="45" spans="1:32" s="252" customFormat="1" ht="12.75" customHeight="1">
      <c r="A45" s="256" t="s">
        <v>350</v>
      </c>
      <c r="B45" s="274" t="s">
        <v>351</v>
      </c>
      <c r="C45" s="275" t="s">
        <v>343</v>
      </c>
      <c r="D45" s="245">
        <f t="shared" si="0"/>
        <v>0</v>
      </c>
      <c r="E45" s="245">
        <f t="shared" si="0"/>
        <v>0</v>
      </c>
      <c r="F45" s="245">
        <f t="shared" si="0"/>
        <v>0</v>
      </c>
      <c r="G45" s="276"/>
      <c r="H45" s="277"/>
      <c r="I45" s="277"/>
      <c r="J45" s="278"/>
      <c r="K45" s="278"/>
      <c r="L45" s="278"/>
      <c r="M45" s="279"/>
      <c r="N45" s="279"/>
      <c r="O45" s="280"/>
      <c r="P45" s="279"/>
      <c r="Q45" s="279"/>
      <c r="R45" s="279"/>
      <c r="S45" s="279"/>
      <c r="T45" s="279"/>
      <c r="U45" s="279"/>
      <c r="V45" s="278"/>
      <c r="W45" s="278"/>
      <c r="X45" s="278"/>
      <c r="Y45" s="279"/>
      <c r="Z45" s="279"/>
      <c r="AA45" s="280"/>
      <c r="AB45" s="281"/>
      <c r="AC45" s="281"/>
      <c r="AD45" s="281"/>
      <c r="AE45" s="251"/>
      <c r="AF45" s="252">
        <v>41</v>
      </c>
    </row>
    <row r="46" spans="1:32" s="252" customFormat="1" ht="12.75" customHeight="1">
      <c r="A46" s="256" t="s">
        <v>352</v>
      </c>
      <c r="B46" s="274" t="s">
        <v>353</v>
      </c>
      <c r="C46" s="275" t="s">
        <v>343</v>
      </c>
      <c r="D46" s="245">
        <f t="shared" si="0"/>
        <v>0</v>
      </c>
      <c r="E46" s="245">
        <f t="shared" si="0"/>
        <v>0</v>
      </c>
      <c r="F46" s="245">
        <f t="shared" si="0"/>
        <v>0</v>
      </c>
      <c r="G46" s="276"/>
      <c r="H46" s="277"/>
      <c r="I46" s="277"/>
      <c r="J46" s="278"/>
      <c r="K46" s="278"/>
      <c r="L46" s="278"/>
      <c r="M46" s="279"/>
      <c r="N46" s="279"/>
      <c r="O46" s="280"/>
      <c r="P46" s="279"/>
      <c r="Q46" s="279"/>
      <c r="R46" s="279"/>
      <c r="S46" s="279"/>
      <c r="T46" s="279"/>
      <c r="U46" s="279"/>
      <c r="V46" s="278"/>
      <c r="W46" s="278"/>
      <c r="X46" s="278"/>
      <c r="Y46" s="279"/>
      <c r="Z46" s="279"/>
      <c r="AA46" s="280"/>
      <c r="AB46" s="281"/>
      <c r="AC46" s="281"/>
      <c r="AD46" s="281"/>
      <c r="AE46" s="251"/>
      <c r="AF46" s="252">
        <v>42</v>
      </c>
    </row>
    <row r="47" spans="1:34" s="287" customFormat="1" ht="12.75" customHeight="1">
      <c r="A47" s="256" t="s">
        <v>354</v>
      </c>
      <c r="B47" s="274" t="s">
        <v>355</v>
      </c>
      <c r="C47" s="269" t="s">
        <v>343</v>
      </c>
      <c r="D47" s="245">
        <f t="shared" si="0"/>
        <v>0</v>
      </c>
      <c r="E47" s="245">
        <f t="shared" si="0"/>
        <v>0</v>
      </c>
      <c r="F47" s="245">
        <f t="shared" si="0"/>
        <v>0</v>
      </c>
      <c r="G47" s="246"/>
      <c r="H47" s="247"/>
      <c r="I47" s="247"/>
      <c r="J47" s="259"/>
      <c r="K47" s="259"/>
      <c r="L47" s="259"/>
      <c r="M47" s="260"/>
      <c r="N47" s="260"/>
      <c r="O47" s="261"/>
      <c r="P47" s="260"/>
      <c r="Q47" s="260"/>
      <c r="R47" s="260"/>
      <c r="S47" s="260"/>
      <c r="T47" s="260"/>
      <c r="U47" s="260"/>
      <c r="V47" s="259"/>
      <c r="W47" s="259"/>
      <c r="X47" s="259"/>
      <c r="Y47" s="260"/>
      <c r="Z47" s="260"/>
      <c r="AA47" s="261"/>
      <c r="AB47" s="250"/>
      <c r="AC47" s="250"/>
      <c r="AD47" s="250"/>
      <c r="AE47" s="251"/>
      <c r="AF47" s="252">
        <v>43</v>
      </c>
      <c r="AG47" s="252"/>
      <c r="AH47" s="252"/>
    </row>
    <row r="48" spans="1:34" s="287" customFormat="1" ht="12.75" customHeight="1">
      <c r="A48" s="256" t="s">
        <v>356</v>
      </c>
      <c r="B48" s="274" t="s">
        <v>357</v>
      </c>
      <c r="C48" s="269" t="s">
        <v>343</v>
      </c>
      <c r="D48" s="245">
        <f t="shared" si="0"/>
        <v>0</v>
      </c>
      <c r="E48" s="245">
        <f t="shared" si="0"/>
        <v>0</v>
      </c>
      <c r="F48" s="245">
        <f t="shared" si="0"/>
        <v>0</v>
      </c>
      <c r="G48" s="246"/>
      <c r="H48" s="247"/>
      <c r="I48" s="247"/>
      <c r="J48" s="259"/>
      <c r="K48" s="259"/>
      <c r="L48" s="259"/>
      <c r="M48" s="260"/>
      <c r="N48" s="260"/>
      <c r="O48" s="261"/>
      <c r="P48" s="260"/>
      <c r="Q48" s="260"/>
      <c r="R48" s="260"/>
      <c r="S48" s="260"/>
      <c r="T48" s="260"/>
      <c r="U48" s="260"/>
      <c r="V48" s="259"/>
      <c r="W48" s="259"/>
      <c r="X48" s="259"/>
      <c r="Y48" s="260"/>
      <c r="Z48" s="260"/>
      <c r="AA48" s="261"/>
      <c r="AB48" s="250"/>
      <c r="AC48" s="250"/>
      <c r="AD48" s="250"/>
      <c r="AE48" s="251"/>
      <c r="AF48" s="252">
        <v>44</v>
      </c>
      <c r="AG48" s="252"/>
      <c r="AH48" s="252"/>
    </row>
    <row r="49" spans="1:34" s="287" customFormat="1" ht="12.75" customHeight="1">
      <c r="A49" s="256" t="s">
        <v>358</v>
      </c>
      <c r="B49" s="274" t="s">
        <v>359</v>
      </c>
      <c r="C49" s="269" t="s">
        <v>360</v>
      </c>
      <c r="D49" s="245">
        <f t="shared" si="0"/>
        <v>0</v>
      </c>
      <c r="E49" s="245">
        <f t="shared" si="0"/>
        <v>0</v>
      </c>
      <c r="F49" s="245">
        <f t="shared" si="0"/>
        <v>0</v>
      </c>
      <c r="G49" s="246"/>
      <c r="H49" s="247"/>
      <c r="I49" s="247"/>
      <c r="J49" s="259"/>
      <c r="K49" s="259"/>
      <c r="L49" s="259"/>
      <c r="M49" s="260"/>
      <c r="N49" s="260"/>
      <c r="O49" s="261"/>
      <c r="P49" s="260"/>
      <c r="Q49" s="260"/>
      <c r="R49" s="260"/>
      <c r="S49" s="260"/>
      <c r="T49" s="260"/>
      <c r="U49" s="260"/>
      <c r="V49" s="259"/>
      <c r="W49" s="259"/>
      <c r="X49" s="259"/>
      <c r="Y49" s="260"/>
      <c r="Z49" s="260"/>
      <c r="AA49" s="261"/>
      <c r="AB49" s="250"/>
      <c r="AC49" s="250"/>
      <c r="AD49" s="250"/>
      <c r="AE49" s="251"/>
      <c r="AF49" s="252">
        <v>45</v>
      </c>
      <c r="AG49" s="252"/>
      <c r="AH49" s="252"/>
    </row>
    <row r="50" spans="1:34" s="287" customFormat="1" ht="12.75" customHeight="1">
      <c r="A50" s="256" t="s">
        <v>361</v>
      </c>
      <c r="B50" s="274" t="s">
        <v>362</v>
      </c>
      <c r="C50" s="269" t="s">
        <v>363</v>
      </c>
      <c r="D50" s="245">
        <v>29594</v>
      </c>
      <c r="E50" s="245">
        <v>26540</v>
      </c>
      <c r="F50" s="245">
        <v>3054</v>
      </c>
      <c r="G50" s="246"/>
      <c r="H50" s="247"/>
      <c r="I50" s="247"/>
      <c r="J50" s="259"/>
      <c r="K50" s="259"/>
      <c r="L50" s="259"/>
      <c r="M50" s="260">
        <v>29594</v>
      </c>
      <c r="N50" s="260">
        <v>26540</v>
      </c>
      <c r="O50" s="261">
        <v>3054</v>
      </c>
      <c r="P50" s="260"/>
      <c r="Q50" s="260"/>
      <c r="R50" s="260"/>
      <c r="S50" s="260"/>
      <c r="T50" s="260"/>
      <c r="U50" s="260"/>
      <c r="V50" s="259"/>
      <c r="W50" s="259"/>
      <c r="X50" s="259"/>
      <c r="Y50" s="260"/>
      <c r="Z50" s="260"/>
      <c r="AA50" s="261"/>
      <c r="AB50" s="250"/>
      <c r="AC50" s="250"/>
      <c r="AD50" s="250"/>
      <c r="AE50" s="251"/>
      <c r="AF50" s="252">
        <v>46</v>
      </c>
      <c r="AG50" s="252"/>
      <c r="AH50" s="252"/>
    </row>
    <row r="51" spans="1:34" s="287" customFormat="1" ht="12.75" customHeight="1">
      <c r="A51" s="256" t="s">
        <v>364</v>
      </c>
      <c r="B51" s="274" t="s">
        <v>365</v>
      </c>
      <c r="C51" s="269" t="s">
        <v>366</v>
      </c>
      <c r="D51" s="245">
        <f t="shared" si="0"/>
        <v>0</v>
      </c>
      <c r="E51" s="245">
        <f t="shared" si="0"/>
        <v>0</v>
      </c>
      <c r="F51" s="245">
        <f t="shared" si="0"/>
        <v>0</v>
      </c>
      <c r="G51" s="246"/>
      <c r="H51" s="247"/>
      <c r="I51" s="247"/>
      <c r="J51" s="259"/>
      <c r="K51" s="259"/>
      <c r="L51" s="259"/>
      <c r="M51" s="260"/>
      <c r="N51" s="260"/>
      <c r="O51" s="261"/>
      <c r="P51" s="260"/>
      <c r="Q51" s="260"/>
      <c r="R51" s="260"/>
      <c r="S51" s="260"/>
      <c r="T51" s="260"/>
      <c r="U51" s="260"/>
      <c r="V51" s="259"/>
      <c r="W51" s="259"/>
      <c r="X51" s="259"/>
      <c r="Y51" s="260"/>
      <c r="Z51" s="260"/>
      <c r="AA51" s="261"/>
      <c r="AB51" s="250"/>
      <c r="AC51" s="250"/>
      <c r="AD51" s="250"/>
      <c r="AE51" s="251"/>
      <c r="AF51" s="252">
        <v>47</v>
      </c>
      <c r="AG51" s="252"/>
      <c r="AH51" s="252"/>
    </row>
    <row r="52" spans="1:32" ht="12.75" customHeight="1">
      <c r="A52" s="256" t="s">
        <v>367</v>
      </c>
      <c r="B52" s="274" t="s">
        <v>368</v>
      </c>
      <c r="C52" s="290" t="s">
        <v>369</v>
      </c>
      <c r="D52" s="245">
        <f t="shared" si="0"/>
        <v>0</v>
      </c>
      <c r="E52" s="245">
        <f t="shared" si="0"/>
        <v>0</v>
      </c>
      <c r="F52" s="245">
        <f t="shared" si="0"/>
        <v>0</v>
      </c>
      <c r="G52" s="246"/>
      <c r="H52" s="247"/>
      <c r="I52" s="247"/>
      <c r="J52" s="259"/>
      <c r="K52" s="259"/>
      <c r="L52" s="259"/>
      <c r="M52" s="260"/>
      <c r="N52" s="260"/>
      <c r="O52" s="261"/>
      <c r="P52" s="260"/>
      <c r="Q52" s="260"/>
      <c r="R52" s="260"/>
      <c r="S52" s="260"/>
      <c r="T52" s="260"/>
      <c r="U52" s="260"/>
      <c r="V52" s="259"/>
      <c r="W52" s="259"/>
      <c r="X52" s="259"/>
      <c r="Y52" s="260"/>
      <c r="Z52" s="260"/>
      <c r="AA52" s="261"/>
      <c r="AB52" s="250"/>
      <c r="AC52" s="250"/>
      <c r="AD52" s="250"/>
      <c r="AE52" s="251"/>
      <c r="AF52" s="252">
        <v>48</v>
      </c>
    </row>
    <row r="53" spans="1:32" ht="12.75" customHeight="1">
      <c r="A53" s="256" t="s">
        <v>370</v>
      </c>
      <c r="B53" s="282" t="s">
        <v>371</v>
      </c>
      <c r="C53" s="269" t="s">
        <v>372</v>
      </c>
      <c r="D53" s="245">
        <f t="shared" si="0"/>
        <v>0</v>
      </c>
      <c r="E53" s="245">
        <f t="shared" si="0"/>
        <v>0</v>
      </c>
      <c r="F53" s="245">
        <f t="shared" si="0"/>
        <v>0</v>
      </c>
      <c r="G53" s="246"/>
      <c r="H53" s="247"/>
      <c r="I53" s="247"/>
      <c r="J53" s="259"/>
      <c r="K53" s="259"/>
      <c r="L53" s="259"/>
      <c r="M53" s="260"/>
      <c r="N53" s="260"/>
      <c r="O53" s="261"/>
      <c r="P53" s="260"/>
      <c r="Q53" s="260"/>
      <c r="R53" s="260"/>
      <c r="S53" s="260"/>
      <c r="T53" s="260"/>
      <c r="U53" s="260"/>
      <c r="V53" s="259"/>
      <c r="W53" s="259"/>
      <c r="X53" s="259"/>
      <c r="Y53" s="260"/>
      <c r="Z53" s="260"/>
      <c r="AA53" s="261"/>
      <c r="AB53" s="250"/>
      <c r="AC53" s="250"/>
      <c r="AD53" s="250"/>
      <c r="AE53" s="251"/>
      <c r="AF53" s="252">
        <v>49</v>
      </c>
    </row>
    <row r="54" spans="1:32" ht="12.75" customHeight="1">
      <c r="A54" s="256" t="s">
        <v>373</v>
      </c>
      <c r="B54" s="282" t="s">
        <v>374</v>
      </c>
      <c r="C54" s="269" t="s">
        <v>375</v>
      </c>
      <c r="D54" s="245">
        <f t="shared" si="0"/>
        <v>0</v>
      </c>
      <c r="E54" s="245">
        <f t="shared" si="0"/>
        <v>0</v>
      </c>
      <c r="F54" s="245">
        <f t="shared" si="0"/>
        <v>0</v>
      </c>
      <c r="G54" s="246"/>
      <c r="H54" s="247"/>
      <c r="I54" s="247"/>
      <c r="J54" s="259"/>
      <c r="K54" s="259"/>
      <c r="L54" s="259"/>
      <c r="M54" s="260"/>
      <c r="N54" s="260"/>
      <c r="O54" s="261"/>
      <c r="P54" s="260"/>
      <c r="Q54" s="260"/>
      <c r="R54" s="260"/>
      <c r="S54" s="260"/>
      <c r="T54" s="260"/>
      <c r="U54" s="260"/>
      <c r="V54" s="259"/>
      <c r="W54" s="259"/>
      <c r="X54" s="259"/>
      <c r="Y54" s="260"/>
      <c r="Z54" s="260"/>
      <c r="AA54" s="261"/>
      <c r="AB54" s="250"/>
      <c r="AC54" s="250"/>
      <c r="AD54" s="250"/>
      <c r="AE54" s="251"/>
      <c r="AF54" s="252">
        <v>50</v>
      </c>
    </row>
    <row r="55" spans="1:32" ht="12.75" customHeight="1">
      <c r="A55" s="256" t="s">
        <v>376</v>
      </c>
      <c r="B55" s="274" t="s">
        <v>377</v>
      </c>
      <c r="C55" s="269" t="s">
        <v>378</v>
      </c>
      <c r="D55" s="245">
        <f t="shared" si="0"/>
        <v>0</v>
      </c>
      <c r="E55" s="245">
        <f t="shared" si="0"/>
        <v>0</v>
      </c>
      <c r="F55" s="245">
        <f t="shared" si="0"/>
        <v>0</v>
      </c>
      <c r="G55" s="246"/>
      <c r="H55" s="247"/>
      <c r="I55" s="247"/>
      <c r="J55" s="259"/>
      <c r="K55" s="259"/>
      <c r="L55" s="259"/>
      <c r="M55" s="260"/>
      <c r="N55" s="260"/>
      <c r="O55" s="261"/>
      <c r="P55" s="260"/>
      <c r="Q55" s="260"/>
      <c r="R55" s="260"/>
      <c r="S55" s="260"/>
      <c r="T55" s="260"/>
      <c r="U55" s="260"/>
      <c r="V55" s="259"/>
      <c r="W55" s="259"/>
      <c r="X55" s="259"/>
      <c r="Y55" s="260"/>
      <c r="Z55" s="260"/>
      <c r="AA55" s="261"/>
      <c r="AB55" s="250"/>
      <c r="AC55" s="250"/>
      <c r="AD55" s="250"/>
      <c r="AE55" s="251"/>
      <c r="AF55" s="252">
        <v>51</v>
      </c>
    </row>
    <row r="56" spans="1:32" ht="12.75" customHeight="1">
      <c r="A56" s="256" t="s">
        <v>379</v>
      </c>
      <c r="B56" s="274" t="s">
        <v>380</v>
      </c>
      <c r="C56" s="269" t="s">
        <v>381</v>
      </c>
      <c r="D56" s="245">
        <f t="shared" si="0"/>
        <v>0</v>
      </c>
      <c r="E56" s="245">
        <f t="shared" si="0"/>
        <v>0</v>
      </c>
      <c r="F56" s="245">
        <f t="shared" si="0"/>
        <v>0</v>
      </c>
      <c r="G56" s="246"/>
      <c r="H56" s="247"/>
      <c r="I56" s="247"/>
      <c r="J56" s="259"/>
      <c r="K56" s="259"/>
      <c r="L56" s="259"/>
      <c r="M56" s="260"/>
      <c r="N56" s="260"/>
      <c r="O56" s="261"/>
      <c r="P56" s="260"/>
      <c r="Q56" s="260"/>
      <c r="R56" s="260"/>
      <c r="S56" s="260"/>
      <c r="T56" s="260"/>
      <c r="U56" s="260"/>
      <c r="V56" s="259"/>
      <c r="W56" s="259"/>
      <c r="X56" s="259"/>
      <c r="Y56" s="260"/>
      <c r="Z56" s="260"/>
      <c r="AA56" s="261"/>
      <c r="AB56" s="250"/>
      <c r="AC56" s="250"/>
      <c r="AD56" s="250"/>
      <c r="AE56" s="251"/>
      <c r="AF56" s="252">
        <v>52</v>
      </c>
    </row>
    <row r="57" spans="1:32" ht="12.75" customHeight="1">
      <c r="A57" s="256" t="s">
        <v>382</v>
      </c>
      <c r="B57" s="274" t="s">
        <v>383</v>
      </c>
      <c r="C57" s="269" t="s">
        <v>384</v>
      </c>
      <c r="D57" s="245">
        <f t="shared" si="0"/>
        <v>0</v>
      </c>
      <c r="E57" s="245">
        <f t="shared" si="0"/>
        <v>0</v>
      </c>
      <c r="F57" s="245">
        <f t="shared" si="0"/>
        <v>0</v>
      </c>
      <c r="G57" s="246"/>
      <c r="H57" s="247"/>
      <c r="I57" s="247"/>
      <c r="J57" s="259"/>
      <c r="K57" s="259"/>
      <c r="L57" s="259"/>
      <c r="M57" s="260"/>
      <c r="N57" s="260"/>
      <c r="O57" s="261"/>
      <c r="P57" s="260"/>
      <c r="Q57" s="260"/>
      <c r="R57" s="260"/>
      <c r="S57" s="260"/>
      <c r="T57" s="260"/>
      <c r="U57" s="260"/>
      <c r="V57" s="259"/>
      <c r="W57" s="259"/>
      <c r="X57" s="259"/>
      <c r="Y57" s="260"/>
      <c r="Z57" s="260"/>
      <c r="AA57" s="261"/>
      <c r="AB57" s="250"/>
      <c r="AC57" s="250"/>
      <c r="AD57" s="250"/>
      <c r="AE57" s="251"/>
      <c r="AF57" s="252">
        <v>53</v>
      </c>
    </row>
    <row r="58" spans="1:32" ht="12.75" customHeight="1">
      <c r="A58" s="256" t="s">
        <v>385</v>
      </c>
      <c r="B58" s="291" t="s">
        <v>386</v>
      </c>
      <c r="C58" s="283" t="s">
        <v>387</v>
      </c>
      <c r="D58" s="245">
        <f t="shared" si="0"/>
        <v>0</v>
      </c>
      <c r="E58" s="245">
        <f t="shared" si="0"/>
        <v>0</v>
      </c>
      <c r="F58" s="245">
        <f t="shared" si="0"/>
        <v>0</v>
      </c>
      <c r="G58" s="246"/>
      <c r="H58" s="247"/>
      <c r="I58" s="247"/>
      <c r="J58" s="284"/>
      <c r="K58" s="284"/>
      <c r="L58" s="284"/>
      <c r="M58" s="285"/>
      <c r="N58" s="285"/>
      <c r="O58" s="286"/>
      <c r="P58" s="285"/>
      <c r="Q58" s="285"/>
      <c r="R58" s="285"/>
      <c r="S58" s="285"/>
      <c r="T58" s="285"/>
      <c r="U58" s="285"/>
      <c r="V58" s="284"/>
      <c r="W58" s="284"/>
      <c r="X58" s="284"/>
      <c r="Y58" s="285"/>
      <c r="Z58" s="285"/>
      <c r="AA58" s="286"/>
      <c r="AB58" s="250"/>
      <c r="AC58" s="250"/>
      <c r="AD58" s="250"/>
      <c r="AE58" s="251"/>
      <c r="AF58" s="252">
        <v>54</v>
      </c>
    </row>
    <row r="59" spans="1:32" ht="12.75" customHeight="1">
      <c r="A59" s="256" t="s">
        <v>388</v>
      </c>
      <c r="B59" s="274" t="s">
        <v>389</v>
      </c>
      <c r="C59" s="283" t="s">
        <v>390</v>
      </c>
      <c r="D59" s="245">
        <f t="shared" si="0"/>
        <v>0</v>
      </c>
      <c r="E59" s="245">
        <f t="shared" si="0"/>
        <v>0</v>
      </c>
      <c r="F59" s="245">
        <f t="shared" si="0"/>
        <v>0</v>
      </c>
      <c r="G59" s="246"/>
      <c r="H59" s="247"/>
      <c r="I59" s="247"/>
      <c r="J59" s="284"/>
      <c r="K59" s="284"/>
      <c r="L59" s="284"/>
      <c r="M59" s="285"/>
      <c r="N59" s="285"/>
      <c r="O59" s="286"/>
      <c r="P59" s="285"/>
      <c r="Q59" s="285"/>
      <c r="R59" s="285"/>
      <c r="S59" s="285"/>
      <c r="T59" s="285"/>
      <c r="U59" s="285"/>
      <c r="V59" s="284"/>
      <c r="W59" s="284"/>
      <c r="X59" s="284"/>
      <c r="Y59" s="285"/>
      <c r="Z59" s="285"/>
      <c r="AA59" s="286"/>
      <c r="AB59" s="250"/>
      <c r="AC59" s="250"/>
      <c r="AD59" s="250"/>
      <c r="AE59" s="251"/>
      <c r="AF59" s="252">
        <v>55</v>
      </c>
    </row>
    <row r="60" spans="1:32" ht="12.75" customHeight="1">
      <c r="A60" s="256" t="s">
        <v>391</v>
      </c>
      <c r="B60" s="274" t="s">
        <v>392</v>
      </c>
      <c r="C60" s="269" t="s">
        <v>393</v>
      </c>
      <c r="D60" s="245">
        <v>32693</v>
      </c>
      <c r="E60" s="245">
        <v>23042</v>
      </c>
      <c r="F60" s="245">
        <v>9651</v>
      </c>
      <c r="G60" s="246">
        <v>32693</v>
      </c>
      <c r="H60" s="247">
        <v>23042</v>
      </c>
      <c r="I60" s="247">
        <v>9651</v>
      </c>
      <c r="J60" s="259"/>
      <c r="K60" s="259"/>
      <c r="L60" s="259"/>
      <c r="M60" s="260"/>
      <c r="N60" s="260"/>
      <c r="O60" s="261"/>
      <c r="P60" s="260"/>
      <c r="Q60" s="260"/>
      <c r="R60" s="260"/>
      <c r="S60" s="260"/>
      <c r="T60" s="260"/>
      <c r="U60" s="260"/>
      <c r="V60" s="259"/>
      <c r="W60" s="259"/>
      <c r="X60" s="259"/>
      <c r="Y60" s="260"/>
      <c r="Z60" s="260"/>
      <c r="AA60" s="261"/>
      <c r="AB60" s="250"/>
      <c r="AC60" s="250"/>
      <c r="AD60" s="250"/>
      <c r="AE60" s="251"/>
      <c r="AF60" s="252">
        <v>56</v>
      </c>
    </row>
    <row r="61" spans="1:32" ht="12.75" customHeight="1">
      <c r="A61" s="256" t="s">
        <v>394</v>
      </c>
      <c r="B61" s="274" t="s">
        <v>395</v>
      </c>
      <c r="C61" s="269" t="s">
        <v>396</v>
      </c>
      <c r="D61" s="245">
        <f t="shared" si="0"/>
        <v>0</v>
      </c>
      <c r="E61" s="245">
        <f t="shared" si="0"/>
        <v>0</v>
      </c>
      <c r="F61" s="245">
        <f t="shared" si="0"/>
        <v>0</v>
      </c>
      <c r="G61" s="246"/>
      <c r="H61" s="247"/>
      <c r="I61" s="247"/>
      <c r="J61" s="259"/>
      <c r="K61" s="259"/>
      <c r="L61" s="259"/>
      <c r="M61" s="260"/>
      <c r="N61" s="260"/>
      <c r="O61" s="261"/>
      <c r="P61" s="260"/>
      <c r="Q61" s="260"/>
      <c r="R61" s="260"/>
      <c r="S61" s="260"/>
      <c r="T61" s="260"/>
      <c r="U61" s="260"/>
      <c r="V61" s="259"/>
      <c r="W61" s="259"/>
      <c r="X61" s="259"/>
      <c r="Y61" s="260"/>
      <c r="Z61" s="260"/>
      <c r="AA61" s="261"/>
      <c r="AB61" s="250"/>
      <c r="AC61" s="250"/>
      <c r="AD61" s="250"/>
      <c r="AE61" s="251"/>
      <c r="AF61" s="252">
        <v>57</v>
      </c>
    </row>
    <row r="62" spans="1:32" ht="12.75" customHeight="1">
      <c r="A62" s="256" t="s">
        <v>397</v>
      </c>
      <c r="B62" s="274" t="s">
        <v>398</v>
      </c>
      <c r="C62" s="269" t="s">
        <v>399</v>
      </c>
      <c r="D62" s="245">
        <f t="shared" si="0"/>
        <v>0</v>
      </c>
      <c r="E62" s="245">
        <f t="shared" si="0"/>
        <v>0</v>
      </c>
      <c r="F62" s="245">
        <f t="shared" si="0"/>
        <v>0</v>
      </c>
      <c r="G62" s="246"/>
      <c r="H62" s="247"/>
      <c r="I62" s="247"/>
      <c r="J62" s="259"/>
      <c r="K62" s="259"/>
      <c r="L62" s="259"/>
      <c r="M62" s="260"/>
      <c r="N62" s="260"/>
      <c r="O62" s="261"/>
      <c r="P62" s="260"/>
      <c r="Q62" s="260"/>
      <c r="R62" s="260"/>
      <c r="S62" s="260"/>
      <c r="T62" s="260"/>
      <c r="U62" s="260"/>
      <c r="V62" s="259"/>
      <c r="W62" s="259"/>
      <c r="X62" s="259"/>
      <c r="Y62" s="260"/>
      <c r="Z62" s="260"/>
      <c r="AA62" s="261"/>
      <c r="AB62" s="250"/>
      <c r="AC62" s="250"/>
      <c r="AD62" s="250"/>
      <c r="AE62" s="251"/>
      <c r="AF62" s="252">
        <v>58</v>
      </c>
    </row>
    <row r="63" spans="1:32" ht="12.75" customHeight="1">
      <c r="A63" s="256" t="s">
        <v>400</v>
      </c>
      <c r="B63" s="274" t="s">
        <v>401</v>
      </c>
      <c r="C63" s="258" t="s">
        <v>402</v>
      </c>
      <c r="D63" s="245">
        <f t="shared" si="0"/>
        <v>0</v>
      </c>
      <c r="E63" s="245">
        <f t="shared" si="0"/>
        <v>0</v>
      </c>
      <c r="F63" s="245">
        <f t="shared" si="0"/>
        <v>0</v>
      </c>
      <c r="G63" s="246"/>
      <c r="H63" s="247"/>
      <c r="I63" s="247"/>
      <c r="J63" s="248"/>
      <c r="K63" s="248"/>
      <c r="L63" s="248"/>
      <c r="M63" s="247"/>
      <c r="N63" s="247"/>
      <c r="O63" s="249"/>
      <c r="P63" s="247"/>
      <c r="Q63" s="247"/>
      <c r="R63" s="247"/>
      <c r="S63" s="247"/>
      <c r="T63" s="247"/>
      <c r="U63" s="247"/>
      <c r="V63" s="248"/>
      <c r="W63" s="248"/>
      <c r="X63" s="248"/>
      <c r="Y63" s="247"/>
      <c r="Z63" s="247"/>
      <c r="AA63" s="249"/>
      <c r="AB63" s="250"/>
      <c r="AC63" s="250"/>
      <c r="AD63" s="250"/>
      <c r="AE63" s="251"/>
      <c r="AF63" s="252">
        <v>59</v>
      </c>
    </row>
    <row r="64" spans="1:32" ht="12.75" customHeight="1">
      <c r="A64" s="256" t="s">
        <v>403</v>
      </c>
      <c r="B64" s="274" t="s">
        <v>404</v>
      </c>
      <c r="C64" s="269" t="s">
        <v>405</v>
      </c>
      <c r="D64" s="245">
        <f t="shared" si="0"/>
        <v>0</v>
      </c>
      <c r="E64" s="245">
        <f t="shared" si="0"/>
        <v>0</v>
      </c>
      <c r="F64" s="245">
        <f t="shared" si="0"/>
        <v>0</v>
      </c>
      <c r="G64" s="246"/>
      <c r="H64" s="247"/>
      <c r="I64" s="247"/>
      <c r="J64" s="259"/>
      <c r="K64" s="259"/>
      <c r="L64" s="259"/>
      <c r="M64" s="247"/>
      <c r="N64" s="247"/>
      <c r="O64" s="249"/>
      <c r="P64" s="260"/>
      <c r="Q64" s="260"/>
      <c r="R64" s="260"/>
      <c r="S64" s="260"/>
      <c r="T64" s="260"/>
      <c r="U64" s="260"/>
      <c r="V64" s="248"/>
      <c r="W64" s="248"/>
      <c r="X64" s="248"/>
      <c r="Y64" s="260"/>
      <c r="Z64" s="260"/>
      <c r="AA64" s="261"/>
      <c r="AB64" s="250"/>
      <c r="AC64" s="250"/>
      <c r="AD64" s="250"/>
      <c r="AE64" s="251"/>
      <c r="AF64" s="252">
        <v>60</v>
      </c>
    </row>
    <row r="65" spans="1:32" s="252" customFormat="1" ht="12.75" customHeight="1">
      <c r="A65" s="256" t="s">
        <v>406</v>
      </c>
      <c r="B65" s="274" t="s">
        <v>407</v>
      </c>
      <c r="C65" s="275" t="s">
        <v>343</v>
      </c>
      <c r="D65" s="245">
        <f t="shared" si="0"/>
        <v>0</v>
      </c>
      <c r="E65" s="245">
        <f t="shared" si="0"/>
        <v>0</v>
      </c>
      <c r="F65" s="245">
        <f t="shared" si="0"/>
        <v>0</v>
      </c>
      <c r="G65" s="276"/>
      <c r="H65" s="277"/>
      <c r="I65" s="277"/>
      <c r="J65" s="278"/>
      <c r="K65" s="278"/>
      <c r="L65" s="278"/>
      <c r="M65" s="279"/>
      <c r="N65" s="279"/>
      <c r="O65" s="280"/>
      <c r="P65" s="279"/>
      <c r="Q65" s="279"/>
      <c r="R65" s="279"/>
      <c r="S65" s="279"/>
      <c r="T65" s="279"/>
      <c r="U65" s="279"/>
      <c r="V65" s="278"/>
      <c r="W65" s="278"/>
      <c r="X65" s="278"/>
      <c r="Y65" s="279"/>
      <c r="Z65" s="279"/>
      <c r="AA65" s="280"/>
      <c r="AB65" s="281"/>
      <c r="AC65" s="281"/>
      <c r="AD65" s="281"/>
      <c r="AE65" s="251"/>
      <c r="AF65" s="252">
        <v>61</v>
      </c>
    </row>
    <row r="66" spans="1:32" ht="12.75" customHeight="1">
      <c r="A66" s="256" t="s">
        <v>408</v>
      </c>
      <c r="B66" s="274" t="s">
        <v>409</v>
      </c>
      <c r="C66" s="290" t="s">
        <v>410</v>
      </c>
      <c r="D66" s="245">
        <f t="shared" si="0"/>
        <v>0</v>
      </c>
      <c r="E66" s="245">
        <f t="shared" si="0"/>
        <v>0</v>
      </c>
      <c r="F66" s="245">
        <f t="shared" si="0"/>
        <v>0</v>
      </c>
      <c r="G66" s="246"/>
      <c r="H66" s="247"/>
      <c r="I66" s="247"/>
      <c r="J66" s="259"/>
      <c r="K66" s="259"/>
      <c r="L66" s="259"/>
      <c r="M66" s="260"/>
      <c r="N66" s="260"/>
      <c r="O66" s="261"/>
      <c r="P66" s="260"/>
      <c r="Q66" s="260"/>
      <c r="R66" s="260"/>
      <c r="S66" s="260"/>
      <c r="T66" s="260"/>
      <c r="U66" s="260"/>
      <c r="V66" s="259"/>
      <c r="W66" s="259"/>
      <c r="X66" s="259"/>
      <c r="Y66" s="260"/>
      <c r="Z66" s="260"/>
      <c r="AA66" s="261"/>
      <c r="AB66" s="250"/>
      <c r="AC66" s="250"/>
      <c r="AD66" s="250"/>
      <c r="AE66" s="251"/>
      <c r="AF66" s="252">
        <v>62</v>
      </c>
    </row>
    <row r="67" spans="1:32" ht="12.75" customHeight="1">
      <c r="A67" s="256" t="s">
        <v>411</v>
      </c>
      <c r="B67" s="274" t="s">
        <v>412</v>
      </c>
      <c r="C67" s="290" t="s">
        <v>413</v>
      </c>
      <c r="D67" s="245">
        <f t="shared" si="0"/>
        <v>0</v>
      </c>
      <c r="E67" s="245">
        <f t="shared" si="0"/>
        <v>0</v>
      </c>
      <c r="F67" s="245">
        <f t="shared" si="0"/>
        <v>0</v>
      </c>
      <c r="G67" s="246"/>
      <c r="H67" s="247"/>
      <c r="I67" s="247"/>
      <c r="J67" s="259"/>
      <c r="K67" s="259"/>
      <c r="L67" s="259"/>
      <c r="M67" s="260"/>
      <c r="N67" s="260"/>
      <c r="O67" s="261"/>
      <c r="P67" s="260"/>
      <c r="Q67" s="260"/>
      <c r="R67" s="260"/>
      <c r="S67" s="260"/>
      <c r="T67" s="260"/>
      <c r="U67" s="260"/>
      <c r="V67" s="259"/>
      <c r="W67" s="259"/>
      <c r="X67" s="259"/>
      <c r="Y67" s="260"/>
      <c r="Z67" s="260"/>
      <c r="AA67" s="261"/>
      <c r="AB67" s="250"/>
      <c r="AC67" s="250"/>
      <c r="AD67" s="250"/>
      <c r="AE67" s="251"/>
      <c r="AF67" s="252">
        <v>63</v>
      </c>
    </row>
    <row r="68" spans="1:32" ht="12.75" customHeight="1">
      <c r="A68" s="256" t="s">
        <v>414</v>
      </c>
      <c r="B68" s="282" t="s">
        <v>415</v>
      </c>
      <c r="C68" s="290" t="s">
        <v>416</v>
      </c>
      <c r="D68" s="245">
        <f t="shared" si="0"/>
        <v>0</v>
      </c>
      <c r="E68" s="245">
        <f t="shared" si="0"/>
        <v>0</v>
      </c>
      <c r="F68" s="245">
        <f t="shared" si="0"/>
        <v>0</v>
      </c>
      <c r="G68" s="246"/>
      <c r="H68" s="247"/>
      <c r="I68" s="247"/>
      <c r="J68" s="259"/>
      <c r="K68" s="259"/>
      <c r="L68" s="259"/>
      <c r="M68" s="260"/>
      <c r="N68" s="260"/>
      <c r="O68" s="261"/>
      <c r="P68" s="260"/>
      <c r="Q68" s="260"/>
      <c r="R68" s="260"/>
      <c r="S68" s="260"/>
      <c r="T68" s="260"/>
      <c r="U68" s="260"/>
      <c r="V68" s="259"/>
      <c r="W68" s="259"/>
      <c r="X68" s="259"/>
      <c r="Y68" s="260"/>
      <c r="Z68" s="260"/>
      <c r="AA68" s="261"/>
      <c r="AB68" s="250"/>
      <c r="AC68" s="250"/>
      <c r="AD68" s="250"/>
      <c r="AE68" s="251"/>
      <c r="AF68" s="252">
        <v>64</v>
      </c>
    </row>
    <row r="69" spans="1:32" ht="12.75" customHeight="1">
      <c r="A69" s="292" t="s">
        <v>159</v>
      </c>
      <c r="B69" s="293" t="s">
        <v>417</v>
      </c>
      <c r="C69" s="290" t="s">
        <v>418</v>
      </c>
      <c r="D69" s="294">
        <f aca="true" t="shared" si="1" ref="D69:AA69">SUM(D5:D68)-SUM(D41:D43)</f>
        <v>73264</v>
      </c>
      <c r="E69" s="294">
        <v>60234</v>
      </c>
      <c r="F69" s="294">
        <v>23643</v>
      </c>
      <c r="G69" s="294">
        <f t="shared" si="1"/>
        <v>32693</v>
      </c>
      <c r="H69" s="294">
        <f t="shared" si="1"/>
        <v>23042</v>
      </c>
      <c r="I69" s="294">
        <v>9651</v>
      </c>
      <c r="J69" s="294">
        <f t="shared" si="1"/>
        <v>1589</v>
      </c>
      <c r="K69" s="294">
        <v>1264</v>
      </c>
      <c r="L69" s="294">
        <f t="shared" si="1"/>
        <v>0</v>
      </c>
      <c r="M69" s="294">
        <v>29594</v>
      </c>
      <c r="N69" s="294">
        <v>26540</v>
      </c>
      <c r="O69" s="294">
        <v>3054</v>
      </c>
      <c r="P69" s="294">
        <f t="shared" si="1"/>
        <v>0</v>
      </c>
      <c r="Q69" s="294">
        <f t="shared" si="1"/>
        <v>0</v>
      </c>
      <c r="R69" s="294">
        <f t="shared" si="1"/>
        <v>0</v>
      </c>
      <c r="S69" s="294">
        <f t="shared" si="1"/>
        <v>0</v>
      </c>
      <c r="T69" s="294">
        <f t="shared" si="1"/>
        <v>0</v>
      </c>
      <c r="U69" s="294">
        <f t="shared" si="1"/>
        <v>0</v>
      </c>
      <c r="V69" s="294">
        <f t="shared" si="1"/>
        <v>9388</v>
      </c>
      <c r="W69" s="294">
        <f t="shared" si="1"/>
        <v>9388</v>
      </c>
      <c r="X69" s="294">
        <f t="shared" si="1"/>
        <v>10187</v>
      </c>
      <c r="Y69" s="294">
        <f t="shared" si="1"/>
        <v>0</v>
      </c>
      <c r="Z69" s="294">
        <f t="shared" si="1"/>
        <v>0</v>
      </c>
      <c r="AA69" s="294">
        <f t="shared" si="1"/>
        <v>0</v>
      </c>
      <c r="AB69" s="250"/>
      <c r="AC69" s="250"/>
      <c r="AD69" s="250"/>
      <c r="AE69" s="251"/>
      <c r="AF69" s="252">
        <v>65</v>
      </c>
    </row>
    <row r="70" spans="1:32" ht="12.75" customHeight="1">
      <c r="A70" s="295"/>
      <c r="B70" s="296"/>
      <c r="C70" s="269" t="s">
        <v>419</v>
      </c>
      <c r="D70" s="245"/>
      <c r="E70" s="245"/>
      <c r="F70" s="245"/>
      <c r="G70" s="246"/>
      <c r="H70" s="247"/>
      <c r="I70" s="247"/>
      <c r="J70" s="259"/>
      <c r="K70" s="259"/>
      <c r="L70" s="259"/>
      <c r="M70" s="260"/>
      <c r="N70" s="260"/>
      <c r="O70" s="261"/>
      <c r="P70" s="260"/>
      <c r="Q70" s="260"/>
      <c r="R70" s="260"/>
      <c r="S70" s="260"/>
      <c r="T70" s="260"/>
      <c r="U70" s="260"/>
      <c r="V70" s="259"/>
      <c r="W70" s="259"/>
      <c r="X70" s="259"/>
      <c r="Y70" s="260"/>
      <c r="Z70" s="260"/>
      <c r="AA70" s="261"/>
      <c r="AB70" s="250"/>
      <c r="AC70" s="250"/>
      <c r="AD70" s="250"/>
      <c r="AE70" s="251"/>
      <c r="AF70" s="252">
        <v>66</v>
      </c>
    </row>
    <row r="71" spans="1:32" ht="12.75" customHeight="1">
      <c r="A71" s="297" t="s">
        <v>234</v>
      </c>
      <c r="B71" s="298" t="s">
        <v>420</v>
      </c>
      <c r="C71" s="269" t="s">
        <v>421</v>
      </c>
      <c r="D71" s="245">
        <f>G71+J71+M71+P71+S71+V71+Y71</f>
        <v>0</v>
      </c>
      <c r="E71" s="245">
        <f>H71+K71+N71+Q71+T71+W71+Z71</f>
        <v>0</v>
      </c>
      <c r="F71" s="245">
        <f>I71+L71+O71+R71+U71+X71+AA71</f>
        <v>0</v>
      </c>
      <c r="G71" s="246"/>
      <c r="H71" s="247"/>
      <c r="I71" s="247"/>
      <c r="J71" s="259"/>
      <c r="K71" s="259"/>
      <c r="L71" s="259"/>
      <c r="M71" s="260"/>
      <c r="N71" s="260"/>
      <c r="O71" s="261"/>
      <c r="P71" s="260"/>
      <c r="Q71" s="260"/>
      <c r="R71" s="260"/>
      <c r="S71" s="260"/>
      <c r="T71" s="260"/>
      <c r="U71" s="260"/>
      <c r="V71" s="259"/>
      <c r="W71" s="259"/>
      <c r="X71" s="259"/>
      <c r="Y71" s="260"/>
      <c r="Z71" s="260"/>
      <c r="AA71" s="261"/>
      <c r="AB71" s="250"/>
      <c r="AC71" s="250"/>
      <c r="AD71" s="250"/>
      <c r="AE71" s="251"/>
      <c r="AF71" s="252">
        <v>67</v>
      </c>
    </row>
    <row r="72" spans="1:32" ht="12.75" customHeight="1">
      <c r="A72" s="256" t="s">
        <v>237</v>
      </c>
      <c r="B72" s="257" t="s">
        <v>422</v>
      </c>
      <c r="C72" s="269" t="s">
        <v>423</v>
      </c>
      <c r="D72" s="245"/>
      <c r="E72" s="245"/>
      <c r="F72" s="245"/>
      <c r="G72" s="246"/>
      <c r="H72" s="247"/>
      <c r="I72" s="247"/>
      <c r="J72" s="259"/>
      <c r="K72" s="259"/>
      <c r="L72" s="259"/>
      <c r="M72" s="260"/>
      <c r="N72" s="260"/>
      <c r="O72" s="261"/>
      <c r="P72" s="260"/>
      <c r="Q72" s="260"/>
      <c r="R72" s="260"/>
      <c r="S72" s="260"/>
      <c r="T72" s="260"/>
      <c r="U72" s="260"/>
      <c r="V72" s="259"/>
      <c r="W72" s="259"/>
      <c r="X72" s="259"/>
      <c r="Y72" s="260"/>
      <c r="Z72" s="260"/>
      <c r="AA72" s="261"/>
      <c r="AB72" s="250"/>
      <c r="AC72" s="250"/>
      <c r="AD72" s="250"/>
      <c r="AE72" s="251"/>
      <c r="AF72" s="252">
        <v>68</v>
      </c>
    </row>
    <row r="73" spans="1:32" ht="12.75" customHeight="1">
      <c r="A73" s="256" t="s">
        <v>240</v>
      </c>
      <c r="B73" s="257" t="s">
        <v>424</v>
      </c>
      <c r="C73" s="269" t="s">
        <v>425</v>
      </c>
      <c r="D73" s="245">
        <f aca="true" t="shared" si="2" ref="D73:F78">G73+J73+M73+P73+S73+V73+Y73</f>
        <v>0</v>
      </c>
      <c r="E73" s="245">
        <f t="shared" si="2"/>
        <v>0</v>
      </c>
      <c r="F73" s="245">
        <f t="shared" si="2"/>
        <v>0</v>
      </c>
      <c r="G73" s="246"/>
      <c r="H73" s="247"/>
      <c r="I73" s="247"/>
      <c r="J73" s="259"/>
      <c r="K73" s="259"/>
      <c r="L73" s="259"/>
      <c r="M73" s="260"/>
      <c r="N73" s="260"/>
      <c r="O73" s="261"/>
      <c r="P73" s="260"/>
      <c r="Q73" s="260"/>
      <c r="R73" s="260"/>
      <c r="S73" s="260"/>
      <c r="T73" s="260"/>
      <c r="U73" s="260"/>
      <c r="V73" s="259"/>
      <c r="W73" s="259"/>
      <c r="X73" s="259"/>
      <c r="Y73" s="260"/>
      <c r="Z73" s="260"/>
      <c r="AA73" s="261"/>
      <c r="AB73" s="250"/>
      <c r="AC73" s="250"/>
      <c r="AD73" s="250"/>
      <c r="AE73" s="251"/>
      <c r="AF73" s="252">
        <v>69</v>
      </c>
    </row>
    <row r="74" spans="1:32" ht="12.75" customHeight="1">
      <c r="A74" s="256" t="s">
        <v>243</v>
      </c>
      <c r="B74" s="274" t="s">
        <v>426</v>
      </c>
      <c r="C74" s="283" t="s">
        <v>427</v>
      </c>
      <c r="D74" s="245">
        <f t="shared" si="2"/>
        <v>0</v>
      </c>
      <c r="E74" s="245">
        <f t="shared" si="2"/>
        <v>0</v>
      </c>
      <c r="F74" s="245">
        <f t="shared" si="2"/>
        <v>0</v>
      </c>
      <c r="G74" s="246"/>
      <c r="H74" s="247"/>
      <c r="I74" s="247"/>
      <c r="J74" s="284"/>
      <c r="K74" s="284"/>
      <c r="L74" s="284"/>
      <c r="M74" s="285"/>
      <c r="N74" s="285"/>
      <c r="O74" s="286"/>
      <c r="P74" s="285"/>
      <c r="Q74" s="285"/>
      <c r="R74" s="285"/>
      <c r="S74" s="285"/>
      <c r="T74" s="285"/>
      <c r="U74" s="285"/>
      <c r="V74" s="284"/>
      <c r="W74" s="284"/>
      <c r="X74" s="284"/>
      <c r="Y74" s="285"/>
      <c r="Z74" s="285"/>
      <c r="AA74" s="286"/>
      <c r="AB74" s="250"/>
      <c r="AC74" s="250"/>
      <c r="AD74" s="250"/>
      <c r="AE74" s="251"/>
      <c r="AF74" s="252">
        <v>70</v>
      </c>
    </row>
    <row r="75" spans="1:62" s="219" customFormat="1" ht="12.75" customHeight="1">
      <c r="A75" s="256" t="s">
        <v>246</v>
      </c>
      <c r="B75" s="274" t="s">
        <v>428</v>
      </c>
      <c r="C75" s="299"/>
      <c r="D75" s="245"/>
      <c r="E75" s="245"/>
      <c r="F75" s="245"/>
      <c r="G75" s="300"/>
      <c r="H75" s="301"/>
      <c r="I75" s="301"/>
      <c r="J75" s="302">
        <f>SUM(J5:J74)-SUM(J42:J46)-J16-J65</f>
        <v>3178</v>
      </c>
      <c r="K75" s="302"/>
      <c r="L75" s="302">
        <f>SUM(L5:L74)-SUM(L42:L46)-L16-L65</f>
        <v>0</v>
      </c>
      <c r="M75" s="301"/>
      <c r="N75" s="301"/>
      <c r="O75" s="303"/>
      <c r="P75" s="301">
        <f aca="true" t="shared" si="3" ref="P75:AA75">SUM(P5:P74)-SUM(P42:P46)-P16-P65</f>
        <v>0</v>
      </c>
      <c r="Q75" s="301">
        <f t="shared" si="3"/>
        <v>0</v>
      </c>
      <c r="R75" s="301">
        <f t="shared" si="3"/>
        <v>0</v>
      </c>
      <c r="S75" s="301">
        <f t="shared" si="3"/>
        <v>0</v>
      </c>
      <c r="T75" s="301">
        <f t="shared" si="3"/>
        <v>0</v>
      </c>
      <c r="U75" s="301">
        <f t="shared" si="3"/>
        <v>0</v>
      </c>
      <c r="V75" s="302">
        <v>9388</v>
      </c>
      <c r="W75" s="302">
        <v>9388</v>
      </c>
      <c r="X75" s="302">
        <v>10187</v>
      </c>
      <c r="Y75" s="301">
        <f t="shared" si="3"/>
        <v>0</v>
      </c>
      <c r="Z75" s="301">
        <f t="shared" si="3"/>
        <v>0</v>
      </c>
      <c r="AA75" s="303">
        <f t="shared" si="3"/>
        <v>0</v>
      </c>
      <c r="AB75" s="304"/>
      <c r="AC75" s="304"/>
      <c r="AD75" s="304"/>
      <c r="AE75" s="251"/>
      <c r="AF75" s="221"/>
      <c r="AG75" s="221"/>
      <c r="AH75" s="221"/>
      <c r="AI75" s="221">
        <f>+'[1]1.1.mell._ÖnkMérleg2012'!C11</f>
        <v>661915</v>
      </c>
      <c r="AJ75" s="221">
        <f>+'[1]1.1.mell._ÖnkMérleg2012'!D11</f>
        <v>661915</v>
      </c>
      <c r="AK75" s="221">
        <f>+'[1]1.1.mell._ÖnkMérleg2012'!E11</f>
        <v>352035</v>
      </c>
      <c r="AL75" s="221">
        <f>+'[1]1.1.mell._ÖnkMérleg2012'!F11</f>
        <v>310731</v>
      </c>
      <c r="AM75" s="218">
        <f>+'[1]1.1.mell._ÖnkMérleg2012'!C20</f>
        <v>19880</v>
      </c>
      <c r="AN75" s="218">
        <f>+'[1]1.1.mell._ÖnkMérleg2012'!D20</f>
        <v>19880</v>
      </c>
      <c r="AO75" s="218">
        <f>+'[1]1.1.mell._ÖnkMérleg2012'!E20</f>
        <v>14969</v>
      </c>
      <c r="AP75" s="218">
        <f>+'[1]1.1.mell._ÖnkMérleg2012'!F20</f>
        <v>5662</v>
      </c>
      <c r="AQ75" s="218">
        <f>+'[1]1.1.mell._ÖnkMérleg2012'!C24+'[1]1.1.mell._ÖnkMérleg2012'!C30</f>
        <v>20154</v>
      </c>
      <c r="AR75" s="218">
        <f>+'[1]1.1.mell._ÖnkMérleg2012'!D24+'[1]1.1.mell._ÖnkMérleg2012'!D30</f>
        <v>101816</v>
      </c>
      <c r="AS75" s="218">
        <f>+'[1]1.1.mell._ÖnkMérleg2012'!E24+'[1]1.1.mell._ÖnkMérleg2012'!E30</f>
        <v>88178</v>
      </c>
      <c r="AT75" s="218">
        <f>+'[1]1.1.mell._ÖnkMérleg2012'!F24+'[1]1.1.mell._ÖnkMérleg2012'!F30</f>
        <v>3629</v>
      </c>
      <c r="AU75" s="218">
        <f>+'[1]1.1.mell._ÖnkMérleg2012'!C31</f>
        <v>0</v>
      </c>
      <c r="AV75" s="218">
        <f>+'[1]1.1.mell._ÖnkMérleg2012'!D31</f>
        <v>0</v>
      </c>
      <c r="AW75" s="218">
        <f>+'[1]1.1.mell._ÖnkMérleg2012'!E31</f>
        <v>6804</v>
      </c>
      <c r="AX75" s="218">
        <f>+'[1]1.1.mell._ÖnkMérleg2012'!F31</f>
        <v>0</v>
      </c>
      <c r="AY75" s="218">
        <f>+'[1]1.1.mell._ÖnkMérleg2012'!C33</f>
        <v>224093</v>
      </c>
      <c r="AZ75" s="218">
        <f>+'[1]1.1.mell._ÖnkMérleg2012'!D33</f>
        <v>218414</v>
      </c>
      <c r="BA75" s="218">
        <f>+'[1]1.1.mell._ÖnkMérleg2012'!E33</f>
        <v>17370</v>
      </c>
      <c r="BB75" s="218">
        <f>+'[1]1.1.mell._ÖnkMérleg2012'!F33</f>
        <v>7917</v>
      </c>
      <c r="BC75" s="218">
        <f>+'[1]1.1.mell._ÖnkMérleg2012'!C37+'[1]1.1.mell._ÖnkMérleg2012'!C43</f>
        <v>32482</v>
      </c>
      <c r="BD75" s="218">
        <f>+'[1]1.1.mell._ÖnkMérleg2012'!D37+'[1]1.1.mell._ÖnkMérleg2012'!D43</f>
        <v>37170</v>
      </c>
      <c r="BE75" s="218">
        <f>+'[1]1.1.mell._ÖnkMérleg2012'!E37+'[1]1.1.mell._ÖnkMérleg2012'!E43</f>
        <v>84598</v>
      </c>
      <c r="BF75" s="218">
        <f>+'[1]1.1.mell._ÖnkMérleg2012'!F37+'[1]1.1.mell._ÖnkMérleg2012'!F43</f>
        <v>5703</v>
      </c>
      <c r="BG75" s="218">
        <f>+'[1]1.1.mell._ÖnkMérleg2012'!C44</f>
        <v>3000</v>
      </c>
      <c r="BH75" s="218">
        <f>+'[1]1.1.mell._ÖnkMérleg2012'!D44</f>
        <v>3000</v>
      </c>
      <c r="BI75" s="218">
        <f>+'[1]1.1.mell._ÖnkMérleg2012'!E44</f>
        <v>1266</v>
      </c>
      <c r="BJ75" s="218">
        <f>+'[1]1.1.mell._ÖnkMérleg2012'!F44</f>
        <v>1734</v>
      </c>
    </row>
    <row r="76" spans="1:62" ht="12.75" customHeight="1">
      <c r="A76" s="256" t="s">
        <v>249</v>
      </c>
      <c r="B76" s="274" t="s">
        <v>429</v>
      </c>
      <c r="C76" s="305"/>
      <c r="D76" s="245">
        <f t="shared" si="2"/>
        <v>0</v>
      </c>
      <c r="E76" s="245">
        <f t="shared" si="2"/>
        <v>0</v>
      </c>
      <c r="F76" s="245">
        <f t="shared" si="2"/>
        <v>0</v>
      </c>
      <c r="G76" s="306"/>
      <c r="H76" s="307"/>
      <c r="I76" s="308"/>
      <c r="J76" s="309"/>
      <c r="K76" s="309"/>
      <c r="L76" s="309"/>
      <c r="M76" s="307"/>
      <c r="N76" s="307"/>
      <c r="O76" s="310"/>
      <c r="P76" s="307"/>
      <c r="Q76" s="307"/>
      <c r="R76" s="308"/>
      <c r="S76" s="307"/>
      <c r="T76" s="307"/>
      <c r="U76" s="308"/>
      <c r="V76" s="309"/>
      <c r="W76" s="309"/>
      <c r="X76" s="308"/>
      <c r="Y76" s="307"/>
      <c r="Z76" s="307"/>
      <c r="AA76" s="308"/>
      <c r="AB76" s="304"/>
      <c r="AC76" s="304"/>
      <c r="AD76" s="304"/>
      <c r="AE76" s="251"/>
      <c r="AI76" s="218" t="e">
        <f>+AI75-#REF!</f>
        <v>#REF!</v>
      </c>
      <c r="AJ76" s="218">
        <f>+AJ75-G75</f>
        <v>661915</v>
      </c>
      <c r="AK76" s="218">
        <f>+AK75-H75</f>
        <v>352035</v>
      </c>
      <c r="AL76" s="218">
        <f>+AL75-I75</f>
        <v>310731</v>
      </c>
      <c r="AM76" s="218" t="e">
        <f>+AM75-#REF!</f>
        <v>#REF!</v>
      </c>
      <c r="AN76" s="218">
        <f>+AN75-J75</f>
        <v>16702</v>
      </c>
      <c r="AO76" s="218">
        <f>+AO75-K75</f>
        <v>14969</v>
      </c>
      <c r="AP76" s="218">
        <f>+AP75-L75</f>
        <v>5662</v>
      </c>
      <c r="AQ76" s="218" t="e">
        <f>+AQ75-#REF!</f>
        <v>#REF!</v>
      </c>
      <c r="AR76" s="218">
        <f>+AR75-M75</f>
        <v>101816</v>
      </c>
      <c r="AS76" s="218">
        <f>+AS75-N75</f>
        <v>88178</v>
      </c>
      <c r="AT76" s="218">
        <f>+AT75-O75</f>
        <v>3629</v>
      </c>
      <c r="AU76" s="218" t="e">
        <f>+AU75-#REF!</f>
        <v>#REF!</v>
      </c>
      <c r="AV76" s="218">
        <f>+AV75-P75</f>
        <v>0</v>
      </c>
      <c r="AW76" s="218">
        <f>+AW75-Q75</f>
        <v>6804</v>
      </c>
      <c r="AX76" s="218">
        <f>+AX75-R75</f>
        <v>0</v>
      </c>
      <c r="AY76" s="218" t="e">
        <f>+AY75-#REF!</f>
        <v>#REF!</v>
      </c>
      <c r="AZ76" s="218">
        <f>+AZ75-S75</f>
        <v>218414</v>
      </c>
      <c r="BA76" s="218">
        <f>+BA75-T75</f>
        <v>17370</v>
      </c>
      <c r="BB76" s="218">
        <f>+BB75-U75</f>
        <v>7917</v>
      </c>
      <c r="BC76" s="218" t="e">
        <f>+BC75-#REF!</f>
        <v>#REF!</v>
      </c>
      <c r="BD76" s="218">
        <f>+BD75-V75</f>
        <v>27782</v>
      </c>
      <c r="BE76" s="218">
        <f>+BE75-W75</f>
        <v>75210</v>
      </c>
      <c r="BF76" s="218">
        <f>+BF75-X75</f>
        <v>-4484</v>
      </c>
      <c r="BG76" s="218" t="e">
        <f>+BG75-#REF!</f>
        <v>#REF!</v>
      </c>
      <c r="BH76" s="218">
        <f>+BH75-Y75</f>
        <v>3000</v>
      </c>
      <c r="BI76" s="218">
        <f>+BI75-Z75</f>
        <v>1266</v>
      </c>
      <c r="BJ76" s="218">
        <f>+BJ75-AA75</f>
        <v>1734</v>
      </c>
    </row>
    <row r="77" spans="1:34" s="287" customFormat="1" ht="12.75" customHeight="1">
      <c r="A77" s="256" t="s">
        <v>252</v>
      </c>
      <c r="B77" s="274" t="s">
        <v>430</v>
      </c>
      <c r="C77" s="311" t="s">
        <v>431</v>
      </c>
      <c r="D77" s="245">
        <f t="shared" si="2"/>
        <v>0</v>
      </c>
      <c r="E77" s="245">
        <f t="shared" si="2"/>
        <v>0</v>
      </c>
      <c r="F77" s="245">
        <f t="shared" si="2"/>
        <v>0</v>
      </c>
      <c r="G77" s="312"/>
      <c r="H77" s="313"/>
      <c r="I77" s="313"/>
      <c r="J77" s="314"/>
      <c r="K77" s="314"/>
      <c r="L77" s="314"/>
      <c r="M77" s="313"/>
      <c r="N77" s="313"/>
      <c r="O77" s="315"/>
      <c r="P77" s="313"/>
      <c r="Q77" s="313"/>
      <c r="R77" s="313"/>
      <c r="S77" s="313"/>
      <c r="T77" s="313"/>
      <c r="U77" s="313"/>
      <c r="V77" s="314"/>
      <c r="W77" s="314"/>
      <c r="X77" s="314"/>
      <c r="Y77" s="313"/>
      <c r="Z77" s="313"/>
      <c r="AA77" s="315"/>
      <c r="AB77" s="250"/>
      <c r="AC77" s="250"/>
      <c r="AD77" s="250"/>
      <c r="AE77" s="251"/>
      <c r="AF77" s="252">
        <v>71</v>
      </c>
      <c r="AG77" s="252"/>
      <c r="AH77" s="252"/>
    </row>
    <row r="78" spans="1:42" s="255" customFormat="1" ht="12.75" customHeight="1">
      <c r="A78" s="256" t="s">
        <v>255</v>
      </c>
      <c r="B78" s="316" t="s">
        <v>432</v>
      </c>
      <c r="C78" s="258" t="s">
        <v>433</v>
      </c>
      <c r="D78" s="245">
        <f t="shared" si="2"/>
        <v>0</v>
      </c>
      <c r="E78" s="245">
        <f t="shared" si="2"/>
        <v>0</v>
      </c>
      <c r="F78" s="245">
        <f t="shared" si="2"/>
        <v>0</v>
      </c>
      <c r="G78" s="317"/>
      <c r="H78" s="260"/>
      <c r="I78" s="260"/>
      <c r="J78" s="259"/>
      <c r="K78" s="259"/>
      <c r="L78" s="259"/>
      <c r="M78" s="260"/>
      <c r="N78" s="260"/>
      <c r="O78" s="261"/>
      <c r="P78" s="260"/>
      <c r="Q78" s="260"/>
      <c r="R78" s="260"/>
      <c r="S78" s="260"/>
      <c r="T78" s="260"/>
      <c r="U78" s="260"/>
      <c r="V78" s="259"/>
      <c r="W78" s="259"/>
      <c r="X78" s="259"/>
      <c r="Y78" s="260"/>
      <c r="Z78" s="260"/>
      <c r="AA78" s="261"/>
      <c r="AB78" s="250"/>
      <c r="AC78" s="250"/>
      <c r="AD78" s="250"/>
      <c r="AE78" s="251"/>
      <c r="AF78" s="252">
        <v>72</v>
      </c>
      <c r="AG78" s="253"/>
      <c r="AH78" s="253"/>
      <c r="AI78" s="254"/>
      <c r="AJ78" s="254"/>
      <c r="AK78" s="254"/>
      <c r="AL78" s="254"/>
      <c r="AM78" s="254"/>
      <c r="AN78" s="254"/>
      <c r="AO78" s="254"/>
      <c r="AP78" s="254"/>
    </row>
    <row r="79" spans="1:42" s="255" customFormat="1" ht="12.75" customHeight="1">
      <c r="A79" s="292" t="s">
        <v>79</v>
      </c>
      <c r="B79" s="293" t="s">
        <v>434</v>
      </c>
      <c r="C79" s="258" t="s">
        <v>435</v>
      </c>
      <c r="D79" s="294">
        <f aca="true" t="shared" si="4" ref="D79:AA79">SUM(D71:D78)</f>
        <v>0</v>
      </c>
      <c r="E79" s="294">
        <f t="shared" si="4"/>
        <v>0</v>
      </c>
      <c r="F79" s="294">
        <f t="shared" si="4"/>
        <v>0</v>
      </c>
      <c r="G79" s="294">
        <f t="shared" si="4"/>
        <v>0</v>
      </c>
      <c r="H79" s="294">
        <f t="shared" si="4"/>
        <v>0</v>
      </c>
      <c r="I79" s="294">
        <f t="shared" si="4"/>
        <v>0</v>
      </c>
      <c r="J79" s="294">
        <f t="shared" si="4"/>
        <v>3178</v>
      </c>
      <c r="K79" s="294">
        <f t="shared" si="4"/>
        <v>0</v>
      </c>
      <c r="L79" s="294">
        <f t="shared" si="4"/>
        <v>0</v>
      </c>
      <c r="M79" s="294">
        <f t="shared" si="4"/>
        <v>0</v>
      </c>
      <c r="N79" s="294">
        <f t="shared" si="4"/>
        <v>0</v>
      </c>
      <c r="O79" s="294">
        <f t="shared" si="4"/>
        <v>0</v>
      </c>
      <c r="P79" s="294">
        <f t="shared" si="4"/>
        <v>0</v>
      </c>
      <c r="Q79" s="294">
        <f t="shared" si="4"/>
        <v>0</v>
      </c>
      <c r="R79" s="294">
        <f t="shared" si="4"/>
        <v>0</v>
      </c>
      <c r="S79" s="294">
        <f t="shared" si="4"/>
        <v>0</v>
      </c>
      <c r="T79" s="294">
        <f t="shared" si="4"/>
        <v>0</v>
      </c>
      <c r="U79" s="294">
        <f t="shared" si="4"/>
        <v>0</v>
      </c>
      <c r="V79" s="294"/>
      <c r="W79" s="294"/>
      <c r="X79" s="294">
        <v>0</v>
      </c>
      <c r="Y79" s="294">
        <f t="shared" si="4"/>
        <v>0</v>
      </c>
      <c r="Z79" s="294">
        <f t="shared" si="4"/>
        <v>0</v>
      </c>
      <c r="AA79" s="294">
        <f t="shared" si="4"/>
        <v>0</v>
      </c>
      <c r="AB79" s="250"/>
      <c r="AC79" s="250"/>
      <c r="AD79" s="250"/>
      <c r="AE79" s="251"/>
      <c r="AF79" s="252">
        <v>73</v>
      </c>
      <c r="AG79" s="253"/>
      <c r="AH79" s="253"/>
      <c r="AI79" s="254"/>
      <c r="AJ79" s="254"/>
      <c r="AK79" s="254"/>
      <c r="AL79" s="254"/>
      <c r="AM79" s="254"/>
      <c r="AN79" s="254"/>
      <c r="AO79" s="254"/>
      <c r="AP79" s="254"/>
    </row>
    <row r="80" spans="1:32" s="252" customFormat="1" ht="12.75" customHeight="1">
      <c r="A80" s="318"/>
      <c r="B80" s="319"/>
      <c r="C80" s="275" t="s">
        <v>435</v>
      </c>
      <c r="D80" s="245">
        <f aca="true" t="shared" si="5" ref="D80:F86">G80+J80+M80+P80+S80+V80+Y80</f>
        <v>0</v>
      </c>
      <c r="E80" s="245">
        <f t="shared" si="5"/>
        <v>0</v>
      </c>
      <c r="F80" s="245">
        <f t="shared" si="5"/>
        <v>0</v>
      </c>
      <c r="G80" s="276"/>
      <c r="H80" s="277"/>
      <c r="I80" s="277"/>
      <c r="J80" s="278"/>
      <c r="K80" s="278"/>
      <c r="L80" s="278"/>
      <c r="M80" s="279"/>
      <c r="N80" s="279"/>
      <c r="O80" s="280"/>
      <c r="P80" s="279"/>
      <c r="Q80" s="279"/>
      <c r="R80" s="279"/>
      <c r="S80" s="279"/>
      <c r="T80" s="279"/>
      <c r="U80" s="279"/>
      <c r="V80" s="278"/>
      <c r="W80" s="278"/>
      <c r="X80" s="278"/>
      <c r="Y80" s="279"/>
      <c r="Z80" s="279"/>
      <c r="AA80" s="280"/>
      <c r="AB80" s="281"/>
      <c r="AC80" s="281"/>
      <c r="AD80" s="281"/>
      <c r="AE80" s="251"/>
      <c r="AF80" s="252">
        <v>74</v>
      </c>
    </row>
    <row r="81" spans="1:34" s="287" customFormat="1" ht="12.75" customHeight="1">
      <c r="A81" s="292" t="s">
        <v>85</v>
      </c>
      <c r="B81" s="319" t="s">
        <v>436</v>
      </c>
      <c r="C81" s="269" t="s">
        <v>437</v>
      </c>
      <c r="D81" s="245">
        <f t="shared" si="5"/>
        <v>0</v>
      </c>
      <c r="E81" s="245">
        <f t="shared" si="5"/>
        <v>0</v>
      </c>
      <c r="F81" s="245">
        <f t="shared" si="5"/>
        <v>0</v>
      </c>
      <c r="G81" s="317"/>
      <c r="H81" s="260"/>
      <c r="I81" s="260"/>
      <c r="J81" s="259"/>
      <c r="K81" s="259"/>
      <c r="L81" s="259"/>
      <c r="M81" s="260"/>
      <c r="N81" s="260"/>
      <c r="O81" s="261"/>
      <c r="P81" s="260"/>
      <c r="Q81" s="260"/>
      <c r="R81" s="260"/>
      <c r="S81" s="260"/>
      <c r="T81" s="260"/>
      <c r="U81" s="260"/>
      <c r="V81" s="259"/>
      <c r="W81" s="259"/>
      <c r="X81" s="259"/>
      <c r="Y81" s="260"/>
      <c r="Z81" s="260"/>
      <c r="AA81" s="261"/>
      <c r="AB81" s="250"/>
      <c r="AC81" s="250"/>
      <c r="AD81" s="250"/>
      <c r="AE81" s="251"/>
      <c r="AF81" s="252">
        <v>75</v>
      </c>
      <c r="AG81" s="252"/>
      <c r="AH81" s="252"/>
    </row>
    <row r="82" spans="1:34" s="287" customFormat="1" ht="12.75" customHeight="1">
      <c r="A82" s="318"/>
      <c r="B82" s="319"/>
      <c r="C82" s="269" t="s">
        <v>438</v>
      </c>
      <c r="D82" s="245">
        <f t="shared" si="5"/>
        <v>0</v>
      </c>
      <c r="E82" s="245">
        <f t="shared" si="5"/>
        <v>0</v>
      </c>
      <c r="F82" s="245">
        <f t="shared" si="5"/>
        <v>0</v>
      </c>
      <c r="G82" s="317"/>
      <c r="H82" s="260"/>
      <c r="I82" s="260"/>
      <c r="J82" s="259"/>
      <c r="K82" s="259"/>
      <c r="L82" s="259"/>
      <c r="M82" s="260"/>
      <c r="N82" s="260"/>
      <c r="O82" s="261"/>
      <c r="P82" s="260"/>
      <c r="Q82" s="260"/>
      <c r="R82" s="260"/>
      <c r="S82" s="260"/>
      <c r="T82" s="260"/>
      <c r="U82" s="260"/>
      <c r="V82" s="259"/>
      <c r="W82" s="259"/>
      <c r="X82" s="259"/>
      <c r="Y82" s="260"/>
      <c r="Z82" s="260"/>
      <c r="AA82" s="261"/>
      <c r="AB82" s="250"/>
      <c r="AC82" s="250"/>
      <c r="AD82" s="250"/>
      <c r="AE82" s="251"/>
      <c r="AF82" s="252">
        <v>76</v>
      </c>
      <c r="AG82" s="252"/>
      <c r="AH82" s="252"/>
    </row>
    <row r="83" spans="1:34" s="287" customFormat="1" ht="12.75" customHeight="1">
      <c r="A83" s="292" t="s">
        <v>99</v>
      </c>
      <c r="B83" s="319" t="s">
        <v>439</v>
      </c>
      <c r="C83" s="269" t="s">
        <v>440</v>
      </c>
      <c r="D83" s="245">
        <f t="shared" si="5"/>
        <v>0</v>
      </c>
      <c r="E83" s="245">
        <f t="shared" si="5"/>
        <v>0</v>
      </c>
      <c r="F83" s="245">
        <f t="shared" si="5"/>
        <v>0</v>
      </c>
      <c r="G83" s="317"/>
      <c r="H83" s="260"/>
      <c r="I83" s="260"/>
      <c r="J83" s="259"/>
      <c r="K83" s="259"/>
      <c r="L83" s="259"/>
      <c r="M83" s="260"/>
      <c r="N83" s="260"/>
      <c r="O83" s="261"/>
      <c r="P83" s="260"/>
      <c r="Q83" s="260"/>
      <c r="R83" s="260"/>
      <c r="S83" s="260"/>
      <c r="T83" s="260"/>
      <c r="U83" s="260"/>
      <c r="V83" s="259"/>
      <c r="W83" s="259"/>
      <c r="X83" s="259"/>
      <c r="Y83" s="260"/>
      <c r="Z83" s="260"/>
      <c r="AA83" s="261"/>
      <c r="AB83" s="250"/>
      <c r="AC83" s="250"/>
      <c r="AD83" s="250"/>
      <c r="AE83" s="251"/>
      <c r="AF83" s="252">
        <v>77</v>
      </c>
      <c r="AG83" s="252"/>
      <c r="AH83" s="252"/>
    </row>
    <row r="84" spans="1:32" s="252" customFormat="1" ht="12.75" customHeight="1">
      <c r="A84" s="318"/>
      <c r="B84" s="319"/>
      <c r="C84" s="275" t="s">
        <v>441</v>
      </c>
      <c r="D84" s="245">
        <f t="shared" si="5"/>
        <v>0</v>
      </c>
      <c r="E84" s="245">
        <f t="shared" si="5"/>
        <v>0</v>
      </c>
      <c r="F84" s="245">
        <f t="shared" si="5"/>
        <v>0</v>
      </c>
      <c r="G84" s="276"/>
      <c r="H84" s="277"/>
      <c r="I84" s="277"/>
      <c r="J84" s="278"/>
      <c r="K84" s="278"/>
      <c r="L84" s="278"/>
      <c r="M84" s="279"/>
      <c r="N84" s="279"/>
      <c r="O84" s="280"/>
      <c r="P84" s="279"/>
      <c r="Q84" s="279"/>
      <c r="R84" s="279"/>
      <c r="S84" s="279"/>
      <c r="T84" s="279"/>
      <c r="U84" s="279"/>
      <c r="V84" s="278"/>
      <c r="W84" s="278"/>
      <c r="X84" s="278"/>
      <c r="Y84" s="279"/>
      <c r="Z84" s="279"/>
      <c r="AA84" s="280"/>
      <c r="AB84" s="281"/>
      <c r="AC84" s="281"/>
      <c r="AD84" s="281"/>
      <c r="AE84" s="251"/>
      <c r="AF84" s="252">
        <v>78</v>
      </c>
    </row>
    <row r="85" spans="1:32" ht="12.75" customHeight="1">
      <c r="A85" s="292" t="s">
        <v>107</v>
      </c>
      <c r="B85" s="319" t="s">
        <v>442</v>
      </c>
      <c r="C85" s="269" t="s">
        <v>443</v>
      </c>
      <c r="D85" s="245">
        <f t="shared" si="5"/>
        <v>0</v>
      </c>
      <c r="E85" s="245">
        <f t="shared" si="5"/>
        <v>0</v>
      </c>
      <c r="F85" s="245">
        <f t="shared" si="5"/>
        <v>0</v>
      </c>
      <c r="G85" s="317"/>
      <c r="H85" s="260"/>
      <c r="I85" s="260"/>
      <c r="J85" s="259"/>
      <c r="K85" s="259"/>
      <c r="L85" s="259"/>
      <c r="M85" s="260"/>
      <c r="N85" s="260"/>
      <c r="O85" s="261"/>
      <c r="P85" s="260"/>
      <c r="Q85" s="260"/>
      <c r="R85" s="260"/>
      <c r="S85" s="260"/>
      <c r="T85" s="260"/>
      <c r="U85" s="260"/>
      <c r="V85" s="259"/>
      <c r="W85" s="259"/>
      <c r="X85" s="259"/>
      <c r="Y85" s="260"/>
      <c r="Z85" s="260"/>
      <c r="AA85" s="261"/>
      <c r="AB85" s="250"/>
      <c r="AC85" s="250"/>
      <c r="AD85" s="250"/>
      <c r="AE85" s="251"/>
      <c r="AF85" s="252">
        <v>79</v>
      </c>
    </row>
    <row r="86" spans="1:32" ht="12.75" customHeight="1">
      <c r="A86" s="320"/>
      <c r="B86" s="321"/>
      <c r="C86" s="322" t="s">
        <v>444</v>
      </c>
      <c r="D86" s="245">
        <f t="shared" si="5"/>
        <v>0</v>
      </c>
      <c r="E86" s="245">
        <f t="shared" si="5"/>
        <v>0</v>
      </c>
      <c r="F86" s="245">
        <f t="shared" si="5"/>
        <v>0</v>
      </c>
      <c r="G86" s="323"/>
      <c r="H86" s="324"/>
      <c r="I86" s="324"/>
      <c r="J86" s="325"/>
      <c r="K86" s="325"/>
      <c r="L86" s="325"/>
      <c r="M86" s="324"/>
      <c r="N86" s="324"/>
      <c r="O86" s="326"/>
      <c r="P86" s="324"/>
      <c r="Q86" s="324"/>
      <c r="R86" s="324"/>
      <c r="S86" s="324"/>
      <c r="T86" s="324"/>
      <c r="U86" s="324"/>
      <c r="V86" s="325"/>
      <c r="W86" s="325"/>
      <c r="X86" s="325"/>
      <c r="Y86" s="324"/>
      <c r="Z86" s="324"/>
      <c r="AA86" s="326"/>
      <c r="AB86" s="250"/>
      <c r="AC86" s="250"/>
      <c r="AD86" s="250"/>
      <c r="AE86" s="251"/>
      <c r="AF86" s="252">
        <v>80</v>
      </c>
    </row>
    <row r="87" spans="1:62" s="219" customFormat="1" ht="12.75" customHeight="1">
      <c r="A87" s="318"/>
      <c r="B87" s="327" t="s">
        <v>445</v>
      </c>
      <c r="C87" s="299"/>
      <c r="D87" s="245">
        <v>0</v>
      </c>
      <c r="E87" s="245">
        <v>0</v>
      </c>
      <c r="F87" s="245">
        <v>0</v>
      </c>
      <c r="G87" s="300"/>
      <c r="H87" s="301"/>
      <c r="I87" s="301"/>
      <c r="J87" s="302">
        <v>0</v>
      </c>
      <c r="K87" s="302"/>
      <c r="L87" s="302">
        <f>SUM(L77:L86)-L80-L84</f>
        <v>0</v>
      </c>
      <c r="M87" s="301"/>
      <c r="N87" s="301"/>
      <c r="O87" s="303"/>
      <c r="P87" s="301">
        <f aca="true" t="shared" si="6" ref="P87:AA87">SUM(P77:P86)-P80-P84</f>
        <v>0</v>
      </c>
      <c r="Q87" s="301">
        <f t="shared" si="6"/>
        <v>0</v>
      </c>
      <c r="R87" s="301">
        <f t="shared" si="6"/>
        <v>0</v>
      </c>
      <c r="S87" s="301">
        <f t="shared" si="6"/>
        <v>0</v>
      </c>
      <c r="T87" s="301">
        <f t="shared" si="6"/>
        <v>0</v>
      </c>
      <c r="U87" s="301">
        <f t="shared" si="6"/>
        <v>0</v>
      </c>
      <c r="V87" s="302">
        <f t="shared" si="6"/>
        <v>0</v>
      </c>
      <c r="W87" s="302">
        <f t="shared" si="6"/>
        <v>0</v>
      </c>
      <c r="X87" s="302">
        <f t="shared" si="6"/>
        <v>0</v>
      </c>
      <c r="Y87" s="301">
        <f t="shared" si="6"/>
        <v>0</v>
      </c>
      <c r="Z87" s="301">
        <f t="shared" si="6"/>
        <v>0</v>
      </c>
      <c r="AA87" s="303">
        <f t="shared" si="6"/>
        <v>0</v>
      </c>
      <c r="AB87" s="304"/>
      <c r="AC87" s="304"/>
      <c r="AD87" s="304"/>
      <c r="AE87" s="251"/>
      <c r="AF87" s="221"/>
      <c r="AG87" s="221"/>
      <c r="AH87" s="221"/>
      <c r="AI87" s="218">
        <f>+'[1]1.2.mell._PHMérleg2012'!C11</f>
        <v>2950</v>
      </c>
      <c r="AJ87" s="218">
        <f>+'[1]1.2.mell._PHMérleg2012'!D11</f>
        <v>2950</v>
      </c>
      <c r="AK87" s="218">
        <f>+'[1]1.2.mell._PHMérleg2012'!E11</f>
        <v>1387</v>
      </c>
      <c r="AL87" s="218">
        <f>+'[1]1.2.mell._PHMérleg2012'!F11</f>
        <v>1563</v>
      </c>
      <c r="AM87" s="218">
        <f>+'[1]1.2.mell._PHMérleg2012'!C20</f>
        <v>30280</v>
      </c>
      <c r="AN87" s="218">
        <f>+'[1]1.2.mell._PHMérleg2012'!D20</f>
        <v>30280</v>
      </c>
      <c r="AO87" s="218">
        <f>+'[1]1.2.mell._PHMérleg2012'!E20</f>
        <v>11904</v>
      </c>
      <c r="AP87" s="218">
        <f>+'[1]1.2.mell._PHMérleg2012'!F20</f>
        <v>13464</v>
      </c>
      <c r="AQ87" s="218">
        <f>+'[1]1.2.mell._PHMérleg2012'!C24+'[1]1.2.mell._PHMérleg2012'!C30</f>
        <v>24292</v>
      </c>
      <c r="AR87" s="218">
        <f>+'[1]1.2.mell._PHMérleg2012'!D24+'[1]1.2.mell._PHMérleg2012'!D30</f>
        <v>22145</v>
      </c>
      <c r="AS87" s="218">
        <f>+'[1]1.2.mell._PHMérleg2012'!E24+'[1]1.2.mell._PHMérleg2012'!E30</f>
        <v>78792</v>
      </c>
      <c r="AT87" s="218">
        <f>+'[1]1.2.mell._PHMérleg2012'!F24+'[1]1.2.mell._PHMérleg2012'!F30</f>
        <v>6979</v>
      </c>
      <c r="AU87" s="218">
        <f>+'[1]1.2.mell._PHMérleg2012'!C31</f>
        <v>0</v>
      </c>
      <c r="AV87" s="218">
        <f>+'[1]1.2.mell._PHMérleg2012'!D31</f>
        <v>0</v>
      </c>
      <c r="AW87" s="218">
        <f>+'[1]1.2.mell._PHMérleg2012'!E31</f>
        <v>18</v>
      </c>
      <c r="AX87" s="218">
        <f>+'[1]1.2.mell._PHMérleg2012'!F31</f>
        <v>0</v>
      </c>
      <c r="AY87" s="218">
        <f>+'[1]1.2.mell._PHMérleg2012'!C33</f>
        <v>0</v>
      </c>
      <c r="AZ87" s="218">
        <f>+'[1]1.2.mell._PHMérleg2012'!D33</f>
        <v>0</v>
      </c>
      <c r="BA87" s="218">
        <f>+'[1]1.2.mell._PHMérleg2012'!E33</f>
        <v>0</v>
      </c>
      <c r="BB87" s="218">
        <f>+'[1]1.2.mell._PHMérleg2012'!F33</f>
        <v>0</v>
      </c>
      <c r="BC87" s="218">
        <f>+'[1]1.2.mell._PHMérleg2012'!C37+'[1]1.2.mell._PHMérleg2012'!C43</f>
        <v>0</v>
      </c>
      <c r="BD87" s="218">
        <f>+'[1]1.2.mell._PHMérleg2012'!D37+'[1]1.2.mell._PHMérleg2012'!D43</f>
        <v>0</v>
      </c>
      <c r="BE87" s="218">
        <f>+'[1]1.2.mell._PHMérleg2012'!E37+'[1]1.2.mell._PHMérleg2012'!E43</f>
        <v>0</v>
      </c>
      <c r="BF87" s="218">
        <f>+'[1]1.2.mell._PHMérleg2012'!F37+'[1]1.2.mell._PHMérleg2012'!F43</f>
        <v>0</v>
      </c>
      <c r="BG87" s="218">
        <f>+'[1]1.2.mell._PHMérleg2012'!C44</f>
        <v>0</v>
      </c>
      <c r="BH87" s="218">
        <f>+'[1]1.2.mell._PHMérleg2012'!D44</f>
        <v>0</v>
      </c>
      <c r="BI87" s="218">
        <f>+'[1]1.2.mell._PHMérleg2012'!E44</f>
        <v>28</v>
      </c>
      <c r="BJ87" s="218">
        <f>+'[1]1.2.mell._PHMérleg2012'!F44</f>
        <v>0</v>
      </c>
    </row>
    <row r="88" spans="1:62" s="219" customFormat="1" ht="12.75" customHeight="1">
      <c r="A88" s="318"/>
      <c r="B88" s="327" t="s">
        <v>446</v>
      </c>
      <c r="C88" s="328"/>
      <c r="D88" s="245"/>
      <c r="E88" s="245"/>
      <c r="F88" s="329"/>
      <c r="G88" s="330"/>
      <c r="H88" s="331"/>
      <c r="I88" s="332"/>
      <c r="J88" s="333"/>
      <c r="K88" s="333"/>
      <c r="L88" s="333"/>
      <c r="M88" s="331"/>
      <c r="N88" s="331"/>
      <c r="O88" s="334"/>
      <c r="P88" s="331"/>
      <c r="Q88" s="331"/>
      <c r="R88" s="332"/>
      <c r="S88" s="331"/>
      <c r="T88" s="331"/>
      <c r="U88" s="331"/>
      <c r="V88" s="333"/>
      <c r="W88" s="333"/>
      <c r="X88" s="333"/>
      <c r="Y88" s="331"/>
      <c r="Z88" s="331"/>
      <c r="AA88" s="334"/>
      <c r="AB88" s="335"/>
      <c r="AC88" s="335"/>
      <c r="AD88" s="335"/>
      <c r="AE88" s="251"/>
      <c r="AF88" s="221"/>
      <c r="AG88" s="221"/>
      <c r="AH88" s="221"/>
      <c r="AI88" s="218" t="e">
        <f>+AI87-#REF!</f>
        <v>#REF!</v>
      </c>
      <c r="AJ88" s="218">
        <f>+AJ87-G87</f>
        <v>2950</v>
      </c>
      <c r="AK88" s="218">
        <f>+AK87-H87</f>
        <v>1387</v>
      </c>
      <c r="AL88" s="218">
        <f>+AL87-I87</f>
        <v>1563</v>
      </c>
      <c r="AM88" s="218" t="e">
        <f>+AM87-#REF!</f>
        <v>#REF!</v>
      </c>
      <c r="AN88" s="218">
        <f>+AN87-J87</f>
        <v>30280</v>
      </c>
      <c r="AO88" s="218">
        <f>+AO87-K87</f>
        <v>11904</v>
      </c>
      <c r="AP88" s="218">
        <f>+AP87-L87</f>
        <v>13464</v>
      </c>
      <c r="AQ88" s="218" t="e">
        <f>+AQ87-#REF!</f>
        <v>#REF!</v>
      </c>
      <c r="AR88" s="218">
        <f>+AR87-M87</f>
        <v>22145</v>
      </c>
      <c r="AS88" s="218">
        <f>+AS87-N87</f>
        <v>78792</v>
      </c>
      <c r="AT88" s="218">
        <f>+AT87-O87</f>
        <v>6979</v>
      </c>
      <c r="AU88" s="218" t="e">
        <f>+AU87-#REF!</f>
        <v>#REF!</v>
      </c>
      <c r="AV88" s="218">
        <f>+AV87-P87</f>
        <v>0</v>
      </c>
      <c r="AW88" s="218">
        <f>+AW87-Q87</f>
        <v>18</v>
      </c>
      <c r="AX88" s="218">
        <f>+AX87-R87</f>
        <v>0</v>
      </c>
      <c r="AY88" s="218" t="e">
        <f>+AY87-#REF!</f>
        <v>#REF!</v>
      </c>
      <c r="AZ88" s="218">
        <f>+AZ87-S87</f>
        <v>0</v>
      </c>
      <c r="BA88" s="218">
        <f>+BA87-T87</f>
        <v>0</v>
      </c>
      <c r="BB88" s="218">
        <f>+BB87-U87</f>
        <v>0</v>
      </c>
      <c r="BC88" s="218" t="e">
        <f>+BC87-#REF!</f>
        <v>#REF!</v>
      </c>
      <c r="BD88" s="218">
        <f>+BD87-V87</f>
        <v>0</v>
      </c>
      <c r="BE88" s="218">
        <f>+BE87-W87</f>
        <v>0</v>
      </c>
      <c r="BF88" s="218">
        <f>+BF87-X87</f>
        <v>0</v>
      </c>
      <c r="BG88" s="218" t="e">
        <f>+BG87-#REF!</f>
        <v>#REF!</v>
      </c>
      <c r="BH88" s="218">
        <f>+BH87-Y87</f>
        <v>0</v>
      </c>
      <c r="BI88" s="218">
        <f>+BI87-Z87</f>
        <v>28</v>
      </c>
      <c r="BJ88" s="218">
        <f>+BJ87-AA87</f>
        <v>0</v>
      </c>
    </row>
    <row r="89" spans="1:62" s="219" customFormat="1" ht="12.75" customHeight="1">
      <c r="A89" s="336"/>
      <c r="B89" s="337" t="s">
        <v>447</v>
      </c>
      <c r="C89" s="328"/>
      <c r="D89" s="245">
        <v>5403</v>
      </c>
      <c r="E89" s="245">
        <v>3886</v>
      </c>
      <c r="F89" s="245">
        <v>1090</v>
      </c>
      <c r="G89" s="330"/>
      <c r="H89" s="331"/>
      <c r="I89" s="331"/>
      <c r="J89" s="333"/>
      <c r="K89" s="333"/>
      <c r="L89" s="333"/>
      <c r="M89" s="331"/>
      <c r="N89" s="331"/>
      <c r="O89" s="334"/>
      <c r="P89" s="331"/>
      <c r="Q89" s="331"/>
      <c r="R89" s="331"/>
      <c r="S89" s="331"/>
      <c r="T89" s="331"/>
      <c r="U89" s="331"/>
      <c r="V89" s="333"/>
      <c r="W89" s="333"/>
      <c r="X89" s="333"/>
      <c r="Y89" s="331"/>
      <c r="Z89" s="331"/>
      <c r="AA89" s="334"/>
      <c r="AB89" s="335"/>
      <c r="AC89" s="335"/>
      <c r="AD89" s="335"/>
      <c r="AE89" s="251"/>
      <c r="AF89" s="221">
        <v>86</v>
      </c>
      <c r="AG89" s="221"/>
      <c r="AH89" s="221"/>
      <c r="AI89" s="218">
        <f>+'[1]1.3.mell._EJKMérleg2012'!C11</f>
        <v>0</v>
      </c>
      <c r="AJ89" s="218">
        <f>+'[1]1.3.mell._EJKMérleg2012'!D11</f>
        <v>0</v>
      </c>
      <c r="AK89" s="218">
        <f>+'[1]1.3.mell._EJKMérleg2012'!E11</f>
        <v>0</v>
      </c>
      <c r="AL89" s="218">
        <f>+'[1]1.3.mell._EJKMérleg2012'!F11</f>
        <v>0</v>
      </c>
      <c r="AM89" s="218">
        <f>+'[1]1.3.mell._EJKMérleg2012'!C20</f>
        <v>78874</v>
      </c>
      <c r="AN89" s="218">
        <f>+'[1]1.3.mell._EJKMérleg2012'!D20</f>
        <v>78874</v>
      </c>
      <c r="AO89" s="218">
        <f>+'[1]1.3.mell._EJKMérleg2012'!E20</f>
        <v>41803</v>
      </c>
      <c r="AP89" s="218">
        <f>+'[1]1.3.mell._EJKMérleg2012'!F20</f>
        <v>16077</v>
      </c>
      <c r="AQ89" s="218">
        <f>+'[1]1.3.mell._EJKMérleg2012'!C24+'[1]1.3.mell._EJKMérleg2012'!C30</f>
        <v>13750</v>
      </c>
      <c r="AR89" s="218">
        <f>+'[1]1.3.mell._EJKMérleg2012'!D24+'[1]1.3.mell._EJKMérleg2012'!D30</f>
        <v>13750</v>
      </c>
      <c r="AS89" s="218">
        <f>+'[1]1.3.mell._EJKMérleg2012'!E24+'[1]1.3.mell._EJKMérleg2012'!E30</f>
        <v>11304</v>
      </c>
      <c r="AT89" s="218">
        <f>+'[1]1.3.mell._EJKMérleg2012'!F24+'[1]1.3.mell._EJKMérleg2012'!F30</f>
        <v>0</v>
      </c>
      <c r="AU89" s="218">
        <f>+'[1]1.3.mell._EJKMérleg2012'!C31</f>
        <v>700</v>
      </c>
      <c r="AV89" s="218">
        <f>+'[1]1.3.mell._EJKMérleg2012'!D31</f>
        <v>700</v>
      </c>
      <c r="AW89" s="218">
        <f>+'[1]1.3.mell._EJKMérleg2012'!E31</f>
        <v>5562</v>
      </c>
      <c r="AX89" s="218">
        <f>+'[1]1.3.mell._EJKMérleg2012'!F31</f>
        <v>0</v>
      </c>
      <c r="AY89" s="218">
        <f>+'[1]1.3.mell._EJKMérleg2012'!C33</f>
        <v>0</v>
      </c>
      <c r="AZ89" s="218">
        <f>+'[1]1.3.mell._EJKMérleg2012'!D33</f>
        <v>0</v>
      </c>
      <c r="BA89" s="218">
        <f>+'[1]1.3.mell._EJKMérleg2012'!E33</f>
        <v>2559</v>
      </c>
      <c r="BB89" s="218">
        <f>+'[1]1.3.mell._EJKMérleg2012'!F33</f>
        <v>0</v>
      </c>
      <c r="BC89" s="218">
        <f>+'[1]1.3.mell._EJKMérleg2012'!G33</f>
        <v>0</v>
      </c>
      <c r="BD89" s="218">
        <f>+'[1]1.3.mell._EJKMérleg2012'!D37+'[1]1.3.mell._EJKMérleg2012'!D43</f>
        <v>0</v>
      </c>
      <c r="BE89" s="218">
        <f>+'[1]1.3.mell._EJKMérleg2012'!E37+'[1]1.3.mell._EJKMérleg2012'!E43</f>
        <v>0</v>
      </c>
      <c r="BF89" s="218">
        <f>+'[1]1.3.mell._EJKMérleg2012'!F37+'[1]1.3.mell._EJKMérleg2012'!F43</f>
        <v>0</v>
      </c>
      <c r="BG89" s="218">
        <f>+'[1]1.3.mell._EJKMérleg2012'!C44</f>
        <v>2800</v>
      </c>
      <c r="BH89" s="218">
        <f>+'[1]1.3.mell._EJKMérleg2012'!D44</f>
        <v>2800</v>
      </c>
      <c r="BI89" s="218">
        <f>+'[1]1.3.mell._EJKMérleg2012'!E44</f>
        <v>0</v>
      </c>
      <c r="BJ89" s="218">
        <f>+'[1]1.3.mell._EJKMérleg2012'!F44</f>
        <v>0</v>
      </c>
    </row>
    <row r="90" spans="1:62" s="219" customFormat="1" ht="12.75" customHeight="1">
      <c r="A90" s="338"/>
      <c r="B90" s="339" t="s">
        <v>448</v>
      </c>
      <c r="C90" s="328"/>
      <c r="D90" s="340">
        <f>+D69+D79+D81+D83+D85+D87+D88+D89</f>
        <v>78667</v>
      </c>
      <c r="E90" s="340">
        <f aca="true" t="shared" si="7" ref="E90:AA90">+E69+E79+E81+E83+E85+E87+E88+E89</f>
        <v>64120</v>
      </c>
      <c r="F90" s="340">
        <v>24733</v>
      </c>
      <c r="G90" s="340">
        <f t="shared" si="7"/>
        <v>32693</v>
      </c>
      <c r="H90" s="340">
        <f t="shared" si="7"/>
        <v>23042</v>
      </c>
      <c r="I90" s="340">
        <f t="shared" si="7"/>
        <v>9651</v>
      </c>
      <c r="J90" s="340">
        <v>1589</v>
      </c>
      <c r="K90" s="340">
        <f t="shared" si="7"/>
        <v>1264</v>
      </c>
      <c r="L90" s="340">
        <f t="shared" si="7"/>
        <v>0</v>
      </c>
      <c r="M90" s="340">
        <f t="shared" si="7"/>
        <v>29594</v>
      </c>
      <c r="N90" s="340">
        <f t="shared" si="7"/>
        <v>26540</v>
      </c>
      <c r="O90" s="340">
        <f t="shared" si="7"/>
        <v>3054</v>
      </c>
      <c r="P90" s="340">
        <f t="shared" si="7"/>
        <v>0</v>
      </c>
      <c r="Q90" s="340">
        <f t="shared" si="7"/>
        <v>0</v>
      </c>
      <c r="R90" s="340">
        <f t="shared" si="7"/>
        <v>0</v>
      </c>
      <c r="S90" s="340">
        <f t="shared" si="7"/>
        <v>0</v>
      </c>
      <c r="T90" s="340">
        <f t="shared" si="7"/>
        <v>0</v>
      </c>
      <c r="U90" s="340">
        <f t="shared" si="7"/>
        <v>0</v>
      </c>
      <c r="V90" s="340">
        <v>9388</v>
      </c>
      <c r="W90" s="340">
        <v>9388</v>
      </c>
      <c r="X90" s="340">
        <f t="shared" si="7"/>
        <v>10187</v>
      </c>
      <c r="Y90" s="340">
        <f t="shared" si="7"/>
        <v>0</v>
      </c>
      <c r="Z90" s="340">
        <f t="shared" si="7"/>
        <v>0</v>
      </c>
      <c r="AA90" s="340">
        <f t="shared" si="7"/>
        <v>0</v>
      </c>
      <c r="AB90" s="335"/>
      <c r="AC90" s="335"/>
      <c r="AD90" s="335"/>
      <c r="AE90" s="251"/>
      <c r="AF90" s="221"/>
      <c r="AG90" s="221"/>
      <c r="AH90" s="221"/>
      <c r="AI90" s="218" t="e">
        <f>+AI89-#REF!</f>
        <v>#REF!</v>
      </c>
      <c r="AJ90" s="218">
        <f>+AJ89-G89</f>
        <v>0</v>
      </c>
      <c r="AK90" s="218">
        <f>+AK89-H89</f>
        <v>0</v>
      </c>
      <c r="AL90" s="218">
        <f>+AL89-I89</f>
        <v>0</v>
      </c>
      <c r="AM90" s="218" t="e">
        <f>+AM89-#REF!</f>
        <v>#REF!</v>
      </c>
      <c r="AN90" s="218">
        <f>+AN89-J89</f>
        <v>78874</v>
      </c>
      <c r="AO90" s="218">
        <f>+AO89-K89</f>
        <v>41803</v>
      </c>
      <c r="AP90" s="218">
        <f>+AP89-L89</f>
        <v>16077</v>
      </c>
      <c r="AQ90" s="218" t="e">
        <f>+AQ89-#REF!</f>
        <v>#REF!</v>
      </c>
      <c r="AR90" s="218">
        <f>+AR89-M89</f>
        <v>13750</v>
      </c>
      <c r="AS90" s="218">
        <f>+AS89-N89</f>
        <v>11304</v>
      </c>
      <c r="AT90" s="218">
        <f>+AT89-O89</f>
        <v>0</v>
      </c>
      <c r="AU90" s="218" t="e">
        <f>+AU89-#REF!</f>
        <v>#REF!</v>
      </c>
      <c r="AV90" s="218">
        <f>+AV89-P89</f>
        <v>700</v>
      </c>
      <c r="AW90" s="218">
        <f>+AW89-Q89</f>
        <v>5562</v>
      </c>
      <c r="AX90" s="218">
        <f>+AX89-R89</f>
        <v>0</v>
      </c>
      <c r="AY90" s="218" t="e">
        <f>+AY89-#REF!</f>
        <v>#REF!</v>
      </c>
      <c r="AZ90" s="218">
        <f>+AZ89-S89</f>
        <v>0</v>
      </c>
      <c r="BA90" s="218">
        <f>+BA89-T89</f>
        <v>2559</v>
      </c>
      <c r="BB90" s="218">
        <f>+BB89-U89</f>
        <v>0</v>
      </c>
      <c r="BC90" s="218" t="e">
        <f>+BC89-#REF!</f>
        <v>#REF!</v>
      </c>
      <c r="BD90" s="218">
        <f>+BD89-V89</f>
        <v>0</v>
      </c>
      <c r="BE90" s="218">
        <f>+BE89-W89</f>
        <v>0</v>
      </c>
      <c r="BF90" s="218">
        <f>+BF89-X89</f>
        <v>0</v>
      </c>
      <c r="BG90" s="218" t="e">
        <f>+BG89-#REF!</f>
        <v>#REF!</v>
      </c>
      <c r="BH90" s="218">
        <f>+BH89-Y89</f>
        <v>2800</v>
      </c>
      <c r="BI90" s="218">
        <f>+BI89-Z89</f>
        <v>0</v>
      </c>
      <c r="BJ90" s="218">
        <f>+BJ89-AA89</f>
        <v>0</v>
      </c>
    </row>
    <row r="91" spans="1:46" ht="15">
      <c r="A91" s="341"/>
      <c r="B91" s="342"/>
      <c r="C91" s="342"/>
      <c r="D91" s="343"/>
      <c r="E91" s="343"/>
      <c r="F91" s="344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5"/>
      <c r="V91" s="345"/>
      <c r="W91" s="345"/>
      <c r="X91" s="345"/>
      <c r="Y91" s="345"/>
      <c r="Z91" s="345"/>
      <c r="AA91" s="345"/>
      <c r="AB91" s="250"/>
      <c r="AC91" s="250"/>
      <c r="AD91" s="250"/>
      <c r="AJ91" s="218" t="e">
        <f>+#REF!-#REF!</f>
        <v>#REF!</v>
      </c>
      <c r="AK91" s="218" t="e">
        <f>+#REF!-P6</f>
        <v>#REF!</v>
      </c>
      <c r="AL91" s="218" t="e">
        <f>+#REF!-Q6</f>
        <v>#REF!</v>
      </c>
      <c r="AM91" s="218" t="e">
        <f>+#REF!-R6</f>
        <v>#REF!</v>
      </c>
      <c r="AQ91" s="218" t="e">
        <f>+#REF!-#REF!</f>
        <v>#REF!</v>
      </c>
      <c r="AR91" s="218" t="e">
        <f>+#REF!-#REF!</f>
        <v>#REF!</v>
      </c>
      <c r="AS91" s="218" t="e">
        <f>+#REF!-#REF!</f>
        <v>#REF!</v>
      </c>
      <c r="AT91" s="218" t="e">
        <f>+#REF!-#REF!</f>
        <v>#REF!</v>
      </c>
    </row>
    <row r="92" spans="1:56" s="221" customFormat="1" ht="12.75">
      <c r="A92" s="346"/>
      <c r="B92" s="347"/>
      <c r="C92" s="347"/>
      <c r="D92" s="347"/>
      <c r="E92" s="347"/>
      <c r="F92" s="348"/>
      <c r="G92" s="347"/>
      <c r="H92" s="347"/>
      <c r="I92" s="347"/>
      <c r="J92" s="347"/>
      <c r="K92" s="347"/>
      <c r="L92" s="347"/>
      <c r="M92" s="347"/>
      <c r="N92" s="347"/>
      <c r="O92" s="347"/>
      <c r="P92" s="347"/>
      <c r="Q92" s="347"/>
      <c r="R92" s="347"/>
      <c r="S92" s="347"/>
      <c r="T92" s="347"/>
      <c r="U92" s="347"/>
      <c r="V92" s="347"/>
      <c r="W92" s="347"/>
      <c r="X92" s="347"/>
      <c r="Y92" s="347"/>
      <c r="Z92" s="347"/>
      <c r="AA92" s="347"/>
      <c r="AB92" s="347"/>
      <c r="AC92" s="347"/>
      <c r="AD92" s="347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8"/>
      <c r="AW92" s="218"/>
      <c r="AX92" s="218"/>
      <c r="AY92" s="218"/>
      <c r="AZ92" s="218"/>
      <c r="BA92" s="218"/>
      <c r="BB92" s="218"/>
      <c r="BC92" s="218"/>
      <c r="BD92" s="218"/>
    </row>
  </sheetData>
  <sheetProtection selectLockedCells="1" selectUnlockedCells="1"/>
  <mergeCells count="15">
    <mergeCell ref="A2:A4"/>
    <mergeCell ref="B2:B4"/>
    <mergeCell ref="C2:C4"/>
    <mergeCell ref="D2:D4"/>
    <mergeCell ref="E2:E4"/>
    <mergeCell ref="F2:F4"/>
    <mergeCell ref="G2:R2"/>
    <mergeCell ref="S2:AA2"/>
    <mergeCell ref="G3:I3"/>
    <mergeCell ref="J3:L3"/>
    <mergeCell ref="M3:O3"/>
    <mergeCell ref="P3:R3"/>
    <mergeCell ref="S3:U3"/>
    <mergeCell ref="V3:X3"/>
    <mergeCell ref="Y3:AA3"/>
  </mergeCells>
  <conditionalFormatting sqref="AI76:BJ76 AI88:BJ88 AI90:BJ90">
    <cfRule type="cellIs" priority="1" dxfId="0" operator="notEqual" stopIfTrue="1">
      <formula>0</formula>
    </cfRule>
  </conditionalFormatting>
  <printOptions horizontalCentered="1"/>
  <pageMargins left="0.19652777777777777" right="0.19652777777777777" top="0.9840277777777777" bottom="0.39375" header="0.5118055555555555" footer="0.5118055555555555"/>
  <pageSetup fitToHeight="1" fitToWidth="1" horizontalDpi="300" verticalDpi="300" orientation="landscape" paperSize="8"/>
  <headerFooter alignWithMargins="0">
    <oddHeader>&amp;LNagykinizs Község Önkormányzata&amp;C&amp;"Times New Roman CE,Félkövér"Az Önkormányzat bevételei előirányzatai feladatonként &amp;R5. számú melléklet, eFt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BW96"/>
  <sheetViews>
    <sheetView workbookViewId="0" topLeftCell="A1">
      <selection activeCell="I12" sqref="I12"/>
    </sheetView>
  </sheetViews>
  <sheetFormatPr defaultColWidth="8.796875" defaultRowHeight="15"/>
  <cols>
    <col min="1" max="1" width="4.69921875" style="349" customWidth="1"/>
    <col min="2" max="2" width="56.5" style="350" customWidth="1"/>
    <col min="3" max="3" width="0" style="350" hidden="1" customWidth="1"/>
    <col min="4" max="5" width="9.19921875" style="351" customWidth="1"/>
    <col min="6" max="6" width="9.19921875" style="220" customWidth="1"/>
    <col min="7" max="11" width="9.19921875" style="350" customWidth="1"/>
    <col min="12" max="12" width="10" style="350" customWidth="1"/>
    <col min="13" max="15" width="9.19921875" style="350" customWidth="1"/>
    <col min="16" max="16" width="9.69921875" style="350" customWidth="1"/>
    <col min="17" max="17" width="9" style="350" customWidth="1"/>
    <col min="18" max="18" width="9.69921875" style="350" customWidth="1"/>
    <col min="19" max="28" width="9.19921875" style="350" customWidth="1"/>
    <col min="29" max="31" width="0" style="352" hidden="1" customWidth="1"/>
    <col min="32" max="75" width="0" style="350" hidden="1" customWidth="1"/>
    <col min="76" max="16384" width="9.19921875" style="350" customWidth="1"/>
  </cols>
  <sheetData>
    <row r="1" spans="1:43" ht="15.75">
      <c r="A1" s="353"/>
      <c r="B1" s="354"/>
      <c r="C1" s="354"/>
      <c r="D1" s="355"/>
      <c r="E1" s="355"/>
      <c r="F1" s="344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7"/>
      <c r="Z1" s="357"/>
      <c r="AA1" s="357"/>
      <c r="AG1" s="350" t="e">
        <f>+#REF!-#REF!</f>
        <v>#REF!</v>
      </c>
      <c r="AH1" s="350" t="e">
        <f>+#REF!-#REF!</f>
        <v>#REF!</v>
      </c>
      <c r="AI1" s="350" t="e">
        <f>+#REF!-#REF!</f>
        <v>#REF!</v>
      </c>
      <c r="AJ1" s="350" t="e">
        <f>+#REF!-#REF!</f>
        <v>#REF!</v>
      </c>
      <c r="AN1" s="350" t="e">
        <f>+#REF!-#REF!</f>
        <v>#REF!</v>
      </c>
      <c r="AO1" s="350" t="e">
        <f>+#REF!-#REF!</f>
        <v>#REF!</v>
      </c>
      <c r="AP1" s="350" t="e">
        <f>+#REF!-#REF!</f>
        <v>#REF!</v>
      </c>
      <c r="AQ1" s="350" t="e">
        <f>+#REF!-#REF!</f>
        <v>#REF!</v>
      </c>
    </row>
    <row r="2" spans="1:39" s="366" customFormat="1" ht="12.75" customHeight="1">
      <c r="A2" s="318"/>
      <c r="B2" s="358" t="s">
        <v>449</v>
      </c>
      <c r="C2" s="359" t="s">
        <v>219</v>
      </c>
      <c r="D2" s="227" t="s">
        <v>220</v>
      </c>
      <c r="E2" s="227" t="s">
        <v>221</v>
      </c>
      <c r="F2" s="228" t="s">
        <v>222</v>
      </c>
      <c r="G2" s="360" t="s">
        <v>223</v>
      </c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1"/>
      <c r="T2" s="361"/>
      <c r="U2" s="361"/>
      <c r="V2" s="361"/>
      <c r="W2" s="361"/>
      <c r="X2" s="361"/>
      <c r="Y2" s="361"/>
      <c r="Z2" s="361"/>
      <c r="AA2" s="361"/>
      <c r="AB2" s="362"/>
      <c r="AC2" s="363"/>
      <c r="AD2" s="364"/>
      <c r="AE2" s="364"/>
      <c r="AF2" s="365"/>
      <c r="AG2" s="365"/>
      <c r="AH2" s="365"/>
      <c r="AI2" s="365"/>
      <c r="AJ2" s="365"/>
      <c r="AK2" s="365"/>
      <c r="AL2" s="365"/>
      <c r="AM2" s="365"/>
    </row>
    <row r="3" spans="1:39" s="366" customFormat="1" ht="29.25" customHeight="1">
      <c r="A3" s="318"/>
      <c r="B3" s="358"/>
      <c r="C3" s="359"/>
      <c r="D3" s="227"/>
      <c r="E3" s="227"/>
      <c r="F3" s="228"/>
      <c r="G3" s="359" t="s">
        <v>450</v>
      </c>
      <c r="H3" s="359"/>
      <c r="I3" s="359"/>
      <c r="J3" s="359" t="s">
        <v>451</v>
      </c>
      <c r="K3" s="359"/>
      <c r="L3" s="359"/>
      <c r="M3" s="359" t="s">
        <v>452</v>
      </c>
      <c r="N3" s="359"/>
      <c r="O3" s="359"/>
      <c r="P3" s="359" t="s">
        <v>453</v>
      </c>
      <c r="Q3" s="359"/>
      <c r="R3" s="359"/>
      <c r="S3" s="359" t="s">
        <v>454</v>
      </c>
      <c r="T3" s="359"/>
      <c r="U3" s="359"/>
      <c r="V3" s="359" t="s">
        <v>455</v>
      </c>
      <c r="W3" s="359"/>
      <c r="X3" s="359"/>
      <c r="Y3" s="359" t="s">
        <v>456</v>
      </c>
      <c r="Z3" s="359"/>
      <c r="AA3" s="359"/>
      <c r="AB3" s="367"/>
      <c r="AC3" s="363"/>
      <c r="AD3" s="364"/>
      <c r="AE3" s="364"/>
      <c r="AF3" s="365"/>
      <c r="AG3" s="365"/>
      <c r="AH3" s="365"/>
      <c r="AI3" s="365"/>
      <c r="AJ3" s="365"/>
      <c r="AK3" s="365"/>
      <c r="AL3" s="365"/>
      <c r="AM3" s="365"/>
    </row>
    <row r="4" spans="1:39" s="366" customFormat="1" ht="34.5">
      <c r="A4" s="318"/>
      <c r="B4" s="358"/>
      <c r="C4" s="359"/>
      <c r="D4" s="227"/>
      <c r="E4" s="227"/>
      <c r="F4" s="228"/>
      <c r="G4" s="239" t="s">
        <v>232</v>
      </c>
      <c r="H4" s="239" t="s">
        <v>231</v>
      </c>
      <c r="I4" s="240" t="s">
        <v>222</v>
      </c>
      <c r="J4" s="239" t="s">
        <v>49</v>
      </c>
      <c r="K4" s="239" t="s">
        <v>230</v>
      </c>
      <c r="L4" s="240" t="s">
        <v>222</v>
      </c>
      <c r="M4" s="239" t="s">
        <v>49</v>
      </c>
      <c r="N4" s="239" t="s">
        <v>231</v>
      </c>
      <c r="O4" s="240" t="s">
        <v>222</v>
      </c>
      <c r="P4" s="239" t="s">
        <v>49</v>
      </c>
      <c r="Q4" s="239" t="s">
        <v>231</v>
      </c>
      <c r="R4" s="240" t="s">
        <v>222</v>
      </c>
      <c r="S4" s="239" t="s">
        <v>49</v>
      </c>
      <c r="T4" s="239" t="s">
        <v>230</v>
      </c>
      <c r="U4" s="240" t="s">
        <v>222</v>
      </c>
      <c r="V4" s="239" t="s">
        <v>49</v>
      </c>
      <c r="W4" s="239" t="s">
        <v>231</v>
      </c>
      <c r="X4" s="240" t="s">
        <v>222</v>
      </c>
      <c r="Y4" s="239" t="s">
        <v>49</v>
      </c>
      <c r="Z4" s="239" t="s">
        <v>231</v>
      </c>
      <c r="AA4" s="240" t="s">
        <v>222</v>
      </c>
      <c r="AB4" s="367"/>
      <c r="AC4" s="363"/>
      <c r="AD4" s="364"/>
      <c r="AE4" s="364"/>
      <c r="AF4" s="365"/>
      <c r="AG4" s="365"/>
      <c r="AH4" s="365"/>
      <c r="AI4" s="365"/>
      <c r="AJ4" s="365"/>
      <c r="AK4" s="365"/>
      <c r="AL4" s="365"/>
      <c r="AM4" s="365"/>
    </row>
    <row r="5" spans="1:39" s="376" customFormat="1" ht="12.75" customHeight="1">
      <c r="A5" s="242" t="s">
        <v>234</v>
      </c>
      <c r="B5" s="243" t="s">
        <v>235</v>
      </c>
      <c r="C5" s="368" t="s">
        <v>236</v>
      </c>
      <c r="D5" s="294">
        <v>5472</v>
      </c>
      <c r="E5" s="294">
        <v>3366</v>
      </c>
      <c r="F5" s="294">
        <v>2106</v>
      </c>
      <c r="G5" s="369">
        <v>5472</v>
      </c>
      <c r="H5" s="370">
        <v>3366</v>
      </c>
      <c r="I5" s="370">
        <v>2106</v>
      </c>
      <c r="J5" s="371">
        <v>1473</v>
      </c>
      <c r="K5" s="371">
        <v>1104</v>
      </c>
      <c r="L5" s="371">
        <v>369</v>
      </c>
      <c r="M5" s="370">
        <v>1053</v>
      </c>
      <c r="N5" s="370">
        <v>1053</v>
      </c>
      <c r="O5" s="370">
        <v>0</v>
      </c>
      <c r="P5" s="370"/>
      <c r="Q5" s="370"/>
      <c r="R5" s="370"/>
      <c r="S5" s="370"/>
      <c r="T5" s="370"/>
      <c r="U5" s="370"/>
      <c r="V5" s="371"/>
      <c r="W5" s="371"/>
      <c r="X5" s="371"/>
      <c r="Y5" s="370"/>
      <c r="Z5" s="370"/>
      <c r="AA5" s="370"/>
      <c r="AB5" s="372"/>
      <c r="AC5" s="373">
        <v>1</v>
      </c>
      <c r="AD5" s="374"/>
      <c r="AE5" s="374"/>
      <c r="AF5" s="375"/>
      <c r="AG5" s="375"/>
      <c r="AH5" s="375"/>
      <c r="AI5" s="375"/>
      <c r="AJ5" s="375"/>
      <c r="AK5" s="375"/>
      <c r="AL5" s="375"/>
      <c r="AM5" s="375"/>
    </row>
    <row r="6" spans="1:39" s="376" customFormat="1" ht="12.75" customHeight="1">
      <c r="A6" s="256" t="s">
        <v>237</v>
      </c>
      <c r="B6" s="257" t="s">
        <v>238</v>
      </c>
      <c r="C6" s="377" t="s">
        <v>239</v>
      </c>
      <c r="D6" s="294">
        <f aca="true" t="shared" si="0" ref="D6:F68">G6+J6+M6+P6+S6+V6+Y6</f>
        <v>0</v>
      </c>
      <c r="E6" s="294">
        <f t="shared" si="0"/>
        <v>0</v>
      </c>
      <c r="F6" s="294">
        <f t="shared" si="0"/>
        <v>0</v>
      </c>
      <c r="G6" s="369"/>
      <c r="H6" s="370"/>
      <c r="I6" s="370"/>
      <c r="J6" s="378"/>
      <c r="K6" s="378"/>
      <c r="L6" s="378"/>
      <c r="M6" s="379"/>
      <c r="N6" s="379"/>
      <c r="O6" s="379"/>
      <c r="P6" s="379"/>
      <c r="Q6" s="379"/>
      <c r="R6" s="379"/>
      <c r="S6" s="379"/>
      <c r="T6" s="379"/>
      <c r="U6" s="379"/>
      <c r="V6" s="378"/>
      <c r="W6" s="378"/>
      <c r="X6" s="378"/>
      <c r="Y6" s="379"/>
      <c r="Z6" s="379"/>
      <c r="AA6" s="379"/>
      <c r="AB6" s="372"/>
      <c r="AC6" s="373">
        <v>2</v>
      </c>
      <c r="AD6" s="374"/>
      <c r="AE6" s="374"/>
      <c r="AF6" s="375"/>
      <c r="AG6" s="375"/>
      <c r="AH6" s="375"/>
      <c r="AI6" s="375"/>
      <c r="AJ6" s="375"/>
      <c r="AK6" s="375"/>
      <c r="AL6" s="375"/>
      <c r="AM6" s="375"/>
    </row>
    <row r="7" spans="1:39" s="376" customFormat="1" ht="12.75" customHeight="1">
      <c r="A7" s="256" t="s">
        <v>240</v>
      </c>
      <c r="B7" s="257" t="s">
        <v>241</v>
      </c>
      <c r="C7" s="377" t="s">
        <v>242</v>
      </c>
      <c r="D7" s="294">
        <f t="shared" si="0"/>
        <v>0</v>
      </c>
      <c r="E7" s="294">
        <f t="shared" si="0"/>
        <v>0</v>
      </c>
      <c r="F7" s="294">
        <f t="shared" si="0"/>
        <v>0</v>
      </c>
      <c r="G7" s="369"/>
      <c r="H7" s="370"/>
      <c r="I7" s="370"/>
      <c r="J7" s="378"/>
      <c r="K7" s="378"/>
      <c r="L7" s="378"/>
      <c r="M7" s="379"/>
      <c r="N7" s="379"/>
      <c r="O7" s="379"/>
      <c r="P7" s="379"/>
      <c r="Q7" s="379"/>
      <c r="R7" s="379"/>
      <c r="S7" s="379"/>
      <c r="T7" s="379"/>
      <c r="U7" s="379"/>
      <c r="V7" s="378"/>
      <c r="W7" s="378"/>
      <c r="X7" s="378"/>
      <c r="Y7" s="379"/>
      <c r="Z7" s="379"/>
      <c r="AA7" s="379"/>
      <c r="AB7" s="372"/>
      <c r="AC7" s="373">
        <v>3</v>
      </c>
      <c r="AD7" s="374"/>
      <c r="AE7" s="374"/>
      <c r="AF7" s="375"/>
      <c r="AG7" s="375"/>
      <c r="AH7" s="375"/>
      <c r="AI7" s="375"/>
      <c r="AJ7" s="375"/>
      <c r="AK7" s="375"/>
      <c r="AL7" s="375"/>
      <c r="AM7" s="375"/>
    </row>
    <row r="8" spans="1:39" s="384" customFormat="1" ht="12.75" customHeight="1">
      <c r="A8" s="256" t="s">
        <v>243</v>
      </c>
      <c r="B8" s="257" t="s">
        <v>244</v>
      </c>
      <c r="C8" s="377" t="s">
        <v>245</v>
      </c>
      <c r="D8" s="294">
        <f t="shared" si="0"/>
        <v>0</v>
      </c>
      <c r="E8" s="294">
        <f t="shared" si="0"/>
        <v>0</v>
      </c>
      <c r="F8" s="294">
        <f t="shared" si="0"/>
        <v>0</v>
      </c>
      <c r="G8" s="369"/>
      <c r="H8" s="370"/>
      <c r="I8" s="370"/>
      <c r="J8" s="380"/>
      <c r="K8" s="380"/>
      <c r="L8" s="380"/>
      <c r="M8" s="381"/>
      <c r="N8" s="381"/>
      <c r="O8" s="381"/>
      <c r="P8" s="381"/>
      <c r="Q8" s="381"/>
      <c r="R8" s="381"/>
      <c r="S8" s="381"/>
      <c r="T8" s="381"/>
      <c r="U8" s="381"/>
      <c r="V8" s="380"/>
      <c r="W8" s="380"/>
      <c r="X8" s="380"/>
      <c r="Y8" s="381"/>
      <c r="Z8" s="381"/>
      <c r="AA8" s="381"/>
      <c r="AB8" s="372"/>
      <c r="AC8" s="373">
        <v>4</v>
      </c>
      <c r="AD8" s="382"/>
      <c r="AE8" s="382"/>
      <c r="AF8" s="383"/>
      <c r="AG8" s="383"/>
      <c r="AH8" s="383"/>
      <c r="AI8" s="383"/>
      <c r="AJ8" s="383"/>
      <c r="AK8" s="383"/>
      <c r="AL8" s="383"/>
      <c r="AM8" s="383"/>
    </row>
    <row r="9" spans="1:39" s="376" customFormat="1" ht="12.75" customHeight="1">
      <c r="A9" s="256" t="s">
        <v>246</v>
      </c>
      <c r="B9" s="257" t="s">
        <v>247</v>
      </c>
      <c r="C9" s="377" t="s">
        <v>248</v>
      </c>
      <c r="D9" s="294">
        <f t="shared" si="0"/>
        <v>0</v>
      </c>
      <c r="E9" s="294">
        <f t="shared" si="0"/>
        <v>0</v>
      </c>
      <c r="F9" s="294">
        <f t="shared" si="0"/>
        <v>0</v>
      </c>
      <c r="G9" s="369"/>
      <c r="H9" s="370"/>
      <c r="I9" s="370"/>
      <c r="J9" s="378"/>
      <c r="K9" s="378"/>
      <c r="L9" s="378"/>
      <c r="M9" s="379"/>
      <c r="N9" s="379"/>
      <c r="O9" s="379"/>
      <c r="P9" s="379"/>
      <c r="Q9" s="379"/>
      <c r="R9" s="379"/>
      <c r="S9" s="379"/>
      <c r="T9" s="379"/>
      <c r="U9" s="379"/>
      <c r="V9" s="378"/>
      <c r="W9" s="378"/>
      <c r="X9" s="378"/>
      <c r="Y9" s="379"/>
      <c r="Z9" s="379"/>
      <c r="AA9" s="379"/>
      <c r="AB9" s="372"/>
      <c r="AC9" s="373">
        <v>5</v>
      </c>
      <c r="AD9" s="374"/>
      <c r="AE9" s="374"/>
      <c r="AF9" s="375"/>
      <c r="AG9" s="375"/>
      <c r="AH9" s="375"/>
      <c r="AI9" s="375"/>
      <c r="AJ9" s="375"/>
      <c r="AK9" s="375"/>
      <c r="AL9" s="375"/>
      <c r="AM9" s="375"/>
    </row>
    <row r="10" spans="1:39" s="376" customFormat="1" ht="12.75" customHeight="1">
      <c r="A10" s="256" t="s">
        <v>249</v>
      </c>
      <c r="B10" s="257" t="s">
        <v>250</v>
      </c>
      <c r="C10" s="377" t="s">
        <v>251</v>
      </c>
      <c r="D10" s="294">
        <f t="shared" si="0"/>
        <v>0</v>
      </c>
      <c r="E10" s="294">
        <f t="shared" si="0"/>
        <v>0</v>
      </c>
      <c r="F10" s="294">
        <f t="shared" si="0"/>
        <v>0</v>
      </c>
      <c r="G10" s="369"/>
      <c r="H10" s="370"/>
      <c r="I10" s="370"/>
      <c r="J10" s="378"/>
      <c r="K10" s="378"/>
      <c r="L10" s="378"/>
      <c r="M10" s="379"/>
      <c r="N10" s="379"/>
      <c r="O10" s="379"/>
      <c r="P10" s="379"/>
      <c r="Q10" s="379"/>
      <c r="R10" s="379"/>
      <c r="S10" s="379"/>
      <c r="T10" s="379"/>
      <c r="U10" s="379"/>
      <c r="V10" s="378"/>
      <c r="W10" s="378"/>
      <c r="X10" s="378"/>
      <c r="Y10" s="379"/>
      <c r="Z10" s="379"/>
      <c r="AA10" s="379"/>
      <c r="AB10" s="372"/>
      <c r="AC10" s="373">
        <v>6</v>
      </c>
      <c r="AD10" s="374"/>
      <c r="AE10" s="374"/>
      <c r="AF10" s="375"/>
      <c r="AG10" s="375"/>
      <c r="AH10" s="375"/>
      <c r="AI10" s="375"/>
      <c r="AJ10" s="375"/>
      <c r="AK10" s="375"/>
      <c r="AL10" s="375"/>
      <c r="AM10" s="375"/>
    </row>
    <row r="11" spans="1:39" s="376" customFormat="1" ht="12.75" customHeight="1">
      <c r="A11" s="256" t="s">
        <v>252</v>
      </c>
      <c r="B11" s="257" t="s">
        <v>253</v>
      </c>
      <c r="C11" s="377" t="s">
        <v>254</v>
      </c>
      <c r="D11" s="294">
        <v>0</v>
      </c>
      <c r="E11" s="294">
        <v>0</v>
      </c>
      <c r="F11" s="294">
        <v>0</v>
      </c>
      <c r="G11" s="369"/>
      <c r="H11" s="370"/>
      <c r="I11" s="370"/>
      <c r="J11" s="378"/>
      <c r="K11" s="378"/>
      <c r="L11" s="378"/>
      <c r="M11" s="379"/>
      <c r="N11" s="379"/>
      <c r="O11" s="379"/>
      <c r="P11" s="379"/>
      <c r="Q11" s="379"/>
      <c r="R11" s="379"/>
      <c r="S11" s="379"/>
      <c r="T11" s="379"/>
      <c r="U11" s="379"/>
      <c r="V11" s="378"/>
      <c r="W11" s="378"/>
      <c r="X11" s="378"/>
      <c r="Y11" s="379"/>
      <c r="Z11" s="379"/>
      <c r="AA11" s="379"/>
      <c r="AB11" s="372"/>
      <c r="AC11" s="373">
        <v>7</v>
      </c>
      <c r="AD11" s="374"/>
      <c r="AE11" s="374"/>
      <c r="AF11" s="375"/>
      <c r="AG11" s="375"/>
      <c r="AH11" s="375"/>
      <c r="AI11" s="375"/>
      <c r="AJ11" s="375"/>
      <c r="AK11" s="375"/>
      <c r="AL11" s="375"/>
      <c r="AM11" s="375"/>
    </row>
    <row r="12" spans="1:39" s="376" customFormat="1" ht="12.75" customHeight="1">
      <c r="A12" s="256" t="s">
        <v>255</v>
      </c>
      <c r="B12" s="257" t="s">
        <v>256</v>
      </c>
      <c r="C12" s="377" t="s">
        <v>257</v>
      </c>
      <c r="D12" s="294">
        <v>0</v>
      </c>
      <c r="E12" s="294">
        <v>0</v>
      </c>
      <c r="F12" s="294">
        <v>0</v>
      </c>
      <c r="G12" s="369"/>
      <c r="H12" s="370"/>
      <c r="I12" s="370"/>
      <c r="J12" s="378"/>
      <c r="K12" s="378"/>
      <c r="L12" s="378"/>
      <c r="M12" s="379"/>
      <c r="N12" s="379"/>
      <c r="O12" s="379"/>
      <c r="P12" s="379"/>
      <c r="Q12" s="379"/>
      <c r="R12" s="379"/>
      <c r="S12" s="379"/>
      <c r="T12" s="379"/>
      <c r="U12" s="379"/>
      <c r="V12" s="378"/>
      <c r="W12" s="378"/>
      <c r="X12" s="378"/>
      <c r="Y12" s="379"/>
      <c r="Z12" s="379"/>
      <c r="AA12" s="379"/>
      <c r="AB12" s="372"/>
      <c r="AC12" s="373">
        <v>8</v>
      </c>
      <c r="AD12" s="374"/>
      <c r="AE12" s="374"/>
      <c r="AF12" s="375"/>
      <c r="AG12" s="375"/>
      <c r="AH12" s="375"/>
      <c r="AI12" s="375"/>
      <c r="AJ12" s="375"/>
      <c r="AK12" s="375"/>
      <c r="AL12" s="375"/>
      <c r="AM12" s="375"/>
    </row>
    <row r="13" spans="1:39" s="376" customFormat="1" ht="12.75" customHeight="1">
      <c r="A13" s="256" t="s">
        <v>258</v>
      </c>
      <c r="B13" s="257" t="s">
        <v>259</v>
      </c>
      <c r="C13" s="385" t="s">
        <v>260</v>
      </c>
      <c r="D13" s="294">
        <v>0</v>
      </c>
      <c r="E13" s="294">
        <v>0</v>
      </c>
      <c r="F13" s="294">
        <v>0</v>
      </c>
      <c r="G13" s="369"/>
      <c r="H13" s="370"/>
      <c r="I13" s="370"/>
      <c r="J13" s="378"/>
      <c r="K13" s="378"/>
      <c r="L13" s="378"/>
      <c r="M13" s="379"/>
      <c r="N13" s="379"/>
      <c r="O13" s="379"/>
      <c r="P13" s="379"/>
      <c r="Q13" s="379"/>
      <c r="R13" s="379"/>
      <c r="S13" s="379"/>
      <c r="T13" s="379"/>
      <c r="U13" s="379"/>
      <c r="V13" s="378"/>
      <c r="W13" s="378"/>
      <c r="X13" s="378"/>
      <c r="Y13" s="379"/>
      <c r="Z13" s="379"/>
      <c r="AA13" s="379"/>
      <c r="AB13" s="372"/>
      <c r="AC13" s="373">
        <v>9</v>
      </c>
      <c r="AD13" s="374"/>
      <c r="AE13" s="374"/>
      <c r="AF13" s="375"/>
      <c r="AG13" s="375"/>
      <c r="AH13" s="375"/>
      <c r="AI13" s="375"/>
      <c r="AJ13" s="375"/>
      <c r="AK13" s="375"/>
      <c r="AL13" s="375"/>
      <c r="AM13" s="375"/>
    </row>
    <row r="14" spans="1:75" s="352" customFormat="1" ht="12.75" customHeight="1">
      <c r="A14" s="256" t="s">
        <v>261</v>
      </c>
      <c r="B14" s="270" t="s">
        <v>262</v>
      </c>
      <c r="C14" s="377" t="s">
        <v>263</v>
      </c>
      <c r="D14" s="294">
        <f t="shared" si="0"/>
        <v>0</v>
      </c>
      <c r="E14" s="294">
        <f t="shared" si="0"/>
        <v>0</v>
      </c>
      <c r="F14" s="294">
        <f t="shared" si="0"/>
        <v>0</v>
      </c>
      <c r="G14" s="369"/>
      <c r="H14" s="370"/>
      <c r="I14" s="370"/>
      <c r="J14" s="386"/>
      <c r="K14" s="386"/>
      <c r="L14" s="386"/>
      <c r="M14" s="387"/>
      <c r="N14" s="387"/>
      <c r="O14" s="387"/>
      <c r="P14" s="387"/>
      <c r="Q14" s="387"/>
      <c r="R14" s="387"/>
      <c r="S14" s="387"/>
      <c r="T14" s="387"/>
      <c r="U14" s="387"/>
      <c r="V14" s="386"/>
      <c r="W14" s="386"/>
      <c r="X14" s="386"/>
      <c r="Y14" s="387"/>
      <c r="Z14" s="387"/>
      <c r="AA14" s="387"/>
      <c r="AB14" s="388"/>
      <c r="AC14" s="373">
        <v>10</v>
      </c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0"/>
      <c r="BW14" s="350"/>
    </row>
    <row r="15" spans="1:75" s="352" customFormat="1" ht="12.75" customHeight="1">
      <c r="A15" s="256" t="s">
        <v>264</v>
      </c>
      <c r="B15" s="274" t="s">
        <v>265</v>
      </c>
      <c r="C15" s="385" t="s">
        <v>266</v>
      </c>
      <c r="D15" s="294">
        <v>1217</v>
      </c>
      <c r="E15" s="294">
        <v>963</v>
      </c>
      <c r="F15" s="294">
        <v>254</v>
      </c>
      <c r="G15" s="369"/>
      <c r="H15" s="370"/>
      <c r="I15" s="370"/>
      <c r="J15" s="378"/>
      <c r="K15" s="378"/>
      <c r="L15" s="378"/>
      <c r="M15" s="379"/>
      <c r="N15" s="379"/>
      <c r="O15" s="379"/>
      <c r="P15" s="379">
        <v>1217</v>
      </c>
      <c r="Q15" s="379">
        <v>963</v>
      </c>
      <c r="R15" s="379">
        <v>254</v>
      </c>
      <c r="S15" s="379"/>
      <c r="T15" s="379"/>
      <c r="U15" s="379"/>
      <c r="V15" s="378"/>
      <c r="W15" s="378"/>
      <c r="X15" s="378"/>
      <c r="Y15" s="379"/>
      <c r="Z15" s="379"/>
      <c r="AA15" s="379"/>
      <c r="AB15" s="372"/>
      <c r="AC15" s="373">
        <v>11</v>
      </c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0"/>
      <c r="BV15" s="350"/>
      <c r="BW15" s="350"/>
    </row>
    <row r="16" spans="1:75" s="352" customFormat="1" ht="12.75" customHeight="1">
      <c r="A16" s="256" t="s">
        <v>267</v>
      </c>
      <c r="B16" s="274" t="s">
        <v>457</v>
      </c>
      <c r="C16" s="385" t="s">
        <v>271</v>
      </c>
      <c r="D16" s="294">
        <v>7582</v>
      </c>
      <c r="E16" s="294">
        <v>6430</v>
      </c>
      <c r="F16" s="294">
        <v>1152</v>
      </c>
      <c r="G16" s="369"/>
      <c r="H16" s="370"/>
      <c r="I16" s="370"/>
      <c r="J16" s="378"/>
      <c r="K16" s="378"/>
      <c r="L16" s="378"/>
      <c r="M16" s="379"/>
      <c r="N16" s="379"/>
      <c r="O16" s="379"/>
      <c r="P16" s="379">
        <v>7062</v>
      </c>
      <c r="Q16" s="379">
        <v>6430</v>
      </c>
      <c r="R16" s="379">
        <v>1152</v>
      </c>
      <c r="S16" s="379"/>
      <c r="T16" s="379"/>
      <c r="U16" s="379"/>
      <c r="V16" s="378"/>
      <c r="W16" s="378"/>
      <c r="X16" s="378"/>
      <c r="Y16" s="379"/>
      <c r="Z16" s="379"/>
      <c r="AA16" s="379"/>
      <c r="AB16" s="372"/>
      <c r="AC16" s="373">
        <v>13</v>
      </c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</row>
    <row r="17" spans="1:75" s="352" customFormat="1" ht="12.75" customHeight="1">
      <c r="A17" s="256" t="s">
        <v>269</v>
      </c>
      <c r="B17" s="274" t="s">
        <v>270</v>
      </c>
      <c r="C17" s="385" t="s">
        <v>274</v>
      </c>
      <c r="D17" s="294">
        <v>3490</v>
      </c>
      <c r="E17" s="294">
        <v>2290</v>
      </c>
      <c r="F17" s="294">
        <v>1200</v>
      </c>
      <c r="G17" s="369"/>
      <c r="H17" s="370"/>
      <c r="I17" s="370"/>
      <c r="J17" s="378"/>
      <c r="K17" s="378"/>
      <c r="L17" s="378"/>
      <c r="M17" s="379"/>
      <c r="N17" s="379"/>
      <c r="O17" s="379"/>
      <c r="P17" s="379">
        <v>3490</v>
      </c>
      <c r="Q17" s="379">
        <v>2214</v>
      </c>
      <c r="R17" s="379">
        <v>756</v>
      </c>
      <c r="S17" s="379"/>
      <c r="T17" s="379"/>
      <c r="U17" s="379"/>
      <c r="V17" s="378"/>
      <c r="W17" s="378"/>
      <c r="X17" s="378"/>
      <c r="Y17" s="379"/>
      <c r="Z17" s="379"/>
      <c r="AA17" s="379"/>
      <c r="AB17" s="372"/>
      <c r="AC17" s="373">
        <v>14</v>
      </c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</row>
    <row r="18" spans="1:75" s="352" customFormat="1" ht="12.75" customHeight="1">
      <c r="A18" s="256" t="s">
        <v>272</v>
      </c>
      <c r="B18" s="274" t="s">
        <v>273</v>
      </c>
      <c r="C18" s="385" t="s">
        <v>277</v>
      </c>
      <c r="D18" s="294">
        <f t="shared" si="0"/>
        <v>0</v>
      </c>
      <c r="E18" s="294">
        <f t="shared" si="0"/>
        <v>0</v>
      </c>
      <c r="F18" s="294">
        <f t="shared" si="0"/>
        <v>0</v>
      </c>
      <c r="G18" s="369"/>
      <c r="H18" s="370"/>
      <c r="I18" s="370"/>
      <c r="J18" s="378"/>
      <c r="K18" s="378"/>
      <c r="L18" s="378"/>
      <c r="M18" s="379"/>
      <c r="N18" s="379"/>
      <c r="O18" s="379"/>
      <c r="P18" s="379"/>
      <c r="Q18" s="379"/>
      <c r="R18" s="379"/>
      <c r="S18" s="379"/>
      <c r="T18" s="379"/>
      <c r="U18" s="379"/>
      <c r="V18" s="378"/>
      <c r="W18" s="378"/>
      <c r="X18" s="378"/>
      <c r="Y18" s="379"/>
      <c r="Z18" s="379"/>
      <c r="AA18" s="379"/>
      <c r="AB18" s="372"/>
      <c r="AC18" s="373">
        <v>15</v>
      </c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350"/>
    </row>
    <row r="19" spans="1:75" s="352" customFormat="1" ht="12.75" customHeight="1">
      <c r="A19" s="256" t="s">
        <v>275</v>
      </c>
      <c r="B19" s="274" t="s">
        <v>276</v>
      </c>
      <c r="C19" s="385" t="s">
        <v>280</v>
      </c>
      <c r="D19" s="294">
        <f t="shared" si="0"/>
        <v>0</v>
      </c>
      <c r="E19" s="294">
        <f t="shared" si="0"/>
        <v>0</v>
      </c>
      <c r="F19" s="294">
        <f t="shared" si="0"/>
        <v>0</v>
      </c>
      <c r="G19" s="369"/>
      <c r="H19" s="370"/>
      <c r="I19" s="370"/>
      <c r="J19" s="378"/>
      <c r="K19" s="378"/>
      <c r="L19" s="378"/>
      <c r="M19" s="379"/>
      <c r="N19" s="379"/>
      <c r="O19" s="379"/>
      <c r="P19" s="379"/>
      <c r="Q19" s="379"/>
      <c r="R19" s="379"/>
      <c r="S19" s="379"/>
      <c r="T19" s="379"/>
      <c r="U19" s="379"/>
      <c r="V19" s="378"/>
      <c r="W19" s="378"/>
      <c r="X19" s="378"/>
      <c r="Y19" s="379"/>
      <c r="Z19" s="379"/>
      <c r="AA19" s="379"/>
      <c r="AB19" s="372"/>
      <c r="AC19" s="373">
        <v>16</v>
      </c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  <c r="BS19" s="350"/>
      <c r="BT19" s="350"/>
      <c r="BU19" s="350"/>
      <c r="BV19" s="350"/>
      <c r="BW19" s="350"/>
    </row>
    <row r="20" spans="1:75" s="352" customFormat="1" ht="12.75" customHeight="1">
      <c r="A20" s="256" t="s">
        <v>278</v>
      </c>
      <c r="B20" s="274" t="s">
        <v>279</v>
      </c>
      <c r="C20" s="385" t="s">
        <v>283</v>
      </c>
      <c r="D20" s="294">
        <f t="shared" si="0"/>
        <v>0</v>
      </c>
      <c r="E20" s="294">
        <f t="shared" si="0"/>
        <v>0</v>
      </c>
      <c r="F20" s="294">
        <f t="shared" si="0"/>
        <v>0</v>
      </c>
      <c r="G20" s="369"/>
      <c r="H20" s="370"/>
      <c r="I20" s="370"/>
      <c r="J20" s="378"/>
      <c r="K20" s="378"/>
      <c r="L20" s="378"/>
      <c r="M20" s="379"/>
      <c r="N20" s="379"/>
      <c r="O20" s="379"/>
      <c r="P20" s="379"/>
      <c r="Q20" s="379"/>
      <c r="R20" s="379"/>
      <c r="S20" s="379"/>
      <c r="T20" s="379"/>
      <c r="U20" s="379"/>
      <c r="V20" s="378"/>
      <c r="W20" s="378"/>
      <c r="X20" s="378"/>
      <c r="Y20" s="379"/>
      <c r="Z20" s="379"/>
      <c r="AA20" s="379"/>
      <c r="AB20" s="372"/>
      <c r="AC20" s="373">
        <v>17</v>
      </c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0"/>
      <c r="BU20" s="350"/>
      <c r="BV20" s="350"/>
      <c r="BW20" s="350"/>
    </row>
    <row r="21" spans="1:75" s="352" customFormat="1" ht="12.75" customHeight="1">
      <c r="A21" s="256" t="s">
        <v>281</v>
      </c>
      <c r="B21" s="274" t="s">
        <v>282</v>
      </c>
      <c r="C21" s="385" t="s">
        <v>286</v>
      </c>
      <c r="D21" s="294">
        <f t="shared" si="0"/>
        <v>0</v>
      </c>
      <c r="E21" s="294">
        <f t="shared" si="0"/>
        <v>0</v>
      </c>
      <c r="F21" s="294">
        <f t="shared" si="0"/>
        <v>0</v>
      </c>
      <c r="G21" s="369"/>
      <c r="H21" s="370"/>
      <c r="I21" s="370"/>
      <c r="J21" s="378"/>
      <c r="K21" s="378"/>
      <c r="L21" s="378"/>
      <c r="M21" s="379"/>
      <c r="N21" s="379"/>
      <c r="O21" s="379"/>
      <c r="P21" s="379"/>
      <c r="Q21" s="379"/>
      <c r="R21" s="379"/>
      <c r="S21" s="379"/>
      <c r="T21" s="379"/>
      <c r="U21" s="379"/>
      <c r="V21" s="378"/>
      <c r="W21" s="378"/>
      <c r="X21" s="378"/>
      <c r="Y21" s="379"/>
      <c r="Z21" s="379"/>
      <c r="AA21" s="379"/>
      <c r="AB21" s="372"/>
      <c r="AC21" s="373">
        <v>18</v>
      </c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0"/>
      <c r="BV21" s="350"/>
      <c r="BW21" s="350"/>
    </row>
    <row r="22" spans="1:75" s="352" customFormat="1" ht="12.75" customHeight="1">
      <c r="A22" s="256" t="s">
        <v>284</v>
      </c>
      <c r="B22" s="274" t="s">
        <v>285</v>
      </c>
      <c r="C22" s="385" t="s">
        <v>289</v>
      </c>
      <c r="D22" s="294">
        <v>0</v>
      </c>
      <c r="E22" s="294">
        <v>0</v>
      </c>
      <c r="F22" s="294">
        <v>0</v>
      </c>
      <c r="G22" s="369"/>
      <c r="H22" s="370"/>
      <c r="I22" s="370"/>
      <c r="J22" s="378"/>
      <c r="K22" s="378"/>
      <c r="L22" s="378"/>
      <c r="M22" s="379"/>
      <c r="N22" s="379"/>
      <c r="O22" s="379"/>
      <c r="P22" s="379"/>
      <c r="Q22" s="379"/>
      <c r="R22" s="379"/>
      <c r="S22" s="379"/>
      <c r="T22" s="379"/>
      <c r="U22" s="379"/>
      <c r="V22" s="378"/>
      <c r="W22" s="378"/>
      <c r="X22" s="378"/>
      <c r="Y22" s="379"/>
      <c r="Z22" s="379"/>
      <c r="AA22" s="379"/>
      <c r="AB22" s="372"/>
      <c r="AC22" s="373">
        <v>19</v>
      </c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0"/>
    </row>
    <row r="23" spans="1:75" s="352" customFormat="1" ht="12.75" customHeight="1">
      <c r="A23" s="256" t="s">
        <v>287</v>
      </c>
      <c r="B23" s="274" t="s">
        <v>288</v>
      </c>
      <c r="C23" s="385" t="s">
        <v>292</v>
      </c>
      <c r="D23" s="294">
        <f t="shared" si="0"/>
        <v>0</v>
      </c>
      <c r="E23" s="294">
        <f t="shared" si="0"/>
        <v>0</v>
      </c>
      <c r="F23" s="294">
        <f t="shared" si="0"/>
        <v>0</v>
      </c>
      <c r="G23" s="369"/>
      <c r="H23" s="370"/>
      <c r="I23" s="370"/>
      <c r="J23" s="378"/>
      <c r="K23" s="378"/>
      <c r="L23" s="378"/>
      <c r="M23" s="379"/>
      <c r="N23" s="379"/>
      <c r="O23" s="379"/>
      <c r="P23" s="379"/>
      <c r="Q23" s="379"/>
      <c r="R23" s="379"/>
      <c r="S23" s="379"/>
      <c r="T23" s="379"/>
      <c r="U23" s="379"/>
      <c r="V23" s="378"/>
      <c r="W23" s="378"/>
      <c r="X23" s="378"/>
      <c r="Y23" s="379"/>
      <c r="Z23" s="379"/>
      <c r="AA23" s="379"/>
      <c r="AB23" s="372"/>
      <c r="AC23" s="373">
        <v>20</v>
      </c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</row>
    <row r="24" spans="1:75" s="352" customFormat="1" ht="12.75" customHeight="1">
      <c r="A24" s="256" t="s">
        <v>290</v>
      </c>
      <c r="B24" s="274" t="s">
        <v>291</v>
      </c>
      <c r="C24" s="385" t="s">
        <v>295</v>
      </c>
      <c r="D24" s="294">
        <f t="shared" si="0"/>
        <v>0</v>
      </c>
      <c r="E24" s="294">
        <f t="shared" si="0"/>
        <v>0</v>
      </c>
      <c r="F24" s="294">
        <f t="shared" si="0"/>
        <v>0</v>
      </c>
      <c r="G24" s="369"/>
      <c r="H24" s="370"/>
      <c r="I24" s="370"/>
      <c r="J24" s="378"/>
      <c r="K24" s="378"/>
      <c r="L24" s="378"/>
      <c r="M24" s="379"/>
      <c r="N24" s="379"/>
      <c r="O24" s="379"/>
      <c r="P24" s="379"/>
      <c r="Q24" s="379"/>
      <c r="R24" s="379"/>
      <c r="S24" s="379"/>
      <c r="T24" s="379"/>
      <c r="U24" s="379"/>
      <c r="V24" s="378"/>
      <c r="W24" s="378"/>
      <c r="X24" s="378"/>
      <c r="Y24" s="379"/>
      <c r="Z24" s="379"/>
      <c r="AA24" s="379"/>
      <c r="AB24" s="372"/>
      <c r="AC24" s="373">
        <v>21</v>
      </c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0"/>
    </row>
    <row r="25" spans="1:75" s="352" customFormat="1" ht="12.75" customHeight="1">
      <c r="A25" s="256" t="s">
        <v>293</v>
      </c>
      <c r="B25" s="274" t="s">
        <v>294</v>
      </c>
      <c r="C25" s="385" t="s">
        <v>298</v>
      </c>
      <c r="D25" s="294">
        <v>250</v>
      </c>
      <c r="E25" s="294">
        <v>170</v>
      </c>
      <c r="F25" s="294">
        <v>80</v>
      </c>
      <c r="G25" s="369"/>
      <c r="H25" s="370"/>
      <c r="I25" s="370"/>
      <c r="J25" s="378"/>
      <c r="K25" s="378"/>
      <c r="L25" s="378"/>
      <c r="M25" s="379">
        <v>250</v>
      </c>
      <c r="N25" s="379">
        <v>170</v>
      </c>
      <c r="O25" s="379">
        <v>80</v>
      </c>
      <c r="P25" s="379"/>
      <c r="Q25" s="379"/>
      <c r="R25" s="379"/>
      <c r="S25" s="379"/>
      <c r="T25" s="379"/>
      <c r="U25" s="379"/>
      <c r="V25" s="378"/>
      <c r="W25" s="378"/>
      <c r="X25" s="378"/>
      <c r="Y25" s="379"/>
      <c r="Z25" s="379"/>
      <c r="AA25" s="379"/>
      <c r="AB25" s="372"/>
      <c r="AC25" s="373">
        <v>22</v>
      </c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</row>
    <row r="26" spans="1:75" s="352" customFormat="1" ht="12.75" customHeight="1">
      <c r="A26" s="256" t="s">
        <v>296</v>
      </c>
      <c r="B26" s="274" t="s">
        <v>297</v>
      </c>
      <c r="C26" s="385" t="s">
        <v>301</v>
      </c>
      <c r="D26" s="294">
        <v>30</v>
      </c>
      <c r="E26" s="294">
        <v>15</v>
      </c>
      <c r="F26" s="294">
        <v>15</v>
      </c>
      <c r="G26" s="369"/>
      <c r="H26" s="370"/>
      <c r="I26" s="370"/>
      <c r="J26" s="378"/>
      <c r="K26" s="378"/>
      <c r="L26" s="378"/>
      <c r="M26" s="379">
        <v>30</v>
      </c>
      <c r="N26" s="379">
        <v>15</v>
      </c>
      <c r="O26" s="379">
        <v>15</v>
      </c>
      <c r="P26" s="379"/>
      <c r="Q26" s="379"/>
      <c r="R26" s="379"/>
      <c r="S26" s="379"/>
      <c r="T26" s="379"/>
      <c r="U26" s="379"/>
      <c r="V26" s="378"/>
      <c r="W26" s="378"/>
      <c r="X26" s="378"/>
      <c r="Y26" s="379"/>
      <c r="Z26" s="379"/>
      <c r="AA26" s="379"/>
      <c r="AB26" s="372"/>
      <c r="AC26" s="373">
        <v>23</v>
      </c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</row>
    <row r="27" spans="1:75" s="352" customFormat="1" ht="12.75" customHeight="1">
      <c r="A27" s="256" t="s">
        <v>299</v>
      </c>
      <c r="B27" s="274" t="s">
        <v>300</v>
      </c>
      <c r="C27" s="385" t="s">
        <v>304</v>
      </c>
      <c r="D27" s="294">
        <v>0</v>
      </c>
      <c r="E27" s="294">
        <f t="shared" si="0"/>
        <v>0</v>
      </c>
      <c r="F27" s="294">
        <f t="shared" si="0"/>
        <v>0</v>
      </c>
      <c r="G27" s="369"/>
      <c r="H27" s="370"/>
      <c r="I27" s="370"/>
      <c r="J27" s="378"/>
      <c r="K27" s="378"/>
      <c r="L27" s="378"/>
      <c r="M27" s="379"/>
      <c r="N27" s="379"/>
      <c r="O27" s="379"/>
      <c r="P27" s="379"/>
      <c r="Q27" s="379"/>
      <c r="R27" s="379"/>
      <c r="S27" s="379"/>
      <c r="T27" s="379"/>
      <c r="U27" s="379"/>
      <c r="V27" s="378"/>
      <c r="W27" s="378"/>
      <c r="X27" s="378"/>
      <c r="Y27" s="379"/>
      <c r="Z27" s="379"/>
      <c r="AA27" s="379"/>
      <c r="AB27" s="372"/>
      <c r="AC27" s="373">
        <v>24</v>
      </c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0"/>
    </row>
    <row r="28" spans="1:75" s="352" customFormat="1" ht="12.75" customHeight="1">
      <c r="A28" s="256" t="s">
        <v>302</v>
      </c>
      <c r="B28" s="274" t="s">
        <v>303</v>
      </c>
      <c r="C28" s="385" t="s">
        <v>307</v>
      </c>
      <c r="D28" s="294">
        <f t="shared" si="0"/>
        <v>0</v>
      </c>
      <c r="E28" s="294">
        <f t="shared" si="0"/>
        <v>0</v>
      </c>
      <c r="F28" s="294">
        <f t="shared" si="0"/>
        <v>0</v>
      </c>
      <c r="G28" s="369"/>
      <c r="H28" s="370"/>
      <c r="I28" s="370"/>
      <c r="J28" s="378"/>
      <c r="K28" s="378"/>
      <c r="L28" s="378"/>
      <c r="M28" s="379"/>
      <c r="N28" s="379"/>
      <c r="O28" s="379"/>
      <c r="P28" s="379"/>
      <c r="Q28" s="379"/>
      <c r="R28" s="379"/>
      <c r="S28" s="379"/>
      <c r="T28" s="379"/>
      <c r="U28" s="379"/>
      <c r="V28" s="378"/>
      <c r="W28" s="378"/>
      <c r="X28" s="378"/>
      <c r="Y28" s="379"/>
      <c r="Z28" s="379"/>
      <c r="AA28" s="379"/>
      <c r="AB28" s="372"/>
      <c r="AC28" s="373">
        <v>25</v>
      </c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350"/>
    </row>
    <row r="29" spans="1:29" ht="12.75" customHeight="1">
      <c r="A29" s="256" t="s">
        <v>305</v>
      </c>
      <c r="B29" s="274" t="s">
        <v>306</v>
      </c>
      <c r="C29" s="385" t="s">
        <v>310</v>
      </c>
      <c r="D29" s="294">
        <f t="shared" si="0"/>
        <v>0</v>
      </c>
      <c r="E29" s="294">
        <f t="shared" si="0"/>
        <v>0</v>
      </c>
      <c r="F29" s="294">
        <f t="shared" si="0"/>
        <v>0</v>
      </c>
      <c r="G29" s="369"/>
      <c r="H29" s="370"/>
      <c r="I29" s="370"/>
      <c r="J29" s="378"/>
      <c r="K29" s="378"/>
      <c r="L29" s="378"/>
      <c r="M29" s="379"/>
      <c r="N29" s="379"/>
      <c r="O29" s="379"/>
      <c r="P29" s="379"/>
      <c r="Q29" s="379"/>
      <c r="R29" s="379"/>
      <c r="S29" s="379"/>
      <c r="T29" s="379"/>
      <c r="U29" s="379"/>
      <c r="V29" s="378"/>
      <c r="W29" s="378"/>
      <c r="X29" s="378"/>
      <c r="Y29" s="379"/>
      <c r="Z29" s="379"/>
      <c r="AA29" s="379"/>
      <c r="AB29" s="372"/>
      <c r="AC29" s="373">
        <v>26</v>
      </c>
    </row>
    <row r="30" spans="1:29" ht="12.75" customHeight="1">
      <c r="A30" s="256" t="s">
        <v>308</v>
      </c>
      <c r="B30" s="274" t="s">
        <v>309</v>
      </c>
      <c r="C30" s="385" t="s">
        <v>313</v>
      </c>
      <c r="D30" s="294">
        <f t="shared" si="0"/>
        <v>0</v>
      </c>
      <c r="E30" s="294">
        <f t="shared" si="0"/>
        <v>0</v>
      </c>
      <c r="F30" s="294">
        <f t="shared" si="0"/>
        <v>0</v>
      </c>
      <c r="G30" s="369"/>
      <c r="H30" s="370"/>
      <c r="I30" s="370"/>
      <c r="J30" s="378"/>
      <c r="K30" s="378"/>
      <c r="L30" s="378"/>
      <c r="M30" s="379"/>
      <c r="N30" s="379"/>
      <c r="O30" s="379"/>
      <c r="P30" s="379"/>
      <c r="Q30" s="379"/>
      <c r="R30" s="379"/>
      <c r="S30" s="379"/>
      <c r="T30" s="379"/>
      <c r="U30" s="379"/>
      <c r="V30" s="378"/>
      <c r="W30" s="378"/>
      <c r="X30" s="378"/>
      <c r="Y30" s="379"/>
      <c r="Z30" s="379"/>
      <c r="AA30" s="379"/>
      <c r="AB30" s="372"/>
      <c r="AC30" s="373">
        <v>27</v>
      </c>
    </row>
    <row r="31" spans="1:29" ht="12.75" customHeight="1">
      <c r="A31" s="256" t="s">
        <v>311</v>
      </c>
      <c r="B31" s="282" t="s">
        <v>312</v>
      </c>
      <c r="C31" s="389" t="s">
        <v>316</v>
      </c>
      <c r="D31" s="294">
        <v>0</v>
      </c>
      <c r="E31" s="294">
        <v>0</v>
      </c>
      <c r="F31" s="294">
        <v>0</v>
      </c>
      <c r="G31" s="369"/>
      <c r="H31" s="370"/>
      <c r="I31" s="370"/>
      <c r="J31" s="390"/>
      <c r="K31" s="390"/>
      <c r="L31" s="390"/>
      <c r="M31" s="391"/>
      <c r="N31" s="391"/>
      <c r="O31" s="391"/>
      <c r="P31" s="391"/>
      <c r="Q31" s="391"/>
      <c r="R31" s="391"/>
      <c r="S31" s="391"/>
      <c r="T31" s="391"/>
      <c r="U31" s="391"/>
      <c r="V31" s="390"/>
      <c r="W31" s="390"/>
      <c r="X31" s="390"/>
      <c r="Y31" s="391"/>
      <c r="Z31" s="391"/>
      <c r="AA31" s="391"/>
      <c r="AB31" s="372"/>
      <c r="AC31" s="373">
        <v>28</v>
      </c>
    </row>
    <row r="32" spans="1:29" ht="12.75" customHeight="1">
      <c r="A32" s="256" t="s">
        <v>314</v>
      </c>
      <c r="B32" s="282" t="s">
        <v>315</v>
      </c>
      <c r="C32" s="389" t="s">
        <v>319</v>
      </c>
      <c r="D32" s="294">
        <f t="shared" si="0"/>
        <v>0</v>
      </c>
      <c r="E32" s="294">
        <f t="shared" si="0"/>
        <v>0</v>
      </c>
      <c r="F32" s="294">
        <f t="shared" si="0"/>
        <v>0</v>
      </c>
      <c r="G32" s="369"/>
      <c r="H32" s="370"/>
      <c r="I32" s="370"/>
      <c r="J32" s="390"/>
      <c r="K32" s="390"/>
      <c r="L32" s="390"/>
      <c r="M32" s="391"/>
      <c r="N32" s="391"/>
      <c r="O32" s="391"/>
      <c r="P32" s="391"/>
      <c r="Q32" s="391"/>
      <c r="R32" s="391"/>
      <c r="S32" s="391"/>
      <c r="T32" s="391"/>
      <c r="U32" s="391"/>
      <c r="V32" s="390"/>
      <c r="W32" s="390"/>
      <c r="X32" s="390"/>
      <c r="Y32" s="391"/>
      <c r="Z32" s="391"/>
      <c r="AA32" s="391"/>
      <c r="AB32" s="372"/>
      <c r="AC32" s="373">
        <v>29</v>
      </c>
    </row>
    <row r="33" spans="1:29" ht="12.75" customHeight="1">
      <c r="A33" s="256" t="s">
        <v>317</v>
      </c>
      <c r="B33" s="282" t="s">
        <v>318</v>
      </c>
      <c r="C33" s="389" t="s">
        <v>322</v>
      </c>
      <c r="D33" s="294">
        <f t="shared" si="0"/>
        <v>0</v>
      </c>
      <c r="E33" s="294">
        <f t="shared" si="0"/>
        <v>0</v>
      </c>
      <c r="F33" s="294">
        <f t="shared" si="0"/>
        <v>0</v>
      </c>
      <c r="G33" s="369"/>
      <c r="H33" s="370"/>
      <c r="I33" s="370"/>
      <c r="J33" s="390"/>
      <c r="K33" s="390"/>
      <c r="L33" s="390"/>
      <c r="M33" s="391"/>
      <c r="N33" s="391"/>
      <c r="O33" s="391"/>
      <c r="P33" s="391"/>
      <c r="Q33" s="391"/>
      <c r="R33" s="391"/>
      <c r="S33" s="391"/>
      <c r="T33" s="391"/>
      <c r="U33" s="391"/>
      <c r="V33" s="390"/>
      <c r="W33" s="390"/>
      <c r="X33" s="390"/>
      <c r="Y33" s="391"/>
      <c r="Z33" s="391"/>
      <c r="AA33" s="391"/>
      <c r="AB33" s="372"/>
      <c r="AC33" s="373">
        <v>30</v>
      </c>
    </row>
    <row r="34" spans="1:31" s="392" customFormat="1" ht="12.75" customHeight="1">
      <c r="A34" s="256" t="s">
        <v>320</v>
      </c>
      <c r="B34" s="274" t="s">
        <v>321</v>
      </c>
      <c r="C34" s="385" t="s">
        <v>325</v>
      </c>
      <c r="D34" s="294"/>
      <c r="E34" s="294"/>
      <c r="F34" s="294"/>
      <c r="G34" s="369"/>
      <c r="H34" s="370"/>
      <c r="I34" s="370"/>
      <c r="J34" s="378"/>
      <c r="K34" s="378"/>
      <c r="L34" s="378"/>
      <c r="M34" s="379"/>
      <c r="N34" s="379">
        <v>0</v>
      </c>
      <c r="O34" s="379"/>
      <c r="P34" s="379"/>
      <c r="Q34" s="379"/>
      <c r="R34" s="379"/>
      <c r="S34" s="379"/>
      <c r="T34" s="379"/>
      <c r="U34" s="379"/>
      <c r="V34" s="378"/>
      <c r="W34" s="378"/>
      <c r="X34" s="378"/>
      <c r="Y34" s="379"/>
      <c r="Z34" s="379"/>
      <c r="AA34" s="379"/>
      <c r="AB34" s="372"/>
      <c r="AC34" s="373">
        <v>31</v>
      </c>
      <c r="AD34" s="373"/>
      <c r="AE34" s="373"/>
    </row>
    <row r="35" spans="1:31" s="392" customFormat="1" ht="12.75" customHeight="1">
      <c r="A35" s="256" t="s">
        <v>323</v>
      </c>
      <c r="B35" s="274" t="s">
        <v>324</v>
      </c>
      <c r="C35" s="385" t="s">
        <v>328</v>
      </c>
      <c r="D35" s="294">
        <v>1800</v>
      </c>
      <c r="E35" s="294">
        <v>1082</v>
      </c>
      <c r="F35" s="294">
        <v>718</v>
      </c>
      <c r="G35" s="369"/>
      <c r="H35" s="370"/>
      <c r="I35" s="370"/>
      <c r="J35" s="378"/>
      <c r="K35" s="378"/>
      <c r="L35" s="378"/>
      <c r="M35" s="379">
        <v>1800</v>
      </c>
      <c r="N35" s="379">
        <v>1082</v>
      </c>
      <c r="O35" s="379">
        <v>669</v>
      </c>
      <c r="P35" s="379"/>
      <c r="Q35" s="379"/>
      <c r="R35" s="379"/>
      <c r="S35" s="379"/>
      <c r="T35" s="379"/>
      <c r="U35" s="379"/>
      <c r="V35" s="378"/>
      <c r="W35" s="378"/>
      <c r="X35" s="378"/>
      <c r="Y35" s="379"/>
      <c r="Z35" s="379"/>
      <c r="AA35" s="379"/>
      <c r="AB35" s="372"/>
      <c r="AC35" s="373">
        <v>32</v>
      </c>
      <c r="AD35" s="373"/>
      <c r="AE35" s="373"/>
    </row>
    <row r="36" spans="1:31" s="392" customFormat="1" ht="12.75" customHeight="1">
      <c r="A36" s="256" t="s">
        <v>326</v>
      </c>
      <c r="B36" s="274" t="s">
        <v>327</v>
      </c>
      <c r="C36" s="385" t="s">
        <v>331</v>
      </c>
      <c r="D36" s="294">
        <v>0</v>
      </c>
      <c r="E36" s="294">
        <v>0</v>
      </c>
      <c r="F36" s="294">
        <v>0</v>
      </c>
      <c r="G36" s="369"/>
      <c r="H36" s="370"/>
      <c r="I36" s="370"/>
      <c r="J36" s="378"/>
      <c r="K36" s="378"/>
      <c r="L36" s="378"/>
      <c r="M36" s="379"/>
      <c r="N36" s="379"/>
      <c r="O36" s="379"/>
      <c r="P36" s="379"/>
      <c r="Q36" s="379"/>
      <c r="R36" s="379"/>
      <c r="S36" s="379"/>
      <c r="T36" s="379"/>
      <c r="U36" s="379"/>
      <c r="V36" s="378"/>
      <c r="W36" s="378"/>
      <c r="X36" s="378"/>
      <c r="Y36" s="379"/>
      <c r="Z36" s="379"/>
      <c r="AA36" s="379"/>
      <c r="AB36" s="372"/>
      <c r="AC36" s="373">
        <v>33</v>
      </c>
      <c r="AD36" s="373"/>
      <c r="AE36" s="373"/>
    </row>
    <row r="37" spans="1:31" s="392" customFormat="1" ht="12.75" customHeight="1">
      <c r="A37" s="256" t="s">
        <v>329</v>
      </c>
      <c r="B37" s="274" t="s">
        <v>330</v>
      </c>
      <c r="C37" s="385" t="s">
        <v>334</v>
      </c>
      <c r="D37" s="294">
        <v>0</v>
      </c>
      <c r="E37" s="294">
        <v>0</v>
      </c>
      <c r="F37" s="294">
        <v>0</v>
      </c>
      <c r="G37" s="369"/>
      <c r="H37" s="370"/>
      <c r="I37" s="370"/>
      <c r="J37" s="378"/>
      <c r="K37" s="378"/>
      <c r="L37" s="378"/>
      <c r="M37" s="379"/>
      <c r="N37" s="379"/>
      <c r="O37" s="379"/>
      <c r="P37" s="379"/>
      <c r="Q37" s="379"/>
      <c r="R37" s="379"/>
      <c r="S37" s="379"/>
      <c r="T37" s="379"/>
      <c r="U37" s="379"/>
      <c r="V37" s="378"/>
      <c r="W37" s="378"/>
      <c r="X37" s="378"/>
      <c r="Y37" s="379"/>
      <c r="Z37" s="379"/>
      <c r="AA37" s="379"/>
      <c r="AB37" s="372"/>
      <c r="AC37" s="373">
        <v>34</v>
      </c>
      <c r="AD37" s="373"/>
      <c r="AE37" s="373"/>
    </row>
    <row r="38" spans="1:31" s="392" customFormat="1" ht="12.75" customHeight="1">
      <c r="A38" s="256" t="s">
        <v>332</v>
      </c>
      <c r="B38" s="274" t="s">
        <v>333</v>
      </c>
      <c r="C38" s="385" t="s">
        <v>337</v>
      </c>
      <c r="D38" s="294">
        <v>423</v>
      </c>
      <c r="E38" s="294">
        <f t="shared" si="0"/>
        <v>0</v>
      </c>
      <c r="F38" s="294">
        <v>423</v>
      </c>
      <c r="G38" s="369"/>
      <c r="H38" s="370"/>
      <c r="I38" s="370"/>
      <c r="J38" s="378"/>
      <c r="K38" s="378"/>
      <c r="L38" s="378"/>
      <c r="M38" s="379">
        <v>423</v>
      </c>
      <c r="N38" s="379"/>
      <c r="O38" s="379">
        <v>423</v>
      </c>
      <c r="P38" s="379"/>
      <c r="Q38" s="379"/>
      <c r="R38" s="379"/>
      <c r="S38" s="379"/>
      <c r="T38" s="379"/>
      <c r="U38" s="379"/>
      <c r="V38" s="378"/>
      <c r="W38" s="378"/>
      <c r="X38" s="378"/>
      <c r="Y38" s="379"/>
      <c r="Z38" s="379"/>
      <c r="AA38" s="379"/>
      <c r="AB38" s="372"/>
      <c r="AC38" s="373">
        <v>35</v>
      </c>
      <c r="AD38" s="373"/>
      <c r="AE38" s="373"/>
    </row>
    <row r="39" spans="1:31" s="392" customFormat="1" ht="12.75" customHeight="1">
      <c r="A39" s="256" t="s">
        <v>335</v>
      </c>
      <c r="B39" s="274" t="s">
        <v>336</v>
      </c>
      <c r="C39" s="385" t="s">
        <v>340</v>
      </c>
      <c r="D39" s="294">
        <v>1060</v>
      </c>
      <c r="E39" s="294">
        <v>739</v>
      </c>
      <c r="F39" s="294">
        <v>321</v>
      </c>
      <c r="G39" s="369"/>
      <c r="H39" s="370"/>
      <c r="I39" s="370"/>
      <c r="J39" s="378"/>
      <c r="K39" s="378"/>
      <c r="L39" s="378"/>
      <c r="M39" s="379">
        <v>1060</v>
      </c>
      <c r="N39" s="379">
        <v>739</v>
      </c>
      <c r="O39" s="379">
        <v>321</v>
      </c>
      <c r="P39" s="379"/>
      <c r="Q39" s="379"/>
      <c r="R39" s="379"/>
      <c r="S39" s="379"/>
      <c r="T39" s="379"/>
      <c r="U39" s="379"/>
      <c r="V39" s="378"/>
      <c r="W39" s="378"/>
      <c r="X39" s="378"/>
      <c r="Y39" s="379"/>
      <c r="Z39" s="379"/>
      <c r="AA39" s="379"/>
      <c r="AB39" s="372"/>
      <c r="AC39" s="373">
        <v>36</v>
      </c>
      <c r="AD39" s="373"/>
      <c r="AE39" s="373"/>
    </row>
    <row r="40" spans="1:31" s="392" customFormat="1" ht="12.75" customHeight="1">
      <c r="A40" s="256" t="s">
        <v>338</v>
      </c>
      <c r="B40" s="274" t="s">
        <v>339</v>
      </c>
      <c r="C40" s="385" t="s">
        <v>343</v>
      </c>
      <c r="D40" s="294">
        <v>20476</v>
      </c>
      <c r="E40" s="294">
        <v>20476</v>
      </c>
      <c r="F40" s="294">
        <v>10187</v>
      </c>
      <c r="G40" s="369"/>
      <c r="H40" s="370"/>
      <c r="I40" s="370"/>
      <c r="J40" s="378"/>
      <c r="K40" s="378"/>
      <c r="L40" s="378"/>
      <c r="M40" s="379">
        <v>3046</v>
      </c>
      <c r="N40" s="379">
        <v>3046</v>
      </c>
      <c r="O40" s="379"/>
      <c r="P40" s="379"/>
      <c r="Q40" s="379"/>
      <c r="R40" s="379"/>
      <c r="S40" s="379"/>
      <c r="T40" s="379"/>
      <c r="U40" s="379"/>
      <c r="V40" s="378">
        <v>17436</v>
      </c>
      <c r="W40" s="378">
        <v>17436</v>
      </c>
      <c r="X40" s="378">
        <v>10187</v>
      </c>
      <c r="Y40" s="379"/>
      <c r="Z40" s="379"/>
      <c r="AA40" s="379"/>
      <c r="AB40" s="372"/>
      <c r="AC40" s="373">
        <v>37</v>
      </c>
      <c r="AD40" s="373"/>
      <c r="AE40" s="373"/>
    </row>
    <row r="41" spans="1:29" s="373" customFormat="1" ht="12.75" customHeight="1">
      <c r="A41" s="288" t="s">
        <v>341</v>
      </c>
      <c r="B41" s="289" t="s">
        <v>342</v>
      </c>
      <c r="C41" s="393" t="s">
        <v>343</v>
      </c>
      <c r="D41" s="294"/>
      <c r="E41" s="294"/>
      <c r="F41" s="294">
        <f t="shared" si="0"/>
        <v>0</v>
      </c>
      <c r="G41" s="394"/>
      <c r="H41" s="395"/>
      <c r="I41" s="395"/>
      <c r="J41" s="396"/>
      <c r="K41" s="396"/>
      <c r="L41" s="396"/>
      <c r="M41" s="397"/>
      <c r="N41" s="397"/>
      <c r="O41" s="397"/>
      <c r="P41" s="397"/>
      <c r="Q41" s="397"/>
      <c r="R41" s="397"/>
      <c r="S41" s="397"/>
      <c r="T41" s="397"/>
      <c r="U41" s="397"/>
      <c r="V41" s="396"/>
      <c r="W41" s="396"/>
      <c r="X41" s="396"/>
      <c r="Y41" s="397"/>
      <c r="Z41" s="397"/>
      <c r="AA41" s="397"/>
      <c r="AB41" s="398"/>
      <c r="AC41" s="373">
        <v>38</v>
      </c>
    </row>
    <row r="42" spans="1:29" s="373" customFormat="1" ht="12.75" customHeight="1">
      <c r="A42" s="288" t="s">
        <v>344</v>
      </c>
      <c r="B42" s="289" t="s">
        <v>345</v>
      </c>
      <c r="C42" s="393" t="s">
        <v>343</v>
      </c>
      <c r="D42" s="294"/>
      <c r="E42" s="294"/>
      <c r="F42" s="294">
        <f t="shared" si="0"/>
        <v>0</v>
      </c>
      <c r="G42" s="394"/>
      <c r="H42" s="395"/>
      <c r="I42" s="395"/>
      <c r="J42" s="396"/>
      <c r="K42" s="396"/>
      <c r="L42" s="396"/>
      <c r="M42" s="397"/>
      <c r="N42" s="397"/>
      <c r="O42" s="397"/>
      <c r="P42" s="397"/>
      <c r="Q42" s="397"/>
      <c r="R42" s="397"/>
      <c r="S42" s="397"/>
      <c r="T42" s="397"/>
      <c r="U42" s="397"/>
      <c r="V42" s="396"/>
      <c r="W42" s="396"/>
      <c r="X42" s="396"/>
      <c r="Y42" s="397"/>
      <c r="Z42" s="397"/>
      <c r="AA42" s="397"/>
      <c r="AB42" s="398"/>
      <c r="AC42" s="373">
        <v>39</v>
      </c>
    </row>
    <row r="43" spans="1:29" s="373" customFormat="1" ht="12.75" customHeight="1">
      <c r="A43" s="288" t="s">
        <v>346</v>
      </c>
      <c r="B43" s="289" t="s">
        <v>347</v>
      </c>
      <c r="C43" s="393" t="s">
        <v>343</v>
      </c>
      <c r="D43" s="294">
        <f t="shared" si="0"/>
        <v>0</v>
      </c>
      <c r="E43" s="294">
        <f t="shared" si="0"/>
        <v>0</v>
      </c>
      <c r="F43" s="294">
        <f t="shared" si="0"/>
        <v>0</v>
      </c>
      <c r="G43" s="394"/>
      <c r="H43" s="395"/>
      <c r="I43" s="395"/>
      <c r="J43" s="396"/>
      <c r="K43" s="396"/>
      <c r="L43" s="396"/>
      <c r="M43" s="397"/>
      <c r="N43" s="397"/>
      <c r="O43" s="397"/>
      <c r="P43" s="397"/>
      <c r="Q43" s="397"/>
      <c r="R43" s="397"/>
      <c r="S43" s="397"/>
      <c r="T43" s="397"/>
      <c r="U43" s="397"/>
      <c r="V43" s="396"/>
      <c r="W43" s="396"/>
      <c r="X43" s="396"/>
      <c r="Y43" s="397"/>
      <c r="Z43" s="397"/>
      <c r="AA43" s="397"/>
      <c r="AB43" s="398"/>
      <c r="AC43" s="373">
        <v>40</v>
      </c>
    </row>
    <row r="44" spans="1:31" s="392" customFormat="1" ht="12.75" customHeight="1">
      <c r="A44" s="256" t="s">
        <v>348</v>
      </c>
      <c r="B44" s="274" t="s">
        <v>458</v>
      </c>
      <c r="C44" s="385" t="s">
        <v>343</v>
      </c>
      <c r="D44" s="294">
        <v>3023</v>
      </c>
      <c r="E44" s="294">
        <v>2390</v>
      </c>
      <c r="F44" s="294">
        <v>633</v>
      </c>
      <c r="G44" s="369">
        <v>3023</v>
      </c>
      <c r="H44" s="370">
        <v>2390</v>
      </c>
      <c r="I44" s="370">
        <v>633</v>
      </c>
      <c r="J44" s="378">
        <v>421</v>
      </c>
      <c r="K44" s="378">
        <v>338</v>
      </c>
      <c r="L44" s="378">
        <v>83</v>
      </c>
      <c r="M44" s="379">
        <v>805</v>
      </c>
      <c r="N44" s="379">
        <v>740</v>
      </c>
      <c r="O44" s="379">
        <v>65</v>
      </c>
      <c r="P44" s="379"/>
      <c r="Q44" s="379"/>
      <c r="R44" s="379"/>
      <c r="S44" s="379"/>
      <c r="T44" s="379"/>
      <c r="U44" s="379"/>
      <c r="V44" s="378"/>
      <c r="W44" s="378"/>
      <c r="X44" s="378"/>
      <c r="Y44" s="379"/>
      <c r="Z44" s="379"/>
      <c r="AA44" s="379"/>
      <c r="AB44" s="372"/>
      <c r="AC44" s="373">
        <v>43</v>
      </c>
      <c r="AD44" s="373"/>
      <c r="AE44" s="373"/>
    </row>
    <row r="45" spans="1:31" s="392" customFormat="1" ht="12.75" customHeight="1">
      <c r="A45" s="256" t="s">
        <v>350</v>
      </c>
      <c r="B45" s="274" t="s">
        <v>351</v>
      </c>
      <c r="C45" s="385" t="s">
        <v>343</v>
      </c>
      <c r="D45" s="294">
        <f t="shared" si="0"/>
        <v>0</v>
      </c>
      <c r="E45" s="294">
        <f t="shared" si="0"/>
        <v>0</v>
      </c>
      <c r="F45" s="294">
        <f t="shared" si="0"/>
        <v>0</v>
      </c>
      <c r="G45" s="369"/>
      <c r="H45" s="370"/>
      <c r="I45" s="370"/>
      <c r="J45" s="378"/>
      <c r="K45" s="378"/>
      <c r="L45" s="378"/>
      <c r="M45" s="379"/>
      <c r="N45" s="379"/>
      <c r="O45" s="379"/>
      <c r="P45" s="379"/>
      <c r="Q45" s="379"/>
      <c r="R45" s="379"/>
      <c r="S45" s="379"/>
      <c r="T45" s="379"/>
      <c r="U45" s="379"/>
      <c r="V45" s="378"/>
      <c r="W45" s="378"/>
      <c r="X45" s="378"/>
      <c r="Y45" s="379"/>
      <c r="Z45" s="379"/>
      <c r="AA45" s="379"/>
      <c r="AB45" s="372"/>
      <c r="AC45" s="373">
        <v>44</v>
      </c>
      <c r="AD45" s="373"/>
      <c r="AE45" s="373"/>
    </row>
    <row r="46" spans="1:31" s="392" customFormat="1" ht="12.75" customHeight="1">
      <c r="A46" s="256" t="s">
        <v>352</v>
      </c>
      <c r="B46" s="274" t="s">
        <v>353</v>
      </c>
      <c r="C46" s="385" t="s">
        <v>360</v>
      </c>
      <c r="D46" s="294">
        <f t="shared" si="0"/>
        <v>0</v>
      </c>
      <c r="E46" s="294">
        <f t="shared" si="0"/>
        <v>0</v>
      </c>
      <c r="F46" s="294">
        <f t="shared" si="0"/>
        <v>0</v>
      </c>
      <c r="G46" s="369"/>
      <c r="H46" s="370"/>
      <c r="I46" s="370"/>
      <c r="J46" s="378"/>
      <c r="K46" s="378"/>
      <c r="L46" s="378"/>
      <c r="M46" s="379"/>
      <c r="N46" s="379"/>
      <c r="O46" s="379"/>
      <c r="P46" s="379"/>
      <c r="Q46" s="379"/>
      <c r="R46" s="379"/>
      <c r="S46" s="379"/>
      <c r="T46" s="379"/>
      <c r="U46" s="379"/>
      <c r="V46" s="378"/>
      <c r="W46" s="378"/>
      <c r="X46" s="378"/>
      <c r="Y46" s="379"/>
      <c r="Z46" s="379"/>
      <c r="AA46" s="379"/>
      <c r="AB46" s="372"/>
      <c r="AC46" s="373">
        <v>45</v>
      </c>
      <c r="AD46" s="373"/>
      <c r="AE46" s="373"/>
    </row>
    <row r="47" spans="1:31" s="392" customFormat="1" ht="12.75" customHeight="1">
      <c r="A47" s="256" t="s">
        <v>354</v>
      </c>
      <c r="B47" s="274" t="s">
        <v>355</v>
      </c>
      <c r="C47" s="385" t="s">
        <v>363</v>
      </c>
      <c r="D47" s="294">
        <f t="shared" si="0"/>
        <v>0</v>
      </c>
      <c r="E47" s="294">
        <f t="shared" si="0"/>
        <v>0</v>
      </c>
      <c r="F47" s="294">
        <f t="shared" si="0"/>
        <v>0</v>
      </c>
      <c r="G47" s="369"/>
      <c r="H47" s="370"/>
      <c r="I47" s="370"/>
      <c r="J47" s="378"/>
      <c r="K47" s="378"/>
      <c r="L47" s="378"/>
      <c r="M47" s="379"/>
      <c r="N47" s="379"/>
      <c r="O47" s="379"/>
      <c r="P47" s="379"/>
      <c r="Q47" s="379"/>
      <c r="R47" s="379"/>
      <c r="S47" s="379"/>
      <c r="T47" s="379"/>
      <c r="U47" s="379"/>
      <c r="V47" s="378"/>
      <c r="W47" s="378"/>
      <c r="X47" s="378"/>
      <c r="Y47" s="379"/>
      <c r="Z47" s="379"/>
      <c r="AA47" s="379"/>
      <c r="AB47" s="372"/>
      <c r="AC47" s="373">
        <v>46</v>
      </c>
      <c r="AD47" s="373"/>
      <c r="AE47" s="373"/>
    </row>
    <row r="48" spans="1:31" s="392" customFormat="1" ht="12.75" customHeight="1">
      <c r="A48" s="256" t="s">
        <v>356</v>
      </c>
      <c r="B48" s="274" t="s">
        <v>357</v>
      </c>
      <c r="C48" s="385" t="s">
        <v>366</v>
      </c>
      <c r="D48" s="294">
        <f t="shared" si="0"/>
        <v>0</v>
      </c>
      <c r="E48" s="294">
        <f t="shared" si="0"/>
        <v>0</v>
      </c>
      <c r="F48" s="294">
        <f t="shared" si="0"/>
        <v>0</v>
      </c>
      <c r="G48" s="369"/>
      <c r="H48" s="370"/>
      <c r="I48" s="370"/>
      <c r="J48" s="378"/>
      <c r="K48" s="378"/>
      <c r="L48" s="378"/>
      <c r="M48" s="379"/>
      <c r="N48" s="379"/>
      <c r="O48" s="379"/>
      <c r="P48" s="379"/>
      <c r="Q48" s="379"/>
      <c r="R48" s="379"/>
      <c r="S48" s="379"/>
      <c r="T48" s="379"/>
      <c r="U48" s="379"/>
      <c r="V48" s="378"/>
      <c r="W48" s="378"/>
      <c r="X48" s="378"/>
      <c r="Y48" s="379"/>
      <c r="Z48" s="379"/>
      <c r="AA48" s="379"/>
      <c r="AB48" s="372"/>
      <c r="AC48" s="373">
        <v>47</v>
      </c>
      <c r="AD48" s="373"/>
      <c r="AE48" s="373"/>
    </row>
    <row r="49" spans="1:29" ht="12.75" customHeight="1">
      <c r="A49" s="256" t="s">
        <v>358</v>
      </c>
      <c r="B49" s="274" t="s">
        <v>359</v>
      </c>
      <c r="C49" s="399" t="s">
        <v>369</v>
      </c>
      <c r="D49" s="294">
        <v>0</v>
      </c>
      <c r="E49" s="294">
        <v>0</v>
      </c>
      <c r="F49" s="294">
        <v>0</v>
      </c>
      <c r="G49" s="369"/>
      <c r="H49" s="370"/>
      <c r="I49" s="370"/>
      <c r="J49" s="378"/>
      <c r="K49" s="378"/>
      <c r="L49" s="378"/>
      <c r="M49" s="379"/>
      <c r="N49" s="379"/>
      <c r="O49" s="379"/>
      <c r="P49" s="379"/>
      <c r="Q49" s="379"/>
      <c r="R49" s="379"/>
      <c r="S49" s="379"/>
      <c r="T49" s="379"/>
      <c r="U49" s="379"/>
      <c r="V49" s="378"/>
      <c r="W49" s="378"/>
      <c r="X49" s="378"/>
      <c r="Y49" s="379"/>
      <c r="Z49" s="379"/>
      <c r="AA49" s="379"/>
      <c r="AB49" s="372"/>
      <c r="AC49" s="373">
        <v>48</v>
      </c>
    </row>
    <row r="50" spans="1:29" ht="12.75" customHeight="1">
      <c r="A50" s="256" t="s">
        <v>361</v>
      </c>
      <c r="B50" s="274" t="s">
        <v>362</v>
      </c>
      <c r="C50" s="385" t="s">
        <v>372</v>
      </c>
      <c r="D50" s="294">
        <v>25442</v>
      </c>
      <c r="E50" s="294">
        <v>23131</v>
      </c>
      <c r="F50" s="294">
        <v>5351</v>
      </c>
      <c r="G50" s="369">
        <v>16101</v>
      </c>
      <c r="H50" s="370">
        <v>9654</v>
      </c>
      <c r="I50" s="370">
        <v>6447</v>
      </c>
      <c r="J50" s="378">
        <v>2118</v>
      </c>
      <c r="K50" s="378">
        <v>1719</v>
      </c>
      <c r="L50" s="378">
        <v>399</v>
      </c>
      <c r="M50" s="379">
        <v>3540</v>
      </c>
      <c r="N50" s="379">
        <v>4437</v>
      </c>
      <c r="O50" s="379"/>
      <c r="P50" s="379"/>
      <c r="Q50" s="379"/>
      <c r="R50" s="379"/>
      <c r="S50" s="379"/>
      <c r="T50" s="379"/>
      <c r="U50" s="379"/>
      <c r="V50" s="378"/>
      <c r="W50" s="378"/>
      <c r="X50" s="378"/>
      <c r="Y50" s="379"/>
      <c r="Z50" s="379"/>
      <c r="AA50" s="379"/>
      <c r="AB50" s="372"/>
      <c r="AC50" s="373">
        <v>49</v>
      </c>
    </row>
    <row r="51" spans="1:29" ht="12.75" customHeight="1">
      <c r="A51" s="256" t="s">
        <v>364</v>
      </c>
      <c r="B51" s="274" t="s">
        <v>365</v>
      </c>
      <c r="C51" s="385" t="s">
        <v>381</v>
      </c>
      <c r="D51" s="294">
        <v>240</v>
      </c>
      <c r="E51" s="294">
        <v>190</v>
      </c>
      <c r="F51" s="294">
        <v>50</v>
      </c>
      <c r="G51" s="369">
        <v>240</v>
      </c>
      <c r="H51" s="370">
        <v>190</v>
      </c>
      <c r="I51" s="370">
        <v>50</v>
      </c>
      <c r="J51" s="378">
        <v>65</v>
      </c>
      <c r="K51" s="378">
        <v>51</v>
      </c>
      <c r="L51" s="378">
        <v>14</v>
      </c>
      <c r="M51" s="379">
        <v>380</v>
      </c>
      <c r="N51" s="379">
        <v>190</v>
      </c>
      <c r="O51" s="379">
        <v>50</v>
      </c>
      <c r="P51" s="379"/>
      <c r="Q51" s="379"/>
      <c r="R51" s="379"/>
      <c r="S51" s="379"/>
      <c r="T51" s="379"/>
      <c r="U51" s="379"/>
      <c r="V51" s="378"/>
      <c r="W51" s="378"/>
      <c r="X51" s="378"/>
      <c r="Y51" s="379"/>
      <c r="Z51" s="379"/>
      <c r="AA51" s="379"/>
      <c r="AB51" s="372"/>
      <c r="AC51" s="373">
        <v>52</v>
      </c>
    </row>
    <row r="52" spans="1:29" ht="12.75" customHeight="1">
      <c r="A52" s="256" t="s">
        <v>367</v>
      </c>
      <c r="B52" s="274" t="s">
        <v>368</v>
      </c>
      <c r="C52" s="385" t="s">
        <v>384</v>
      </c>
      <c r="D52" s="294">
        <f t="shared" si="0"/>
        <v>0</v>
      </c>
      <c r="E52" s="294">
        <f t="shared" si="0"/>
        <v>0</v>
      </c>
      <c r="F52" s="294">
        <f t="shared" si="0"/>
        <v>0</v>
      </c>
      <c r="G52" s="369"/>
      <c r="H52" s="370"/>
      <c r="I52" s="370"/>
      <c r="J52" s="378"/>
      <c r="K52" s="378"/>
      <c r="L52" s="378"/>
      <c r="M52" s="379"/>
      <c r="N52" s="379"/>
      <c r="O52" s="379"/>
      <c r="P52" s="379"/>
      <c r="Q52" s="379"/>
      <c r="R52" s="379"/>
      <c r="S52" s="379"/>
      <c r="T52" s="379"/>
      <c r="U52" s="379"/>
      <c r="V52" s="378"/>
      <c r="W52" s="378"/>
      <c r="X52" s="378"/>
      <c r="Y52" s="379"/>
      <c r="Z52" s="379"/>
      <c r="AA52" s="379"/>
      <c r="AB52" s="372"/>
      <c r="AC52" s="373">
        <v>53</v>
      </c>
    </row>
    <row r="53" spans="1:29" ht="12.75" customHeight="1">
      <c r="A53" s="256" t="s">
        <v>370</v>
      </c>
      <c r="B53" s="282" t="s">
        <v>371</v>
      </c>
      <c r="C53" s="389" t="s">
        <v>387</v>
      </c>
      <c r="D53" s="294">
        <v>0</v>
      </c>
      <c r="E53" s="294">
        <v>0</v>
      </c>
      <c r="F53" s="294">
        <v>0</v>
      </c>
      <c r="G53" s="369"/>
      <c r="H53" s="370"/>
      <c r="I53" s="370"/>
      <c r="J53" s="390"/>
      <c r="K53" s="390"/>
      <c r="L53" s="390"/>
      <c r="M53" s="391"/>
      <c r="N53" s="391"/>
      <c r="O53" s="391"/>
      <c r="P53" s="391"/>
      <c r="Q53" s="391"/>
      <c r="R53" s="391"/>
      <c r="S53" s="391"/>
      <c r="T53" s="391"/>
      <c r="U53" s="391"/>
      <c r="V53" s="390"/>
      <c r="W53" s="390"/>
      <c r="X53" s="390"/>
      <c r="Y53" s="391"/>
      <c r="Z53" s="391"/>
      <c r="AA53" s="391"/>
      <c r="AB53" s="372"/>
      <c r="AC53" s="373">
        <v>54</v>
      </c>
    </row>
    <row r="54" spans="1:29" ht="12.75" customHeight="1">
      <c r="A54" s="256" t="s">
        <v>373</v>
      </c>
      <c r="B54" s="282" t="s">
        <v>374</v>
      </c>
      <c r="C54" s="389" t="s">
        <v>390</v>
      </c>
      <c r="D54" s="294">
        <f t="shared" si="0"/>
        <v>0</v>
      </c>
      <c r="E54" s="294">
        <f t="shared" si="0"/>
        <v>0</v>
      </c>
      <c r="F54" s="294">
        <f t="shared" si="0"/>
        <v>0</v>
      </c>
      <c r="G54" s="369"/>
      <c r="H54" s="370"/>
      <c r="I54" s="370"/>
      <c r="J54" s="390"/>
      <c r="K54" s="390"/>
      <c r="L54" s="390"/>
      <c r="M54" s="391"/>
      <c r="N54" s="391"/>
      <c r="O54" s="391"/>
      <c r="P54" s="391"/>
      <c r="Q54" s="391"/>
      <c r="R54" s="391"/>
      <c r="S54" s="391"/>
      <c r="T54" s="391"/>
      <c r="U54" s="391"/>
      <c r="V54" s="390"/>
      <c r="W54" s="390"/>
      <c r="X54" s="390"/>
      <c r="Y54" s="391"/>
      <c r="Z54" s="391"/>
      <c r="AA54" s="391"/>
      <c r="AB54" s="372"/>
      <c r="AC54" s="373">
        <v>55</v>
      </c>
    </row>
    <row r="55" spans="1:29" ht="12.75" customHeight="1">
      <c r="A55" s="256" t="s">
        <v>376</v>
      </c>
      <c r="B55" s="274" t="s">
        <v>377</v>
      </c>
      <c r="C55" s="385" t="s">
        <v>393</v>
      </c>
      <c r="D55" s="294">
        <f t="shared" si="0"/>
        <v>0</v>
      </c>
      <c r="E55" s="294">
        <f t="shared" si="0"/>
        <v>0</v>
      </c>
      <c r="F55" s="294">
        <f t="shared" si="0"/>
        <v>0</v>
      </c>
      <c r="G55" s="369"/>
      <c r="H55" s="370"/>
      <c r="I55" s="370"/>
      <c r="J55" s="378"/>
      <c r="K55" s="378"/>
      <c r="L55" s="378"/>
      <c r="M55" s="379"/>
      <c r="N55" s="379"/>
      <c r="O55" s="379"/>
      <c r="P55" s="379"/>
      <c r="Q55" s="379"/>
      <c r="R55" s="379"/>
      <c r="S55" s="379"/>
      <c r="T55" s="379"/>
      <c r="U55" s="379"/>
      <c r="V55" s="378"/>
      <c r="W55" s="378"/>
      <c r="X55" s="378"/>
      <c r="Y55" s="379"/>
      <c r="Z55" s="379"/>
      <c r="AA55" s="379"/>
      <c r="AB55" s="372"/>
      <c r="AC55" s="373">
        <v>56</v>
      </c>
    </row>
    <row r="56" spans="1:29" ht="12.75" customHeight="1">
      <c r="A56" s="256" t="s">
        <v>379</v>
      </c>
      <c r="B56" s="274" t="s">
        <v>380</v>
      </c>
      <c r="C56" s="385" t="s">
        <v>396</v>
      </c>
      <c r="D56" s="294">
        <f t="shared" si="0"/>
        <v>0</v>
      </c>
      <c r="E56" s="294">
        <f t="shared" si="0"/>
        <v>0</v>
      </c>
      <c r="F56" s="294">
        <f t="shared" si="0"/>
        <v>0</v>
      </c>
      <c r="G56" s="369"/>
      <c r="H56" s="370"/>
      <c r="I56" s="370"/>
      <c r="J56" s="378"/>
      <c r="K56" s="378"/>
      <c r="L56" s="378"/>
      <c r="M56" s="379"/>
      <c r="N56" s="379"/>
      <c r="O56" s="379"/>
      <c r="P56" s="379"/>
      <c r="Q56" s="379"/>
      <c r="R56" s="379"/>
      <c r="S56" s="379"/>
      <c r="T56" s="379"/>
      <c r="U56" s="379"/>
      <c r="V56" s="378"/>
      <c r="W56" s="378"/>
      <c r="X56" s="378"/>
      <c r="Y56" s="379"/>
      <c r="Z56" s="379"/>
      <c r="AA56" s="379"/>
      <c r="AB56" s="372"/>
      <c r="AC56" s="373">
        <v>57</v>
      </c>
    </row>
    <row r="57" spans="1:29" ht="12.75" customHeight="1">
      <c r="A57" s="256" t="s">
        <v>382</v>
      </c>
      <c r="B57" s="274" t="s">
        <v>383</v>
      </c>
      <c r="C57" s="385" t="s">
        <v>399</v>
      </c>
      <c r="D57" s="294">
        <f t="shared" si="0"/>
        <v>0</v>
      </c>
      <c r="E57" s="294">
        <f t="shared" si="0"/>
        <v>0</v>
      </c>
      <c r="F57" s="294">
        <f t="shared" si="0"/>
        <v>0</v>
      </c>
      <c r="G57" s="369"/>
      <c r="H57" s="370"/>
      <c r="I57" s="370"/>
      <c r="J57" s="378"/>
      <c r="K57" s="378"/>
      <c r="L57" s="378"/>
      <c r="M57" s="379"/>
      <c r="N57" s="379"/>
      <c r="O57" s="379"/>
      <c r="P57" s="379"/>
      <c r="Q57" s="379"/>
      <c r="R57" s="379"/>
      <c r="S57" s="379"/>
      <c r="T57" s="379"/>
      <c r="U57" s="379"/>
      <c r="V57" s="378"/>
      <c r="W57" s="378"/>
      <c r="X57" s="378"/>
      <c r="Y57" s="379"/>
      <c r="Z57" s="379"/>
      <c r="AA57" s="379"/>
      <c r="AB57" s="388"/>
      <c r="AC57" s="373">
        <v>58</v>
      </c>
    </row>
    <row r="58" spans="1:29" ht="12.75" customHeight="1">
      <c r="A58" s="256" t="s">
        <v>385</v>
      </c>
      <c r="B58" s="291" t="s">
        <v>386</v>
      </c>
      <c r="C58" s="377" t="s">
        <v>402</v>
      </c>
      <c r="D58" s="294">
        <f t="shared" si="0"/>
        <v>0</v>
      </c>
      <c r="E58" s="294">
        <f t="shared" si="0"/>
        <v>0</v>
      </c>
      <c r="F58" s="294">
        <f t="shared" si="0"/>
        <v>0</v>
      </c>
      <c r="G58" s="369"/>
      <c r="H58" s="370"/>
      <c r="I58" s="370"/>
      <c r="J58" s="371"/>
      <c r="K58" s="371"/>
      <c r="L58" s="371"/>
      <c r="M58" s="370"/>
      <c r="N58" s="370"/>
      <c r="O58" s="370"/>
      <c r="P58" s="370"/>
      <c r="Q58" s="370"/>
      <c r="R58" s="370"/>
      <c r="S58" s="370"/>
      <c r="T58" s="370"/>
      <c r="U58" s="370"/>
      <c r="V58" s="371"/>
      <c r="W58" s="371"/>
      <c r="X58" s="371"/>
      <c r="Y58" s="370"/>
      <c r="Z58" s="370"/>
      <c r="AA58" s="370"/>
      <c r="AB58" s="372"/>
      <c r="AC58" s="373">
        <v>59</v>
      </c>
    </row>
    <row r="59" spans="1:29" ht="12.75" customHeight="1">
      <c r="A59" s="256" t="s">
        <v>388</v>
      </c>
      <c r="B59" s="274" t="s">
        <v>389</v>
      </c>
      <c r="C59" s="385" t="s">
        <v>405</v>
      </c>
      <c r="D59" s="294">
        <f t="shared" si="0"/>
        <v>0</v>
      </c>
      <c r="E59" s="294">
        <f t="shared" si="0"/>
        <v>0</v>
      </c>
      <c r="F59" s="294">
        <f t="shared" si="0"/>
        <v>0</v>
      </c>
      <c r="G59" s="369"/>
      <c r="H59" s="370"/>
      <c r="I59" s="370"/>
      <c r="J59" s="378"/>
      <c r="K59" s="378"/>
      <c r="L59" s="378"/>
      <c r="M59" s="379"/>
      <c r="N59" s="379"/>
      <c r="O59" s="379"/>
      <c r="P59" s="379"/>
      <c r="Q59" s="379"/>
      <c r="R59" s="379"/>
      <c r="S59" s="379"/>
      <c r="T59" s="379"/>
      <c r="U59" s="379"/>
      <c r="V59" s="378"/>
      <c r="W59" s="378"/>
      <c r="X59" s="378"/>
      <c r="Y59" s="379"/>
      <c r="Z59" s="379"/>
      <c r="AA59" s="379"/>
      <c r="AB59" s="372"/>
      <c r="AC59" s="373">
        <v>60</v>
      </c>
    </row>
    <row r="60" spans="1:29" ht="12.75" customHeight="1">
      <c r="A60" s="256" t="s">
        <v>391</v>
      </c>
      <c r="B60" s="274" t="s">
        <v>392</v>
      </c>
      <c r="C60" s="399" t="s">
        <v>410</v>
      </c>
      <c r="D60" s="294">
        <v>5139</v>
      </c>
      <c r="E60" s="294">
        <v>3771</v>
      </c>
      <c r="F60" s="294">
        <v>1368</v>
      </c>
      <c r="G60" s="369"/>
      <c r="H60" s="370"/>
      <c r="I60" s="370"/>
      <c r="J60" s="378"/>
      <c r="K60" s="378"/>
      <c r="L60" s="378"/>
      <c r="M60" s="379"/>
      <c r="N60" s="379"/>
      <c r="O60" s="379"/>
      <c r="P60" s="379">
        <v>5139</v>
      </c>
      <c r="Q60" s="379">
        <v>3771</v>
      </c>
      <c r="R60" s="379">
        <v>1368</v>
      </c>
      <c r="S60" s="379"/>
      <c r="T60" s="379"/>
      <c r="U60" s="379"/>
      <c r="V60" s="378"/>
      <c r="W60" s="378"/>
      <c r="X60" s="378"/>
      <c r="Y60" s="379"/>
      <c r="Z60" s="379"/>
      <c r="AA60" s="379"/>
      <c r="AB60" s="372"/>
      <c r="AC60" s="373">
        <v>62</v>
      </c>
    </row>
    <row r="61" spans="1:29" ht="12.75" customHeight="1">
      <c r="A61" s="256" t="s">
        <v>394</v>
      </c>
      <c r="B61" s="274" t="s">
        <v>395</v>
      </c>
      <c r="C61" s="399" t="s">
        <v>413</v>
      </c>
      <c r="D61" s="294">
        <f t="shared" si="0"/>
        <v>0</v>
      </c>
      <c r="E61" s="294">
        <f t="shared" si="0"/>
        <v>0</v>
      </c>
      <c r="F61" s="294">
        <f t="shared" si="0"/>
        <v>0</v>
      </c>
      <c r="G61" s="369"/>
      <c r="H61" s="370"/>
      <c r="I61" s="370"/>
      <c r="J61" s="378"/>
      <c r="K61" s="378"/>
      <c r="L61" s="378"/>
      <c r="M61" s="379"/>
      <c r="N61" s="379"/>
      <c r="O61" s="379"/>
      <c r="P61" s="379"/>
      <c r="Q61" s="379"/>
      <c r="R61" s="379"/>
      <c r="S61" s="379"/>
      <c r="T61" s="379"/>
      <c r="U61" s="379"/>
      <c r="V61" s="378"/>
      <c r="W61" s="378"/>
      <c r="X61" s="378"/>
      <c r="Y61" s="379"/>
      <c r="Z61" s="379"/>
      <c r="AA61" s="379"/>
      <c r="AB61" s="372"/>
      <c r="AC61" s="373">
        <v>63</v>
      </c>
    </row>
    <row r="62" spans="1:29" ht="12.75" customHeight="1">
      <c r="A62" s="256" t="s">
        <v>397</v>
      </c>
      <c r="B62" s="274" t="s">
        <v>398</v>
      </c>
      <c r="C62" s="399" t="s">
        <v>416</v>
      </c>
      <c r="D62" s="294">
        <f t="shared" si="0"/>
        <v>0</v>
      </c>
      <c r="E62" s="294">
        <f t="shared" si="0"/>
        <v>0</v>
      </c>
      <c r="F62" s="294">
        <f t="shared" si="0"/>
        <v>0</v>
      </c>
      <c r="G62" s="369"/>
      <c r="H62" s="370"/>
      <c r="I62" s="370"/>
      <c r="J62" s="378"/>
      <c r="K62" s="378"/>
      <c r="L62" s="378"/>
      <c r="M62" s="379"/>
      <c r="N62" s="379"/>
      <c r="O62" s="379"/>
      <c r="P62" s="379"/>
      <c r="Q62" s="379"/>
      <c r="R62" s="379"/>
      <c r="S62" s="379"/>
      <c r="T62" s="379"/>
      <c r="U62" s="379"/>
      <c r="V62" s="378"/>
      <c r="W62" s="378"/>
      <c r="X62" s="378"/>
      <c r="Y62" s="379"/>
      <c r="Z62" s="379"/>
      <c r="AA62" s="379"/>
      <c r="AB62" s="372"/>
      <c r="AC62" s="373">
        <v>64</v>
      </c>
    </row>
    <row r="63" spans="1:29" ht="12.75" customHeight="1">
      <c r="A63" s="256" t="s">
        <v>400</v>
      </c>
      <c r="B63" s="274" t="s">
        <v>401</v>
      </c>
      <c r="C63" s="399" t="s">
        <v>418</v>
      </c>
      <c r="D63" s="294">
        <f t="shared" si="0"/>
        <v>0</v>
      </c>
      <c r="E63" s="294">
        <f t="shared" si="0"/>
        <v>0</v>
      </c>
      <c r="F63" s="294">
        <f t="shared" si="0"/>
        <v>0</v>
      </c>
      <c r="G63" s="369"/>
      <c r="H63" s="370"/>
      <c r="I63" s="370"/>
      <c r="J63" s="378"/>
      <c r="K63" s="378"/>
      <c r="L63" s="378"/>
      <c r="M63" s="379"/>
      <c r="N63" s="379"/>
      <c r="O63" s="379"/>
      <c r="P63" s="379"/>
      <c r="Q63" s="379"/>
      <c r="R63" s="379"/>
      <c r="S63" s="379"/>
      <c r="T63" s="379"/>
      <c r="U63" s="379"/>
      <c r="V63" s="378"/>
      <c r="W63" s="378"/>
      <c r="X63" s="378"/>
      <c r="Y63" s="379"/>
      <c r="Z63" s="379"/>
      <c r="AA63" s="379"/>
      <c r="AB63" s="372"/>
      <c r="AC63" s="373">
        <v>65</v>
      </c>
    </row>
    <row r="64" spans="1:29" ht="12.75" customHeight="1">
      <c r="A64" s="256" t="s">
        <v>403</v>
      </c>
      <c r="B64" s="274" t="s">
        <v>404</v>
      </c>
      <c r="C64" s="385" t="s">
        <v>419</v>
      </c>
      <c r="D64" s="294">
        <f t="shared" si="0"/>
        <v>0</v>
      </c>
      <c r="E64" s="294">
        <f t="shared" si="0"/>
        <v>0</v>
      </c>
      <c r="F64" s="294">
        <f t="shared" si="0"/>
        <v>0</v>
      </c>
      <c r="G64" s="369"/>
      <c r="H64" s="370"/>
      <c r="I64" s="370"/>
      <c r="J64" s="378"/>
      <c r="K64" s="378"/>
      <c r="L64" s="378"/>
      <c r="M64" s="379"/>
      <c r="N64" s="379"/>
      <c r="O64" s="379"/>
      <c r="P64" s="379"/>
      <c r="Q64" s="379"/>
      <c r="R64" s="379"/>
      <c r="S64" s="379"/>
      <c r="T64" s="379"/>
      <c r="U64" s="379"/>
      <c r="V64" s="378"/>
      <c r="W64" s="378"/>
      <c r="X64" s="378"/>
      <c r="Y64" s="379"/>
      <c r="Z64" s="379"/>
      <c r="AA64" s="379"/>
      <c r="AB64" s="372"/>
      <c r="AC64" s="373">
        <v>66</v>
      </c>
    </row>
    <row r="65" spans="1:29" ht="12.75" customHeight="1">
      <c r="A65" s="256" t="s">
        <v>406</v>
      </c>
      <c r="B65" s="274" t="s">
        <v>407</v>
      </c>
      <c r="C65" s="385" t="s">
        <v>421</v>
      </c>
      <c r="D65" s="294">
        <f t="shared" si="0"/>
        <v>0</v>
      </c>
      <c r="E65" s="294">
        <f t="shared" si="0"/>
        <v>0</v>
      </c>
      <c r="F65" s="294">
        <f t="shared" si="0"/>
        <v>0</v>
      </c>
      <c r="G65" s="369"/>
      <c r="H65" s="370"/>
      <c r="I65" s="370"/>
      <c r="J65" s="378"/>
      <c r="K65" s="378"/>
      <c r="L65" s="378"/>
      <c r="M65" s="379"/>
      <c r="N65" s="379"/>
      <c r="O65" s="379"/>
      <c r="P65" s="379"/>
      <c r="Q65" s="379"/>
      <c r="R65" s="379"/>
      <c r="S65" s="379"/>
      <c r="T65" s="379"/>
      <c r="U65" s="379"/>
      <c r="V65" s="378"/>
      <c r="W65" s="378"/>
      <c r="X65" s="378"/>
      <c r="Y65" s="379"/>
      <c r="Z65" s="379"/>
      <c r="AA65" s="379"/>
      <c r="AB65" s="372"/>
      <c r="AC65" s="373">
        <v>67</v>
      </c>
    </row>
    <row r="66" spans="1:29" ht="12.75" customHeight="1">
      <c r="A66" s="256" t="s">
        <v>408</v>
      </c>
      <c r="B66" s="274" t="s">
        <v>409</v>
      </c>
      <c r="C66" s="385" t="s">
        <v>423</v>
      </c>
      <c r="D66" s="294">
        <f t="shared" si="0"/>
        <v>0</v>
      </c>
      <c r="E66" s="294">
        <f t="shared" si="0"/>
        <v>0</v>
      </c>
      <c r="F66" s="294">
        <f t="shared" si="0"/>
        <v>0</v>
      </c>
      <c r="G66" s="369"/>
      <c r="H66" s="370"/>
      <c r="I66" s="370"/>
      <c r="J66" s="378"/>
      <c r="K66" s="378"/>
      <c r="L66" s="378"/>
      <c r="M66" s="379"/>
      <c r="N66" s="379"/>
      <c r="O66" s="379"/>
      <c r="P66" s="379"/>
      <c r="Q66" s="379"/>
      <c r="R66" s="379"/>
      <c r="S66" s="379"/>
      <c r="T66" s="379"/>
      <c r="U66" s="379"/>
      <c r="V66" s="378"/>
      <c r="W66" s="378"/>
      <c r="X66" s="378"/>
      <c r="Y66" s="379"/>
      <c r="Z66" s="379"/>
      <c r="AA66" s="379"/>
      <c r="AB66" s="372"/>
      <c r="AC66" s="373">
        <v>68</v>
      </c>
    </row>
    <row r="67" spans="1:29" ht="12.75" customHeight="1">
      <c r="A67" s="256" t="s">
        <v>411</v>
      </c>
      <c r="B67" s="274" t="s">
        <v>412</v>
      </c>
      <c r="C67" s="385" t="s">
        <v>425</v>
      </c>
      <c r="D67" s="294">
        <f t="shared" si="0"/>
        <v>0</v>
      </c>
      <c r="E67" s="294">
        <f t="shared" si="0"/>
        <v>0</v>
      </c>
      <c r="F67" s="294">
        <f t="shared" si="0"/>
        <v>0</v>
      </c>
      <c r="G67" s="369"/>
      <c r="H67" s="370"/>
      <c r="I67" s="370"/>
      <c r="J67" s="378"/>
      <c r="K67" s="378"/>
      <c r="L67" s="378"/>
      <c r="M67" s="379"/>
      <c r="N67" s="379"/>
      <c r="O67" s="379"/>
      <c r="P67" s="379"/>
      <c r="Q67" s="379"/>
      <c r="R67" s="379"/>
      <c r="S67" s="379"/>
      <c r="T67" s="379"/>
      <c r="U67" s="379"/>
      <c r="V67" s="378"/>
      <c r="W67" s="378"/>
      <c r="X67" s="378"/>
      <c r="Y67" s="379"/>
      <c r="Z67" s="379"/>
      <c r="AA67" s="379"/>
      <c r="AB67" s="372"/>
      <c r="AC67" s="373">
        <v>69</v>
      </c>
    </row>
    <row r="68" spans="1:62" ht="12.75" customHeight="1">
      <c r="A68" s="256" t="s">
        <v>414</v>
      </c>
      <c r="B68" s="282" t="s">
        <v>415</v>
      </c>
      <c r="C68" s="389" t="s">
        <v>427</v>
      </c>
      <c r="D68" s="294">
        <f t="shared" si="0"/>
        <v>0</v>
      </c>
      <c r="E68" s="294">
        <v>0</v>
      </c>
      <c r="F68" s="294">
        <v>0</v>
      </c>
      <c r="G68" s="369"/>
      <c r="H68" s="370"/>
      <c r="I68" s="370"/>
      <c r="J68" s="390"/>
      <c r="K68" s="390"/>
      <c r="L68" s="390"/>
      <c r="M68" s="391"/>
      <c r="N68" s="391"/>
      <c r="O68" s="391"/>
      <c r="P68" s="391"/>
      <c r="Q68" s="391"/>
      <c r="R68" s="391"/>
      <c r="S68" s="391"/>
      <c r="T68" s="391"/>
      <c r="U68" s="391"/>
      <c r="V68" s="390"/>
      <c r="W68" s="390"/>
      <c r="X68" s="390"/>
      <c r="Y68" s="391"/>
      <c r="Z68" s="391"/>
      <c r="AA68" s="391"/>
      <c r="AB68" s="372"/>
      <c r="AC68" s="373">
        <v>70</v>
      </c>
      <c r="AH68" s="350" t="s">
        <v>459</v>
      </c>
      <c r="AL68" s="350" t="s">
        <v>460</v>
      </c>
      <c r="AP68" s="350" t="s">
        <v>461</v>
      </c>
      <c r="AT68" s="350" t="s">
        <v>462</v>
      </c>
      <c r="AX68" s="350" t="s">
        <v>463</v>
      </c>
      <c r="BB68" s="350" t="s">
        <v>464</v>
      </c>
      <c r="BF68" s="350" t="s">
        <v>465</v>
      </c>
      <c r="BJ68" s="350" t="s">
        <v>466</v>
      </c>
    </row>
    <row r="69" spans="1:63" s="351" customFormat="1" ht="12.75" customHeight="1">
      <c r="A69" s="292" t="s">
        <v>159</v>
      </c>
      <c r="B69" s="293" t="s">
        <v>417</v>
      </c>
      <c r="C69" s="400"/>
      <c r="D69" s="294">
        <f aca="true" t="shared" si="1" ref="D69:AA69">SUM(D5:D68)-SUM(D41:D43)</f>
        <v>75644</v>
      </c>
      <c r="E69" s="294">
        <v>61047</v>
      </c>
      <c r="F69" s="294">
        <v>24733</v>
      </c>
      <c r="G69" s="294">
        <f t="shared" si="1"/>
        <v>24836</v>
      </c>
      <c r="H69" s="294">
        <f t="shared" si="1"/>
        <v>15600</v>
      </c>
      <c r="I69" s="294">
        <f t="shared" si="1"/>
        <v>9236</v>
      </c>
      <c r="J69" s="294">
        <f t="shared" si="1"/>
        <v>4077</v>
      </c>
      <c r="K69" s="294">
        <f t="shared" si="1"/>
        <v>3212</v>
      </c>
      <c r="L69" s="294">
        <f t="shared" si="1"/>
        <v>865</v>
      </c>
      <c r="M69" s="294">
        <f t="shared" si="1"/>
        <v>12387</v>
      </c>
      <c r="N69" s="294">
        <f t="shared" si="1"/>
        <v>11472</v>
      </c>
      <c r="O69" s="294">
        <v>915</v>
      </c>
      <c r="P69" s="294">
        <f>SUM(P5:P68)-SUM(P41:P43)</f>
        <v>16908</v>
      </c>
      <c r="Q69" s="294">
        <f t="shared" si="1"/>
        <v>13378</v>
      </c>
      <c r="R69" s="294">
        <f t="shared" si="1"/>
        <v>3530</v>
      </c>
      <c r="S69" s="294">
        <f t="shared" si="1"/>
        <v>0</v>
      </c>
      <c r="T69" s="294">
        <f t="shared" si="1"/>
        <v>0</v>
      </c>
      <c r="U69" s="294">
        <f t="shared" si="1"/>
        <v>0</v>
      </c>
      <c r="V69" s="294">
        <f t="shared" si="1"/>
        <v>17436</v>
      </c>
      <c r="W69" s="294">
        <f t="shared" si="1"/>
        <v>17436</v>
      </c>
      <c r="X69" s="294">
        <f t="shared" si="1"/>
        <v>10187</v>
      </c>
      <c r="Y69" s="294">
        <f t="shared" si="1"/>
        <v>0</v>
      </c>
      <c r="Z69" s="294">
        <f t="shared" si="1"/>
        <v>0</v>
      </c>
      <c r="AA69" s="294">
        <f t="shared" si="1"/>
        <v>0</v>
      </c>
      <c r="AB69" s="372"/>
      <c r="AC69" s="352"/>
      <c r="AD69" s="352"/>
      <c r="AE69" s="352"/>
      <c r="AF69" s="350">
        <f>+'[1]1.1.mell._ÖnkMérleg2012'!C90</f>
        <v>60895</v>
      </c>
      <c r="AG69" s="350">
        <f>+'[1]1.1.mell._ÖnkMérleg2012'!D90</f>
        <v>121200</v>
      </c>
      <c r="AH69" s="350">
        <f>+'[1]1.1.mell._ÖnkMérleg2012'!E90</f>
        <v>72297</v>
      </c>
      <c r="AI69" s="350">
        <f>+'[1]1.1.mell._ÖnkMérleg2012'!F90</f>
        <v>22713</v>
      </c>
      <c r="AJ69" s="350">
        <f>+'[1]1.1.mell._ÖnkMérleg2012'!C91</f>
        <v>17321</v>
      </c>
      <c r="AK69" s="350">
        <f>+'[1]1.1.mell._ÖnkMérleg2012'!D91</f>
        <v>24064</v>
      </c>
      <c r="AL69" s="350">
        <f>+'[1]1.1.mell._ÖnkMérleg2012'!E91</f>
        <v>15289</v>
      </c>
      <c r="AM69" s="350">
        <f>+'[1]1.1.mell._ÖnkMérleg2012'!F91</f>
        <v>6871</v>
      </c>
      <c r="AN69" s="350">
        <f>+'[1]1.1.mell._ÖnkMérleg2012'!C92</f>
        <v>220093</v>
      </c>
      <c r="AO69" s="350">
        <f>+'[1]1.1.mell._ÖnkMérleg2012'!D92</f>
        <v>193708</v>
      </c>
      <c r="AP69" s="350">
        <f>+'[1]1.1.mell._ÖnkMérleg2012'!E92</f>
        <v>180214</v>
      </c>
      <c r="AQ69" s="350">
        <f>+'[1]1.1.mell._ÖnkMérleg2012'!F92</f>
        <v>184273</v>
      </c>
      <c r="AR69" s="350">
        <f>+'[1]1.1.mell._ÖnkMérleg2012'!C96-'[1]1.1.mell._ÖnkMérleg2012'!C97</f>
        <v>294345</v>
      </c>
      <c r="AS69" s="350">
        <f>+'[1]1.1.mell._ÖnkMérleg2012'!D96-'[1]1.1.mell._ÖnkMérleg2012'!D97</f>
        <v>294295</v>
      </c>
      <c r="AT69" s="350">
        <f>+'[1]1.1.mell._ÖnkMérleg2012'!E96-'[1]1.1.mell._ÖnkMérleg2012'!E97</f>
        <v>196055</v>
      </c>
      <c r="AU69" s="350">
        <f>+'[1]1.1.mell._ÖnkMérleg2012'!F96-'[1]1.1.mell._ÖnkMérleg2012'!F97</f>
        <v>146611</v>
      </c>
      <c r="AV69" s="350">
        <f>+'[1]1.1.mell._ÖnkMérleg2012'!C103</f>
        <v>9120</v>
      </c>
      <c r="AW69" s="350">
        <f>+'[1]1.1.mell._ÖnkMérleg2012'!D103</f>
        <v>9120</v>
      </c>
      <c r="AX69" s="350">
        <f>+'[1]1.1.mell._ÖnkMérleg2012'!E103</f>
        <v>81066</v>
      </c>
      <c r="AY69" s="350">
        <f>+'[1]1.1.mell._ÖnkMérleg2012'!F103</f>
        <v>0</v>
      </c>
      <c r="AZ69" s="350">
        <f>+'[1]1.1.mell._ÖnkMérleg2012'!C104</f>
        <v>100430</v>
      </c>
      <c r="BA69" s="350">
        <f>+'[1]1.1.mell._ÖnkMérleg2012'!D104</f>
        <v>101230</v>
      </c>
      <c r="BB69" s="350">
        <f>+'[1]1.1.mell._ÖnkMérleg2012'!E104</f>
        <v>49884</v>
      </c>
      <c r="BC69" s="350">
        <f>+'[1]1.1.mell._ÖnkMérleg2012'!F104</f>
        <v>0</v>
      </c>
      <c r="BD69" s="350">
        <f>+'[1]1.1.mell._ÖnkMérleg2012'!C106+'[1]1.1.mell._ÖnkMérleg2012'!C107+'[1]1.1.mell._ÖnkMérleg2012'!C108</f>
        <v>0</v>
      </c>
      <c r="BE69" s="350">
        <f>+'[1]1.1.mell._ÖnkMérleg2012'!D106+'[1]1.1.mell._ÖnkMérleg2012'!D107+'[1]1.1.mell._ÖnkMérleg2012'!D108</f>
        <v>0</v>
      </c>
      <c r="BF69" s="350">
        <f>+'[1]1.1.mell._ÖnkMérleg2012'!E106+'[1]1.1.mell._ÖnkMérleg2012'!E107+'[1]1.1.mell._ÖnkMérleg2012'!E108</f>
        <v>0</v>
      </c>
      <c r="BG69" s="350">
        <f>+'[1]1.1.mell._ÖnkMérleg2012'!F106+'[1]1.1.mell._ÖnkMérleg2012'!F107+'[1]1.1.mell._ÖnkMérleg2012'!F108</f>
        <v>0</v>
      </c>
      <c r="BH69" s="350">
        <f>+'[1]1.1.mell._ÖnkMérleg2012'!C109-'[1]1.1.mell._ÖnkMérleg2012'!C110</f>
        <v>67871</v>
      </c>
      <c r="BI69" s="350">
        <f>+'[1]1.1.mell._ÖnkMérleg2012'!D109-'[1]1.1.mell._ÖnkMérleg2012'!D110</f>
        <v>72559</v>
      </c>
      <c r="BJ69" s="350">
        <f>+'[1]1.1.mell._ÖnkMérleg2012'!E109-'[1]1.1.mell._ÖnkMérleg2012'!E110</f>
        <v>4688</v>
      </c>
      <c r="BK69" s="350">
        <f>+'[1]1.1.mell._ÖnkMérleg2012'!F109-'[1]1.1.mell._ÖnkMérleg2012'!F110</f>
        <v>0</v>
      </c>
    </row>
    <row r="70" spans="1:63" ht="12.75" customHeight="1">
      <c r="A70" s="295"/>
      <c r="B70" s="296"/>
      <c r="C70" s="401"/>
      <c r="D70" s="294"/>
      <c r="E70" s="294"/>
      <c r="F70" s="329"/>
      <c r="G70" s="402"/>
      <c r="H70" s="403"/>
      <c r="I70" s="403"/>
      <c r="J70" s="404"/>
      <c r="K70" s="404"/>
      <c r="L70" s="404"/>
      <c r="M70" s="403"/>
      <c r="N70" s="403"/>
      <c r="O70" s="403"/>
      <c r="P70" s="403"/>
      <c r="Q70" s="403"/>
      <c r="R70" s="403"/>
      <c r="S70" s="403"/>
      <c r="T70" s="403"/>
      <c r="U70" s="403"/>
      <c r="V70" s="404"/>
      <c r="W70" s="404"/>
      <c r="X70" s="404"/>
      <c r="Y70" s="403"/>
      <c r="Z70" s="403"/>
      <c r="AA70" s="403"/>
      <c r="AB70" s="372"/>
      <c r="AF70" s="350" t="e">
        <f>+AF69-#REF!</f>
        <v>#REF!</v>
      </c>
      <c r="AG70" s="350">
        <f>+AG69-G69</f>
        <v>96364</v>
      </c>
      <c r="AH70" s="350">
        <f>+AH69-H69</f>
        <v>56697</v>
      </c>
      <c r="AI70" s="350">
        <f>+AI69-I69</f>
        <v>13477</v>
      </c>
      <c r="AJ70" s="350" t="e">
        <f>+AJ69-#REF!</f>
        <v>#REF!</v>
      </c>
      <c r="AK70" s="350">
        <f>+AK69-J69</f>
        <v>19987</v>
      </c>
      <c r="AL70" s="350">
        <f>+AL69-K69</f>
        <v>12077</v>
      </c>
      <c r="AM70" s="350">
        <f>+AM69-L69</f>
        <v>6006</v>
      </c>
      <c r="AN70" s="350" t="e">
        <f>+AN69-#REF!</f>
        <v>#REF!</v>
      </c>
      <c r="AO70" s="350">
        <f>+AO69-M69</f>
        <v>181321</v>
      </c>
      <c r="AP70" s="350">
        <f>+AP69-N69</f>
        <v>168742</v>
      </c>
      <c r="AQ70" s="350">
        <f>+AQ69-O69</f>
        <v>183358</v>
      </c>
      <c r="AR70" s="350" t="e">
        <f>+AR69-#REF!</f>
        <v>#REF!</v>
      </c>
      <c r="AS70" s="350">
        <f>+AS69-P69</f>
        <v>277387</v>
      </c>
      <c r="AT70" s="350">
        <f>+AT69-Q69</f>
        <v>182677</v>
      </c>
      <c r="AU70" s="350">
        <f>+AU69-R69</f>
        <v>143081</v>
      </c>
      <c r="AV70" s="350" t="e">
        <f>+AV69-#REF!</f>
        <v>#REF!</v>
      </c>
      <c r="AW70" s="350">
        <f>+AW69-S69</f>
        <v>9120</v>
      </c>
      <c r="AX70" s="350">
        <f>+AX69-T69</f>
        <v>81066</v>
      </c>
      <c r="AY70" s="350">
        <f>+AY69-U69</f>
        <v>0</v>
      </c>
      <c r="AZ70" s="350" t="e">
        <f>+AZ69-#REF!</f>
        <v>#REF!</v>
      </c>
      <c r="BA70" s="350">
        <f>+BA69-V69</f>
        <v>83794</v>
      </c>
      <c r="BB70" s="350">
        <f>+BB69-W69</f>
        <v>32448</v>
      </c>
      <c r="BC70" s="350">
        <f>+BC69-X69</f>
        <v>-10187</v>
      </c>
      <c r="BD70" s="350" t="e">
        <f>+BD69-#REF!</f>
        <v>#REF!</v>
      </c>
      <c r="BE70" s="350" t="e">
        <f>+BE69-#REF!</f>
        <v>#REF!</v>
      </c>
      <c r="BF70" s="350" t="e">
        <f>+BF69-#REF!</f>
        <v>#REF!</v>
      </c>
      <c r="BG70" s="350" t="e">
        <f>+BG69-#REF!</f>
        <v>#REF!</v>
      </c>
      <c r="BH70" s="350" t="e">
        <f>+BH69-#REF!</f>
        <v>#REF!</v>
      </c>
      <c r="BI70" s="350">
        <f>+BI69-Y69</f>
        <v>72559</v>
      </c>
      <c r="BJ70" s="350">
        <f>+BJ69-Z69</f>
        <v>4688</v>
      </c>
      <c r="BK70" s="350">
        <f>+BK69-AA69</f>
        <v>0</v>
      </c>
    </row>
    <row r="71" spans="1:31" s="392" customFormat="1" ht="12.75" customHeight="1">
      <c r="A71" s="297" t="s">
        <v>234</v>
      </c>
      <c r="B71" s="298" t="s">
        <v>420</v>
      </c>
      <c r="C71" s="405" t="s">
        <v>431</v>
      </c>
      <c r="D71" s="294">
        <v>3023</v>
      </c>
      <c r="E71" s="294">
        <v>3023</v>
      </c>
      <c r="F71" s="294">
        <v>0</v>
      </c>
      <c r="G71" s="406">
        <v>3023</v>
      </c>
      <c r="H71" s="407">
        <v>3023</v>
      </c>
      <c r="I71" s="407"/>
      <c r="J71" s="408"/>
      <c r="K71" s="408"/>
      <c r="L71" s="408"/>
      <c r="M71" s="407"/>
      <c r="N71" s="407"/>
      <c r="O71" s="407"/>
      <c r="P71" s="407"/>
      <c r="Q71" s="407"/>
      <c r="R71" s="407"/>
      <c r="S71" s="407"/>
      <c r="T71" s="407"/>
      <c r="U71" s="407"/>
      <c r="V71" s="408"/>
      <c r="W71" s="408"/>
      <c r="X71" s="408"/>
      <c r="Y71" s="407"/>
      <c r="Z71" s="407"/>
      <c r="AA71" s="407"/>
      <c r="AB71" s="388"/>
      <c r="AC71" s="373">
        <v>71</v>
      </c>
      <c r="AD71" s="373"/>
      <c r="AE71" s="373"/>
    </row>
    <row r="72" spans="1:59" s="376" customFormat="1" ht="12.75" customHeight="1">
      <c r="A72" s="256" t="s">
        <v>237</v>
      </c>
      <c r="B72" s="257" t="s">
        <v>422</v>
      </c>
      <c r="C72" s="377" t="s">
        <v>433</v>
      </c>
      <c r="D72" s="294">
        <f aca="true" t="shared" si="2" ref="D72:F78">G72+J72+M72+P72+S72+V72+Y72</f>
        <v>0</v>
      </c>
      <c r="E72" s="294">
        <f t="shared" si="2"/>
        <v>0</v>
      </c>
      <c r="F72" s="294">
        <f t="shared" si="2"/>
        <v>0</v>
      </c>
      <c r="G72" s="409"/>
      <c r="H72" s="379"/>
      <c r="I72" s="379"/>
      <c r="J72" s="378"/>
      <c r="K72" s="378"/>
      <c r="L72" s="378"/>
      <c r="M72" s="379"/>
      <c r="N72" s="379"/>
      <c r="O72" s="379"/>
      <c r="P72" s="379"/>
      <c r="Q72" s="379"/>
      <c r="R72" s="379"/>
      <c r="S72" s="379"/>
      <c r="T72" s="379"/>
      <c r="U72" s="379"/>
      <c r="V72" s="378"/>
      <c r="W72" s="378"/>
      <c r="X72" s="378"/>
      <c r="Y72" s="379"/>
      <c r="Z72" s="379"/>
      <c r="AA72" s="379"/>
      <c r="AB72" s="372"/>
      <c r="AC72" s="373">
        <v>72</v>
      </c>
      <c r="AD72" s="374"/>
      <c r="AE72" s="374"/>
      <c r="AF72" s="375"/>
      <c r="AG72" s="375"/>
      <c r="AH72" s="375"/>
      <c r="AI72" s="375"/>
      <c r="AJ72" s="375"/>
      <c r="AK72" s="375"/>
      <c r="AL72" s="375"/>
      <c r="AM72" s="375"/>
      <c r="AN72" s="375"/>
      <c r="AO72" s="375"/>
      <c r="AP72" s="375"/>
      <c r="AQ72" s="375"/>
      <c r="AR72" s="375"/>
      <c r="AS72" s="375"/>
      <c r="AT72" s="375"/>
      <c r="AU72" s="375"/>
      <c r="AV72" s="375"/>
      <c r="AW72" s="375"/>
      <c r="AX72" s="375"/>
      <c r="AY72" s="375"/>
      <c r="AZ72" s="375"/>
      <c r="BA72" s="375"/>
      <c r="BB72" s="375"/>
      <c r="BC72" s="375"/>
      <c r="BD72" s="375"/>
      <c r="BE72" s="375"/>
      <c r="BF72" s="375"/>
      <c r="BG72" s="375"/>
    </row>
    <row r="73" spans="1:59" s="376" customFormat="1" ht="12.75" customHeight="1">
      <c r="A73" s="256" t="s">
        <v>240</v>
      </c>
      <c r="B73" s="257" t="s">
        <v>424</v>
      </c>
      <c r="C73" s="377" t="s">
        <v>435</v>
      </c>
      <c r="D73" s="294">
        <v>0</v>
      </c>
      <c r="E73" s="294">
        <v>0</v>
      </c>
      <c r="F73" s="294">
        <f t="shared" si="2"/>
        <v>0</v>
      </c>
      <c r="G73" s="409"/>
      <c r="H73" s="379"/>
      <c r="I73" s="379"/>
      <c r="J73" s="378"/>
      <c r="K73" s="378"/>
      <c r="L73" s="378"/>
      <c r="M73" s="379"/>
      <c r="N73" s="379"/>
      <c r="O73" s="379"/>
      <c r="P73" s="379"/>
      <c r="Q73" s="379"/>
      <c r="R73" s="379"/>
      <c r="S73" s="379"/>
      <c r="T73" s="379"/>
      <c r="U73" s="379"/>
      <c r="V73" s="378"/>
      <c r="W73" s="378"/>
      <c r="X73" s="378"/>
      <c r="Y73" s="379"/>
      <c r="Z73" s="379"/>
      <c r="AA73" s="379"/>
      <c r="AB73" s="372"/>
      <c r="AC73" s="373">
        <v>73</v>
      </c>
      <c r="AD73" s="374"/>
      <c r="AE73" s="374"/>
      <c r="AF73" s="375"/>
      <c r="AG73" s="375"/>
      <c r="AH73" s="375"/>
      <c r="AI73" s="375"/>
      <c r="AJ73" s="375"/>
      <c r="AK73" s="375"/>
      <c r="AL73" s="375"/>
      <c r="AM73" s="375"/>
      <c r="AN73" s="375"/>
      <c r="AO73" s="375"/>
      <c r="AP73" s="375"/>
      <c r="AQ73" s="375"/>
      <c r="AR73" s="375"/>
      <c r="AS73" s="375"/>
      <c r="AT73" s="375"/>
      <c r="AU73" s="375"/>
      <c r="AV73" s="375"/>
      <c r="AW73" s="375"/>
      <c r="AX73" s="375"/>
      <c r="AY73" s="375"/>
      <c r="AZ73" s="375"/>
      <c r="BA73" s="375"/>
      <c r="BB73" s="375"/>
      <c r="BC73" s="375"/>
      <c r="BD73" s="375"/>
      <c r="BE73" s="375"/>
      <c r="BF73" s="375"/>
      <c r="BG73" s="375"/>
    </row>
    <row r="74" spans="1:31" s="392" customFormat="1" ht="12.75" customHeight="1">
      <c r="A74" s="256" t="s">
        <v>243</v>
      </c>
      <c r="B74" s="274" t="s">
        <v>426</v>
      </c>
      <c r="C74" s="385" t="s">
        <v>437</v>
      </c>
      <c r="D74" s="294">
        <f t="shared" si="2"/>
        <v>0</v>
      </c>
      <c r="E74" s="294">
        <f t="shared" si="2"/>
        <v>0</v>
      </c>
      <c r="F74" s="294">
        <f t="shared" si="2"/>
        <v>0</v>
      </c>
      <c r="G74" s="409"/>
      <c r="H74" s="379"/>
      <c r="I74" s="379"/>
      <c r="J74" s="378"/>
      <c r="K74" s="378"/>
      <c r="L74" s="378"/>
      <c r="M74" s="379"/>
      <c r="N74" s="379"/>
      <c r="O74" s="379"/>
      <c r="P74" s="379"/>
      <c r="Q74" s="379"/>
      <c r="R74" s="379"/>
      <c r="S74" s="379"/>
      <c r="T74" s="379"/>
      <c r="U74" s="379"/>
      <c r="V74" s="378"/>
      <c r="W74" s="378"/>
      <c r="X74" s="378"/>
      <c r="Y74" s="379"/>
      <c r="Z74" s="379"/>
      <c r="AA74" s="379"/>
      <c r="AB74" s="372"/>
      <c r="AC74" s="373">
        <v>75</v>
      </c>
      <c r="AD74" s="373"/>
      <c r="AE74" s="373"/>
    </row>
    <row r="75" spans="1:31" s="392" customFormat="1" ht="12.75" customHeight="1">
      <c r="A75" s="256" t="s">
        <v>246</v>
      </c>
      <c r="B75" s="274" t="s">
        <v>428</v>
      </c>
      <c r="C75" s="385" t="s">
        <v>438</v>
      </c>
      <c r="D75" s="294">
        <f t="shared" si="2"/>
        <v>0</v>
      </c>
      <c r="E75" s="294">
        <f t="shared" si="2"/>
        <v>0</v>
      </c>
      <c r="F75" s="294">
        <f t="shared" si="2"/>
        <v>0</v>
      </c>
      <c r="G75" s="409"/>
      <c r="H75" s="379"/>
      <c r="I75" s="379"/>
      <c r="J75" s="378"/>
      <c r="K75" s="378"/>
      <c r="L75" s="378"/>
      <c r="M75" s="379"/>
      <c r="N75" s="379"/>
      <c r="O75" s="379"/>
      <c r="P75" s="379"/>
      <c r="Q75" s="379"/>
      <c r="R75" s="379"/>
      <c r="S75" s="379"/>
      <c r="T75" s="379"/>
      <c r="U75" s="379"/>
      <c r="V75" s="378"/>
      <c r="W75" s="378"/>
      <c r="X75" s="378"/>
      <c r="Y75" s="379"/>
      <c r="Z75" s="379"/>
      <c r="AA75" s="379"/>
      <c r="AB75" s="372"/>
      <c r="AC75" s="373">
        <v>76</v>
      </c>
      <c r="AD75" s="373"/>
      <c r="AE75" s="373"/>
    </row>
    <row r="76" spans="1:31" s="392" customFormat="1" ht="12.75" customHeight="1">
      <c r="A76" s="256" t="s">
        <v>249</v>
      </c>
      <c r="B76" s="274" t="s">
        <v>429</v>
      </c>
      <c r="C76" s="385" t="s">
        <v>440</v>
      </c>
      <c r="D76" s="294">
        <f t="shared" si="2"/>
        <v>0</v>
      </c>
      <c r="E76" s="294">
        <f t="shared" si="2"/>
        <v>0</v>
      </c>
      <c r="F76" s="294">
        <f t="shared" si="2"/>
        <v>0</v>
      </c>
      <c r="G76" s="409"/>
      <c r="H76" s="379"/>
      <c r="I76" s="379"/>
      <c r="J76" s="378"/>
      <c r="K76" s="378"/>
      <c r="L76" s="378"/>
      <c r="M76" s="379"/>
      <c r="N76" s="379"/>
      <c r="O76" s="379"/>
      <c r="P76" s="379"/>
      <c r="Q76" s="379"/>
      <c r="R76" s="379"/>
      <c r="S76" s="379"/>
      <c r="T76" s="379"/>
      <c r="U76" s="379"/>
      <c r="V76" s="378"/>
      <c r="W76" s="378"/>
      <c r="X76" s="378"/>
      <c r="Y76" s="379"/>
      <c r="Z76" s="379"/>
      <c r="AA76" s="379"/>
      <c r="AB76" s="372"/>
      <c r="AC76" s="373">
        <v>77</v>
      </c>
      <c r="AD76" s="373"/>
      <c r="AE76" s="373"/>
    </row>
    <row r="77" spans="1:29" ht="12.75" customHeight="1">
      <c r="A77" s="256" t="s">
        <v>252</v>
      </c>
      <c r="B77" s="274" t="s">
        <v>430</v>
      </c>
      <c r="C77" s="385" t="s">
        <v>443</v>
      </c>
      <c r="D77" s="294">
        <f t="shared" si="2"/>
        <v>0</v>
      </c>
      <c r="E77" s="294">
        <f t="shared" si="2"/>
        <v>0</v>
      </c>
      <c r="F77" s="294">
        <f t="shared" si="2"/>
        <v>0</v>
      </c>
      <c r="G77" s="409"/>
      <c r="H77" s="379"/>
      <c r="I77" s="379"/>
      <c r="J77" s="378"/>
      <c r="K77" s="378"/>
      <c r="L77" s="378"/>
      <c r="M77" s="379"/>
      <c r="N77" s="379"/>
      <c r="O77" s="379"/>
      <c r="P77" s="379"/>
      <c r="Q77" s="379"/>
      <c r="R77" s="379"/>
      <c r="S77" s="379"/>
      <c r="T77" s="379"/>
      <c r="U77" s="379"/>
      <c r="V77" s="378"/>
      <c r="W77" s="378"/>
      <c r="X77" s="378"/>
      <c r="Y77" s="379"/>
      <c r="Z77" s="379"/>
      <c r="AA77" s="379"/>
      <c r="AB77" s="372"/>
      <c r="AC77" s="373">
        <v>79</v>
      </c>
    </row>
    <row r="78" spans="1:29" ht="12.75" customHeight="1">
      <c r="A78" s="256" t="s">
        <v>255</v>
      </c>
      <c r="B78" s="316" t="s">
        <v>432</v>
      </c>
      <c r="C78" s="410" t="s">
        <v>444</v>
      </c>
      <c r="D78" s="294">
        <f t="shared" si="2"/>
        <v>0</v>
      </c>
      <c r="E78" s="294">
        <f t="shared" si="2"/>
        <v>0</v>
      </c>
      <c r="F78" s="294">
        <f t="shared" si="2"/>
        <v>0</v>
      </c>
      <c r="G78" s="411"/>
      <c r="H78" s="412"/>
      <c r="I78" s="412"/>
      <c r="J78" s="413"/>
      <c r="K78" s="413"/>
      <c r="L78" s="413"/>
      <c r="M78" s="412"/>
      <c r="N78" s="412"/>
      <c r="O78" s="412"/>
      <c r="P78" s="412"/>
      <c r="Q78" s="412"/>
      <c r="R78" s="412"/>
      <c r="S78" s="412"/>
      <c r="T78" s="412"/>
      <c r="U78" s="412"/>
      <c r="V78" s="413"/>
      <c r="W78" s="413"/>
      <c r="X78" s="413"/>
      <c r="Y78" s="412"/>
      <c r="Z78" s="412"/>
      <c r="AA78" s="412"/>
      <c r="AB78" s="372"/>
      <c r="AC78" s="373">
        <v>80</v>
      </c>
    </row>
    <row r="79" spans="1:63" s="351" customFormat="1" ht="12.75" customHeight="1">
      <c r="A79" s="292" t="s">
        <v>79</v>
      </c>
      <c r="B79" s="293" t="s">
        <v>434</v>
      </c>
      <c r="C79" s="400"/>
      <c r="D79" s="294">
        <f aca="true" t="shared" si="3" ref="D79:AA79">SUM(D71:D78)</f>
        <v>3023</v>
      </c>
      <c r="E79" s="294">
        <f t="shared" si="3"/>
        <v>3023</v>
      </c>
      <c r="F79" s="294">
        <f t="shared" si="3"/>
        <v>0</v>
      </c>
      <c r="G79" s="294">
        <f t="shared" si="3"/>
        <v>3023</v>
      </c>
      <c r="H79" s="294">
        <v>3023</v>
      </c>
      <c r="I79" s="294">
        <f t="shared" si="3"/>
        <v>0</v>
      </c>
      <c r="J79" s="294">
        <f t="shared" si="3"/>
        <v>0</v>
      </c>
      <c r="K79" s="294">
        <f t="shared" si="3"/>
        <v>0</v>
      </c>
      <c r="L79" s="294">
        <f t="shared" si="3"/>
        <v>0</v>
      </c>
      <c r="M79" s="294">
        <f t="shared" si="3"/>
        <v>0</v>
      </c>
      <c r="N79" s="294">
        <f t="shared" si="3"/>
        <v>0</v>
      </c>
      <c r="O79" s="294">
        <f t="shared" si="3"/>
        <v>0</v>
      </c>
      <c r="P79" s="294">
        <f t="shared" si="3"/>
        <v>0</v>
      </c>
      <c r="Q79" s="294">
        <f t="shared" si="3"/>
        <v>0</v>
      </c>
      <c r="R79" s="294">
        <f t="shared" si="3"/>
        <v>0</v>
      </c>
      <c r="S79" s="294">
        <f t="shared" si="3"/>
        <v>0</v>
      </c>
      <c r="T79" s="294">
        <f t="shared" si="3"/>
        <v>0</v>
      </c>
      <c r="U79" s="294">
        <f t="shared" si="3"/>
        <v>0</v>
      </c>
      <c r="V79" s="294">
        <f t="shared" si="3"/>
        <v>0</v>
      </c>
      <c r="W79" s="294">
        <f t="shared" si="3"/>
        <v>0</v>
      </c>
      <c r="X79" s="294">
        <f t="shared" si="3"/>
        <v>0</v>
      </c>
      <c r="Y79" s="294">
        <f t="shared" si="3"/>
        <v>0</v>
      </c>
      <c r="Z79" s="294">
        <f t="shared" si="3"/>
        <v>0</v>
      </c>
      <c r="AA79" s="294">
        <f t="shared" si="3"/>
        <v>0</v>
      </c>
      <c r="AB79" s="372"/>
      <c r="AC79" s="352"/>
      <c r="AD79" s="352"/>
      <c r="AE79" s="352"/>
      <c r="AF79" s="350">
        <f>+'[1]1.2.mell._PHMérleg2012'!C90</f>
        <v>143504</v>
      </c>
      <c r="AG79" s="350">
        <f>+'[1]1.2.mell._PHMérleg2012'!D90</f>
        <v>144065</v>
      </c>
      <c r="AH79" s="350">
        <f>+'[1]1.2.mell._PHMérleg2012'!E90</f>
        <v>71159</v>
      </c>
      <c r="AI79" s="350">
        <f>+'[1]1.2.mell._PHMérleg2012'!F90</f>
        <v>62838</v>
      </c>
      <c r="AJ79" s="350">
        <f>+'[1]1.2.mell._PHMérleg2012'!C91</f>
        <v>36350</v>
      </c>
      <c r="AK79" s="350">
        <f>+'[1]1.2.mell._PHMérleg2012'!D91</f>
        <v>36501</v>
      </c>
      <c r="AL79" s="350">
        <f>+'[1]1.2.mell._PHMérleg2012'!E91</f>
        <v>18158</v>
      </c>
      <c r="AM79" s="350">
        <f>+'[1]1.2.mell._PHMérleg2012'!F91</f>
        <v>16043</v>
      </c>
      <c r="AN79" s="350">
        <f>+'[1]1.2.mell._PHMérleg2012'!C92</f>
        <v>100727</v>
      </c>
      <c r="AO79" s="350">
        <f>+'[1]1.2.mell._PHMérleg2012'!D92</f>
        <v>90647</v>
      </c>
      <c r="AP79" s="350">
        <f>+'[1]1.2.mell._PHMérleg2012'!E92</f>
        <v>39551</v>
      </c>
      <c r="AQ79" s="350">
        <f>+'[1]1.2.mell._PHMérleg2012'!F92</f>
        <v>59315</v>
      </c>
      <c r="AR79" s="350">
        <f>+'[1]1.2.mell._PHMérleg2012'!C95+'[1]1.2.mell._PHMérleg2012'!C96-'[1]1.2.mell._PHMérleg2012'!C97</f>
        <v>10777</v>
      </c>
      <c r="AS79" s="350">
        <f>+'[1]1.2.mell._PHMérleg2012'!D95+'[1]1.2.mell._PHMérleg2012'!D96-'[1]1.2.mell._PHMérleg2012'!D97</f>
        <v>93842</v>
      </c>
      <c r="AT79" s="350">
        <f>+'[1]1.2.mell._PHMérleg2012'!E95+'[1]1.2.mell._PHMérleg2012'!E96-'[1]1.2.mell._PHMérleg2012'!E97</f>
        <v>66532</v>
      </c>
      <c r="AU79" s="350">
        <f>+'[1]1.2.mell._PHMérleg2012'!F95+'[1]1.2.mell._PHMérleg2012'!F96-'[1]1.2.mell._PHMérleg2012'!F97</f>
        <v>5389</v>
      </c>
      <c r="AV79" s="350">
        <f>+'[1]1.2.mell._PHMérleg2012'!C103</f>
        <v>0</v>
      </c>
      <c r="AW79" s="350">
        <f>+'[1]1.2.mell._PHMérleg2012'!D103</f>
        <v>0</v>
      </c>
      <c r="AX79" s="350">
        <f>+'[1]1.2.mell._PHMérleg2012'!E103</f>
        <v>0</v>
      </c>
      <c r="AY79" s="350">
        <f>+'[1]1.2.mell._PHMérleg2012'!F103</f>
        <v>0</v>
      </c>
      <c r="AZ79" s="350">
        <f>+'[1]1.2.mell._PHMérleg2012'!C104</f>
        <v>25300</v>
      </c>
      <c r="BA79" s="350">
        <f>+'[1]1.2.mell._PHMérleg2012'!D104</f>
        <v>25300</v>
      </c>
      <c r="BB79" s="350">
        <f>+'[1]1.2.mell._PHMérleg2012'!E104</f>
        <v>0</v>
      </c>
      <c r="BC79" s="350">
        <f>+'[1]1.2.mell._PHMérleg2012'!F104</f>
        <v>0</v>
      </c>
      <c r="BD79" s="350">
        <f>+'[1]1.2.mell._PHMérleg2012'!C106+'[1]1.2.mell._PHMérleg2012'!C107+'[1]1.2.mell._PHMérleg2012'!C108</f>
        <v>0</v>
      </c>
      <c r="BE79" s="350">
        <f>+'[1]1.2.mell._PHMérleg2012'!D106+'[1]1.2.mell._PHMérleg2012'!D107+'[1]1.2.mell._PHMérleg2012'!D108</f>
        <v>0</v>
      </c>
      <c r="BF79" s="350">
        <f>+'[1]1.2.mell._PHMérleg2012'!E106+'[1]1.2.mell._PHMérleg2012'!E107+'[1]1.2.mell._PHMérleg2012'!E108</f>
        <v>0</v>
      </c>
      <c r="BG79" s="350">
        <f>+'[1]1.2.mell._PHMérleg2012'!F106+'[1]1.2.mell._PHMérleg2012'!F107+'[1]1.2.mell._PHMérleg2012'!F108</f>
        <v>0</v>
      </c>
      <c r="BH79" s="350">
        <f>+'[1]1.2.mell._PHMérleg2012'!C109</f>
        <v>0</v>
      </c>
      <c r="BI79" s="350">
        <f>+'[1]1.2.mell._PHMérleg2012'!D109</f>
        <v>0</v>
      </c>
      <c r="BJ79" s="350">
        <f>+'[1]1.2.mell._PHMérleg2012'!E109</f>
        <v>0</v>
      </c>
      <c r="BK79" s="350">
        <f>+'[1]1.2.mell._PHMérleg2012'!F109</f>
        <v>0</v>
      </c>
    </row>
    <row r="80" spans="1:63" s="351" customFormat="1" ht="12.75" customHeight="1">
      <c r="A80" s="318"/>
      <c r="B80" s="319"/>
      <c r="C80" s="414"/>
      <c r="D80" s="294"/>
      <c r="E80" s="294"/>
      <c r="F80" s="294"/>
      <c r="G80" s="415"/>
      <c r="H80" s="416"/>
      <c r="I80" s="416"/>
      <c r="J80" s="417"/>
      <c r="K80" s="417"/>
      <c r="L80" s="417"/>
      <c r="M80" s="416"/>
      <c r="N80" s="416"/>
      <c r="O80" s="416"/>
      <c r="P80" s="416"/>
      <c r="Q80" s="416"/>
      <c r="R80" s="416"/>
      <c r="S80" s="416"/>
      <c r="T80" s="416"/>
      <c r="U80" s="416"/>
      <c r="V80" s="417"/>
      <c r="W80" s="417"/>
      <c r="X80" s="417"/>
      <c r="Y80" s="416"/>
      <c r="Z80" s="416"/>
      <c r="AA80" s="416"/>
      <c r="AB80" s="372"/>
      <c r="AC80" s="352"/>
      <c r="AD80" s="352"/>
      <c r="AE80" s="352"/>
      <c r="AF80" s="350" t="e">
        <f>+AF79-#REF!</f>
        <v>#REF!</v>
      </c>
      <c r="AG80" s="350">
        <f>+AG79-G79</f>
        <v>141042</v>
      </c>
      <c r="AH80" s="350">
        <f>+AH79-H79</f>
        <v>68136</v>
      </c>
      <c r="AI80" s="350">
        <f>+AI79-I79</f>
        <v>62838</v>
      </c>
      <c r="AJ80" s="350" t="e">
        <f>+AJ79-#REF!</f>
        <v>#REF!</v>
      </c>
      <c r="AK80" s="350">
        <f>+AK79-J79</f>
        <v>36501</v>
      </c>
      <c r="AL80" s="350">
        <f>+AL79-K79</f>
        <v>18158</v>
      </c>
      <c r="AM80" s="350">
        <f>+AM79-L79</f>
        <v>16043</v>
      </c>
      <c r="AN80" s="350" t="e">
        <f>+AN79-#REF!</f>
        <v>#REF!</v>
      </c>
      <c r="AO80" s="350">
        <f>+AO79-M79</f>
        <v>90647</v>
      </c>
      <c r="AP80" s="350">
        <f>+AP79-N79</f>
        <v>39551</v>
      </c>
      <c r="AQ80" s="350">
        <f>+AQ79-O79</f>
        <v>59315</v>
      </c>
      <c r="AR80" s="350" t="e">
        <f>+AR79-#REF!</f>
        <v>#REF!</v>
      </c>
      <c r="AS80" s="350">
        <f>+AS79-P79</f>
        <v>93842</v>
      </c>
      <c r="AT80" s="350">
        <f>+AT79-Q79</f>
        <v>66532</v>
      </c>
      <c r="AU80" s="350">
        <f>+AU79-R79</f>
        <v>5389</v>
      </c>
      <c r="AV80" s="350" t="e">
        <f>+AV79-#REF!</f>
        <v>#REF!</v>
      </c>
      <c r="AW80" s="350">
        <f>+AW79-S79</f>
        <v>0</v>
      </c>
      <c r="AX80" s="350">
        <f>+AX79-T79</f>
        <v>0</v>
      </c>
      <c r="AY80" s="350">
        <f>+AY79-U79</f>
        <v>0</v>
      </c>
      <c r="AZ80" s="350" t="e">
        <f>+AZ79-#REF!</f>
        <v>#REF!</v>
      </c>
      <c r="BA80" s="350">
        <f>+BA79-V79</f>
        <v>25300</v>
      </c>
      <c r="BB80" s="350">
        <f>+BB79-W79</f>
        <v>0</v>
      </c>
      <c r="BC80" s="350">
        <f>+BC79-X79</f>
        <v>0</v>
      </c>
      <c r="BD80" s="350" t="e">
        <f>+BD79-#REF!</f>
        <v>#REF!</v>
      </c>
      <c r="BE80" s="350" t="e">
        <f>+BE79-#REF!</f>
        <v>#REF!</v>
      </c>
      <c r="BF80" s="350" t="e">
        <f>+BF79-#REF!</f>
        <v>#REF!</v>
      </c>
      <c r="BG80" s="350" t="e">
        <f>+BG79-#REF!</f>
        <v>#REF!</v>
      </c>
      <c r="BH80" s="350" t="e">
        <f>+BH79-#REF!</f>
        <v>#REF!</v>
      </c>
      <c r="BI80" s="350">
        <f>+BI79-Y79</f>
        <v>0</v>
      </c>
      <c r="BJ80" s="350">
        <f>+BJ79-Z79</f>
        <v>0</v>
      </c>
      <c r="BK80" s="350">
        <f>+BK79-AA79</f>
        <v>0</v>
      </c>
    </row>
    <row r="81" spans="1:63" s="351" customFormat="1" ht="12.75" customHeight="1">
      <c r="A81" s="292" t="s">
        <v>85</v>
      </c>
      <c r="B81" s="319" t="s">
        <v>436</v>
      </c>
      <c r="C81" s="414"/>
      <c r="D81" s="294">
        <f>G81+J81+M81+P81+S81+V81+Y81</f>
        <v>0</v>
      </c>
      <c r="E81" s="294">
        <f>H81+K81+N81+Q81+T81+W81+Z81</f>
        <v>0</v>
      </c>
      <c r="F81" s="294">
        <f>I81+L81+O81+R81+U81+X81+AA81</f>
        <v>0</v>
      </c>
      <c r="G81" s="415"/>
      <c r="H81" s="416"/>
      <c r="I81" s="416"/>
      <c r="J81" s="417"/>
      <c r="K81" s="417"/>
      <c r="L81" s="417"/>
      <c r="M81" s="416"/>
      <c r="N81" s="416"/>
      <c r="O81" s="416"/>
      <c r="P81" s="416"/>
      <c r="Q81" s="416"/>
      <c r="R81" s="416"/>
      <c r="S81" s="416"/>
      <c r="T81" s="416"/>
      <c r="U81" s="416"/>
      <c r="V81" s="417"/>
      <c r="W81" s="417"/>
      <c r="X81" s="417"/>
      <c r="Y81" s="416"/>
      <c r="Z81" s="416"/>
      <c r="AA81" s="416"/>
      <c r="AB81" s="372"/>
      <c r="AC81" s="352">
        <v>86</v>
      </c>
      <c r="AD81" s="352"/>
      <c r="AE81" s="352"/>
      <c r="AF81" s="350">
        <f>+'[1]1.3.mell._EJKMérleg2012'!C90</f>
        <v>207930</v>
      </c>
      <c r="AG81" s="350">
        <f>+'[1]1.3.mell._EJKMérleg2012'!D90</f>
        <v>210217</v>
      </c>
      <c r="AH81" s="350">
        <f>+'[1]1.3.mell._EJKMérleg2012'!E90</f>
        <v>114916</v>
      </c>
      <c r="AI81" s="350">
        <f>+'[1]1.3.mell._EJKMérleg2012'!F90</f>
        <v>54852</v>
      </c>
      <c r="AJ81" s="350">
        <f>+'[1]1.3.mell._EJKMérleg2012'!C91</f>
        <v>55167</v>
      </c>
      <c r="AK81" s="350">
        <f>+'[1]1.3.mell._EJKMérleg2012'!D91</f>
        <v>55785</v>
      </c>
      <c r="AL81" s="350">
        <f>+'[1]1.3.mell._EJKMérleg2012'!E91</f>
        <v>29313</v>
      </c>
      <c r="AM81" s="350">
        <f>+'[1]1.3.mell._EJKMérleg2012'!F91</f>
        <v>13571</v>
      </c>
      <c r="AN81" s="350">
        <f>+'[1]1.3.mell._EJKMérleg2012'!C92</f>
        <v>81749</v>
      </c>
      <c r="AO81" s="350">
        <f>+'[1]1.3.mell._EJKMérleg2012'!D92</f>
        <v>73574</v>
      </c>
      <c r="AP81" s="350">
        <f>+'[1]1.3.mell._EJKMérleg2012'!E92</f>
        <v>52387</v>
      </c>
      <c r="AQ81" s="350">
        <f>+'[1]1.3.mell._EJKMérleg2012'!F92</f>
        <v>3610</v>
      </c>
      <c r="AR81" s="350">
        <f>+'[1]1.3.mell._EJKMérleg2012'!C95+'[1]1.3.mell._EJKMérleg2012'!C96</f>
        <v>4368</v>
      </c>
      <c r="AS81" s="350">
        <f>+'[1]1.3.mell._EJKMérleg2012'!D95+'[1]1.3.mell._EJKMérleg2012'!D96</f>
        <v>10653</v>
      </c>
      <c r="AT81" s="350">
        <f>+'[1]1.3.mell._EJKMérleg2012'!E95+'[1]1.3.mell._EJKMérleg2012'!E96</f>
        <v>11316</v>
      </c>
      <c r="AU81" s="350">
        <f>+'[1]1.3.mell._EJKMérleg2012'!F95+'[1]1.3.mell._EJKMérleg2012'!F96</f>
        <v>0</v>
      </c>
      <c r="AV81" s="350">
        <f>+'[1]1.3.mell._EJKMérleg2012'!C103</f>
        <v>0</v>
      </c>
      <c r="AW81" s="350">
        <f>+'[1]1.3.mell._EJKMérleg2012'!D103</f>
        <v>0</v>
      </c>
      <c r="AX81" s="350">
        <f>+'[1]1.3.mell._EJKMérleg2012'!E103</f>
        <v>0</v>
      </c>
      <c r="AY81" s="350">
        <f>+'[1]1.3.mell._EJKMérleg2012'!F103</f>
        <v>0</v>
      </c>
      <c r="AZ81" s="350">
        <f>+'[1]1.3.mell._EJKMérleg2012'!C104</f>
        <v>2800</v>
      </c>
      <c r="BA81" s="350">
        <f>+'[1]1.3.mell._EJKMérleg2012'!D104</f>
        <v>2800</v>
      </c>
      <c r="BB81" s="350">
        <f>+'[1]1.3.mell._EJKMérleg2012'!E104</f>
        <v>1626</v>
      </c>
      <c r="BC81" s="350">
        <f>+'[1]1.3.mell._EJKMérleg2012'!F104</f>
        <v>0</v>
      </c>
      <c r="BD81" s="350">
        <f>+'[1]1.3.mell._EJKMérleg2012'!C106+'[1]1.3.mell._EJKMérleg2012'!C107+'[1]1.3.mell._EJKMérleg2012'!C108</f>
        <v>0</v>
      </c>
      <c r="BE81" s="350">
        <f>+'[1]1.3.mell._EJKMérleg2012'!D106+'[1]1.3.mell._EJKMérleg2012'!D107+'[1]1.3.mell._EJKMérleg2012'!D108</f>
        <v>0</v>
      </c>
      <c r="BF81" s="350">
        <f>+'[1]1.3.mell._EJKMérleg2012'!E106+'[1]1.3.mell._EJKMérleg2012'!E107+'[1]1.3.mell._EJKMérleg2012'!E108</f>
        <v>0</v>
      </c>
      <c r="BG81" s="350">
        <f>+'[1]1.3.mell._EJKMérleg2012'!F106+'[1]1.3.mell._EJKMérleg2012'!F107+'[1]1.3.mell._EJKMérleg2012'!F108</f>
        <v>0</v>
      </c>
      <c r="BH81" s="350">
        <f>+'[1]1.3.mell._EJKMérleg2012'!C109</f>
        <v>0</v>
      </c>
      <c r="BI81" s="350">
        <f>+'[1]1.3.mell._EJKMérleg2012'!D109</f>
        <v>0</v>
      </c>
      <c r="BJ81" s="350">
        <f>+'[1]1.3.mell._EJKMérleg2012'!E109</f>
        <v>0</v>
      </c>
      <c r="BK81" s="350">
        <f>+'[1]1.3.mell._EJKMérleg2012'!F109</f>
        <v>0</v>
      </c>
    </row>
    <row r="82" spans="1:63" s="351" customFormat="1" ht="12.75" customHeight="1">
      <c r="A82" s="318"/>
      <c r="B82" s="319"/>
      <c r="C82" s="414"/>
      <c r="D82" s="294"/>
      <c r="E82" s="294"/>
      <c r="F82" s="294"/>
      <c r="G82" s="415"/>
      <c r="H82" s="416"/>
      <c r="I82" s="416"/>
      <c r="J82" s="417"/>
      <c r="K82" s="417"/>
      <c r="L82" s="417"/>
      <c r="M82" s="416"/>
      <c r="N82" s="416"/>
      <c r="O82" s="416"/>
      <c r="P82" s="416"/>
      <c r="Q82" s="416"/>
      <c r="R82" s="416"/>
      <c r="S82" s="416"/>
      <c r="T82" s="416"/>
      <c r="U82" s="416"/>
      <c r="V82" s="417"/>
      <c r="W82" s="417"/>
      <c r="X82" s="417"/>
      <c r="Y82" s="416"/>
      <c r="Z82" s="416"/>
      <c r="AA82" s="416"/>
      <c r="AB82" s="372"/>
      <c r="AC82" s="352"/>
      <c r="AD82" s="352"/>
      <c r="AE82" s="352"/>
      <c r="AF82" s="350" t="e">
        <f>+AF81-#REF!</f>
        <v>#REF!</v>
      </c>
      <c r="AG82" s="350">
        <f>+AG81-G81</f>
        <v>210217</v>
      </c>
      <c r="AH82" s="350">
        <f>+AH81-H81</f>
        <v>114916</v>
      </c>
      <c r="AI82" s="350">
        <f>+AI81-I81</f>
        <v>54852</v>
      </c>
      <c r="AJ82" s="350" t="e">
        <f>+AJ81-#REF!</f>
        <v>#REF!</v>
      </c>
      <c r="AK82" s="350">
        <f>+AK81-J81</f>
        <v>55785</v>
      </c>
      <c r="AL82" s="350">
        <f>+AL81-K81</f>
        <v>29313</v>
      </c>
      <c r="AM82" s="350">
        <f>+AM81-L81</f>
        <v>13571</v>
      </c>
      <c r="AN82" s="350" t="e">
        <f>+AN81-#REF!</f>
        <v>#REF!</v>
      </c>
      <c r="AO82" s="350">
        <f>+AO81-M81</f>
        <v>73574</v>
      </c>
      <c r="AP82" s="350">
        <f>+AP81-N81</f>
        <v>52387</v>
      </c>
      <c r="AQ82" s="350">
        <f>+AQ81-O81</f>
        <v>3610</v>
      </c>
      <c r="AR82" s="350" t="e">
        <f>+AR81-#REF!</f>
        <v>#REF!</v>
      </c>
      <c r="AS82" s="350">
        <f>+AS81-P81</f>
        <v>10653</v>
      </c>
      <c r="AT82" s="350">
        <f>+AT81-Q81</f>
        <v>11316</v>
      </c>
      <c r="AU82" s="350">
        <f>+AU81-R81</f>
        <v>0</v>
      </c>
      <c r="AV82" s="350" t="e">
        <f>+AV81-#REF!</f>
        <v>#REF!</v>
      </c>
      <c r="AW82" s="350">
        <f>+AW81-S81</f>
        <v>0</v>
      </c>
      <c r="AX82" s="350">
        <f>+AX81-T81</f>
        <v>0</v>
      </c>
      <c r="AY82" s="350">
        <f>+AY81-U81</f>
        <v>0</v>
      </c>
      <c r="AZ82" s="350" t="e">
        <f>+AZ81-#REF!</f>
        <v>#REF!</v>
      </c>
      <c r="BA82" s="350">
        <f>+BA81-V81</f>
        <v>2800</v>
      </c>
      <c r="BB82" s="350">
        <f>+BB81-W81</f>
        <v>1626</v>
      </c>
      <c r="BC82" s="350">
        <f>+BC81-X81</f>
        <v>0</v>
      </c>
      <c r="BD82" s="350" t="e">
        <f>+BD81-#REF!</f>
        <v>#REF!</v>
      </c>
      <c r="BE82" s="350" t="e">
        <f>+BE81-#REF!</f>
        <v>#REF!</v>
      </c>
      <c r="BF82" s="350" t="e">
        <f>+BF81-#REF!</f>
        <v>#REF!</v>
      </c>
      <c r="BG82" s="350" t="e">
        <f>+BG81-#REF!</f>
        <v>#REF!</v>
      </c>
      <c r="BH82" s="350" t="e">
        <f>+BH81-#REF!</f>
        <v>#REF!</v>
      </c>
      <c r="BI82" s="350">
        <f>+BI81-Y81</f>
        <v>0</v>
      </c>
      <c r="BJ82" s="350">
        <f>+BJ81-Z81</f>
        <v>0</v>
      </c>
      <c r="BK82" s="350">
        <f>+BK81-AA81</f>
        <v>0</v>
      </c>
    </row>
    <row r="83" spans="1:63" s="351" customFormat="1" ht="12.75" customHeight="1">
      <c r="A83" s="292" t="s">
        <v>99</v>
      </c>
      <c r="B83" s="319" t="s">
        <v>439</v>
      </c>
      <c r="C83" s="414"/>
      <c r="D83" s="294">
        <f>G83+J83+M83+P83+S83+V83+Y83</f>
        <v>0</v>
      </c>
      <c r="E83" s="294">
        <f>H83+K83+N83+Q83+T83+W83+Z83</f>
        <v>0</v>
      </c>
      <c r="F83" s="294">
        <f>I83+L83+O83+R83+U83+X83+AA83</f>
        <v>0</v>
      </c>
      <c r="G83" s="415"/>
      <c r="H83" s="416"/>
      <c r="I83" s="416"/>
      <c r="J83" s="417"/>
      <c r="K83" s="417"/>
      <c r="L83" s="417"/>
      <c r="M83" s="416"/>
      <c r="N83" s="416"/>
      <c r="O83" s="416"/>
      <c r="P83" s="416"/>
      <c r="Q83" s="416"/>
      <c r="R83" s="416"/>
      <c r="S83" s="416"/>
      <c r="T83" s="416"/>
      <c r="U83" s="416"/>
      <c r="V83" s="417"/>
      <c r="W83" s="417"/>
      <c r="X83" s="417"/>
      <c r="Y83" s="416"/>
      <c r="Z83" s="416"/>
      <c r="AA83" s="416"/>
      <c r="AB83" s="372"/>
      <c r="AC83" s="352">
        <v>87</v>
      </c>
      <c r="AD83" s="352"/>
      <c r="AE83" s="352"/>
      <c r="AF83" s="350">
        <f>+'[1]1.4.mell._HVNOIMérleg2012'!C90</f>
        <v>367042</v>
      </c>
      <c r="AG83" s="350">
        <f>+'[1]1.4.mell._HVNOIMérleg2012'!D90</f>
        <v>372680</v>
      </c>
      <c r="AH83" s="350">
        <f>+'[1]1.4.mell._HVNOIMérleg2012'!E90</f>
        <v>195120</v>
      </c>
      <c r="AI83" s="350">
        <f>+'[1]1.4.mell._HVNOIMérleg2012'!F90</f>
        <v>204324</v>
      </c>
      <c r="AJ83" s="350">
        <f>+'[1]1.4.mell._HVNOIMérleg2012'!C91</f>
        <v>101289</v>
      </c>
      <c r="AK83" s="350">
        <f>+'[1]1.4.mell._HVNOIMérleg2012'!D91</f>
        <v>102803</v>
      </c>
      <c r="AL83" s="350">
        <f>+'[1]1.4.mell._HVNOIMérleg2012'!E91</f>
        <v>51677</v>
      </c>
      <c r="AM83" s="350">
        <f>+'[1]1.4.mell._HVNOIMérleg2012'!F91</f>
        <v>54994</v>
      </c>
      <c r="AN83" s="350">
        <f>+'[1]1.4.mell._HVNOIMérleg2012'!C92</f>
        <v>313805</v>
      </c>
      <c r="AO83" s="350">
        <f>+'[1]1.4.mell._HVNOIMérleg2012'!D92</f>
        <v>282667</v>
      </c>
      <c r="AP83" s="350">
        <f>+'[1]1.4.mell._HVNOIMérleg2012'!E92</f>
        <v>110127</v>
      </c>
      <c r="AQ83" s="350">
        <f>+'[1]1.4.mell._HVNOIMérleg2012'!F92</f>
        <v>150093</v>
      </c>
      <c r="AR83" s="350">
        <f>+'[1]1.4.mell._HVNOIMérleg2012'!C95+'[1]1.4.mell._HVNOIMérleg2012'!C96</f>
        <v>11500</v>
      </c>
      <c r="AS83" s="350">
        <f>+'[1]1.4.mell._HVNOIMérleg2012'!D95+'[1]1.4.mell._HVNOIMérleg2012'!D96</f>
        <v>81316</v>
      </c>
      <c r="AT83" s="350">
        <f>+'[1]1.4.mell._HVNOIMérleg2012'!E95+'[1]1.4.mell._HVNOIMérleg2012'!E96</f>
        <v>70657</v>
      </c>
      <c r="AU83" s="350">
        <f>+'[1]1.4.mell._HVNOIMérleg2012'!F95+'[1]1.4.mell._HVNOIMérleg2012'!F96</f>
        <v>11500</v>
      </c>
      <c r="AV83" s="350">
        <f>+'[1]1.4.mell._HVNOIMérleg2012'!C103</f>
        <v>0</v>
      </c>
      <c r="AW83" s="350">
        <f>+'[1]1.4.mell._HVNOIMérleg2012'!D103</f>
        <v>0</v>
      </c>
      <c r="AX83" s="350">
        <f>+'[1]1.4.mell._HVNOIMérleg2012'!E103</f>
        <v>0</v>
      </c>
      <c r="AY83" s="350">
        <f>+'[1]1.4.mell._HVNOIMérleg2012'!F103</f>
        <v>0</v>
      </c>
      <c r="AZ83" s="350">
        <f>+'[1]1.4.mell._HVNOIMérleg2012'!C104</f>
        <v>0</v>
      </c>
      <c r="BA83" s="350">
        <f>+'[1]1.4.mell._HVNOIMérleg2012'!D104</f>
        <v>0</v>
      </c>
      <c r="BB83" s="350">
        <f>+'[1]1.4.mell._HVNOIMérleg2012'!E104</f>
        <v>0</v>
      </c>
      <c r="BC83" s="350">
        <f>+'[1]1.4.mell._HVNOIMérleg2012'!F104</f>
        <v>0</v>
      </c>
      <c r="BD83" s="350">
        <f>+'[1]1.4.mell._HVNOIMérleg2012'!C106+'[1]1.4.mell._HVNOIMérleg2012'!C107+'[1]1.4.mell._HVNOIMérleg2012'!C108</f>
        <v>0</v>
      </c>
      <c r="BE83" s="350">
        <f>+'[1]1.4.mell._HVNOIMérleg2012'!D106+'[1]1.4.mell._HVNOIMérleg2012'!D107+'[1]1.4.mell._HVNOIMérleg2012'!D108</f>
        <v>0</v>
      </c>
      <c r="BF83" s="350">
        <f>+'[1]1.4.mell._HVNOIMérleg2012'!E106+'[1]1.4.mell._HVNOIMérleg2012'!E107+'[1]1.4.mell._HVNOIMérleg2012'!E108</f>
        <v>0</v>
      </c>
      <c r="BG83" s="350">
        <f>+'[1]1.4.mell._HVNOIMérleg2012'!F106+'[1]1.4.mell._HVNOIMérleg2012'!F107+'[1]1.4.mell._HVNOIMérleg2012'!F108</f>
        <v>0</v>
      </c>
      <c r="BH83" s="350">
        <f>+'[1]1.4.mell._HVNOIMérleg2012'!C109</f>
        <v>0</v>
      </c>
      <c r="BI83" s="350">
        <f>+'[1]1.4.mell._HVNOIMérleg2012'!D109</f>
        <v>0</v>
      </c>
      <c r="BJ83" s="350">
        <f>+'[1]1.4.mell._HVNOIMérleg2012'!E109</f>
        <v>0</v>
      </c>
      <c r="BK83" s="350">
        <f>+'[1]1.4.mell._HVNOIMérleg2012'!F109</f>
        <v>0</v>
      </c>
    </row>
    <row r="84" spans="1:75" s="351" customFormat="1" ht="12.75" customHeight="1">
      <c r="A84" s="318"/>
      <c r="B84" s="319"/>
      <c r="C84" s="414"/>
      <c r="D84" s="294"/>
      <c r="E84" s="294"/>
      <c r="F84" s="294"/>
      <c r="G84" s="415"/>
      <c r="H84" s="416"/>
      <c r="I84" s="416"/>
      <c r="J84" s="417"/>
      <c r="K84" s="417"/>
      <c r="L84" s="417"/>
      <c r="M84" s="416"/>
      <c r="N84" s="416"/>
      <c r="O84" s="416"/>
      <c r="P84" s="416"/>
      <c r="Q84" s="416"/>
      <c r="R84" s="416"/>
      <c r="S84" s="416"/>
      <c r="T84" s="416"/>
      <c r="U84" s="416"/>
      <c r="V84" s="417"/>
      <c r="W84" s="417"/>
      <c r="X84" s="417"/>
      <c r="Y84" s="416"/>
      <c r="Z84" s="416"/>
      <c r="AA84" s="416"/>
      <c r="AB84" s="372"/>
      <c r="AC84" s="352"/>
      <c r="AD84" s="352"/>
      <c r="AE84" s="352"/>
      <c r="AF84" s="350" t="e">
        <f>+AF83-#REF!</f>
        <v>#REF!</v>
      </c>
      <c r="AG84" s="350">
        <f>+AG83-G83</f>
        <v>372680</v>
      </c>
      <c r="AH84" s="350">
        <f>+AH83-H83</f>
        <v>195120</v>
      </c>
      <c r="AI84" s="350">
        <f>+AI83-I83</f>
        <v>204324</v>
      </c>
      <c r="AJ84" s="350" t="e">
        <f>+AJ83-#REF!</f>
        <v>#REF!</v>
      </c>
      <c r="AK84" s="350">
        <f>+AK83-J83</f>
        <v>102803</v>
      </c>
      <c r="AL84" s="350">
        <f>+AL83-K83</f>
        <v>51677</v>
      </c>
      <c r="AM84" s="350">
        <f>+AM83-L83</f>
        <v>54994</v>
      </c>
      <c r="AN84" s="350" t="e">
        <f>+AN83-#REF!</f>
        <v>#REF!</v>
      </c>
      <c r="AO84" s="350">
        <f>+AO83-M83</f>
        <v>282667</v>
      </c>
      <c r="AP84" s="350">
        <f>+AP83-N83</f>
        <v>110127</v>
      </c>
      <c r="AQ84" s="350">
        <f>+AQ83-O83</f>
        <v>150093</v>
      </c>
      <c r="AR84" s="350" t="e">
        <f>+AR83-#REF!</f>
        <v>#REF!</v>
      </c>
      <c r="AS84" s="350">
        <f>+AS83-P83</f>
        <v>81316</v>
      </c>
      <c r="AT84" s="350">
        <f>+AT83-Q83</f>
        <v>70657</v>
      </c>
      <c r="AU84" s="350">
        <f>+AU83-R83</f>
        <v>11500</v>
      </c>
      <c r="AV84" s="350" t="e">
        <f>+AV83-#REF!</f>
        <v>#REF!</v>
      </c>
      <c r="AW84" s="350">
        <f>+AW83-S83</f>
        <v>0</v>
      </c>
      <c r="AX84" s="350">
        <f>+AX83-T83</f>
        <v>0</v>
      </c>
      <c r="AY84" s="350">
        <f>+AY83-U83</f>
        <v>0</v>
      </c>
      <c r="AZ84" s="350" t="e">
        <f>+AZ83-#REF!</f>
        <v>#REF!</v>
      </c>
      <c r="BA84" s="350">
        <f>+BA83-V83</f>
        <v>0</v>
      </c>
      <c r="BB84" s="350">
        <f>+BB83-W83</f>
        <v>0</v>
      </c>
      <c r="BC84" s="350">
        <f>+BC83-X83</f>
        <v>0</v>
      </c>
      <c r="BD84" s="350" t="e">
        <f>+BD83-#REF!</f>
        <v>#REF!</v>
      </c>
      <c r="BE84" s="350" t="e">
        <f>+BE83-#REF!</f>
        <v>#REF!</v>
      </c>
      <c r="BF84" s="350" t="e">
        <f>+BF83-#REF!</f>
        <v>#REF!</v>
      </c>
      <c r="BG84" s="350" t="e">
        <f>+BG83-#REF!</f>
        <v>#REF!</v>
      </c>
      <c r="BH84" s="350" t="e">
        <f>+BH83-#REF!</f>
        <v>#REF!</v>
      </c>
      <c r="BI84" s="350">
        <f>+BI83-Y83</f>
        <v>0</v>
      </c>
      <c r="BJ84" s="350">
        <f>+BJ83-Z83</f>
        <v>0</v>
      </c>
      <c r="BK84" s="350">
        <f>+BK83-AA83</f>
        <v>0</v>
      </c>
      <c r="BM84" s="351">
        <f>+'[1]1.mell._ÖsszMérleg2012'!E122</f>
        <v>1768018</v>
      </c>
      <c r="BN84" s="418"/>
      <c r="BO84" s="350">
        <f>+'[1]1.mell._ÖsszMérleg2012'!E90</f>
        <v>470562</v>
      </c>
      <c r="BP84" s="350">
        <f>+'[1]1.mell._ÖsszMérleg2012'!E91</f>
        <v>118928</v>
      </c>
      <c r="BQ84" s="350">
        <f>+'[1]1.mell._ÖsszMérleg2012'!E92</f>
        <v>391277</v>
      </c>
      <c r="BR84" s="350">
        <f>+'[1]1.mell._ÖsszMérleg2012'!E96+'[1]1.mell._ÖsszMérleg2012'!E117+'[1]1.mell._ÖsszMérleg2012'!E120+'[1]1.mell._ÖsszMérleg2012'!E95</f>
        <v>344560</v>
      </c>
      <c r="BT84" s="350">
        <f>+'[1]1.mell._ÖsszMérleg2012'!E103</f>
        <v>81066</v>
      </c>
      <c r="BU84" s="350">
        <f>+'[1]1.mell._ÖsszMérleg2012'!E104</f>
        <v>51510</v>
      </c>
      <c r="BV84" s="350">
        <f>+'[1]1.mell._ÖsszMérleg2012'!E106+'[1]1.mell._ÖsszMérleg2012'!E107+'[1]1.mell._ÖsszMérleg2012'!E108</f>
        <v>0</v>
      </c>
      <c r="BW84" s="350">
        <f>+'[1]1.mell._ÖsszMérleg2012'!E109+'[1]1.mell._ÖsszMérleg2012'!E121+'[1]1.mell._ÖsszMérleg2012'!E118</f>
        <v>310115</v>
      </c>
    </row>
    <row r="85" spans="1:75" s="351" customFormat="1" ht="12.75" customHeight="1">
      <c r="A85" s="292" t="s">
        <v>107</v>
      </c>
      <c r="B85" s="319" t="s">
        <v>442</v>
      </c>
      <c r="C85" s="414" t="s">
        <v>467</v>
      </c>
      <c r="D85" s="294">
        <f>G85+J85+M85+P85+S85+V85+Y85</f>
        <v>0</v>
      </c>
      <c r="E85" s="294">
        <f>H85+K85+N85+Q85+T85+W85+Z85</f>
        <v>0</v>
      </c>
      <c r="F85" s="294">
        <f>I85+L85+O85+R85+U85+X85+AA85</f>
        <v>0</v>
      </c>
      <c r="G85" s="415"/>
      <c r="H85" s="416"/>
      <c r="I85" s="416"/>
      <c r="J85" s="417"/>
      <c r="K85" s="417"/>
      <c r="L85" s="417"/>
      <c r="M85" s="416"/>
      <c r="N85" s="416"/>
      <c r="O85" s="416"/>
      <c r="P85" s="416"/>
      <c r="Q85" s="416"/>
      <c r="R85" s="416"/>
      <c r="S85" s="416"/>
      <c r="T85" s="416"/>
      <c r="U85" s="416"/>
      <c r="V85" s="417"/>
      <c r="W85" s="417"/>
      <c r="X85" s="417"/>
      <c r="Y85" s="416"/>
      <c r="Z85" s="416"/>
      <c r="AA85" s="416"/>
      <c r="AB85" s="372"/>
      <c r="AC85" s="352">
        <v>81</v>
      </c>
      <c r="AD85" s="352">
        <v>82</v>
      </c>
      <c r="AE85" s="352">
        <v>83</v>
      </c>
      <c r="AF85" s="350">
        <f>+'[1]1.5.mell._HVMKIMérleg2012'!C90</f>
        <v>32367</v>
      </c>
      <c r="AG85" s="350">
        <f>+'[1]1.5.mell._HVMKIMérleg2012'!D90</f>
        <v>34519</v>
      </c>
      <c r="AH85" s="350">
        <f>+'[1]1.5.mell._HVMKIMérleg2012'!E90</f>
        <v>17070</v>
      </c>
      <c r="AI85" s="350">
        <f>+'[1]1.5.mell._HVMKIMérleg2012'!F90</f>
        <v>17124</v>
      </c>
      <c r="AJ85" s="350">
        <f>+'[1]1.5.mell._HVMKIMérleg2012'!C91</f>
        <v>8688</v>
      </c>
      <c r="AK85" s="350">
        <f>+'[1]1.5.mell._HVMKIMérleg2012'!D91</f>
        <v>9172</v>
      </c>
      <c r="AL85" s="350">
        <f>+'[1]1.5.mell._HVMKIMérleg2012'!E91</f>
        <v>4491</v>
      </c>
      <c r="AM85" s="350">
        <f>+'[1]1.5.mell._HVMKIMérleg2012'!F91</f>
        <v>4549</v>
      </c>
      <c r="AN85" s="350">
        <f>+'[1]1.5.mell._HVMKIMérleg2012'!C92</f>
        <v>35527</v>
      </c>
      <c r="AO85" s="350">
        <f>+'[1]1.5.mell._HVMKIMérleg2012'!D92</f>
        <v>33067</v>
      </c>
      <c r="AP85" s="350">
        <f>+'[1]1.5.mell._HVMKIMérleg2012'!E92</f>
        <v>8998</v>
      </c>
      <c r="AQ85" s="350">
        <f>+'[1]1.5.mell._HVMKIMérleg2012'!F92</f>
        <v>27176</v>
      </c>
      <c r="AR85" s="350">
        <f>+'[1]1.5.mell._HVMKIMérleg2012'!C95+'[1]1.5.mell._HVMKIMérleg2012'!C96</f>
        <v>360</v>
      </c>
      <c r="AS85" s="350">
        <f>+'[1]1.5.mell._HVMKIMérleg2012'!D95+'[1]1.5.mell._HVMKIMérleg2012'!D96</f>
        <v>360</v>
      </c>
      <c r="AT85" s="350">
        <f>+'[1]1.5.mell._HVMKIMérleg2012'!E95+'[1]1.5.mell._HVMKIMérleg2012'!E96</f>
        <v>0</v>
      </c>
      <c r="AU85" s="350">
        <f>+'[1]1.5.mell._HVMKIMérleg2012'!F95+'[1]1.5.mell._HVMKIMérleg2012'!F96</f>
        <v>0</v>
      </c>
      <c r="AV85" s="350">
        <f>+'[1]1.5.mell._HVMKIMérleg2012'!C103</f>
        <v>0</v>
      </c>
      <c r="AW85" s="350">
        <f>+'[1]1.5.mell._HVMKIMérleg2012'!D103</f>
        <v>0</v>
      </c>
      <c r="AX85" s="350">
        <f>+'[1]1.5.mell._HVMKIMérleg2012'!E103</f>
        <v>0</v>
      </c>
      <c r="AY85" s="350">
        <f>+'[1]1.5.mell._HVMKIMérleg2012'!F103</f>
        <v>0</v>
      </c>
      <c r="AZ85" s="350">
        <f>+'[1]1.5.mell._HVMKIMérleg2012'!C104</f>
        <v>0</v>
      </c>
      <c r="BA85" s="350">
        <f>+'[1]1.5.mell._HVMKIMérleg2012'!D104</f>
        <v>0</v>
      </c>
      <c r="BB85" s="350">
        <f>+'[1]1.5.mell._HVMKIMérleg2012'!E104</f>
        <v>0</v>
      </c>
      <c r="BC85" s="350">
        <f>+'[1]1.5.mell._HVMKIMérleg2012'!F104</f>
        <v>0</v>
      </c>
      <c r="BD85" s="350">
        <f>+'[1]1.5.mell._HVMKIMérleg2012'!C106+'[1]1.5.mell._HVMKIMérleg2012'!C107+'[1]1.5.mell._HVMKIMérleg2012'!C108</f>
        <v>0</v>
      </c>
      <c r="BE85" s="350">
        <f>+'[1]1.5.mell._HVMKIMérleg2012'!D106+'[1]1.5.mell._HVMKIMérleg2012'!D107+'[1]1.5.mell._HVMKIMérleg2012'!D108</f>
        <v>0</v>
      </c>
      <c r="BF85" s="350">
        <f>+'[1]1.5.mell._HVMKIMérleg2012'!E106+'[1]1.5.mell._HVMKIMérleg2012'!E107+'[1]1.5.mell._HVMKIMérleg2012'!E108</f>
        <v>0</v>
      </c>
      <c r="BG85" s="350">
        <f>+'[1]1.5.mell._HVMKIMérleg2012'!F106+'[1]1.5.mell._HVMKIMérleg2012'!F107+'[1]1.5.mell._HVMKIMérleg2012'!F108</f>
        <v>0</v>
      </c>
      <c r="BH85" s="350">
        <f>+'[1]1.5.mell._HVMKIMérleg2012'!C109</f>
        <v>0</v>
      </c>
      <c r="BI85" s="350">
        <f>+'[1]1.5.mell._HVMKIMérleg2012'!D109</f>
        <v>0</v>
      </c>
      <c r="BJ85" s="350">
        <f>+'[1]1.5.mell._HVMKIMérleg2012'!E109</f>
        <v>0</v>
      </c>
      <c r="BK85" s="350">
        <f>+'[1]1.5.mell._HVMKIMérleg2012'!F109</f>
        <v>0</v>
      </c>
      <c r="BM85" s="351">
        <f>+BM84-E90</f>
        <v>1703948</v>
      </c>
      <c r="BN85" s="418"/>
      <c r="BO85" s="350">
        <f>+BO84-H90</f>
        <v>451939</v>
      </c>
      <c r="BP85" s="350">
        <f>+BP84-K90</f>
        <v>115716</v>
      </c>
      <c r="BQ85" s="350">
        <f>+BQ84-N90</f>
        <v>379805</v>
      </c>
      <c r="BR85" s="350">
        <f>+BR84-Q90</f>
        <v>331182</v>
      </c>
      <c r="BT85" s="350">
        <f>+BT84-T90</f>
        <v>81066</v>
      </c>
      <c r="BU85" s="350">
        <f>+BU84-W90</f>
        <v>34074</v>
      </c>
      <c r="BV85" s="350" t="e">
        <f>+BV84-#REF!</f>
        <v>#REF!</v>
      </c>
      <c r="BW85" s="350">
        <f>+BW84-Z90</f>
        <v>310115</v>
      </c>
    </row>
    <row r="86" spans="1:53" ht="12.75" customHeight="1">
      <c r="A86" s="320"/>
      <c r="B86" s="321"/>
      <c r="C86" s="419"/>
      <c r="D86" s="294"/>
      <c r="E86" s="294"/>
      <c r="F86" s="294"/>
      <c r="G86" s="420"/>
      <c r="H86" s="387"/>
      <c r="I86" s="387"/>
      <c r="J86" s="386"/>
      <c r="K86" s="386"/>
      <c r="L86" s="386"/>
      <c r="M86" s="387"/>
      <c r="N86" s="387"/>
      <c r="O86" s="387"/>
      <c r="P86" s="387"/>
      <c r="Q86" s="387"/>
      <c r="R86" s="387"/>
      <c r="S86" s="387"/>
      <c r="T86" s="387"/>
      <c r="U86" s="387"/>
      <c r="V86" s="386"/>
      <c r="W86" s="386"/>
      <c r="X86" s="386"/>
      <c r="Y86" s="387"/>
      <c r="Z86" s="387"/>
      <c r="AA86" s="387"/>
      <c r="AB86" s="372"/>
      <c r="AP86" s="351"/>
      <c r="AQ86" s="421"/>
      <c r="AR86" s="422"/>
      <c r="AS86" s="352">
        <v>933</v>
      </c>
      <c r="AT86" s="352">
        <v>934</v>
      </c>
      <c r="AU86" s="352">
        <v>935</v>
      </c>
      <c r="AV86" s="352">
        <v>938</v>
      </c>
      <c r="AW86" s="421"/>
      <c r="AX86" s="352">
        <v>946</v>
      </c>
      <c r="AY86" s="352">
        <v>947</v>
      </c>
      <c r="AZ86" s="352">
        <v>949</v>
      </c>
      <c r="BA86" s="352">
        <v>952</v>
      </c>
    </row>
    <row r="87" spans="1:53" s="351" customFormat="1" ht="12.75" customHeight="1">
      <c r="A87" s="318"/>
      <c r="B87" s="327" t="s">
        <v>445</v>
      </c>
      <c r="C87" s="423"/>
      <c r="D87" s="294">
        <f aca="true" t="shared" si="4" ref="D87:F88">G87+J87+M87+P87+S87+V87+Y87</f>
        <v>0</v>
      </c>
      <c r="E87" s="294">
        <f t="shared" si="4"/>
        <v>0</v>
      </c>
      <c r="F87" s="294">
        <f t="shared" si="4"/>
        <v>0</v>
      </c>
      <c r="G87" s="415"/>
      <c r="H87" s="416"/>
      <c r="I87" s="416"/>
      <c r="J87" s="417"/>
      <c r="K87" s="417"/>
      <c r="L87" s="417"/>
      <c r="M87" s="416"/>
      <c r="N87" s="416"/>
      <c r="O87" s="416"/>
      <c r="P87" s="416"/>
      <c r="Q87" s="416"/>
      <c r="R87" s="416"/>
      <c r="S87" s="416"/>
      <c r="T87" s="416"/>
      <c r="U87" s="416"/>
      <c r="V87" s="417"/>
      <c r="W87" s="417"/>
      <c r="X87" s="417"/>
      <c r="Y87" s="416"/>
      <c r="Z87" s="416"/>
      <c r="AA87" s="416"/>
      <c r="AB87" s="372"/>
      <c r="AC87" s="352"/>
      <c r="AD87" s="352"/>
      <c r="AE87" s="352"/>
      <c r="AF87" s="350"/>
      <c r="AG87" s="350">
        <f>+'[1]1.mell._ÖsszMérleg2012'!C117</f>
        <v>0</v>
      </c>
      <c r="AH87" s="350">
        <f>+'[1]1.mell._ÖsszMérleg2012'!D117</f>
        <v>0</v>
      </c>
      <c r="AI87" s="350">
        <f>+'[1]1.mell._ÖsszMérleg2012'!E117</f>
        <v>0</v>
      </c>
      <c r="AJ87" s="350">
        <f>+'[1]1.mell._ÖsszMérleg2012'!F117</f>
        <v>0</v>
      </c>
      <c r="AK87" s="350"/>
      <c r="AL87" s="350"/>
      <c r="AM87" s="350"/>
      <c r="AN87" s="350">
        <f>+'[1]1.mell._ÖsszMérleg2012'!C118</f>
        <v>0</v>
      </c>
      <c r="AO87" s="350">
        <f>+'[1]1.mell._ÖsszMérleg2012'!D118</f>
        <v>0</v>
      </c>
      <c r="AP87" s="350">
        <f>+'[1]1.mell._ÖsszMérleg2012'!E118</f>
        <v>305427</v>
      </c>
      <c r="AQ87" s="350">
        <f>+'[1]1.mell._ÖsszMérleg2012'!F118</f>
        <v>171339</v>
      </c>
      <c r="AR87" s="422"/>
      <c r="AS87" s="352"/>
      <c r="AT87" s="352"/>
      <c r="AU87" s="352"/>
      <c r="AV87" s="352">
        <v>939</v>
      </c>
      <c r="AW87" s="421"/>
      <c r="AX87" s="352"/>
      <c r="AY87" s="352"/>
      <c r="AZ87" s="352">
        <v>950</v>
      </c>
      <c r="BA87" s="352"/>
    </row>
    <row r="88" spans="1:53" s="351" customFormat="1" ht="12.75" customHeight="1">
      <c r="A88" s="318"/>
      <c r="B88" s="327" t="s">
        <v>446</v>
      </c>
      <c r="C88" s="423"/>
      <c r="D88" s="294">
        <f t="shared" si="4"/>
        <v>0</v>
      </c>
      <c r="E88" s="294">
        <f t="shared" si="4"/>
        <v>0</v>
      </c>
      <c r="F88" s="294">
        <f t="shared" si="4"/>
        <v>0</v>
      </c>
      <c r="G88" s="415"/>
      <c r="H88" s="416"/>
      <c r="I88" s="416"/>
      <c r="J88" s="417"/>
      <c r="K88" s="417"/>
      <c r="L88" s="417"/>
      <c r="M88" s="416"/>
      <c r="N88" s="416"/>
      <c r="O88" s="416"/>
      <c r="P88" s="416"/>
      <c r="Q88" s="416"/>
      <c r="R88" s="416"/>
      <c r="S88" s="416"/>
      <c r="T88" s="416"/>
      <c r="U88" s="416"/>
      <c r="V88" s="417"/>
      <c r="W88" s="417"/>
      <c r="X88" s="417"/>
      <c r="Y88" s="416"/>
      <c r="Z88" s="416"/>
      <c r="AA88" s="416"/>
      <c r="AB88" s="372"/>
      <c r="AC88" s="352"/>
      <c r="AD88" s="352"/>
      <c r="AE88" s="352"/>
      <c r="AF88" s="350"/>
      <c r="AG88" s="350">
        <f>+'[1]1.mell._ÖsszMérleg2012'!C120</f>
        <v>33000</v>
      </c>
      <c r="AH88" s="350">
        <f>+'[1]1.mell._ÖsszMérleg2012'!D120</f>
        <v>120259</v>
      </c>
      <c r="AI88" s="350">
        <f>+'[1]1.mell._ÖsszMérleg2012'!E120</f>
        <v>0</v>
      </c>
      <c r="AJ88" s="350">
        <f>+'[1]1.mell._ÖsszMérleg2012'!F120</f>
        <v>13577</v>
      </c>
      <c r="AK88" s="350"/>
      <c r="AL88" s="350"/>
      <c r="AM88" s="350"/>
      <c r="AN88" s="350">
        <f>+'[1]1.mell._ÖsszMérleg2012'!C121</f>
        <v>2064</v>
      </c>
      <c r="AO88" s="350">
        <f>+'[1]1.mell._ÖsszMérleg2012'!D121</f>
        <v>2064</v>
      </c>
      <c r="AP88" s="350">
        <f>+'[1]1.mell._ÖsszMérleg2012'!E121</f>
        <v>0</v>
      </c>
      <c r="AQ88" s="350">
        <f>+'[1]1.mell._ÖsszMérleg2012'!F121</f>
        <v>1949</v>
      </c>
      <c r="AR88" s="422"/>
      <c r="AS88" s="352"/>
      <c r="AT88" s="352"/>
      <c r="AU88" s="352"/>
      <c r="AV88" s="352"/>
      <c r="AW88" s="421"/>
      <c r="AX88" s="352"/>
      <c r="AY88" s="352"/>
      <c r="AZ88" s="350">
        <v>951</v>
      </c>
      <c r="BA88" s="352"/>
    </row>
    <row r="89" spans="1:53" s="351" customFormat="1" ht="12.75" customHeight="1">
      <c r="A89" s="336"/>
      <c r="B89" s="424"/>
      <c r="C89" s="425"/>
      <c r="D89" s="294"/>
      <c r="E89" s="294"/>
      <c r="F89" s="294"/>
      <c r="G89" s="426"/>
      <c r="H89" s="427"/>
      <c r="I89" s="427"/>
      <c r="J89" s="428"/>
      <c r="K89" s="428"/>
      <c r="L89" s="428"/>
      <c r="M89" s="427"/>
      <c r="N89" s="427"/>
      <c r="O89" s="427"/>
      <c r="P89" s="427"/>
      <c r="Q89" s="427"/>
      <c r="R89" s="427"/>
      <c r="S89" s="427"/>
      <c r="T89" s="427"/>
      <c r="U89" s="427"/>
      <c r="V89" s="428"/>
      <c r="W89" s="428"/>
      <c r="X89" s="428"/>
      <c r="Y89" s="427"/>
      <c r="Z89" s="427"/>
      <c r="AA89" s="427"/>
      <c r="AB89" s="372"/>
      <c r="AC89" s="352"/>
      <c r="AD89" s="352"/>
      <c r="AE89" s="352"/>
      <c r="AF89" s="350"/>
      <c r="AG89" s="350" t="e">
        <f>+AG87-#REF!</f>
        <v>#REF!</v>
      </c>
      <c r="AH89" s="350">
        <f aca="true" t="shared" si="5" ref="AH89:AJ90">+AH87-P87</f>
        <v>0</v>
      </c>
      <c r="AI89" s="350">
        <f t="shared" si="5"/>
        <v>0</v>
      </c>
      <c r="AJ89" s="350">
        <f t="shared" si="5"/>
        <v>0</v>
      </c>
      <c r="AK89" s="350"/>
      <c r="AL89" s="350"/>
      <c r="AM89" s="350"/>
      <c r="AN89" s="350" t="e">
        <f>+AN87-#REF!</f>
        <v>#REF!</v>
      </c>
      <c r="AO89" s="350">
        <f aca="true" t="shared" si="6" ref="AO89:AQ90">+AO87-Y87</f>
        <v>0</v>
      </c>
      <c r="AP89" s="350">
        <f t="shared" si="6"/>
        <v>305427</v>
      </c>
      <c r="AQ89" s="350">
        <f t="shared" si="6"/>
        <v>171339</v>
      </c>
      <c r="AR89" s="418"/>
      <c r="AS89" s="350"/>
      <c r="AT89" s="350"/>
      <c r="AU89" s="350"/>
      <c r="AV89" s="350"/>
      <c r="AX89" s="350"/>
      <c r="AY89" s="350"/>
      <c r="AZ89" s="350"/>
      <c r="BA89" s="350"/>
    </row>
    <row r="90" spans="1:43" ht="12.75" customHeight="1">
      <c r="A90" s="338"/>
      <c r="B90" s="339" t="s">
        <v>448</v>
      </c>
      <c r="C90" s="429"/>
      <c r="D90" s="340">
        <f aca="true" t="shared" si="7" ref="D90:AA90">+D69+D79+D81+D83+D85+D87+D88</f>
        <v>78667</v>
      </c>
      <c r="E90" s="340">
        <f>+E69+E79+E81+E83+E85+E87+E88</f>
        <v>64070</v>
      </c>
      <c r="F90" s="340">
        <f t="shared" si="7"/>
        <v>24733</v>
      </c>
      <c r="G90" s="430">
        <f t="shared" si="7"/>
        <v>27859</v>
      </c>
      <c r="H90" s="431">
        <f t="shared" si="7"/>
        <v>18623</v>
      </c>
      <c r="I90" s="431">
        <f t="shared" si="7"/>
        <v>9236</v>
      </c>
      <c r="J90" s="432">
        <f t="shared" si="7"/>
        <v>4077</v>
      </c>
      <c r="K90" s="432">
        <f t="shared" si="7"/>
        <v>3212</v>
      </c>
      <c r="L90" s="432">
        <f t="shared" si="7"/>
        <v>865</v>
      </c>
      <c r="M90" s="431">
        <f t="shared" si="7"/>
        <v>12387</v>
      </c>
      <c r="N90" s="431">
        <f t="shared" si="7"/>
        <v>11472</v>
      </c>
      <c r="O90" s="431">
        <f t="shared" si="7"/>
        <v>915</v>
      </c>
      <c r="P90" s="431">
        <f t="shared" si="7"/>
        <v>16908</v>
      </c>
      <c r="Q90" s="431">
        <f t="shared" si="7"/>
        <v>13378</v>
      </c>
      <c r="R90" s="431">
        <f t="shared" si="7"/>
        <v>3530</v>
      </c>
      <c r="S90" s="431">
        <f t="shared" si="7"/>
        <v>0</v>
      </c>
      <c r="T90" s="431">
        <f t="shared" si="7"/>
        <v>0</v>
      </c>
      <c r="U90" s="431">
        <f t="shared" si="7"/>
        <v>0</v>
      </c>
      <c r="V90" s="432">
        <f t="shared" si="7"/>
        <v>17436</v>
      </c>
      <c r="W90" s="432">
        <f t="shared" si="7"/>
        <v>17436</v>
      </c>
      <c r="X90" s="432">
        <f t="shared" si="7"/>
        <v>10187</v>
      </c>
      <c r="Y90" s="431">
        <f t="shared" si="7"/>
        <v>0</v>
      </c>
      <c r="Z90" s="431">
        <f t="shared" si="7"/>
        <v>0</v>
      </c>
      <c r="AA90" s="431">
        <f t="shared" si="7"/>
        <v>0</v>
      </c>
      <c r="AB90" s="372"/>
      <c r="AG90" s="350" t="e">
        <f>+AG88-#REF!</f>
        <v>#REF!</v>
      </c>
      <c r="AH90" s="350">
        <f t="shared" si="5"/>
        <v>120259</v>
      </c>
      <c r="AI90" s="350">
        <f t="shared" si="5"/>
        <v>0</v>
      </c>
      <c r="AJ90" s="350">
        <f t="shared" si="5"/>
        <v>13577</v>
      </c>
      <c r="AN90" s="350" t="e">
        <f>+AN88-#REF!</f>
        <v>#REF!</v>
      </c>
      <c r="AO90" s="350">
        <f t="shared" si="6"/>
        <v>2064</v>
      </c>
      <c r="AP90" s="350">
        <f t="shared" si="6"/>
        <v>0</v>
      </c>
      <c r="AQ90" s="350">
        <f t="shared" si="6"/>
        <v>1949</v>
      </c>
    </row>
    <row r="91" spans="1:27" ht="12.75">
      <c r="A91" s="353"/>
      <c r="B91" s="354"/>
      <c r="C91" s="354"/>
      <c r="D91" s="433"/>
      <c r="E91" s="354"/>
      <c r="F91" s="434"/>
      <c r="G91" s="354"/>
      <c r="H91" s="354"/>
      <c r="I91" s="354"/>
      <c r="J91" s="354"/>
      <c r="K91" s="354"/>
      <c r="L91" s="354"/>
      <c r="M91" s="354"/>
      <c r="N91" s="354"/>
      <c r="O91" s="354"/>
      <c r="P91" s="354"/>
      <c r="Q91" s="354"/>
      <c r="R91" s="354"/>
      <c r="S91" s="354"/>
      <c r="T91" s="354"/>
      <c r="U91" s="354"/>
      <c r="V91" s="354"/>
      <c r="W91" s="354"/>
      <c r="X91" s="354"/>
      <c r="Y91" s="354"/>
      <c r="Z91" s="354"/>
      <c r="AA91" s="354"/>
    </row>
    <row r="92" spans="1:27" ht="12.75">
      <c r="A92" s="353"/>
      <c r="B92" s="354"/>
      <c r="C92" s="354"/>
      <c r="D92" s="433"/>
      <c r="E92" s="433"/>
      <c r="F92" s="434"/>
      <c r="G92" s="354"/>
      <c r="H92" s="354"/>
      <c r="I92" s="354"/>
      <c r="J92" s="354"/>
      <c r="K92" s="354"/>
      <c r="L92" s="354"/>
      <c r="M92" s="354"/>
      <c r="N92" s="354"/>
      <c r="O92" s="354"/>
      <c r="P92" s="354"/>
      <c r="Q92" s="354"/>
      <c r="R92" s="354"/>
      <c r="S92" s="354"/>
      <c r="T92" s="354"/>
      <c r="U92" s="354"/>
      <c r="V92" s="354"/>
      <c r="W92" s="354"/>
      <c r="X92" s="354"/>
      <c r="Y92" s="354"/>
      <c r="Z92" s="354"/>
      <c r="AA92" s="354"/>
    </row>
    <row r="93" spans="1:27" ht="12.75">
      <c r="A93" s="353"/>
      <c r="B93" s="354"/>
      <c r="C93" s="354"/>
      <c r="D93" s="433"/>
      <c r="E93" s="433"/>
      <c r="F93" s="434"/>
      <c r="G93" s="354"/>
      <c r="H93" s="354"/>
      <c r="I93" s="354"/>
      <c r="J93" s="354"/>
      <c r="K93" s="354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4"/>
      <c r="W93" s="354"/>
      <c r="X93" s="354"/>
      <c r="Y93" s="354"/>
      <c r="Z93" s="354"/>
      <c r="AA93" s="354"/>
    </row>
    <row r="94" spans="1:53" ht="12.75">
      <c r="A94" s="353"/>
      <c r="B94" s="354"/>
      <c r="C94" s="354"/>
      <c r="D94" s="433"/>
      <c r="E94" s="433"/>
      <c r="F94" s="434"/>
      <c r="G94" s="354"/>
      <c r="H94" s="354"/>
      <c r="I94" s="354"/>
      <c r="J94" s="354"/>
      <c r="K94" s="354"/>
      <c r="L94" s="354"/>
      <c r="M94" s="354"/>
      <c r="N94" s="354"/>
      <c r="O94" s="354"/>
      <c r="P94" s="354"/>
      <c r="Q94" s="354"/>
      <c r="R94" s="354"/>
      <c r="S94" s="354"/>
      <c r="T94" s="354"/>
      <c r="U94" s="354"/>
      <c r="V94" s="354"/>
      <c r="W94" s="354"/>
      <c r="X94" s="354"/>
      <c r="Y94" s="354"/>
      <c r="Z94" s="354"/>
      <c r="AA94" s="354"/>
      <c r="AF94" s="352"/>
      <c r="AG94" s="352"/>
      <c r="AH94" s="352"/>
      <c r="AI94" s="352"/>
      <c r="AJ94" s="352"/>
      <c r="AK94" s="352"/>
      <c r="AL94" s="352"/>
      <c r="AM94" s="352"/>
      <c r="AN94" s="352"/>
      <c r="AO94" s="352"/>
      <c r="AP94" s="352"/>
      <c r="AQ94" s="352"/>
      <c r="AR94" s="352"/>
      <c r="AS94" s="352"/>
      <c r="AT94" s="352"/>
      <c r="AU94" s="352"/>
      <c r="AV94" s="352"/>
      <c r="AW94" s="352"/>
      <c r="AX94" s="352"/>
      <c r="AY94" s="352"/>
      <c r="AZ94" s="352"/>
      <c r="BA94" s="352"/>
    </row>
    <row r="95" spans="1:27" s="352" customFormat="1" ht="12.75">
      <c r="A95" s="435"/>
      <c r="B95" s="436"/>
      <c r="C95" s="436"/>
      <c r="D95" s="436"/>
      <c r="E95" s="436"/>
      <c r="F95" s="348"/>
      <c r="G95" s="436"/>
      <c r="H95" s="436"/>
      <c r="I95" s="436"/>
      <c r="J95" s="436"/>
      <c r="K95" s="436"/>
      <c r="L95" s="436"/>
      <c r="M95" s="436"/>
      <c r="N95" s="436"/>
      <c r="O95" s="436"/>
      <c r="P95" s="436"/>
      <c r="Q95" s="436"/>
      <c r="R95" s="436"/>
      <c r="S95" s="436"/>
      <c r="T95" s="436"/>
      <c r="U95" s="436"/>
      <c r="V95" s="436"/>
      <c r="W95" s="436"/>
      <c r="X95" s="436"/>
      <c r="Y95" s="436"/>
      <c r="Z95" s="436"/>
      <c r="AA95" s="436"/>
    </row>
    <row r="96" spans="1:53" s="352" customFormat="1" ht="12.75">
      <c r="A96" s="435"/>
      <c r="B96" s="436"/>
      <c r="C96" s="436"/>
      <c r="D96" s="436"/>
      <c r="E96" s="436"/>
      <c r="F96" s="348"/>
      <c r="G96" s="436"/>
      <c r="H96" s="436"/>
      <c r="I96" s="436"/>
      <c r="J96" s="436"/>
      <c r="K96" s="436"/>
      <c r="L96" s="436"/>
      <c r="M96" s="436"/>
      <c r="N96" s="436"/>
      <c r="O96" s="436"/>
      <c r="P96" s="436"/>
      <c r="Q96" s="436"/>
      <c r="R96" s="436"/>
      <c r="S96" s="436"/>
      <c r="T96" s="436"/>
      <c r="U96" s="436"/>
      <c r="V96" s="436"/>
      <c r="W96" s="436"/>
      <c r="X96" s="436"/>
      <c r="Y96" s="436"/>
      <c r="Z96" s="436"/>
      <c r="AA96" s="436"/>
      <c r="AF96" s="350"/>
      <c r="AG96" s="350"/>
      <c r="AH96" s="350"/>
      <c r="AI96" s="350"/>
      <c r="AJ96" s="350"/>
      <c r="AK96" s="350"/>
      <c r="AL96" s="350"/>
      <c r="AM96" s="350"/>
      <c r="AN96" s="350"/>
      <c r="AO96" s="350"/>
      <c r="AP96" s="350"/>
      <c r="AQ96" s="350"/>
      <c r="AR96" s="350"/>
      <c r="AS96" s="350"/>
      <c r="AT96" s="350"/>
      <c r="AU96" s="350"/>
      <c r="AV96" s="350"/>
      <c r="AW96" s="350"/>
      <c r="AX96" s="350"/>
      <c r="AY96" s="350"/>
      <c r="AZ96" s="350"/>
      <c r="BA96" s="350"/>
    </row>
  </sheetData>
  <sheetProtection selectLockedCells="1" selectUnlockedCells="1"/>
  <mergeCells count="15">
    <mergeCell ref="A2:A4"/>
    <mergeCell ref="B2:B4"/>
    <mergeCell ref="C2:C4"/>
    <mergeCell ref="D2:D4"/>
    <mergeCell ref="E2:E4"/>
    <mergeCell ref="F2:F4"/>
    <mergeCell ref="G2:R2"/>
    <mergeCell ref="S2:AA2"/>
    <mergeCell ref="G3:I3"/>
    <mergeCell ref="J3:L3"/>
    <mergeCell ref="M3:O3"/>
    <mergeCell ref="P3:R3"/>
    <mergeCell ref="S3:U3"/>
    <mergeCell ref="V3:X3"/>
    <mergeCell ref="Y3:AA3"/>
  </mergeCells>
  <conditionalFormatting sqref="AF70:BK70 AF80:BK80 AF82:BK82 AF84:BK84">
    <cfRule type="cellIs" priority="1" dxfId="0" operator="notEqual" stopIfTrue="1">
      <formula>0</formula>
    </cfRule>
  </conditionalFormatting>
  <printOptions horizontalCentered="1"/>
  <pageMargins left="0.19652777777777777" right="0.19652777777777777" top="0.9840277777777777" bottom="0.39375" header="0.5118055555555555" footer="0.5118055555555555"/>
  <pageSetup fitToHeight="1" fitToWidth="1" horizontalDpi="300" verticalDpi="300" orientation="landscape" paperSize="8"/>
  <headerFooter alignWithMargins="0">
    <oddHeader>&amp;L&amp;"Times New Roman CE,Félkövér"Nagykinizs  Község Önkormányzata&amp;C&amp;"Times New Roman CE,Félkövér"Önkormányzat kiadási előirányztai feladatonként&amp;R6.számú melléklet, eFt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D153"/>
  <sheetViews>
    <sheetView showGridLines="0" zoomScale="80" zoomScaleNormal="8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8.796875" defaultRowHeight="15"/>
  <cols>
    <col min="1" max="1" width="63.3984375" style="437" customWidth="1"/>
    <col min="2" max="4" width="15.59765625" style="437" customWidth="1"/>
    <col min="5" max="16384" width="9" style="437" customWidth="1"/>
  </cols>
  <sheetData>
    <row r="1" spans="1:4" ht="17.25" customHeight="1">
      <c r="A1" s="438"/>
      <c r="B1" s="439"/>
      <c r="C1" s="439"/>
      <c r="D1" s="440" t="s">
        <v>139</v>
      </c>
    </row>
    <row r="2" spans="1:4" ht="25.5" customHeight="1">
      <c r="A2" s="441" t="s">
        <v>8</v>
      </c>
      <c r="B2" s="442" t="s">
        <v>142</v>
      </c>
      <c r="C2" s="442" t="s">
        <v>468</v>
      </c>
      <c r="D2" s="443" t="s">
        <v>469</v>
      </c>
    </row>
    <row r="3" spans="1:4" ht="35.25" customHeight="1">
      <c r="A3" s="441"/>
      <c r="B3" s="442"/>
      <c r="C3" s="442"/>
      <c r="D3" s="443"/>
    </row>
    <row r="4" spans="1:4" ht="19.5" customHeight="1">
      <c r="A4" s="444" t="s">
        <v>470</v>
      </c>
      <c r="B4" s="444"/>
      <c r="C4" s="444"/>
      <c r="D4" s="444"/>
    </row>
    <row r="5" spans="1:4" s="449" customFormat="1" ht="19.5" customHeight="1">
      <c r="A5" s="445" t="s">
        <v>471</v>
      </c>
      <c r="B5" s="446">
        <v>2344</v>
      </c>
      <c r="C5" s="447">
        <v>2344</v>
      </c>
      <c r="D5" s="448">
        <v>0</v>
      </c>
    </row>
    <row r="6" spans="1:4" s="449" customFormat="1" ht="19.5" customHeight="1">
      <c r="A6" s="450" t="s">
        <v>472</v>
      </c>
      <c r="B6" s="446">
        <v>15092</v>
      </c>
      <c r="C6" s="447">
        <v>15092</v>
      </c>
      <c r="D6" s="448">
        <v>10187</v>
      </c>
    </row>
    <row r="7" spans="1:4" s="449" customFormat="1" ht="19.5" customHeight="1">
      <c r="A7" s="450"/>
      <c r="B7" s="446"/>
      <c r="C7" s="447"/>
      <c r="D7" s="448"/>
    </row>
    <row r="8" spans="1:4" s="449" customFormat="1" ht="19.5" customHeight="1">
      <c r="A8" s="450"/>
      <c r="B8" s="446"/>
      <c r="C8" s="447"/>
      <c r="D8" s="448"/>
    </row>
    <row r="9" spans="1:4" s="449" customFormat="1" ht="19.5" customHeight="1">
      <c r="A9" s="450"/>
      <c r="B9" s="446"/>
      <c r="C9" s="447"/>
      <c r="D9" s="448"/>
    </row>
    <row r="10" spans="1:4" s="449" customFormat="1" ht="19.5" customHeight="1">
      <c r="A10" s="450"/>
      <c r="B10" s="446"/>
      <c r="C10" s="447"/>
      <c r="D10" s="451"/>
    </row>
    <row r="11" spans="1:4" ht="19.5" customHeight="1">
      <c r="A11" s="452"/>
      <c r="B11" s="453"/>
      <c r="C11" s="454"/>
      <c r="D11" s="451"/>
    </row>
    <row r="12" spans="1:4" ht="28.5" customHeight="1">
      <c r="A12" s="455" t="s">
        <v>473</v>
      </c>
      <c r="B12" s="456">
        <f>SUM(B5:B11)</f>
        <v>17436</v>
      </c>
      <c r="C12" s="457">
        <v>17436</v>
      </c>
      <c r="D12" s="458">
        <f>SUM(D5:D11)</f>
        <v>10187</v>
      </c>
    </row>
    <row r="13" spans="1:4" ht="19.5" customHeight="1">
      <c r="A13" s="459" t="s">
        <v>474</v>
      </c>
      <c r="B13" s="459"/>
      <c r="C13" s="459"/>
      <c r="D13" s="459"/>
    </row>
    <row r="14" spans="1:4" s="464" customFormat="1" ht="19.5" customHeight="1">
      <c r="A14" s="460"/>
      <c r="B14" s="461"/>
      <c r="C14" s="462"/>
      <c r="D14" s="463"/>
    </row>
    <row r="15" spans="1:4" s="464" customFormat="1" ht="19.5" customHeight="1">
      <c r="A15" s="460"/>
      <c r="B15" s="461"/>
      <c r="C15" s="462"/>
      <c r="D15" s="463"/>
    </row>
    <row r="16" spans="1:4" s="464" customFormat="1" ht="19.5" customHeight="1">
      <c r="A16" s="460"/>
      <c r="B16" s="461"/>
      <c r="C16" s="462"/>
      <c r="D16" s="463"/>
    </row>
    <row r="17" spans="1:4" s="464" customFormat="1" ht="19.5" customHeight="1">
      <c r="A17" s="460"/>
      <c r="B17" s="461"/>
      <c r="C17" s="462"/>
      <c r="D17" s="463"/>
    </row>
    <row r="18" spans="1:4" s="464" customFormat="1" ht="19.5" customHeight="1">
      <c r="A18" s="460"/>
      <c r="B18" s="461"/>
      <c r="C18" s="462"/>
      <c r="D18" s="463"/>
    </row>
    <row r="19" spans="1:4" s="464" customFormat="1" ht="19.5" customHeight="1">
      <c r="A19" s="460"/>
      <c r="B19" s="465"/>
      <c r="C19" s="466"/>
      <c r="D19" s="467"/>
    </row>
    <row r="20" spans="1:4" s="464" customFormat="1" ht="19.5" customHeight="1">
      <c r="A20" s="460"/>
      <c r="B20" s="461"/>
      <c r="C20" s="462"/>
      <c r="D20" s="463"/>
    </row>
    <row r="21" spans="1:4" s="464" customFormat="1" ht="19.5" customHeight="1">
      <c r="A21" s="460"/>
      <c r="B21" s="461"/>
      <c r="C21" s="462"/>
      <c r="D21" s="463"/>
    </row>
    <row r="22" spans="1:4" s="464" customFormat="1" ht="19.5" customHeight="1">
      <c r="A22" s="468"/>
      <c r="B22" s="465"/>
      <c r="C22" s="466"/>
      <c r="D22" s="467"/>
    </row>
    <row r="23" spans="1:4" s="473" customFormat="1" ht="19.5" customHeight="1">
      <c r="A23" s="469"/>
      <c r="B23" s="470"/>
      <c r="C23" s="471"/>
      <c r="D23" s="472"/>
    </row>
    <row r="24" spans="1:4" ht="28.5" customHeight="1">
      <c r="A24" s="474" t="s">
        <v>475</v>
      </c>
      <c r="B24" s="475">
        <f>SUM(B14:B23)</f>
        <v>0</v>
      </c>
      <c r="C24" s="476">
        <f>SUM(C14:C23)</f>
        <v>0</v>
      </c>
      <c r="D24" s="477">
        <f>SUM(D14:D23)</f>
        <v>0</v>
      </c>
    </row>
    <row r="25" spans="1:4" s="478" customFormat="1" ht="28.5" customHeight="1">
      <c r="A25" s="455" t="s">
        <v>476</v>
      </c>
      <c r="B25" s="456">
        <f>B12+B24</f>
        <v>17436</v>
      </c>
      <c r="C25" s="457">
        <f>C12+C24</f>
        <v>17436</v>
      </c>
      <c r="D25" s="458">
        <f>D12+D24</f>
        <v>10187</v>
      </c>
    </row>
    <row r="26" spans="2:4" ht="15.75">
      <c r="B26" s="479"/>
      <c r="C26" s="480"/>
      <c r="D26" s="479"/>
    </row>
    <row r="27" spans="2:4" ht="15.75">
      <c r="B27" s="479"/>
      <c r="C27" s="479"/>
      <c r="D27" s="479"/>
    </row>
    <row r="28" spans="2:4" ht="15.75">
      <c r="B28" s="479"/>
      <c r="C28" s="479"/>
      <c r="D28" s="479"/>
    </row>
    <row r="29" spans="2:4" ht="15.75">
      <c r="B29" s="479"/>
      <c r="C29" s="479"/>
      <c r="D29" s="479"/>
    </row>
    <row r="30" spans="2:4" ht="15.75">
      <c r="B30" s="479"/>
      <c r="C30" s="479"/>
      <c r="D30" s="479"/>
    </row>
    <row r="31" spans="2:4" ht="15.75">
      <c r="B31" s="479"/>
      <c r="C31" s="479"/>
      <c r="D31" s="479"/>
    </row>
    <row r="32" spans="2:4" ht="15.75">
      <c r="B32" s="479"/>
      <c r="C32" s="479"/>
      <c r="D32" s="479"/>
    </row>
    <row r="33" spans="2:4" ht="15.75">
      <c r="B33" s="479"/>
      <c r="C33" s="479"/>
      <c r="D33" s="479"/>
    </row>
    <row r="34" spans="2:4" ht="15.75">
      <c r="B34" s="479"/>
      <c r="C34" s="479"/>
      <c r="D34" s="479"/>
    </row>
    <row r="35" spans="2:4" ht="15.75">
      <c r="B35" s="479"/>
      <c r="C35" s="479"/>
      <c r="D35" s="479"/>
    </row>
    <row r="36" spans="2:4" ht="15.75">
      <c r="B36" s="479"/>
      <c r="C36" s="479"/>
      <c r="D36" s="479"/>
    </row>
    <row r="37" spans="2:4" ht="15.75">
      <c r="B37" s="479"/>
      <c r="C37" s="479"/>
      <c r="D37" s="479"/>
    </row>
    <row r="38" spans="2:4" ht="15.75">
      <c r="B38" s="479"/>
      <c r="C38" s="479"/>
      <c r="D38" s="479"/>
    </row>
    <row r="39" spans="2:4" ht="15.75">
      <c r="B39" s="479"/>
      <c r="C39" s="479"/>
      <c r="D39" s="479"/>
    </row>
    <row r="40" spans="2:4" ht="15.75">
      <c r="B40" s="479"/>
      <c r="C40" s="479"/>
      <c r="D40" s="479"/>
    </row>
    <row r="41" spans="2:4" ht="15.75">
      <c r="B41" s="479"/>
      <c r="C41" s="479"/>
      <c r="D41" s="479"/>
    </row>
    <row r="42" spans="2:4" ht="15.75">
      <c r="B42" s="479"/>
      <c r="C42" s="479"/>
      <c r="D42" s="479"/>
    </row>
    <row r="43" spans="2:4" ht="15.75">
      <c r="B43" s="479"/>
      <c r="C43" s="479"/>
      <c r="D43" s="479"/>
    </row>
    <row r="44" spans="2:4" ht="15.75">
      <c r="B44" s="479"/>
      <c r="C44" s="479"/>
      <c r="D44" s="479"/>
    </row>
    <row r="45" spans="2:4" ht="15.75">
      <c r="B45" s="479"/>
      <c r="C45" s="479"/>
      <c r="D45" s="479"/>
    </row>
    <row r="46" spans="2:4" ht="15.75">
      <c r="B46" s="479"/>
      <c r="C46" s="479"/>
      <c r="D46" s="479"/>
    </row>
    <row r="47" spans="2:4" ht="15.75">
      <c r="B47" s="479"/>
      <c r="C47" s="479"/>
      <c r="D47" s="479"/>
    </row>
    <row r="48" spans="2:4" ht="15.75">
      <c r="B48" s="479"/>
      <c r="C48" s="479"/>
      <c r="D48" s="479"/>
    </row>
    <row r="49" spans="2:4" ht="15.75">
      <c r="B49" s="479"/>
      <c r="C49" s="479"/>
      <c r="D49" s="479"/>
    </row>
    <row r="50" spans="2:4" ht="15.75">
      <c r="B50" s="479"/>
      <c r="C50" s="479"/>
      <c r="D50" s="479"/>
    </row>
    <row r="51" spans="2:4" ht="15.75">
      <c r="B51" s="479"/>
      <c r="C51" s="479"/>
      <c r="D51" s="479"/>
    </row>
    <row r="52" spans="2:4" ht="15.75">
      <c r="B52" s="479"/>
      <c r="C52" s="479"/>
      <c r="D52" s="479"/>
    </row>
    <row r="53" spans="2:4" ht="15.75">
      <c r="B53" s="479"/>
      <c r="C53" s="479"/>
      <c r="D53" s="479"/>
    </row>
    <row r="54" spans="2:4" ht="15.75">
      <c r="B54" s="479"/>
      <c r="C54" s="479"/>
      <c r="D54" s="479"/>
    </row>
    <row r="55" spans="2:4" ht="15.75">
      <c r="B55" s="479"/>
      <c r="C55" s="479"/>
      <c r="D55" s="479"/>
    </row>
    <row r="56" spans="2:4" ht="15.75">
      <c r="B56" s="479"/>
      <c r="C56" s="479"/>
      <c r="D56" s="479"/>
    </row>
    <row r="57" spans="2:4" ht="15.75">
      <c r="B57" s="479"/>
      <c r="C57" s="479"/>
      <c r="D57" s="479"/>
    </row>
    <row r="58" spans="2:4" ht="15.75">
      <c r="B58" s="479"/>
      <c r="C58" s="479"/>
      <c r="D58" s="479"/>
    </row>
    <row r="59" spans="2:4" ht="15.75">
      <c r="B59" s="479"/>
      <c r="C59" s="479"/>
      <c r="D59" s="479"/>
    </row>
    <row r="60" spans="2:4" ht="15.75">
      <c r="B60" s="479"/>
      <c r="C60" s="479"/>
      <c r="D60" s="479"/>
    </row>
    <row r="61" spans="2:4" ht="15.75">
      <c r="B61" s="479"/>
      <c r="C61" s="479"/>
      <c r="D61" s="479"/>
    </row>
    <row r="62" spans="2:4" ht="15.75">
      <c r="B62" s="479"/>
      <c r="C62" s="479"/>
      <c r="D62" s="479"/>
    </row>
    <row r="63" spans="2:4" ht="15.75">
      <c r="B63" s="479"/>
      <c r="C63" s="479"/>
      <c r="D63" s="479"/>
    </row>
    <row r="64" spans="2:4" ht="15.75">
      <c r="B64" s="479"/>
      <c r="C64" s="479"/>
      <c r="D64" s="479"/>
    </row>
    <row r="65" spans="2:4" ht="15.75">
      <c r="B65" s="479"/>
      <c r="C65" s="479"/>
      <c r="D65" s="479"/>
    </row>
    <row r="66" spans="2:4" ht="15.75">
      <c r="B66" s="479"/>
      <c r="C66" s="479"/>
      <c r="D66" s="479"/>
    </row>
    <row r="67" spans="2:4" ht="15.75">
      <c r="B67" s="479"/>
      <c r="C67" s="479"/>
      <c r="D67" s="479"/>
    </row>
    <row r="68" spans="2:4" ht="15.75">
      <c r="B68" s="479"/>
      <c r="C68" s="479"/>
      <c r="D68" s="479"/>
    </row>
    <row r="69" spans="2:4" ht="15.75">
      <c r="B69" s="479"/>
      <c r="C69" s="479"/>
      <c r="D69" s="479"/>
    </row>
    <row r="70" spans="2:4" ht="15.75">
      <c r="B70" s="479"/>
      <c r="C70" s="479"/>
      <c r="D70" s="479"/>
    </row>
    <row r="71" spans="2:4" ht="15.75">
      <c r="B71" s="479"/>
      <c r="C71" s="479"/>
      <c r="D71" s="479"/>
    </row>
    <row r="72" spans="2:4" ht="15.75">
      <c r="B72" s="479"/>
      <c r="C72" s="479"/>
      <c r="D72" s="479"/>
    </row>
    <row r="73" spans="2:4" ht="15.75">
      <c r="B73" s="479"/>
      <c r="C73" s="479"/>
      <c r="D73" s="479"/>
    </row>
    <row r="74" spans="2:4" ht="15.75">
      <c r="B74" s="479"/>
      <c r="C74" s="479"/>
      <c r="D74" s="479"/>
    </row>
    <row r="75" spans="2:4" ht="15.75">
      <c r="B75" s="479"/>
      <c r="C75" s="479"/>
      <c r="D75" s="479"/>
    </row>
    <row r="76" spans="2:4" ht="15.75">
      <c r="B76" s="479"/>
      <c r="C76" s="479"/>
      <c r="D76" s="479"/>
    </row>
    <row r="77" spans="2:4" ht="15.75">
      <c r="B77" s="479"/>
      <c r="C77" s="479"/>
      <c r="D77" s="479"/>
    </row>
    <row r="78" spans="2:4" ht="15.75">
      <c r="B78" s="479"/>
      <c r="C78" s="479"/>
      <c r="D78" s="479"/>
    </row>
    <row r="79" spans="2:4" ht="15.75">
      <c r="B79" s="479"/>
      <c r="C79" s="479"/>
      <c r="D79" s="479"/>
    </row>
    <row r="80" spans="2:4" ht="15.75">
      <c r="B80" s="479"/>
      <c r="C80" s="479"/>
      <c r="D80" s="479"/>
    </row>
    <row r="81" spans="2:4" ht="15.75">
      <c r="B81" s="479"/>
      <c r="C81" s="479"/>
      <c r="D81" s="479"/>
    </row>
    <row r="82" spans="2:4" ht="15.75">
      <c r="B82" s="479"/>
      <c r="C82" s="479"/>
      <c r="D82" s="479"/>
    </row>
    <row r="83" spans="2:4" ht="15.75">
      <c r="B83" s="479"/>
      <c r="C83" s="479"/>
      <c r="D83" s="479"/>
    </row>
    <row r="84" spans="2:4" ht="15.75">
      <c r="B84" s="479"/>
      <c r="C84" s="479"/>
      <c r="D84" s="479"/>
    </row>
    <row r="85" spans="2:4" ht="15.75">
      <c r="B85" s="479"/>
      <c r="C85" s="479"/>
      <c r="D85" s="479"/>
    </row>
    <row r="86" spans="2:4" ht="15.75">
      <c r="B86" s="479"/>
      <c r="C86" s="479"/>
      <c r="D86" s="479"/>
    </row>
    <row r="87" spans="2:4" ht="15.75">
      <c r="B87" s="479"/>
      <c r="C87" s="479"/>
      <c r="D87" s="479"/>
    </row>
    <row r="88" spans="2:4" ht="15.75">
      <c r="B88" s="479"/>
      <c r="C88" s="479"/>
      <c r="D88" s="479"/>
    </row>
    <row r="89" spans="2:4" ht="15.75">
      <c r="B89" s="479"/>
      <c r="C89" s="479"/>
      <c r="D89" s="479"/>
    </row>
    <row r="90" spans="2:4" ht="15.75">
      <c r="B90" s="479"/>
      <c r="C90" s="479"/>
      <c r="D90" s="479"/>
    </row>
    <row r="91" spans="2:4" ht="15.75">
      <c r="B91" s="479"/>
      <c r="C91" s="479"/>
      <c r="D91" s="479"/>
    </row>
    <row r="92" spans="2:4" ht="15.75">
      <c r="B92" s="479"/>
      <c r="C92" s="479"/>
      <c r="D92" s="479"/>
    </row>
    <row r="93" spans="2:4" ht="15.75">
      <c r="B93" s="479"/>
      <c r="C93" s="479"/>
      <c r="D93" s="479"/>
    </row>
    <row r="94" spans="2:4" ht="15.75">
      <c r="B94" s="479"/>
      <c r="C94" s="479"/>
      <c r="D94" s="479"/>
    </row>
    <row r="95" spans="2:4" ht="15.75">
      <c r="B95" s="479"/>
      <c r="C95" s="479"/>
      <c r="D95" s="479"/>
    </row>
    <row r="96" spans="2:4" ht="15.75">
      <c r="B96" s="479"/>
      <c r="C96" s="479"/>
      <c r="D96" s="479"/>
    </row>
    <row r="97" spans="2:4" ht="15.75">
      <c r="B97" s="479"/>
      <c r="C97" s="479"/>
      <c r="D97" s="479"/>
    </row>
    <row r="98" spans="2:4" ht="15.75">
      <c r="B98" s="479"/>
      <c r="C98" s="479"/>
      <c r="D98" s="479"/>
    </row>
    <row r="99" spans="2:4" ht="15.75">
      <c r="B99" s="479"/>
      <c r="C99" s="479"/>
      <c r="D99" s="479"/>
    </row>
    <row r="100" spans="2:4" ht="15.75">
      <c r="B100" s="479"/>
      <c r="C100" s="479"/>
      <c r="D100" s="479"/>
    </row>
    <row r="101" spans="2:4" ht="15.75">
      <c r="B101" s="479"/>
      <c r="C101" s="479"/>
      <c r="D101" s="479"/>
    </row>
    <row r="102" spans="2:4" ht="15.75">
      <c r="B102" s="479"/>
      <c r="C102" s="479"/>
      <c r="D102" s="479"/>
    </row>
    <row r="103" spans="2:4" ht="15.75">
      <c r="B103" s="479"/>
      <c r="C103" s="479"/>
      <c r="D103" s="479"/>
    </row>
    <row r="104" spans="2:4" ht="15.75">
      <c r="B104" s="479"/>
      <c r="C104" s="479"/>
      <c r="D104" s="479"/>
    </row>
    <row r="105" spans="2:4" ht="15.75">
      <c r="B105" s="479"/>
      <c r="C105" s="479"/>
      <c r="D105" s="479"/>
    </row>
    <row r="106" spans="2:4" ht="15.75">
      <c r="B106" s="479"/>
      <c r="C106" s="479"/>
      <c r="D106" s="479"/>
    </row>
    <row r="107" spans="2:4" ht="15.75">
      <c r="B107" s="479"/>
      <c r="C107" s="479"/>
      <c r="D107" s="479"/>
    </row>
    <row r="108" spans="2:4" ht="15.75">
      <c r="B108" s="479"/>
      <c r="C108" s="479"/>
      <c r="D108" s="479"/>
    </row>
    <row r="109" spans="2:4" ht="15.75">
      <c r="B109" s="479"/>
      <c r="C109" s="479"/>
      <c r="D109" s="479"/>
    </row>
    <row r="110" spans="2:4" ht="15.75">
      <c r="B110" s="479"/>
      <c r="C110" s="479"/>
      <c r="D110" s="479"/>
    </row>
    <row r="111" spans="2:4" ht="15.75">
      <c r="B111" s="479"/>
      <c r="C111" s="479"/>
      <c r="D111" s="479"/>
    </row>
    <row r="112" spans="2:4" ht="15.75">
      <c r="B112" s="479"/>
      <c r="C112" s="479"/>
      <c r="D112" s="479"/>
    </row>
    <row r="113" spans="2:4" ht="15.75">
      <c r="B113" s="479"/>
      <c r="C113" s="479"/>
      <c r="D113" s="479"/>
    </row>
    <row r="114" spans="2:4" ht="15.75">
      <c r="B114" s="479"/>
      <c r="C114" s="479"/>
      <c r="D114" s="479"/>
    </row>
    <row r="115" spans="2:4" ht="15.75">
      <c r="B115" s="479"/>
      <c r="C115" s="479"/>
      <c r="D115" s="479"/>
    </row>
    <row r="116" spans="2:4" ht="15.75">
      <c r="B116" s="479"/>
      <c r="C116" s="479"/>
      <c r="D116" s="479"/>
    </row>
    <row r="117" spans="2:4" ht="15.75">
      <c r="B117" s="479"/>
      <c r="C117" s="479"/>
      <c r="D117" s="479"/>
    </row>
    <row r="118" spans="2:4" ht="15.75">
      <c r="B118" s="479"/>
      <c r="C118" s="479"/>
      <c r="D118" s="479"/>
    </row>
    <row r="119" spans="2:4" ht="15.75">
      <c r="B119" s="479"/>
      <c r="C119" s="479"/>
      <c r="D119" s="479"/>
    </row>
    <row r="120" spans="2:4" ht="15.75">
      <c r="B120" s="479"/>
      <c r="C120" s="479"/>
      <c r="D120" s="479"/>
    </row>
    <row r="121" spans="2:4" ht="15.75">
      <c r="B121" s="479"/>
      <c r="C121" s="479"/>
      <c r="D121" s="479"/>
    </row>
    <row r="122" spans="2:4" ht="15.75">
      <c r="B122" s="479"/>
      <c r="C122" s="479"/>
      <c r="D122" s="479"/>
    </row>
    <row r="123" spans="2:4" ht="15.75">
      <c r="B123" s="479"/>
      <c r="C123" s="479"/>
      <c r="D123" s="479"/>
    </row>
    <row r="124" spans="2:4" ht="15.75">
      <c r="B124" s="479"/>
      <c r="C124" s="479"/>
      <c r="D124" s="479"/>
    </row>
    <row r="125" spans="2:4" ht="15.75">
      <c r="B125" s="479"/>
      <c r="C125" s="479"/>
      <c r="D125" s="479"/>
    </row>
    <row r="126" spans="2:4" ht="15.75">
      <c r="B126" s="479"/>
      <c r="C126" s="479"/>
      <c r="D126" s="479"/>
    </row>
    <row r="127" spans="2:4" ht="15.75">
      <c r="B127" s="479"/>
      <c r="C127" s="479"/>
      <c r="D127" s="479"/>
    </row>
    <row r="128" spans="2:4" ht="15.75">
      <c r="B128" s="479"/>
      <c r="C128" s="479"/>
      <c r="D128" s="479"/>
    </row>
    <row r="129" spans="2:4" ht="15.75">
      <c r="B129" s="479"/>
      <c r="C129" s="479"/>
      <c r="D129" s="479"/>
    </row>
    <row r="130" spans="2:4" ht="15.75">
      <c r="B130" s="479"/>
      <c r="C130" s="479"/>
      <c r="D130" s="479"/>
    </row>
    <row r="131" spans="2:4" ht="15.75">
      <c r="B131" s="479"/>
      <c r="C131" s="479"/>
      <c r="D131" s="479"/>
    </row>
    <row r="132" spans="2:4" ht="15.75">
      <c r="B132" s="479"/>
      <c r="C132" s="479"/>
      <c r="D132" s="479"/>
    </row>
    <row r="133" spans="2:4" ht="15.75">
      <c r="B133" s="479"/>
      <c r="C133" s="479"/>
      <c r="D133" s="479"/>
    </row>
    <row r="134" spans="2:4" ht="15.75">
      <c r="B134" s="479"/>
      <c r="C134" s="479"/>
      <c r="D134" s="479"/>
    </row>
    <row r="135" spans="2:4" ht="15.75">
      <c r="B135" s="479"/>
      <c r="C135" s="479"/>
      <c r="D135" s="479"/>
    </row>
    <row r="136" spans="2:4" ht="15.75">
      <c r="B136" s="479"/>
      <c r="C136" s="479"/>
      <c r="D136" s="479"/>
    </row>
    <row r="137" spans="2:4" ht="15.75">
      <c r="B137" s="479"/>
      <c r="C137" s="479"/>
      <c r="D137" s="479"/>
    </row>
    <row r="138" spans="2:4" ht="15.75">
      <c r="B138" s="479"/>
      <c r="C138" s="479"/>
      <c r="D138" s="479"/>
    </row>
    <row r="139" spans="2:4" ht="15.75">
      <c r="B139" s="479"/>
      <c r="C139" s="479"/>
      <c r="D139" s="479"/>
    </row>
    <row r="140" spans="2:4" ht="15.75">
      <c r="B140" s="479"/>
      <c r="C140" s="479"/>
      <c r="D140" s="479"/>
    </row>
    <row r="141" spans="2:4" ht="15.75">
      <c r="B141" s="479"/>
      <c r="C141" s="479"/>
      <c r="D141" s="479"/>
    </row>
    <row r="142" spans="2:4" ht="15.75">
      <c r="B142" s="479"/>
      <c r="C142" s="479"/>
      <c r="D142" s="479"/>
    </row>
    <row r="143" spans="2:4" ht="15.75">
      <c r="B143" s="479"/>
      <c r="C143" s="479"/>
      <c r="D143" s="479"/>
    </row>
    <row r="144" spans="2:4" ht="15.75">
      <c r="B144" s="479"/>
      <c r="C144" s="479"/>
      <c r="D144" s="479"/>
    </row>
    <row r="145" spans="2:4" ht="15.75">
      <c r="B145" s="479"/>
      <c r="C145" s="479"/>
      <c r="D145" s="479"/>
    </row>
    <row r="146" spans="2:4" ht="15.75">
      <c r="B146" s="479"/>
      <c r="C146" s="479"/>
      <c r="D146" s="479"/>
    </row>
    <row r="147" spans="2:4" ht="15.75">
      <c r="B147" s="479"/>
      <c r="C147" s="479"/>
      <c r="D147" s="479"/>
    </row>
    <row r="148" spans="2:4" ht="15.75">
      <c r="B148" s="479"/>
      <c r="C148" s="479"/>
      <c r="D148" s="479"/>
    </row>
    <row r="149" spans="2:4" ht="15.75">
      <c r="B149" s="479"/>
      <c r="C149" s="479"/>
      <c r="D149" s="479"/>
    </row>
    <row r="150" spans="2:4" ht="15.75">
      <c r="B150" s="479"/>
      <c r="C150" s="479"/>
      <c r="D150" s="479"/>
    </row>
    <row r="151" spans="2:4" ht="15.75">
      <c r="B151" s="479"/>
      <c r="C151" s="479"/>
      <c r="D151" s="479"/>
    </row>
    <row r="152" spans="2:4" ht="15.75">
      <c r="B152" s="479"/>
      <c r="C152" s="479"/>
      <c r="D152" s="479"/>
    </row>
    <row r="153" spans="2:4" ht="15.75">
      <c r="B153" s="479"/>
      <c r="C153" s="479"/>
      <c r="D153" s="479"/>
    </row>
  </sheetData>
  <sheetProtection selectLockedCells="1" selectUnlockedCells="1"/>
  <mergeCells count="6">
    <mergeCell ref="A2:A3"/>
    <mergeCell ref="B2:B3"/>
    <mergeCell ref="C2:C3"/>
    <mergeCell ref="D2:D3"/>
    <mergeCell ref="A4:D4"/>
    <mergeCell ref="A13:D13"/>
  </mergeCells>
  <printOptions horizontalCentered="1"/>
  <pageMargins left="0.39375" right="0.39375" top="1.18125" bottom="0.4722222222222222" header="0.31527777777777777" footer="0.5118055555555555"/>
  <pageSetup horizontalDpi="300" verticalDpi="300" orientation="portrait" paperSize="9" scale="75"/>
  <headerFooter alignWithMargins="0">
    <oddHeader>&amp;L&amp;"Arial,Félkövér"Nagykinizs Község  Önkormányzata&amp;C&amp;"Arial,Félkövér"&amp;14FELHALMOZÁSI KIADÁSOK
Válságköltségvetés fordulónapja:
(2013.09.15) &amp;R&amp;"Times New Roman CE,Félkövér"&amp;16 
&amp;"Times New Roman CE,Általános"7&amp;"Arial,Normál"&amp;12.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K16"/>
  <sheetViews>
    <sheetView showGridLines="0" workbookViewId="0" topLeftCell="C1">
      <selection activeCell="I11" sqref="I11"/>
    </sheetView>
  </sheetViews>
  <sheetFormatPr defaultColWidth="8.796875" defaultRowHeight="15"/>
  <cols>
    <col min="1" max="2" width="4.09765625" style="66" customWidth="1"/>
    <col min="3" max="3" width="35.5" style="66" customWidth="1"/>
    <col min="4" max="5" width="0" style="65" hidden="1" customWidth="1"/>
    <col min="6" max="11" width="13.59765625" style="65" customWidth="1"/>
    <col min="12" max="16384" width="9" style="437" customWidth="1"/>
  </cols>
  <sheetData>
    <row r="1" spans="1:11" ht="18" customHeight="1">
      <c r="A1" s="481"/>
      <c r="B1" s="438"/>
      <c r="C1" s="482"/>
      <c r="E1" s="483"/>
      <c r="G1" s="483"/>
      <c r="I1" s="483"/>
      <c r="K1" s="483"/>
    </row>
    <row r="2" spans="1:11" ht="58.5" customHeight="1">
      <c r="A2" s="484" t="s">
        <v>202</v>
      </c>
      <c r="B2" s="484"/>
      <c r="C2" s="485"/>
      <c r="D2" s="486" t="s">
        <v>477</v>
      </c>
      <c r="E2" s="486"/>
      <c r="F2" s="487" t="s">
        <v>478</v>
      </c>
      <c r="G2" s="487"/>
      <c r="H2" s="488" t="s">
        <v>479</v>
      </c>
      <c r="I2" s="488"/>
      <c r="J2" s="489" t="s">
        <v>480</v>
      </c>
      <c r="K2" s="489"/>
    </row>
    <row r="3" spans="1:11" ht="19.5" customHeight="1">
      <c r="A3" s="484"/>
      <c r="B3" s="484"/>
      <c r="C3" s="490" t="s">
        <v>481</v>
      </c>
      <c r="D3" s="491" t="s">
        <v>482</v>
      </c>
      <c r="E3" s="492" t="s">
        <v>483</v>
      </c>
      <c r="F3" s="491" t="s">
        <v>482</v>
      </c>
      <c r="G3" s="493" t="s">
        <v>483</v>
      </c>
      <c r="H3" s="494" t="s">
        <v>482</v>
      </c>
      <c r="I3" s="495" t="s">
        <v>483</v>
      </c>
      <c r="J3" s="496" t="s">
        <v>482</v>
      </c>
      <c r="K3" s="497" t="s">
        <v>483</v>
      </c>
    </row>
    <row r="4" spans="1:11" ht="26.25" customHeight="1">
      <c r="A4" s="484"/>
      <c r="B4" s="484"/>
      <c r="C4" s="490"/>
      <c r="D4" s="498" t="s">
        <v>484</v>
      </c>
      <c r="E4" s="498"/>
      <c r="F4" s="499" t="s">
        <v>485</v>
      </c>
      <c r="G4" s="499"/>
      <c r="H4" s="500" t="s">
        <v>485</v>
      </c>
      <c r="I4" s="500"/>
      <c r="J4" s="501" t="s">
        <v>485</v>
      </c>
      <c r="K4" s="501"/>
    </row>
    <row r="5" spans="1:11" ht="12" customHeight="1">
      <c r="A5" s="484"/>
      <c r="B5" s="484"/>
      <c r="C5" s="490"/>
      <c r="D5" s="502">
        <v>5</v>
      </c>
      <c r="E5" s="502">
        <v>6</v>
      </c>
      <c r="F5" s="502">
        <v>1</v>
      </c>
      <c r="G5" s="503">
        <v>2</v>
      </c>
      <c r="H5" s="504">
        <v>3</v>
      </c>
      <c r="I5" s="505">
        <v>4</v>
      </c>
      <c r="J5" s="506">
        <v>5</v>
      </c>
      <c r="K5" s="507">
        <v>6</v>
      </c>
    </row>
    <row r="6" spans="1:11" ht="34.5" customHeight="1">
      <c r="A6" s="508">
        <v>1</v>
      </c>
      <c r="B6" s="508"/>
      <c r="C6" s="509" t="s">
        <v>417</v>
      </c>
      <c r="D6" s="510"/>
      <c r="E6" s="510"/>
      <c r="F6" s="511">
        <v>29</v>
      </c>
      <c r="G6" s="511"/>
      <c r="H6" s="511">
        <v>17</v>
      </c>
      <c r="I6" s="511"/>
      <c r="J6" s="512">
        <v>29</v>
      </c>
      <c r="K6" s="513"/>
    </row>
    <row r="7" spans="1:11" ht="34.5" customHeight="1">
      <c r="A7" s="508">
        <v>2</v>
      </c>
      <c r="B7" s="508"/>
      <c r="C7" s="514"/>
      <c r="D7" s="510"/>
      <c r="E7" s="510"/>
      <c r="F7" s="510"/>
      <c r="G7" s="510"/>
      <c r="H7" s="510"/>
      <c r="I7" s="510"/>
      <c r="J7" s="515"/>
      <c r="K7" s="515"/>
    </row>
    <row r="8" spans="1:11" ht="34.5" customHeight="1">
      <c r="A8" s="508">
        <v>3</v>
      </c>
      <c r="B8" s="508"/>
      <c r="C8" s="514"/>
      <c r="D8" s="510"/>
      <c r="E8" s="510"/>
      <c r="F8" s="510"/>
      <c r="G8" s="510"/>
      <c r="H8" s="510"/>
      <c r="I8" s="510"/>
      <c r="J8" s="515"/>
      <c r="K8" s="515"/>
    </row>
    <row r="9" spans="1:11" ht="34.5" customHeight="1">
      <c r="A9" s="508">
        <v>4</v>
      </c>
      <c r="B9" s="508"/>
      <c r="C9" s="514"/>
      <c r="D9" s="510"/>
      <c r="E9" s="510"/>
      <c r="F9" s="510"/>
      <c r="G9" s="510"/>
      <c r="H9" s="510"/>
      <c r="I9" s="510"/>
      <c r="J9" s="515"/>
      <c r="K9" s="515"/>
    </row>
    <row r="10" spans="1:11" ht="34.5" customHeight="1">
      <c r="A10" s="508">
        <v>5</v>
      </c>
      <c r="B10" s="508"/>
      <c r="C10" s="514"/>
      <c r="D10" s="510"/>
      <c r="E10" s="510"/>
      <c r="F10" s="510"/>
      <c r="G10" s="510"/>
      <c r="H10" s="510"/>
      <c r="I10" s="510"/>
      <c r="J10" s="515"/>
      <c r="K10" s="515"/>
    </row>
    <row r="11" spans="1:11" ht="34.5" customHeight="1">
      <c r="A11" s="508">
        <v>6</v>
      </c>
      <c r="B11" s="508"/>
      <c r="C11" s="514"/>
      <c r="D11" s="510"/>
      <c r="E11" s="510"/>
      <c r="F11" s="510"/>
      <c r="G11" s="510"/>
      <c r="H11" s="510"/>
      <c r="I11" s="510"/>
      <c r="J11" s="515"/>
      <c r="K11" s="515"/>
    </row>
    <row r="12" spans="1:11" ht="39.75" customHeight="1">
      <c r="A12" s="516" t="s">
        <v>486</v>
      </c>
      <c r="B12" s="517"/>
      <c r="C12" s="518"/>
      <c r="D12" s="519">
        <v>1000</v>
      </c>
      <c r="E12" s="520">
        <v>31</v>
      </c>
      <c r="F12" s="519">
        <f aca="true" t="shared" si="0" ref="F12:K12">SUM(F6:F11)</f>
        <v>29</v>
      </c>
      <c r="G12" s="519">
        <f t="shared" si="0"/>
        <v>0</v>
      </c>
      <c r="H12" s="519">
        <f t="shared" si="0"/>
        <v>17</v>
      </c>
      <c r="I12" s="519">
        <f t="shared" si="0"/>
        <v>0</v>
      </c>
      <c r="J12" s="519">
        <f t="shared" si="0"/>
        <v>29</v>
      </c>
      <c r="K12" s="519">
        <f t="shared" si="0"/>
        <v>0</v>
      </c>
    </row>
    <row r="13" spans="1:11" ht="39.75" customHeight="1">
      <c r="A13" s="521"/>
      <c r="B13" s="522" t="s">
        <v>487</v>
      </c>
      <c r="C13" s="523"/>
      <c r="D13" s="524"/>
      <c r="E13" s="525"/>
      <c r="F13" s="526"/>
      <c r="G13" s="527"/>
      <c r="H13" s="528"/>
      <c r="I13" s="529"/>
      <c r="J13" s="530">
        <v>0</v>
      </c>
      <c r="K13" s="531">
        <v>0</v>
      </c>
    </row>
    <row r="14" spans="1:11" ht="39.75" customHeight="1">
      <c r="A14" s="532" t="s">
        <v>488</v>
      </c>
      <c r="B14" s="533"/>
      <c r="C14" s="534"/>
      <c r="D14" s="535"/>
      <c r="E14" s="536"/>
      <c r="F14" s="537">
        <f aca="true" t="shared" si="1" ref="F14:K14">SUM(F12,F13)</f>
        <v>29</v>
      </c>
      <c r="G14" s="538">
        <f t="shared" si="1"/>
        <v>0</v>
      </c>
      <c r="H14" s="539">
        <f t="shared" si="1"/>
        <v>17</v>
      </c>
      <c r="I14" s="540">
        <f t="shared" si="1"/>
        <v>0</v>
      </c>
      <c r="J14" s="541">
        <f t="shared" si="1"/>
        <v>29</v>
      </c>
      <c r="K14" s="542">
        <f t="shared" si="1"/>
        <v>0</v>
      </c>
    </row>
    <row r="15" spans="1:11" ht="23.25" customHeight="1">
      <c r="A15" s="543" t="s">
        <v>489</v>
      </c>
      <c r="B15" s="544"/>
      <c r="C15" s="544"/>
      <c r="D15" s="545"/>
      <c r="E15" s="545"/>
      <c r="F15" s="545">
        <v>28</v>
      </c>
      <c r="G15" s="545"/>
      <c r="H15" s="545">
        <v>16</v>
      </c>
      <c r="I15" s="545"/>
      <c r="J15" s="545">
        <v>28</v>
      </c>
      <c r="K15" s="545"/>
    </row>
    <row r="16" spans="1:11" ht="36" customHeight="1">
      <c r="A16" s="546"/>
      <c r="B16" s="546"/>
      <c r="C16" s="546"/>
      <c r="D16" s="546"/>
      <c r="E16" s="546"/>
      <c r="F16" s="546"/>
      <c r="G16" s="546"/>
      <c r="H16" s="546"/>
      <c r="I16" s="546"/>
      <c r="J16" s="546"/>
      <c r="K16" s="546"/>
    </row>
  </sheetData>
  <sheetProtection selectLockedCells="1" selectUnlockedCells="1"/>
  <mergeCells count="16">
    <mergeCell ref="A2:B5"/>
    <mergeCell ref="D2:E2"/>
    <mergeCell ref="F2:G2"/>
    <mergeCell ref="H2:I2"/>
    <mergeCell ref="J2:K2"/>
    <mergeCell ref="D4:E4"/>
    <mergeCell ref="F4:G4"/>
    <mergeCell ref="H4:I4"/>
    <mergeCell ref="J4:K4"/>
    <mergeCell ref="A6:B6"/>
    <mergeCell ref="A7:B7"/>
    <mergeCell ref="A8:B8"/>
    <mergeCell ref="A9:B9"/>
    <mergeCell ref="A10:B10"/>
    <mergeCell ref="A11:B11"/>
    <mergeCell ref="A16:K16"/>
  </mergeCells>
  <printOptions horizontalCentered="1"/>
  <pageMargins left="0" right="0" top="1.6770833333333333" bottom="0.39375" header="0.43333333333333335" footer="0.5118055555555555"/>
  <pageSetup horizontalDpi="300" verticalDpi="300" orientation="portrait" paperSize="9" scale="75"/>
  <headerFooter alignWithMargins="0">
    <oddHeader xml:space="preserve">&amp;L&amp;"Arial,Félkövér"Nagykinizs Község Önkormányzata&amp;C&amp;"Times New Roman CE,Félkövér"&amp;16 &amp;"Arial,Félkövér"&amp;14ÖNKORMÁNYZAT 
LÉTSZÁMA
Válságköltségvetés fordulónapja:
2013.09.15.&amp;R&amp;"Arial,Normál"8.sz.melléklet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Önkormányzati adósságrendezés</dc:title>
  <dc:subject>Táblák_Mellékletek</dc:subject>
  <dc:creator>Fekete Iván</dc:creator>
  <cp:keywords/>
  <dc:description/>
  <cp:lastModifiedBy>gulyas.agnes</cp:lastModifiedBy>
  <cp:lastPrinted>2013-10-30T13:15:00Z</cp:lastPrinted>
  <dcterms:created xsi:type="dcterms:W3CDTF">1997-07-30T07:21:49Z</dcterms:created>
  <dcterms:modified xsi:type="dcterms:W3CDTF">2013-10-30T13:45:35Z</dcterms:modified>
  <cp:category/>
  <cp:version/>
  <cp:contentType/>
  <cp:contentStatus/>
</cp:coreProperties>
</file>