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20" windowWidth="15480" windowHeight="7650"/>
  </bookViews>
  <sheets>
    <sheet name="MÉRLEG" sheetId="1" r:id="rId1"/>
    <sheet name="MÉRLEG (2)" sheetId="2" r:id="rId2"/>
    <sheet name="MÉRLEG (3)" sheetId="3" r:id="rId3"/>
    <sheet name="EI FELHASZN TERV" sheetId="4" r:id="rId4"/>
    <sheet name="EI FELHASZN TERV (3)" sheetId="5" r:id="rId5"/>
    <sheet name="GÖRDÜLŐ kiadások teljes" sheetId="6" r:id="rId6"/>
    <sheet name="GÖRDÜLŐ bevételek teljes" sheetId="7" r:id="rId7"/>
  </sheets>
  <definedNames>
    <definedName name="_pr232" localSheetId="0">MÉRLEG!#REF!</definedName>
    <definedName name="_pr232" localSheetId="1">'MÉRLEG (2)'!$A$17</definedName>
    <definedName name="_pr232" localSheetId="2">'MÉRLEG (3)'!$A$17</definedName>
    <definedName name="_pr233" localSheetId="0">MÉRLEG!#REF!</definedName>
    <definedName name="_pr233" localSheetId="1">'MÉRLEG (2)'!$A$18</definedName>
    <definedName name="_pr233" localSheetId="2">'MÉRLEG (3)'!$A$18</definedName>
    <definedName name="_pr234" localSheetId="0">MÉRLEG!#REF!</definedName>
    <definedName name="_pr234" localSheetId="1">'MÉRLEG (2)'!$A$19</definedName>
    <definedName name="_pr234" localSheetId="2">'MÉRLEG (3)'!$A$19</definedName>
    <definedName name="_pr235" localSheetId="0">MÉRLEG!#REF!</definedName>
    <definedName name="_pr235" localSheetId="1">'MÉRLEG (2)'!$A$20</definedName>
    <definedName name="_pr235" localSheetId="2">'MÉRLEG (3)'!$A$20</definedName>
    <definedName name="_pr236" localSheetId="0">MÉRLEG!#REF!</definedName>
    <definedName name="_pr236" localSheetId="1">'MÉRLEG (2)'!$A$21</definedName>
    <definedName name="_pr236" localSheetId="2">'MÉRLEG (3)'!$A$21</definedName>
    <definedName name="_pr312" localSheetId="0">MÉRLEG!#REF!</definedName>
    <definedName name="_pr312" localSheetId="1">'MÉRLEG (2)'!$A$8</definedName>
    <definedName name="_pr312" localSheetId="2">'MÉRLEG (3)'!$A$8</definedName>
    <definedName name="_pr313" localSheetId="0">MÉRLEG!#REF!</definedName>
    <definedName name="_pr313" localSheetId="1">'MÉRLEG (2)'!$A$9</definedName>
    <definedName name="_pr313" localSheetId="2">'MÉRLEG (3)'!$A$9</definedName>
    <definedName name="_pr314" localSheetId="0">MÉRLEG!#REF!</definedName>
    <definedName name="_pr314" localSheetId="1">'MÉRLEG (2)'!$A$10</definedName>
    <definedName name="_pr314" localSheetId="2">'MÉRLEG (3)'!$A$10</definedName>
    <definedName name="_pr315" localSheetId="0">MÉRLEG!#REF!</definedName>
    <definedName name="_pr315" localSheetId="1">'MÉRLEG (2)'!$A$11</definedName>
    <definedName name="_pr315" localSheetId="2">'MÉRLEG (3)'!$A$11</definedName>
    <definedName name="_xlnm.Print_Area" localSheetId="3">'EI FELHASZN TERV'!$A$1:$O$216</definedName>
    <definedName name="_xlnm.Print_Area" localSheetId="4">'EI FELHASZN TERV (3)'!$A$1:$O$216</definedName>
    <definedName name="_xlnm.Print_Area" localSheetId="6">'GÖRDÜLŐ bevételek teljes'!$A$1:$F$97</definedName>
    <definedName name="_xlnm.Print_Area" localSheetId="5">'GÖRDÜLŐ kiadások teljes'!$A$1:$F$124</definedName>
    <definedName name="_xlnm.Print_Area" localSheetId="0">MÉRLEG!$A$1:$E$154</definedName>
    <definedName name="_xlnm.Print_Area" localSheetId="1">'MÉRLEG (2)'!$A$1:$E$154</definedName>
    <definedName name="_xlnm.Print_Area" localSheetId="2">'MÉRLEG (3)'!$A$1:$E$154</definedName>
  </definedNames>
  <calcPr calcId="125725"/>
</workbook>
</file>

<file path=xl/calcChain.xml><?xml version="1.0" encoding="utf-8"?>
<calcChain xmlns="http://schemas.openxmlformats.org/spreadsheetml/2006/main">
  <c r="D13" i="7"/>
  <c r="E13"/>
  <c r="E19" s="1"/>
  <c r="F13"/>
  <c r="D19"/>
  <c r="F19"/>
  <c r="D31"/>
  <c r="E31"/>
  <c r="F31"/>
  <c r="D33"/>
  <c r="E33"/>
  <c r="F33"/>
  <c r="D44"/>
  <c r="E44"/>
  <c r="F44"/>
  <c r="D48"/>
  <c r="E48"/>
  <c r="F48"/>
  <c r="D49"/>
  <c r="F49"/>
  <c r="D67"/>
  <c r="F67"/>
  <c r="D83"/>
  <c r="E83"/>
  <c r="E89" s="1"/>
  <c r="E96" s="1"/>
  <c r="F83"/>
  <c r="D89"/>
  <c r="D96" s="1"/>
  <c r="D97" s="1"/>
  <c r="F89"/>
  <c r="F96" s="1"/>
  <c r="F97" s="1"/>
  <c r="D20" i="6"/>
  <c r="E20"/>
  <c r="F20"/>
  <c r="D24"/>
  <c r="D25" s="1"/>
  <c r="E24"/>
  <c r="F24"/>
  <c r="F25" s="1"/>
  <c r="E25"/>
  <c r="D30"/>
  <c r="D51" s="1"/>
  <c r="E30"/>
  <c r="F30"/>
  <c r="F51" s="1"/>
  <c r="D33"/>
  <c r="E33"/>
  <c r="F33"/>
  <c r="D41"/>
  <c r="E41"/>
  <c r="F41"/>
  <c r="D44"/>
  <c r="E44"/>
  <c r="F44"/>
  <c r="D50"/>
  <c r="E50"/>
  <c r="F50"/>
  <c r="E51"/>
  <c r="E75" s="1"/>
  <c r="E99" s="1"/>
  <c r="D60"/>
  <c r="E60"/>
  <c r="F60"/>
  <c r="D74"/>
  <c r="E74"/>
  <c r="F74"/>
  <c r="D83"/>
  <c r="E83"/>
  <c r="F83"/>
  <c r="D88"/>
  <c r="D98" s="1"/>
  <c r="E88"/>
  <c r="F88"/>
  <c r="F98" s="1"/>
  <c r="E98"/>
  <c r="D115"/>
  <c r="E115"/>
  <c r="E122" s="1"/>
  <c r="F115"/>
  <c r="D122"/>
  <c r="F122"/>
  <c r="D162" i="4"/>
  <c r="E162"/>
  <c r="F162"/>
  <c r="G162"/>
  <c r="H162"/>
  <c r="I162"/>
  <c r="J162"/>
  <c r="K162"/>
  <c r="L162"/>
  <c r="M162"/>
  <c r="N162"/>
  <c r="C162"/>
  <c r="D118" i="2"/>
  <c r="C139" i="3"/>
  <c r="C145" s="1"/>
  <c r="C152" s="1"/>
  <c r="C129"/>
  <c r="C107"/>
  <c r="C112" s="1"/>
  <c r="C48"/>
  <c r="C63" s="1"/>
  <c r="C16"/>
  <c r="C9"/>
  <c r="C139" i="2"/>
  <c r="C145" s="1"/>
  <c r="C152" s="1"/>
  <c r="C128"/>
  <c r="C124"/>
  <c r="C107"/>
  <c r="C96"/>
  <c r="C118"/>
  <c r="C129" s="1"/>
  <c r="C89"/>
  <c r="C73"/>
  <c r="C80" s="1"/>
  <c r="C53"/>
  <c r="C48"/>
  <c r="C63" s="1"/>
  <c r="C39"/>
  <c r="D25"/>
  <c r="C25"/>
  <c r="C16"/>
  <c r="C9"/>
  <c r="E7" i="1"/>
  <c r="E8"/>
  <c r="C83" i="7"/>
  <c r="C89" s="1"/>
  <c r="C96" s="1"/>
  <c r="C48"/>
  <c r="C44"/>
  <c r="C31"/>
  <c r="C33" s="1"/>
  <c r="C13"/>
  <c r="C19" s="1"/>
  <c r="C115" i="6"/>
  <c r="C122" s="1"/>
  <c r="C88"/>
  <c r="C83"/>
  <c r="C74"/>
  <c r="C60"/>
  <c r="C50"/>
  <c r="C44"/>
  <c r="C41"/>
  <c r="C33"/>
  <c r="C30"/>
  <c r="C24"/>
  <c r="C20"/>
  <c r="F88" i="4"/>
  <c r="E123" i="6" l="1"/>
  <c r="E49" i="7"/>
  <c r="E67"/>
  <c r="E97" s="1"/>
  <c r="F75" i="6"/>
  <c r="F99" s="1"/>
  <c r="F123" s="1"/>
  <c r="D75"/>
  <c r="D99" s="1"/>
  <c r="D123" s="1"/>
  <c r="C25"/>
  <c r="C51"/>
  <c r="C64" i="3"/>
  <c r="C81" s="1"/>
  <c r="C132"/>
  <c r="C67" i="7"/>
  <c r="C97" s="1"/>
  <c r="C49"/>
  <c r="C75" i="6"/>
  <c r="C99" s="1"/>
  <c r="C123" s="1"/>
  <c r="C130" i="3"/>
  <c r="C153" s="1"/>
  <c r="C40"/>
  <c r="C131" s="1"/>
  <c r="H83" i="5"/>
  <c r="E139" i="3"/>
  <c r="E145" s="1"/>
  <c r="E152" s="1"/>
  <c r="E107"/>
  <c r="E48"/>
  <c r="E63" s="1"/>
  <c r="E16"/>
  <c r="E9"/>
  <c r="D139"/>
  <c r="D145" s="1"/>
  <c r="D152" s="1"/>
  <c r="D129"/>
  <c r="D107"/>
  <c r="D112" s="1"/>
  <c r="D130" s="1"/>
  <c r="D48"/>
  <c r="D63" s="1"/>
  <c r="D16"/>
  <c r="D9"/>
  <c r="D64" s="1"/>
  <c r="D81" s="1"/>
  <c r="D139" i="2"/>
  <c r="D145" s="1"/>
  <c r="D152" s="1"/>
  <c r="D124"/>
  <c r="D111"/>
  <c r="D107"/>
  <c r="D96"/>
  <c r="D89"/>
  <c r="D112" s="1"/>
  <c r="D73"/>
  <c r="D80" s="1"/>
  <c r="D62"/>
  <c r="D53"/>
  <c r="D48"/>
  <c r="D63" s="1"/>
  <c r="D39"/>
  <c r="D16"/>
  <c r="D9"/>
  <c r="E139"/>
  <c r="E145" s="1"/>
  <c r="E152" s="1"/>
  <c r="E111"/>
  <c r="E107"/>
  <c r="E96"/>
  <c r="E89"/>
  <c r="E73"/>
  <c r="E80" s="1"/>
  <c r="E53"/>
  <c r="E48"/>
  <c r="E39"/>
  <c r="E25"/>
  <c r="E16"/>
  <c r="E9"/>
  <c r="C112"/>
  <c r="C132"/>
  <c r="C40"/>
  <c r="C64" s="1"/>
  <c r="C81" s="1"/>
  <c r="C152" i="1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98" i="6"/>
  <c r="E40" i="2" l="1"/>
  <c r="D40"/>
  <c r="D64" s="1"/>
  <c r="E64" i="3"/>
  <c r="E81" s="1"/>
  <c r="E112"/>
  <c r="E130"/>
  <c r="D40"/>
  <c r="C130" i="2"/>
  <c r="C130" i="1" s="1"/>
  <c r="C131" i="2"/>
  <c r="O7" i="5"/>
  <c r="O8"/>
  <c r="O9"/>
  <c r="O10"/>
  <c r="O11"/>
  <c r="O12"/>
  <c r="O13"/>
  <c r="O14"/>
  <c r="O15"/>
  <c r="O16"/>
  <c r="O17"/>
  <c r="O18"/>
  <c r="O19"/>
  <c r="C20"/>
  <c r="D20"/>
  <c r="E20"/>
  <c r="F20"/>
  <c r="F25" s="1"/>
  <c r="G20"/>
  <c r="H20"/>
  <c r="H25" s="1"/>
  <c r="I20"/>
  <c r="J20"/>
  <c r="J25" s="1"/>
  <c r="K20"/>
  <c r="L20"/>
  <c r="L25" s="1"/>
  <c r="M20"/>
  <c r="N20"/>
  <c r="N25" s="1"/>
  <c r="O21"/>
  <c r="O22"/>
  <c r="O23"/>
  <c r="O24"/>
  <c r="C25"/>
  <c r="E25"/>
  <c r="G25"/>
  <c r="I25"/>
  <c r="K25"/>
  <c r="M25"/>
  <c r="O26"/>
  <c r="O27"/>
  <c r="O28"/>
  <c r="O29"/>
  <c r="C30"/>
  <c r="D30"/>
  <c r="E30"/>
  <c r="F30"/>
  <c r="G30"/>
  <c r="H30"/>
  <c r="I30"/>
  <c r="J30"/>
  <c r="K30"/>
  <c r="L30"/>
  <c r="M30"/>
  <c r="N30"/>
  <c r="O31"/>
  <c r="O32"/>
  <c r="C33"/>
  <c r="D33"/>
  <c r="E33"/>
  <c r="F33"/>
  <c r="G33"/>
  <c r="H33"/>
  <c r="I33"/>
  <c r="J33"/>
  <c r="O33" s="1"/>
  <c r="K33"/>
  <c r="L33"/>
  <c r="M33"/>
  <c r="N33"/>
  <c r="O34"/>
  <c r="O35"/>
  <c r="O36"/>
  <c r="O37"/>
  <c r="O38"/>
  <c r="O39"/>
  <c r="O40"/>
  <c r="C41"/>
  <c r="D41"/>
  <c r="E41"/>
  <c r="F41"/>
  <c r="G41"/>
  <c r="H41"/>
  <c r="I41"/>
  <c r="J41"/>
  <c r="K41"/>
  <c r="L41"/>
  <c r="O41" s="1"/>
  <c r="M41"/>
  <c r="N41"/>
  <c r="O42"/>
  <c r="O43"/>
  <c r="C44"/>
  <c r="D44"/>
  <c r="E44"/>
  <c r="F44"/>
  <c r="G44"/>
  <c r="H44"/>
  <c r="I44"/>
  <c r="J44"/>
  <c r="K44"/>
  <c r="L44"/>
  <c r="M44"/>
  <c r="N44"/>
  <c r="O45"/>
  <c r="O46"/>
  <c r="O47"/>
  <c r="O48"/>
  <c r="O49"/>
  <c r="C50"/>
  <c r="D50"/>
  <c r="E50"/>
  <c r="F50"/>
  <c r="G50"/>
  <c r="H50"/>
  <c r="I50"/>
  <c r="J50"/>
  <c r="K50"/>
  <c r="L50"/>
  <c r="M50"/>
  <c r="N50"/>
  <c r="C51"/>
  <c r="E51"/>
  <c r="G51"/>
  <c r="I51"/>
  <c r="K51"/>
  <c r="M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C75"/>
  <c r="E75"/>
  <c r="G75"/>
  <c r="I75"/>
  <c r="K75"/>
  <c r="M75"/>
  <c r="O76"/>
  <c r="O77"/>
  <c r="O78"/>
  <c r="O79"/>
  <c r="O80"/>
  <c r="O81"/>
  <c r="O82"/>
  <c r="E83"/>
  <c r="O83" s="1"/>
  <c r="O84"/>
  <c r="O85"/>
  <c r="O86"/>
  <c r="O87"/>
  <c r="O88"/>
  <c r="O89"/>
  <c r="O90"/>
  <c r="O91"/>
  <c r="O92"/>
  <c r="O93"/>
  <c r="O94"/>
  <c r="O95"/>
  <c r="O96"/>
  <c r="O97"/>
  <c r="O98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C162"/>
  <c r="D162"/>
  <c r="D167" s="1"/>
  <c r="E162"/>
  <c r="F162"/>
  <c r="F167" s="1"/>
  <c r="G162"/>
  <c r="H162"/>
  <c r="H167" s="1"/>
  <c r="I162"/>
  <c r="J162"/>
  <c r="J167" s="1"/>
  <c r="K162"/>
  <c r="L162"/>
  <c r="L167" s="1"/>
  <c r="M162"/>
  <c r="N162"/>
  <c r="N167" s="1"/>
  <c r="O162"/>
  <c r="O163"/>
  <c r="O164"/>
  <c r="O165"/>
  <c r="O166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D185"/>
  <c r="F185"/>
  <c r="H185"/>
  <c r="J185"/>
  <c r="L185"/>
  <c r="N185"/>
  <c r="O186"/>
  <c r="O187"/>
  <c r="O188"/>
  <c r="O189"/>
  <c r="O190"/>
  <c r="O191"/>
  <c r="O192"/>
  <c r="O193"/>
  <c r="O194"/>
  <c r="O195"/>
  <c r="O196"/>
  <c r="O197"/>
  <c r="O198"/>
  <c r="O199"/>
  <c r="O200"/>
  <c r="C201"/>
  <c r="D201"/>
  <c r="O201" s="1"/>
  <c r="E201"/>
  <c r="F201"/>
  <c r="G201"/>
  <c r="H201"/>
  <c r="I201"/>
  <c r="J201"/>
  <c r="K201"/>
  <c r="L201"/>
  <c r="M201"/>
  <c r="N201"/>
  <c r="O202"/>
  <c r="O203"/>
  <c r="O204"/>
  <c r="O205"/>
  <c r="O206"/>
  <c r="C207"/>
  <c r="D207"/>
  <c r="O207" s="1"/>
  <c r="E207"/>
  <c r="F207"/>
  <c r="F214" s="1"/>
  <c r="G207"/>
  <c r="H207"/>
  <c r="I207"/>
  <c r="J207"/>
  <c r="J214" s="1"/>
  <c r="K207"/>
  <c r="L207"/>
  <c r="M207"/>
  <c r="N207"/>
  <c r="N214" s="1"/>
  <c r="O208"/>
  <c r="O209"/>
  <c r="O210"/>
  <c r="O211"/>
  <c r="O212"/>
  <c r="O213"/>
  <c r="D214"/>
  <c r="H214"/>
  <c r="L214"/>
  <c r="O7" i="4"/>
  <c r="O8"/>
  <c r="O9"/>
  <c r="O10"/>
  <c r="O11"/>
  <c r="O12"/>
  <c r="O13"/>
  <c r="O14"/>
  <c r="O15"/>
  <c r="O16"/>
  <c r="O17"/>
  <c r="O18"/>
  <c r="O19"/>
  <c r="C20"/>
  <c r="D20"/>
  <c r="E20"/>
  <c r="F20"/>
  <c r="G20"/>
  <c r="H20"/>
  <c r="I20"/>
  <c r="J20"/>
  <c r="K20"/>
  <c r="L20"/>
  <c r="M20"/>
  <c r="N20"/>
  <c r="O21"/>
  <c r="O22"/>
  <c r="O23"/>
  <c r="C24"/>
  <c r="D24"/>
  <c r="E24"/>
  <c r="E25" s="1"/>
  <c r="E75" s="1"/>
  <c r="F24"/>
  <c r="G24"/>
  <c r="H24"/>
  <c r="I24"/>
  <c r="I25" s="1"/>
  <c r="I75" s="1"/>
  <c r="J24"/>
  <c r="K24"/>
  <c r="L24"/>
  <c r="M24"/>
  <c r="M25" s="1"/>
  <c r="M75" s="1"/>
  <c r="N24"/>
  <c r="C25"/>
  <c r="G25"/>
  <c r="K25"/>
  <c r="O26"/>
  <c r="O27"/>
  <c r="O28"/>
  <c r="O29"/>
  <c r="C30"/>
  <c r="D30"/>
  <c r="E30"/>
  <c r="F30"/>
  <c r="G30"/>
  <c r="H30"/>
  <c r="I30"/>
  <c r="J30"/>
  <c r="K30"/>
  <c r="L30"/>
  <c r="M30"/>
  <c r="N30"/>
  <c r="O31"/>
  <c r="O32"/>
  <c r="C33"/>
  <c r="D33"/>
  <c r="E33"/>
  <c r="F33"/>
  <c r="G33"/>
  <c r="H33"/>
  <c r="I33"/>
  <c r="J33"/>
  <c r="K33"/>
  <c r="L33"/>
  <c r="M33"/>
  <c r="N33"/>
  <c r="O33"/>
  <c r="O34"/>
  <c r="O35"/>
  <c r="O36"/>
  <c r="O37"/>
  <c r="O38"/>
  <c r="O39"/>
  <c r="O40"/>
  <c r="C41"/>
  <c r="D41"/>
  <c r="E41"/>
  <c r="F41"/>
  <c r="G41"/>
  <c r="H41"/>
  <c r="I41"/>
  <c r="J41"/>
  <c r="K41"/>
  <c r="L41"/>
  <c r="M41"/>
  <c r="N41"/>
  <c r="O41"/>
  <c r="O42"/>
  <c r="O43"/>
  <c r="C44"/>
  <c r="D44"/>
  <c r="E44"/>
  <c r="F44"/>
  <c r="G44"/>
  <c r="H44"/>
  <c r="I44"/>
  <c r="J44"/>
  <c r="K44"/>
  <c r="L44"/>
  <c r="M44"/>
  <c r="N44"/>
  <c r="O45"/>
  <c r="O46"/>
  <c r="O47"/>
  <c r="O48"/>
  <c r="O49"/>
  <c r="C50"/>
  <c r="D50"/>
  <c r="E50"/>
  <c r="E51" s="1"/>
  <c r="F50"/>
  <c r="G50"/>
  <c r="H50"/>
  <c r="I50"/>
  <c r="I51" s="1"/>
  <c r="J50"/>
  <c r="K50"/>
  <c r="L50"/>
  <c r="M50"/>
  <c r="M51" s="1"/>
  <c r="N50"/>
  <c r="C51"/>
  <c r="G51"/>
  <c r="K51"/>
  <c r="O52"/>
  <c r="O53"/>
  <c r="O54"/>
  <c r="O55"/>
  <c r="O56"/>
  <c r="O57"/>
  <c r="O58"/>
  <c r="O59"/>
  <c r="C60"/>
  <c r="D60"/>
  <c r="E60"/>
  <c r="F60"/>
  <c r="G60"/>
  <c r="H60"/>
  <c r="I60"/>
  <c r="J60"/>
  <c r="K60"/>
  <c r="L60"/>
  <c r="M60"/>
  <c r="N60"/>
  <c r="O61"/>
  <c r="O62"/>
  <c r="O63"/>
  <c r="O64"/>
  <c r="O65"/>
  <c r="O66"/>
  <c r="O67"/>
  <c r="O68"/>
  <c r="O69"/>
  <c r="O70"/>
  <c r="O71"/>
  <c r="O72"/>
  <c r="O73"/>
  <c r="C74"/>
  <c r="D74"/>
  <c r="E74"/>
  <c r="F74"/>
  <c r="G74"/>
  <c r="H74"/>
  <c r="I74"/>
  <c r="J74"/>
  <c r="K74"/>
  <c r="L74"/>
  <c r="M74"/>
  <c r="N74"/>
  <c r="C75"/>
  <c r="G75"/>
  <c r="K75"/>
  <c r="O76"/>
  <c r="O77"/>
  <c r="O78"/>
  <c r="O79"/>
  <c r="O80"/>
  <c r="O81"/>
  <c r="O82"/>
  <c r="F83"/>
  <c r="O83" s="1"/>
  <c r="O84"/>
  <c r="O85"/>
  <c r="O86"/>
  <c r="O87"/>
  <c r="O88"/>
  <c r="O89"/>
  <c r="O90"/>
  <c r="O91"/>
  <c r="O92"/>
  <c r="O93"/>
  <c r="O94"/>
  <c r="O95"/>
  <c r="O96"/>
  <c r="O97"/>
  <c r="C98"/>
  <c r="D98"/>
  <c r="E98"/>
  <c r="G98"/>
  <c r="H98"/>
  <c r="I98"/>
  <c r="J98"/>
  <c r="K98"/>
  <c r="L98"/>
  <c r="M98"/>
  <c r="N98"/>
  <c r="O100"/>
  <c r="O101"/>
  <c r="O102"/>
  <c r="O103"/>
  <c r="O104"/>
  <c r="O105"/>
  <c r="O106"/>
  <c r="O107"/>
  <c r="O108"/>
  <c r="O109"/>
  <c r="O110"/>
  <c r="O111"/>
  <c r="O112"/>
  <c r="O113"/>
  <c r="O114"/>
  <c r="C115"/>
  <c r="D115"/>
  <c r="E115"/>
  <c r="F115"/>
  <c r="F122" s="1"/>
  <c r="G115"/>
  <c r="H115"/>
  <c r="H122" s="1"/>
  <c r="I115"/>
  <c r="J115"/>
  <c r="J122" s="1"/>
  <c r="K115"/>
  <c r="L115"/>
  <c r="L122" s="1"/>
  <c r="M115"/>
  <c r="N115"/>
  <c r="N122" s="1"/>
  <c r="O116"/>
  <c r="O117"/>
  <c r="O118"/>
  <c r="O119"/>
  <c r="O120"/>
  <c r="O121"/>
  <c r="C122"/>
  <c r="E122"/>
  <c r="G122"/>
  <c r="I122"/>
  <c r="K122"/>
  <c r="M122"/>
  <c r="O124"/>
  <c r="O125"/>
  <c r="O126"/>
  <c r="O127"/>
  <c r="O128"/>
  <c r="O129"/>
  <c r="O130"/>
  <c r="C131"/>
  <c r="C137" s="1"/>
  <c r="D131"/>
  <c r="E131"/>
  <c r="E137" s="1"/>
  <c r="F131"/>
  <c r="G131"/>
  <c r="G137" s="1"/>
  <c r="H131"/>
  <c r="I131"/>
  <c r="I137" s="1"/>
  <c r="J131"/>
  <c r="K131"/>
  <c r="K137" s="1"/>
  <c r="L131"/>
  <c r="M131"/>
  <c r="M137" s="1"/>
  <c r="N131"/>
  <c r="O132"/>
  <c r="O133"/>
  <c r="O134"/>
  <c r="O135"/>
  <c r="O136"/>
  <c r="D137"/>
  <c r="F137"/>
  <c r="H137"/>
  <c r="H167" s="1"/>
  <c r="H185" s="1"/>
  <c r="J137"/>
  <c r="L137"/>
  <c r="L167" s="1"/>
  <c r="L185" s="1"/>
  <c r="N137"/>
  <c r="O138"/>
  <c r="O139"/>
  <c r="O140"/>
  <c r="O141"/>
  <c r="O142"/>
  <c r="O143"/>
  <c r="O144"/>
  <c r="O145"/>
  <c r="O146"/>
  <c r="O147"/>
  <c r="O148"/>
  <c r="C149"/>
  <c r="C151" s="1"/>
  <c r="D149"/>
  <c r="E149"/>
  <c r="E151" s="1"/>
  <c r="F149"/>
  <c r="G149"/>
  <c r="G151" s="1"/>
  <c r="H149"/>
  <c r="I149"/>
  <c r="I151" s="1"/>
  <c r="J149"/>
  <c r="K149"/>
  <c r="K151" s="1"/>
  <c r="L149"/>
  <c r="M149"/>
  <c r="M151" s="1"/>
  <c r="N149"/>
  <c r="O150"/>
  <c r="D151"/>
  <c r="D167" s="1"/>
  <c r="D185" s="1"/>
  <c r="F151"/>
  <c r="H151"/>
  <c r="J151"/>
  <c r="L151"/>
  <c r="N151"/>
  <c r="O152"/>
  <c r="O153"/>
  <c r="O154"/>
  <c r="O155"/>
  <c r="O156"/>
  <c r="O157"/>
  <c r="O158"/>
  <c r="O159"/>
  <c r="O160"/>
  <c r="O161"/>
  <c r="O162"/>
  <c r="O163"/>
  <c r="O164"/>
  <c r="O165"/>
  <c r="O166"/>
  <c r="F167"/>
  <c r="F185" s="1"/>
  <c r="J167"/>
  <c r="J185" s="1"/>
  <c r="N167"/>
  <c r="N185" s="1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C187"/>
  <c r="D187"/>
  <c r="E187"/>
  <c r="G187"/>
  <c r="H187"/>
  <c r="I187"/>
  <c r="J187"/>
  <c r="K187"/>
  <c r="L187"/>
  <c r="M187"/>
  <c r="N187"/>
  <c r="O188"/>
  <c r="O189"/>
  <c r="O190"/>
  <c r="O191"/>
  <c r="O192"/>
  <c r="O193"/>
  <c r="O194"/>
  <c r="O195"/>
  <c r="O196"/>
  <c r="O197"/>
  <c r="O198"/>
  <c r="O199"/>
  <c r="O200"/>
  <c r="C201"/>
  <c r="O201" s="1"/>
  <c r="O202"/>
  <c r="O203"/>
  <c r="O204"/>
  <c r="O205"/>
  <c r="O206"/>
  <c r="O207"/>
  <c r="O208"/>
  <c r="O209"/>
  <c r="O210"/>
  <c r="O211"/>
  <c r="O212"/>
  <c r="O213"/>
  <c r="C214"/>
  <c r="D214"/>
  <c r="E214"/>
  <c r="F214"/>
  <c r="G214"/>
  <c r="H214"/>
  <c r="I214"/>
  <c r="J214"/>
  <c r="K214"/>
  <c r="L214"/>
  <c r="M214"/>
  <c r="N214"/>
  <c r="E40" i="3"/>
  <c r="E131" s="1"/>
  <c r="D131"/>
  <c r="D132"/>
  <c r="E132"/>
  <c r="D153"/>
  <c r="E153"/>
  <c r="D132" i="2"/>
  <c r="D132" i="1" s="1"/>
  <c r="E63" i="2"/>
  <c r="E112"/>
  <c r="E131" s="1"/>
  <c r="D130"/>
  <c r="D153" s="1"/>
  <c r="E130"/>
  <c r="E153" s="1"/>
  <c r="E153" i="1" s="1"/>
  <c r="C131"/>
  <c r="D131" i="2"/>
  <c r="C132" i="1"/>
  <c r="E132" i="2"/>
  <c r="D7" i="1"/>
  <c r="D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D153" s="1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M167" i="4" l="1"/>
  <c r="K167"/>
  <c r="I167"/>
  <c r="G167"/>
  <c r="E167"/>
  <c r="C167"/>
  <c r="D81" i="2"/>
  <c r="D81" i="1" s="1"/>
  <c r="D64"/>
  <c r="M185" i="5"/>
  <c r="M167"/>
  <c r="K185"/>
  <c r="K167"/>
  <c r="I185"/>
  <c r="I167"/>
  <c r="G185"/>
  <c r="G167"/>
  <c r="E185"/>
  <c r="E167"/>
  <c r="C185"/>
  <c r="C167"/>
  <c r="O167" s="1"/>
  <c r="E64" i="2"/>
  <c r="E81" s="1"/>
  <c r="C153"/>
  <c r="C153" i="1" s="1"/>
  <c r="M214" i="5"/>
  <c r="K214"/>
  <c r="I214"/>
  <c r="G214"/>
  <c r="E214"/>
  <c r="C214"/>
  <c r="N215"/>
  <c r="L215"/>
  <c r="J215"/>
  <c r="H215"/>
  <c r="F215"/>
  <c r="D215"/>
  <c r="O50"/>
  <c r="O44"/>
  <c r="N51"/>
  <c r="L51"/>
  <c r="J51"/>
  <c r="H51"/>
  <c r="F51"/>
  <c r="O30"/>
  <c r="M99"/>
  <c r="M123" s="1"/>
  <c r="K99"/>
  <c r="K123" s="1"/>
  <c r="I99"/>
  <c r="I123" s="1"/>
  <c r="G99"/>
  <c r="G123" s="1"/>
  <c r="E99"/>
  <c r="E123" s="1"/>
  <c r="C99"/>
  <c r="O20"/>
  <c r="O214" i="4"/>
  <c r="O151"/>
  <c r="O149"/>
  <c r="O137"/>
  <c r="O167" s="1"/>
  <c r="O131"/>
  <c r="O115"/>
  <c r="O74"/>
  <c r="O60"/>
  <c r="M99"/>
  <c r="M123" s="1"/>
  <c r="K99"/>
  <c r="K123" s="1"/>
  <c r="I99"/>
  <c r="I123" s="1"/>
  <c r="G99"/>
  <c r="G123" s="1"/>
  <c r="E99"/>
  <c r="E123" s="1"/>
  <c r="C99"/>
  <c r="O50"/>
  <c r="O44"/>
  <c r="N51"/>
  <c r="L51"/>
  <c r="J51"/>
  <c r="H51"/>
  <c r="F51"/>
  <c r="O30"/>
  <c r="O24"/>
  <c r="N25"/>
  <c r="L25"/>
  <c r="J25"/>
  <c r="H25"/>
  <c r="F25"/>
  <c r="O20"/>
  <c r="O214" i="5"/>
  <c r="K215"/>
  <c r="G215"/>
  <c r="C215"/>
  <c r="O185"/>
  <c r="H99"/>
  <c r="H123" s="1"/>
  <c r="H75"/>
  <c r="C123"/>
  <c r="M215"/>
  <c r="I215"/>
  <c r="E215"/>
  <c r="N99"/>
  <c r="N123" s="1"/>
  <c r="N75"/>
  <c r="L99"/>
  <c r="L123" s="1"/>
  <c r="L75"/>
  <c r="J99"/>
  <c r="J123" s="1"/>
  <c r="J75"/>
  <c r="F99"/>
  <c r="F123" s="1"/>
  <c r="F75"/>
  <c r="D51"/>
  <c r="O51" s="1"/>
  <c r="D25"/>
  <c r="M186" i="4"/>
  <c r="M215"/>
  <c r="M185"/>
  <c r="K186"/>
  <c r="K215"/>
  <c r="K185"/>
  <c r="I186"/>
  <c r="I215"/>
  <c r="I185"/>
  <c r="G186"/>
  <c r="G215"/>
  <c r="G185"/>
  <c r="E186"/>
  <c r="E215"/>
  <c r="E185"/>
  <c r="C186"/>
  <c r="C215"/>
  <c r="C185"/>
  <c r="C123"/>
  <c r="N99"/>
  <c r="N123" s="1"/>
  <c r="N75"/>
  <c r="N186" s="1"/>
  <c r="L99"/>
  <c r="L123" s="1"/>
  <c r="L75"/>
  <c r="L186" s="1"/>
  <c r="J99"/>
  <c r="J123" s="1"/>
  <c r="J75"/>
  <c r="J186" s="1"/>
  <c r="H99"/>
  <c r="H123" s="1"/>
  <c r="H75"/>
  <c r="H186" s="1"/>
  <c r="F99"/>
  <c r="F123" s="1"/>
  <c r="F75"/>
  <c r="F186" s="1"/>
  <c r="N215"/>
  <c r="L215"/>
  <c r="J215"/>
  <c r="H215"/>
  <c r="F215"/>
  <c r="D215"/>
  <c r="D122"/>
  <c r="O122" s="1"/>
  <c r="F98"/>
  <c r="D51"/>
  <c r="O51" s="1"/>
  <c r="D25"/>
  <c r="E40" i="1"/>
  <c r="E131"/>
  <c r="E81" l="1"/>
  <c r="E64"/>
  <c r="O25" i="5"/>
  <c r="D99"/>
  <c r="D75"/>
  <c r="O75" s="1"/>
  <c r="O215"/>
  <c r="O25" i="4"/>
  <c r="D99"/>
  <c r="D75"/>
  <c r="O98"/>
  <c r="F187"/>
  <c r="O187" s="1"/>
  <c r="O185"/>
  <c r="O215"/>
  <c r="D123" i="5" l="1"/>
  <c r="O123" s="1"/>
  <c r="O99"/>
  <c r="O75" i="4"/>
  <c r="D186"/>
  <c r="O186" s="1"/>
  <c r="D123"/>
  <c r="O123" s="1"/>
  <c r="O99"/>
</calcChain>
</file>

<file path=xl/sharedStrings.xml><?xml version="1.0" encoding="utf-8"?>
<sst xmlns="http://schemas.openxmlformats.org/spreadsheetml/2006/main" count="2180" uniqueCount="449">
  <si>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</si>
  <si>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</si>
  <si>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</si>
  <si>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</si>
  <si>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</si>
  <si>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</si>
  <si>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</si>
  <si>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</si>
  <si>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</si>
  <si>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</si>
  <si>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</si>
  <si>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</si>
  <si>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</si>
  <si>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</si>
  <si>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</si>
  <si>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</si>
  <si>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</si>
  <si>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</si>
  <si>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</si>
  <si>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</si>
  <si>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</si>
  <si>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</si>
  <si>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</si>
  <si>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</si>
  <si>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</si>
  <si>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</si>
  <si>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</si>
  <si>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</si>
  <si>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</si>
  <si>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</si>
  <si>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</si>
  <si>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</si>
  <si>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</si>
  <si>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</si>
  <si>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</si>
  <si>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</si>
  <si>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</si>
  <si>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B811</t>
  </si>
  <si>
    <t xml:space="preserve">Hitel-, kölcsönfelvétel államháztartáson kívülről </t>
  </si>
  <si>
    <t xml:space="preserve">Felhalmozási bevételek és a felhalmozási kiadások egyenlege </t>
  </si>
  <si>
    <t xml:space="preserve">Működési bevételek és működési kiadások egyenlege 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</si>
  <si>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</si>
  <si>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</si>
  <si>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</si>
  <si>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</si>
  <si>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</si>
  <si>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</si>
  <si>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</si>
  <si>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</si>
  <si>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</si>
  <si>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</si>
  <si>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</si>
  <si>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</si>
  <si>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</si>
  <si>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</si>
  <si>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</si>
  <si>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</si>
  <si>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</si>
  <si>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</si>
  <si>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</si>
  <si>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</si>
  <si>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</si>
  <si>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</si>
  <si>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</si>
  <si>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</si>
  <si>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</si>
  <si>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</si>
  <si>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</si>
  <si>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</si>
  <si>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</si>
  <si>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</si>
  <si>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</si>
  <si>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</si>
  <si>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</si>
  <si>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</si>
  <si>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</si>
  <si>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</si>
  <si>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</si>
  <si>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</si>
  <si>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</si>
  <si>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</si>
  <si>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</si>
  <si>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</si>
  <si>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</si>
  <si>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</si>
  <si>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</si>
  <si>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</si>
  <si>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</si>
  <si>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</si>
  <si>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</si>
  <si>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</si>
  <si>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</si>
  <si>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</si>
  <si>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</si>
  <si>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</si>
  <si>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</si>
  <si>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</si>
  <si>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</si>
  <si>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</si>
  <si>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</si>
  <si>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</si>
  <si>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</si>
  <si>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</si>
  <si>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</si>
  <si>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</si>
  <si>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</si>
  <si>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</si>
  <si>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</si>
  <si>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</si>
  <si>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</si>
  <si>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</si>
  <si>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</si>
  <si>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</si>
  <si>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</si>
  <si>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</si>
  <si>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</si>
  <si>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</si>
  <si>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</si>
  <si>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</si>
  <si>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</si>
  <si>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</si>
  <si>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</si>
  <si>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</si>
  <si>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</si>
  <si>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</si>
  <si>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</si>
  <si>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</si>
  <si>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</si>
  <si>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</si>
  <si>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</si>
  <si>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</si>
  <si>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</si>
  <si>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</si>
  <si>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</si>
  <si>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</si>
  <si>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Rovat-
szám</t>
  </si>
  <si>
    <t>Rovat megnevezése</t>
  </si>
  <si>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</si>
  <si>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</si>
  <si>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</si>
  <si>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</si>
  <si>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</si>
  <si>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</si>
  <si>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</si>
  <si>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</si>
  <si>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</si>
  <si>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</si>
  <si>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</si>
  <si>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</si>
  <si>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</si>
  <si>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</si>
  <si>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</si>
  <si>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</si>
  <si>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</si>
  <si>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</si>
  <si>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</si>
  <si>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</si>
  <si>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</si>
  <si>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</si>
  <si>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</si>
  <si>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</si>
  <si>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</si>
  <si>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</si>
  <si>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</si>
  <si>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</si>
  <si>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</si>
  <si>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</si>
  <si>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</si>
  <si>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K911</t>
  </si>
  <si>
    <t xml:space="preserve">Hitel-, kölcsöntörlesztés államháztartáson kívülre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</si>
  <si>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</si>
  <si>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</si>
  <si>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</si>
  <si>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</si>
  <si>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</si>
  <si>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</si>
  <si>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</si>
  <si>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</si>
  <si>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</si>
  <si>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</si>
  <si>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</si>
  <si>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</si>
  <si>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</si>
  <si>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</si>
  <si>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</si>
  <si>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</si>
  <si>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</si>
  <si>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</si>
  <si>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</si>
  <si>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</si>
  <si>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</si>
  <si>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</si>
  <si>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</si>
  <si>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</si>
  <si>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</si>
  <si>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</si>
  <si>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</si>
  <si>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</si>
  <si>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</si>
  <si>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</si>
  <si>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</si>
  <si>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</si>
  <si>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</si>
  <si>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</si>
  <si>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</si>
  <si>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</si>
  <si>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</si>
  <si>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</si>
  <si>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</si>
  <si>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</si>
  <si>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</si>
  <si>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</si>
  <si>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</si>
  <si>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</si>
  <si>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</si>
  <si>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</si>
  <si>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</si>
  <si>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</si>
  <si>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</si>
  <si>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</si>
  <si>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</si>
  <si>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</si>
  <si>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</si>
  <si>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K511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</si>
  <si>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</si>
  <si>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</si>
  <si>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</si>
  <si>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</si>
  <si>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</si>
  <si>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</si>
  <si>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</si>
  <si>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</si>
  <si>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</si>
  <si>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</si>
  <si>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</si>
  <si>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</si>
  <si>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</si>
  <si>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</si>
  <si>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</si>
  <si>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</si>
  <si>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</si>
  <si>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</si>
  <si>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</si>
  <si>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</si>
  <si>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</si>
  <si>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</si>
  <si>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</si>
  <si>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</si>
  <si>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</si>
  <si>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</si>
  <si>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</si>
  <si>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</si>
  <si>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</si>
  <si>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</si>
  <si>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</si>
  <si>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</si>
  <si>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</si>
  <si>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</si>
  <si>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</si>
  <si>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</si>
  <si>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</si>
  <si>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</si>
  <si>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</si>
  <si>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</si>
  <si>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</si>
  <si>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</si>
  <si>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</si>
  <si>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K34</t>
  </si>
  <si>
    <t xml:space="preserve">Kiküldetések, reklám- és propagandakiadások </t>
  </si>
  <si>
    <t>K33</t>
  </si>
  <si>
    <t xml:space="preserve">Szolgáltatási kiadások </t>
  </si>
  <si>
    <t>K32</t>
  </si>
  <si>
    <t xml:space="preserve">Kommunikációs szolgáltatások </t>
  </si>
  <si>
    <t>K31</t>
  </si>
  <si>
    <t xml:space="preserve">Készletbeszerzés 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</si>
  <si>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</si>
  <si>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</si>
  <si>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</si>
  <si>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</si>
  <si>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</si>
  <si>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</si>
  <si>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K11</t>
  </si>
  <si>
    <t xml:space="preserve">Foglalkoztatottak személyi juttatásai </t>
  </si>
  <si>
    <t>Rovat-szám</t>
  </si>
  <si>
    <t>ÖNKORMÁNYZAT ÉS KÖLTSÉGVETÉSI SZERVEI ELŐIRÁNYZATA MINDÖSSZESEN</t>
  </si>
  <si>
    <t>K512</t>
  </si>
  <si>
    <t>ÖNKORMÁNYZATI ELŐIRÁNYZATOK</t>
  </si>
  <si>
    <t>KÖLTSÉGVETÉSI SZERV ELŐIRÁNYZATAI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</si>
  <si>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</si>
  <si>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</si>
  <si>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</si>
  <si>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</si>
  <si>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</si>
  <si>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</si>
  <si>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</si>
  <si>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</si>
  <si>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</si>
  <si>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</si>
  <si>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</si>
  <si>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</si>
  <si>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</si>
  <si>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</si>
  <si>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</si>
  <si>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</si>
  <si>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</si>
  <si>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</si>
  <si>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</si>
  <si>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</si>
  <si>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</si>
  <si>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</si>
  <si>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</si>
  <si>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</si>
  <si>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B312</t>
  </si>
  <si>
    <t xml:space="preserve">Társaságok jövedelemadói </t>
  </si>
  <si>
    <t>B311</t>
  </si>
  <si>
    <t>Magánszemélyek jövedelemadói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</si>
  <si>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</si>
  <si>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</si>
  <si>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</si>
  <si>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</si>
  <si>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</si>
  <si>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</si>
  <si>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</si>
  <si>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</si>
  <si>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</si>
  <si>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</si>
  <si>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</si>
  <si>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</si>
  <si>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Rovat
száma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</si>
  <si>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</si>
  <si>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</si>
  <si>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</si>
  <si>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</si>
  <si>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</si>
  <si>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</si>
  <si>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</si>
  <si>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</si>
  <si>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</si>
  <si>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</si>
  <si>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</si>
  <si>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</si>
  <si>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</si>
  <si>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</si>
  <si>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</si>
  <si>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</si>
  <si>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</si>
  <si>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</si>
  <si>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</si>
  <si>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</si>
  <si>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</si>
  <si>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</si>
  <si>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</si>
  <si>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</si>
  <si>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K342</t>
  </si>
  <si>
    <t>Reklám- és propagandakiadások</t>
  </si>
  <si>
    <t>K341</t>
  </si>
  <si>
    <t>Kiküldetések kiadásai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</si>
  <si>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</si>
  <si>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</si>
  <si>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</si>
  <si>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</si>
  <si>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</si>
  <si>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</si>
  <si>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</si>
  <si>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</si>
  <si>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</si>
  <si>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</si>
  <si>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</si>
  <si>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</si>
  <si>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</si>
  <si>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</si>
  <si>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K322</t>
  </si>
  <si>
    <t>Egyéb kommunikációs szolgáltatások</t>
  </si>
  <si>
    <t>K321</t>
  </si>
  <si>
    <t>Informatikai szolgáltatások igénybevétele</t>
  </si>
  <si>
    <t>K313</t>
  </si>
  <si>
    <t>Árubeszerzés</t>
  </si>
  <si>
    <t>K312</t>
  </si>
  <si>
    <t>Üzemeltetési anyagok beszerzése</t>
  </si>
  <si>
    <t>K311</t>
  </si>
  <si>
    <t>Szakmai anyagok beszerzése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</si>
  <si>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</si>
  <si>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</si>
  <si>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</si>
  <si>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</si>
  <si>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</si>
  <si>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</si>
  <si>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</si>
  <si>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</si>
  <si>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</si>
  <si>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</si>
  <si>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</si>
  <si>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</si>
  <si>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</si>
  <si>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</si>
  <si>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</si>
  <si>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</si>
  <si>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</si>
  <si>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</si>
  <si>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</si>
  <si>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</si>
  <si>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</si>
  <si>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</si>
  <si>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</si>
  <si>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</si>
  <si>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</si>
  <si>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</si>
  <si>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</si>
  <si>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</si>
  <si>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</si>
  <si>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</si>
  <si>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</si>
  <si>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</si>
  <si>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MINDÖSSZESEN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</si>
  <si>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</si>
  <si>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</si>
  <si>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</si>
  <si>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</si>
  <si>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</si>
  <si>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</si>
  <si>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</si>
  <si>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</si>
  <si>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</si>
  <si>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</si>
  <si>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</si>
  <si>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</si>
  <si>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2018.</t>
  </si>
  <si>
    <t>2017.</t>
  </si>
  <si>
    <t>2016.</t>
  </si>
  <si>
    <t>ÖSSZEVONT ELŐIRÁNYZATOK (ÖNKORMÁNYZAT ÉS KÖLTSÉGVETÉSI SZERVEI ÖSSZESEN)</t>
  </si>
  <si>
    <t>1. a számú melléklet</t>
  </si>
  <si>
    <t>1. b számú melléklet</t>
  </si>
  <si>
    <t>1. c számú melléklet</t>
  </si>
  <si>
    <t>2. a számú melléklet</t>
  </si>
  <si>
    <t>2. b számú melléklet</t>
  </si>
  <si>
    <t>3. a számú melléklet</t>
  </si>
  <si>
    <t>3. b számú melléklet</t>
  </si>
  <si>
    <t>2014. évi tény  (teljesítés)      e FT</t>
  </si>
  <si>
    <t xml:space="preserve">A helyi önkormányzat költségvetési mérlege közgazdasági tagolásban </t>
  </si>
  <si>
    <t>2015. évi várható (teljesítés)              Ft</t>
  </si>
  <si>
    <t>2016. évi eredeti előirányzat                         Ft</t>
  </si>
  <si>
    <t>2014. évi tény  (teljesítés)            e FT</t>
  </si>
  <si>
    <t>Előirányzat felhasználási terv (Ft)</t>
  </si>
  <si>
    <t>2019.</t>
  </si>
  <si>
    <t>Bevételek (Ft)</t>
  </si>
  <si>
    <t>Kiadások (Ft)</t>
  </si>
  <si>
    <t>Olaszfa Község Önkormányzat 2016. évi költségvetése</t>
  </si>
  <si>
    <t>2014. évi tény  (teljesítés)                   e FT</t>
  </si>
  <si>
    <t>2015. évi várható (teljesítés)                   e Ft</t>
  </si>
</sst>
</file>

<file path=xl/styles.xml><?xml version="1.0" encoding="utf-8"?>
<styleSheet xmlns="http://schemas.openxmlformats.org/spreadsheetml/2006/main">
  <numFmts count="4">
    <numFmt numFmtId="164" formatCode="\ ##########"/>
    <numFmt numFmtId="165" formatCode="0__"/>
    <numFmt numFmtId="166" formatCode="[$-40E]yyyy/\ mmmm;@"/>
    <numFmt numFmtId="167" formatCode="#,##0\ _F_t"/>
  </numFmts>
  <fonts count="23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2">
    <xf numFmtId="0" fontId="0" fillId="0" borderId="0" xfId="0"/>
    <xf numFmtId="0" fontId="0" fillId="0" borderId="0" xfId="0" applyBorder="1"/>
    <xf numFmtId="164" fontId="1" fillId="0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9" fillId="6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0" xfId="0" applyFont="1"/>
    <xf numFmtId="0" fontId="0" fillId="0" borderId="0" xfId="0" applyFill="1"/>
    <xf numFmtId="0" fontId="0" fillId="0" borderId="0" xfId="0" applyAlignment="1"/>
    <xf numFmtId="0" fontId="3" fillId="3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15" fillId="6" borderId="1" xfId="0" applyFont="1" applyFill="1" applyBorder="1"/>
    <xf numFmtId="164" fontId="5" fillId="0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166" fontId="8" fillId="0" borderId="1" xfId="0" applyNumberFormat="1" applyFont="1" applyBorder="1"/>
    <xf numFmtId="166" fontId="11" fillId="0" borderId="1" xfId="0" applyNumberFormat="1" applyFont="1" applyBorder="1"/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2" fillId="0" borderId="0" xfId="0" applyFont="1"/>
    <xf numFmtId="0" fontId="3" fillId="5" borderId="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7" fontId="1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167" fontId="3" fillId="3" borderId="1" xfId="0" applyNumberFormat="1" applyFont="1" applyFill="1" applyBorder="1" applyAlignment="1">
      <alignment horizontal="right" vertical="center" wrapText="1"/>
    </xf>
    <xf numFmtId="167" fontId="2" fillId="2" borderId="1" xfId="0" applyNumberFormat="1" applyFont="1" applyFill="1" applyBorder="1" applyAlignment="1">
      <alignment horizontal="right"/>
    </xf>
    <xf numFmtId="167" fontId="3" fillId="4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left" vertical="center" wrapText="1"/>
    </xf>
    <xf numFmtId="167" fontId="3" fillId="3" borderId="1" xfId="0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/>
    <xf numFmtId="167" fontId="1" fillId="0" borderId="1" xfId="0" applyNumberFormat="1" applyFont="1" applyFill="1" applyBorder="1" applyAlignment="1">
      <alignment horizontal="left" vertical="center"/>
    </xf>
    <xf numFmtId="167" fontId="8" fillId="0" borderId="1" xfId="0" applyNumberFormat="1" applyFont="1" applyFill="1" applyBorder="1" applyAlignment="1">
      <alignment horizontal="left" vertical="center"/>
    </xf>
    <xf numFmtId="167" fontId="8" fillId="6" borderId="1" xfId="0" applyNumberFormat="1" applyFont="1" applyFill="1" applyBorder="1" applyAlignment="1">
      <alignment horizontal="left" vertical="center"/>
    </xf>
    <xf numFmtId="167" fontId="3" fillId="4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18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164" fontId="18" fillId="4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/>
    <xf numFmtId="167" fontId="5" fillId="0" borderId="1" xfId="0" applyNumberFormat="1" applyFont="1" applyFill="1" applyBorder="1" applyAlignment="1">
      <alignment vertical="center"/>
    </xf>
    <xf numFmtId="167" fontId="15" fillId="6" borderId="1" xfId="0" applyNumberFormat="1" applyFont="1" applyFill="1" applyBorder="1"/>
    <xf numFmtId="167" fontId="20" fillId="6" borderId="1" xfId="0" applyNumberFormat="1" applyFont="1" applyFill="1" applyBorder="1"/>
    <xf numFmtId="167" fontId="19" fillId="3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right" vertical="center"/>
    </xf>
    <xf numFmtId="167" fontId="5" fillId="3" borderId="1" xfId="0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vertical="center"/>
    </xf>
    <xf numFmtId="0" fontId="22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5"/>
  <sheetViews>
    <sheetView tabSelected="1" workbookViewId="0">
      <selection activeCell="C160" sqref="C160"/>
    </sheetView>
  </sheetViews>
  <sheetFormatPr defaultRowHeight="15"/>
  <cols>
    <col min="1" max="1" width="101.28515625" customWidth="1"/>
    <col min="3" max="3" width="13.85546875" customWidth="1"/>
    <col min="4" max="5" width="15.5703125" bestFit="1" customWidth="1"/>
  </cols>
  <sheetData>
    <row r="1" spans="1:6">
      <c r="A1" s="39"/>
      <c r="B1" s="39"/>
      <c r="C1" s="39"/>
      <c r="D1" s="120" t="s">
        <v>430</v>
      </c>
      <c r="E1" s="120"/>
      <c r="F1" s="38"/>
    </row>
    <row r="2" spans="1:6" ht="26.25" customHeight="1">
      <c r="A2" s="116" t="s">
        <v>446</v>
      </c>
      <c r="B2" s="117"/>
      <c r="C2" s="117"/>
      <c r="D2" s="117"/>
      <c r="E2" s="117"/>
    </row>
    <row r="3" spans="1:6" ht="30" customHeight="1">
      <c r="A3" s="118" t="s">
        <v>438</v>
      </c>
      <c r="B3" s="119"/>
      <c r="C3" s="119"/>
      <c r="D3" s="119"/>
      <c r="E3" s="119"/>
    </row>
    <row r="5" spans="1:6">
      <c r="A5" s="37" t="s">
        <v>284</v>
      </c>
    </row>
    <row r="6" spans="1:6" ht="60">
      <c r="A6" s="25" t="s">
        <v>136</v>
      </c>
      <c r="B6" s="24" t="s">
        <v>283</v>
      </c>
      <c r="C6" s="23" t="s">
        <v>437</v>
      </c>
      <c r="D6" s="23" t="s">
        <v>439</v>
      </c>
      <c r="E6" s="23" t="s">
        <v>440</v>
      </c>
    </row>
    <row r="7" spans="1:6">
      <c r="A7" s="36" t="s">
        <v>282</v>
      </c>
      <c r="B7" s="30" t="s">
        <v>281</v>
      </c>
      <c r="C7" s="30">
        <f>'MÉRLEG (2)'!C7+'MÉRLEG (3)'!C7</f>
        <v>21950</v>
      </c>
      <c r="D7" s="30">
        <f>'MÉRLEG (2)'!D7+'MÉRLEG (3)'!D7</f>
        <v>29144</v>
      </c>
      <c r="E7" s="30">
        <f>'MÉRLEG (2)'!E7+'MÉRLEG (3)'!E7</f>
        <v>21425200</v>
      </c>
    </row>
    <row r="8" spans="1:6">
      <c r="A8" s="10" t="s">
        <v>280</v>
      </c>
      <c r="B8" s="30" t="s">
        <v>279</v>
      </c>
      <c r="C8" s="30">
        <f>'MÉRLEG (2)'!C8+'MÉRLEG (3)'!C8</f>
        <v>2153</v>
      </c>
      <c r="D8" s="30">
        <f>'MÉRLEG (2)'!D8+'MÉRLEG (3)'!D8</f>
        <v>2496</v>
      </c>
      <c r="E8" s="30">
        <f>'MÉRLEG (2)'!E8+'MÉRLEG (3)'!E8</f>
        <v>1452000</v>
      </c>
    </row>
    <row r="9" spans="1:6">
      <c r="A9" s="35" t="s">
        <v>278</v>
      </c>
      <c r="B9" s="29" t="s">
        <v>277</v>
      </c>
      <c r="C9" s="29">
        <f>'MÉRLEG (2)'!C9+'MÉRLEG (3)'!C9</f>
        <v>24103</v>
      </c>
      <c r="D9" s="29">
        <f>'MÉRLEG (2)'!D9+'MÉRLEG (3)'!D9</f>
        <v>31640</v>
      </c>
      <c r="E9" s="29">
        <f>'MÉRLEG (2)'!E9+'MÉRLEG (3)'!E9</f>
        <v>22877200</v>
      </c>
    </row>
    <row r="10" spans="1:6">
      <c r="A10" s="20" t="s">
        <v>276</v>
      </c>
      <c r="B10" s="29" t="s">
        <v>275</v>
      </c>
      <c r="C10" s="29">
        <f>'MÉRLEG (2)'!C10+'MÉRLEG (3)'!C10</f>
        <v>4926</v>
      </c>
      <c r="D10" s="29">
        <f>'MÉRLEG (2)'!D10+'MÉRLEG (3)'!D10</f>
        <v>5586</v>
      </c>
      <c r="E10" s="29">
        <f>'MÉRLEG (2)'!E10+'MÉRLEG (3)'!E10</f>
        <v>4757048</v>
      </c>
    </row>
    <row r="11" spans="1:6">
      <c r="A11" s="10" t="s">
        <v>274</v>
      </c>
      <c r="B11" s="30" t="s">
        <v>273</v>
      </c>
      <c r="C11" s="30">
        <f>'MÉRLEG (2)'!C11+'MÉRLEG (3)'!C11</f>
        <v>2962</v>
      </c>
      <c r="D11" s="30">
        <f>'MÉRLEG (2)'!D11+'MÉRLEG (3)'!D11</f>
        <v>6060</v>
      </c>
      <c r="E11" s="30">
        <f>'MÉRLEG (2)'!E11+'MÉRLEG (3)'!E11</f>
        <v>3736000</v>
      </c>
    </row>
    <row r="12" spans="1:6">
      <c r="A12" s="10" t="s">
        <v>272</v>
      </c>
      <c r="B12" s="30" t="s">
        <v>271</v>
      </c>
      <c r="C12" s="30">
        <f>'MÉRLEG (2)'!C12+'MÉRLEG (3)'!C12</f>
        <v>266</v>
      </c>
      <c r="D12" s="30">
        <f>'MÉRLEG (2)'!D12+'MÉRLEG (3)'!D12</f>
        <v>744</v>
      </c>
      <c r="E12" s="30">
        <f>'MÉRLEG (2)'!E12+'MÉRLEG (3)'!E12</f>
        <v>540000</v>
      </c>
    </row>
    <row r="13" spans="1:6">
      <c r="A13" s="10" t="s">
        <v>270</v>
      </c>
      <c r="B13" s="30" t="s">
        <v>269</v>
      </c>
      <c r="C13" s="30">
        <f>'MÉRLEG (2)'!C13+'MÉRLEG (3)'!C13</f>
        <v>8419</v>
      </c>
      <c r="D13" s="30">
        <f>'MÉRLEG (2)'!D13+'MÉRLEG (3)'!D13</f>
        <v>15814</v>
      </c>
      <c r="E13" s="30">
        <f>'MÉRLEG (2)'!E13+'MÉRLEG (3)'!E13</f>
        <v>12204000</v>
      </c>
    </row>
    <row r="14" spans="1:6">
      <c r="A14" s="10" t="s">
        <v>268</v>
      </c>
      <c r="B14" s="30" t="s">
        <v>267</v>
      </c>
      <c r="C14" s="30">
        <f>'MÉRLEG (2)'!C14+'MÉRLEG (3)'!C14</f>
        <v>16</v>
      </c>
      <c r="D14" s="30">
        <f>'MÉRLEG (2)'!D14+'MÉRLEG (3)'!D14</f>
        <v>4</v>
      </c>
      <c r="E14" s="30">
        <f>'MÉRLEG (2)'!E14+'MÉRLEG (3)'!E14</f>
        <v>0</v>
      </c>
    </row>
    <row r="15" spans="1:6">
      <c r="A15" s="10" t="s">
        <v>266</v>
      </c>
      <c r="B15" s="30" t="s">
        <v>265</v>
      </c>
      <c r="C15" s="30">
        <f>'MÉRLEG (2)'!C15+'MÉRLEG (3)'!C15</f>
        <v>3159</v>
      </c>
      <c r="D15" s="30">
        <f>'MÉRLEG (2)'!D15+'MÉRLEG (3)'!D15</f>
        <v>5720</v>
      </c>
      <c r="E15" s="30">
        <f>'MÉRLEG (2)'!E15+'MÉRLEG (3)'!E15</f>
        <v>4828448</v>
      </c>
    </row>
    <row r="16" spans="1:6">
      <c r="A16" s="20" t="s">
        <v>264</v>
      </c>
      <c r="B16" s="29" t="s">
        <v>263</v>
      </c>
      <c r="C16" s="29">
        <f>'MÉRLEG (2)'!C16+'MÉRLEG (3)'!C16</f>
        <v>14822</v>
      </c>
      <c r="D16" s="29">
        <f>'MÉRLEG (2)'!D16+'MÉRLEG (3)'!D16</f>
        <v>28342</v>
      </c>
      <c r="E16" s="29">
        <f>'MÉRLEG (2)'!E16+'MÉRLEG (3)'!E16</f>
        <v>21308448</v>
      </c>
    </row>
    <row r="17" spans="1:5">
      <c r="A17" s="12" t="s">
        <v>262</v>
      </c>
      <c r="B17" s="30" t="s">
        <v>261</v>
      </c>
      <c r="C17" s="30">
        <f>'MÉRLEG (2)'!C17+'MÉRLEG (3)'!C17</f>
        <v>0</v>
      </c>
      <c r="D17" s="30">
        <f>'MÉRLEG (2)'!D17+'MÉRLEG (3)'!D17</f>
        <v>0</v>
      </c>
      <c r="E17" s="30">
        <f>'MÉRLEG (2)'!E17+'MÉRLEG (3)'!E17</f>
        <v>0</v>
      </c>
    </row>
    <row r="18" spans="1:5">
      <c r="A18" s="12" t="s">
        <v>260</v>
      </c>
      <c r="B18" s="30" t="s">
        <v>259</v>
      </c>
      <c r="C18" s="30">
        <f>'MÉRLEG (2)'!C18+'MÉRLEG (3)'!C18</f>
        <v>394</v>
      </c>
      <c r="D18" s="30">
        <f>'MÉRLEG (2)'!D18+'MÉRLEG (3)'!D18</f>
        <v>468</v>
      </c>
      <c r="E18" s="30">
        <f>'MÉRLEG (2)'!E18+'MÉRLEG (3)'!E18</f>
        <v>500000</v>
      </c>
    </row>
    <row r="19" spans="1:5">
      <c r="A19" s="34" t="s">
        <v>258</v>
      </c>
      <c r="B19" s="30" t="s">
        <v>257</v>
      </c>
      <c r="C19" s="30">
        <f>'MÉRLEG (2)'!C19+'MÉRLEG (3)'!C19</f>
        <v>0</v>
      </c>
      <c r="D19" s="30">
        <f>'MÉRLEG (2)'!D19+'MÉRLEG (3)'!D19</f>
        <v>0</v>
      </c>
      <c r="E19" s="30">
        <f>'MÉRLEG (2)'!E19+'MÉRLEG (3)'!E19</f>
        <v>0</v>
      </c>
    </row>
    <row r="20" spans="1:5">
      <c r="A20" s="34" t="s">
        <v>256</v>
      </c>
      <c r="B20" s="30" t="s">
        <v>255</v>
      </c>
      <c r="C20" s="30">
        <f>'MÉRLEG (2)'!C20+'MÉRLEG (3)'!C20</f>
        <v>302</v>
      </c>
      <c r="D20" s="30">
        <f>'MÉRLEG (2)'!D20+'MÉRLEG (3)'!D20</f>
        <v>212</v>
      </c>
      <c r="E20" s="30">
        <f>'MÉRLEG (2)'!E20+'MÉRLEG (3)'!E20</f>
        <v>283200</v>
      </c>
    </row>
    <row r="21" spans="1:5">
      <c r="A21" s="34" t="s">
        <v>254</v>
      </c>
      <c r="B21" s="30" t="s">
        <v>253</v>
      </c>
      <c r="C21" s="30">
        <f>'MÉRLEG (2)'!C21+'MÉRLEG (3)'!C21</f>
        <v>1651</v>
      </c>
      <c r="D21" s="30">
        <f>'MÉRLEG (2)'!D21+'MÉRLEG (3)'!D21</f>
        <v>294</v>
      </c>
      <c r="E21" s="30">
        <f>'MÉRLEG (2)'!E21+'MÉRLEG (3)'!E21</f>
        <v>0</v>
      </c>
    </row>
    <row r="22" spans="1:5">
      <c r="A22" s="12" t="s">
        <v>252</v>
      </c>
      <c r="B22" s="30" t="s">
        <v>251</v>
      </c>
      <c r="C22" s="30">
        <f>'MÉRLEG (2)'!C22+'MÉRLEG (3)'!C22</f>
        <v>1328</v>
      </c>
      <c r="D22" s="30">
        <f>'MÉRLEG (2)'!D22+'MÉRLEG (3)'!D22</f>
        <v>1631</v>
      </c>
      <c r="E22" s="30">
        <f>'MÉRLEG (2)'!E22+'MÉRLEG (3)'!E22</f>
        <v>180000</v>
      </c>
    </row>
    <row r="23" spans="1:5">
      <c r="A23" s="12" t="s">
        <v>250</v>
      </c>
      <c r="B23" s="30" t="s">
        <v>249</v>
      </c>
      <c r="C23" s="30">
        <f>'MÉRLEG (2)'!C23+'MÉRLEG (3)'!C23</f>
        <v>0</v>
      </c>
      <c r="D23" s="30">
        <f>'MÉRLEG (2)'!D23+'MÉRLEG (3)'!D23</f>
        <v>0</v>
      </c>
      <c r="E23" s="30">
        <f>'MÉRLEG (2)'!E23+'MÉRLEG (3)'!E23</f>
        <v>0</v>
      </c>
    </row>
    <row r="24" spans="1:5">
      <c r="A24" s="12" t="s">
        <v>248</v>
      </c>
      <c r="B24" s="30" t="s">
        <v>247</v>
      </c>
      <c r="C24" s="30">
        <f>'MÉRLEG (2)'!C24+'MÉRLEG (3)'!C24</f>
        <v>629</v>
      </c>
      <c r="D24" s="30">
        <f>'MÉRLEG (2)'!D24+'MÉRLEG (3)'!D24</f>
        <v>376</v>
      </c>
      <c r="E24" s="30">
        <f>'MÉRLEG (2)'!E24+'MÉRLEG (3)'!E24</f>
        <v>230000</v>
      </c>
    </row>
    <row r="25" spans="1:5">
      <c r="A25" s="22" t="s">
        <v>246</v>
      </c>
      <c r="B25" s="29" t="s">
        <v>245</v>
      </c>
      <c r="C25" s="29">
        <f>'MÉRLEG (2)'!C25+'MÉRLEG (3)'!C25</f>
        <v>4304</v>
      </c>
      <c r="D25" s="29">
        <f>'MÉRLEG (2)'!D25+'MÉRLEG (3)'!D25</f>
        <v>2981</v>
      </c>
      <c r="E25" s="29">
        <f>'MÉRLEG (2)'!E25+'MÉRLEG (3)'!E25</f>
        <v>1193200</v>
      </c>
    </row>
    <row r="26" spans="1:5">
      <c r="A26" s="33" t="s">
        <v>244</v>
      </c>
      <c r="B26" s="30" t="s">
        <v>243</v>
      </c>
      <c r="C26" s="30">
        <f>'MÉRLEG (2)'!C26+'MÉRLEG (3)'!C26</f>
        <v>0</v>
      </c>
      <c r="D26" s="30">
        <f>'MÉRLEG (2)'!D26+'MÉRLEG (3)'!D26</f>
        <v>0</v>
      </c>
      <c r="E26" s="30">
        <f>'MÉRLEG (2)'!E26+'MÉRLEG (3)'!E26</f>
        <v>0</v>
      </c>
    </row>
    <row r="27" spans="1:5">
      <c r="A27" s="33" t="s">
        <v>242</v>
      </c>
      <c r="B27" s="30" t="s">
        <v>241</v>
      </c>
      <c r="C27" s="30">
        <f>'MÉRLEG (2)'!C27+'MÉRLEG (3)'!C27</f>
        <v>38</v>
      </c>
      <c r="D27" s="30">
        <f>'MÉRLEG (2)'!D27+'MÉRLEG (3)'!D27</f>
        <v>226</v>
      </c>
      <c r="E27" s="30">
        <f>'MÉRLEG (2)'!E27+'MÉRLEG (3)'!E27</f>
        <v>0</v>
      </c>
    </row>
    <row r="28" spans="1:5">
      <c r="A28" s="33" t="s">
        <v>240</v>
      </c>
      <c r="B28" s="30" t="s">
        <v>239</v>
      </c>
      <c r="C28" s="30">
        <f>'MÉRLEG (2)'!C28+'MÉRLEG (3)'!C28</f>
        <v>0</v>
      </c>
      <c r="D28" s="30">
        <f>'MÉRLEG (2)'!D28+'MÉRLEG (3)'!D28</f>
        <v>0</v>
      </c>
      <c r="E28" s="30">
        <f>'MÉRLEG (2)'!E28+'MÉRLEG (3)'!E28</f>
        <v>0</v>
      </c>
    </row>
    <row r="29" spans="1:5">
      <c r="A29" s="33" t="s">
        <v>238</v>
      </c>
      <c r="B29" s="30" t="s">
        <v>237</v>
      </c>
      <c r="C29" s="30">
        <f>'MÉRLEG (2)'!C29+'MÉRLEG (3)'!C29</f>
        <v>0</v>
      </c>
      <c r="D29" s="30">
        <f>'MÉRLEG (2)'!D29+'MÉRLEG (3)'!D29</f>
        <v>0</v>
      </c>
      <c r="E29" s="30">
        <f>'MÉRLEG (2)'!E29+'MÉRLEG (3)'!E29</f>
        <v>0</v>
      </c>
    </row>
    <row r="30" spans="1:5">
      <c r="A30" s="33" t="s">
        <v>236</v>
      </c>
      <c r="B30" s="30" t="s">
        <v>235</v>
      </c>
      <c r="C30" s="30">
        <f>'MÉRLEG (2)'!C30+'MÉRLEG (3)'!C30</f>
        <v>0</v>
      </c>
      <c r="D30" s="30">
        <f>'MÉRLEG (2)'!D30+'MÉRLEG (3)'!D30</f>
        <v>0</v>
      </c>
      <c r="E30" s="30">
        <f>'MÉRLEG (2)'!E30+'MÉRLEG (3)'!E30</f>
        <v>0</v>
      </c>
    </row>
    <row r="31" spans="1:5">
      <c r="A31" s="33" t="s">
        <v>234</v>
      </c>
      <c r="B31" s="30" t="s">
        <v>233</v>
      </c>
      <c r="C31" s="30">
        <f>'MÉRLEG (2)'!C31+'MÉRLEG (3)'!C31</f>
        <v>2730</v>
      </c>
      <c r="D31" s="30">
        <f>'MÉRLEG (2)'!D31+'MÉRLEG (3)'!D31</f>
        <v>2152</v>
      </c>
      <c r="E31" s="30">
        <f>'MÉRLEG (2)'!E31+'MÉRLEG (3)'!E31</f>
        <v>1837000</v>
      </c>
    </row>
    <row r="32" spans="1:5">
      <c r="A32" s="33" t="s">
        <v>232</v>
      </c>
      <c r="B32" s="30" t="s">
        <v>231</v>
      </c>
      <c r="C32" s="30">
        <f>'MÉRLEG (2)'!C32+'MÉRLEG (3)'!C32</f>
        <v>0</v>
      </c>
      <c r="D32" s="30">
        <f>'MÉRLEG (2)'!D32+'MÉRLEG (3)'!D32</f>
        <v>0</v>
      </c>
      <c r="E32" s="30">
        <f>'MÉRLEG (2)'!E32+'MÉRLEG (3)'!E32</f>
        <v>0</v>
      </c>
    </row>
    <row r="33" spans="1:5">
      <c r="A33" s="33" t="s">
        <v>230</v>
      </c>
      <c r="B33" s="30" t="s">
        <v>229</v>
      </c>
      <c r="C33" s="30">
        <f>'MÉRLEG (2)'!C33+'MÉRLEG (3)'!C33</f>
        <v>0</v>
      </c>
      <c r="D33" s="30">
        <f>'MÉRLEG (2)'!D33+'MÉRLEG (3)'!D33</f>
        <v>0</v>
      </c>
      <c r="E33" s="30">
        <f>'MÉRLEG (2)'!E33+'MÉRLEG (3)'!E33</f>
        <v>0</v>
      </c>
    </row>
    <row r="34" spans="1:5">
      <c r="A34" s="33" t="s">
        <v>228</v>
      </c>
      <c r="B34" s="30" t="s">
        <v>227</v>
      </c>
      <c r="C34" s="30">
        <f>'MÉRLEG (2)'!C34+'MÉRLEG (3)'!C34</f>
        <v>0</v>
      </c>
      <c r="D34" s="30">
        <f>'MÉRLEG (2)'!D34+'MÉRLEG (3)'!D34</f>
        <v>0</v>
      </c>
      <c r="E34" s="30">
        <f>'MÉRLEG (2)'!E34+'MÉRLEG (3)'!E34</f>
        <v>0</v>
      </c>
    </row>
    <row r="35" spans="1:5">
      <c r="A35" s="32" t="s">
        <v>226</v>
      </c>
      <c r="B35" s="30" t="s">
        <v>225</v>
      </c>
      <c r="C35" s="30">
        <f>'MÉRLEG (2)'!C35+'MÉRLEG (3)'!C35</f>
        <v>0</v>
      </c>
      <c r="D35" s="30">
        <f>'MÉRLEG (2)'!D35+'MÉRLEG (3)'!D35</f>
        <v>0</v>
      </c>
      <c r="E35" s="30">
        <f>'MÉRLEG (2)'!E35+'MÉRLEG (3)'!E35</f>
        <v>0</v>
      </c>
    </row>
    <row r="36" spans="1:5">
      <c r="A36" s="33" t="s">
        <v>224</v>
      </c>
      <c r="B36" s="30" t="s">
        <v>223</v>
      </c>
      <c r="C36" s="30">
        <f>'MÉRLEG (2)'!C36+'MÉRLEG (3)'!C36</f>
        <v>600</v>
      </c>
      <c r="D36" s="30">
        <f>'MÉRLEG (2)'!D36+'MÉRLEG (3)'!D36</f>
        <v>737</v>
      </c>
      <c r="E36" s="30">
        <f>'MÉRLEG (2)'!E36+'MÉRLEG (3)'!E36</f>
        <v>0</v>
      </c>
    </row>
    <row r="37" spans="1:5">
      <c r="A37" s="32" t="s">
        <v>222</v>
      </c>
      <c r="B37" s="30" t="s">
        <v>220</v>
      </c>
      <c r="C37" s="30">
        <f>'MÉRLEG (2)'!C37+'MÉRLEG (3)'!C37</f>
        <v>0</v>
      </c>
      <c r="D37" s="30">
        <f>'MÉRLEG (2)'!D37+'MÉRLEG (3)'!D37</f>
        <v>0</v>
      </c>
      <c r="E37" s="30">
        <f>'MÉRLEG (2)'!E37+'MÉRLEG (3)'!E37</f>
        <v>14791993</v>
      </c>
    </row>
    <row r="38" spans="1:5">
      <c r="A38" s="32" t="s">
        <v>221</v>
      </c>
      <c r="B38" s="30" t="s">
        <v>220</v>
      </c>
      <c r="C38" s="30">
        <f>'MÉRLEG (2)'!C38+'MÉRLEG (3)'!C38</f>
        <v>0</v>
      </c>
      <c r="D38" s="30">
        <f>'MÉRLEG (2)'!D38+'MÉRLEG (3)'!D38</f>
        <v>0</v>
      </c>
      <c r="E38" s="30">
        <f>'MÉRLEG (2)'!E38+'MÉRLEG (3)'!E38</f>
        <v>0</v>
      </c>
    </row>
    <row r="39" spans="1:5">
      <c r="A39" s="22" t="s">
        <v>219</v>
      </c>
      <c r="B39" s="29" t="s">
        <v>218</v>
      </c>
      <c r="C39" s="29">
        <f>'MÉRLEG (2)'!C39+'MÉRLEG (3)'!C39</f>
        <v>3368</v>
      </c>
      <c r="D39" s="29">
        <f>'MÉRLEG (2)'!D39+'MÉRLEG (3)'!D39</f>
        <v>3115</v>
      </c>
      <c r="E39" s="29">
        <f>'MÉRLEG (2)'!E39+'MÉRLEG (3)'!E39</f>
        <v>16628993</v>
      </c>
    </row>
    <row r="40" spans="1:5" ht="15.75">
      <c r="A40" s="18" t="s">
        <v>217</v>
      </c>
      <c r="B40" s="28"/>
      <c r="C40" s="28">
        <f>'MÉRLEG (2)'!C40+'MÉRLEG (3)'!C40</f>
        <v>51523</v>
      </c>
      <c r="D40" s="28">
        <f>'MÉRLEG (2)'!D40+'MÉRLEG (3)'!D40</f>
        <v>71664</v>
      </c>
      <c r="E40" s="28">
        <f>'MÉRLEG (2)'!E40+'MÉRLEG (3)'!E40</f>
        <v>66764889</v>
      </c>
    </row>
    <row r="41" spans="1:5">
      <c r="A41" s="31" t="s">
        <v>216</v>
      </c>
      <c r="B41" s="30" t="s">
        <v>215</v>
      </c>
      <c r="C41" s="30">
        <f>'MÉRLEG (2)'!C41+'MÉRLEG (3)'!C41</f>
        <v>109</v>
      </c>
      <c r="D41" s="30">
        <f>'MÉRLEG (2)'!D41+'MÉRLEG (3)'!D41</f>
        <v>0</v>
      </c>
      <c r="E41" s="30">
        <f>'MÉRLEG (2)'!E41+'MÉRLEG (3)'!E41</f>
        <v>0</v>
      </c>
    </row>
    <row r="42" spans="1:5">
      <c r="A42" s="31" t="s">
        <v>214</v>
      </c>
      <c r="B42" s="30" t="s">
        <v>213</v>
      </c>
      <c r="C42" s="30">
        <f>'MÉRLEG (2)'!C42+'MÉRLEG (3)'!C42</f>
        <v>1813</v>
      </c>
      <c r="D42" s="30">
        <f>'MÉRLEG (2)'!D42+'MÉRLEG (3)'!D42</f>
        <v>0</v>
      </c>
      <c r="E42" s="30">
        <f>'MÉRLEG (2)'!E42+'MÉRLEG (3)'!E42</f>
        <v>0</v>
      </c>
    </row>
    <row r="43" spans="1:5">
      <c r="A43" s="31" t="s">
        <v>212</v>
      </c>
      <c r="B43" s="30" t="s">
        <v>211</v>
      </c>
      <c r="C43" s="30">
        <f>'MÉRLEG (2)'!C43+'MÉRLEG (3)'!C43</f>
        <v>0</v>
      </c>
      <c r="D43" s="30">
        <f>'MÉRLEG (2)'!D43+'MÉRLEG (3)'!D43</f>
        <v>0</v>
      </c>
      <c r="E43" s="30">
        <f>'MÉRLEG (2)'!E43+'MÉRLEG (3)'!E43</f>
        <v>0</v>
      </c>
    </row>
    <row r="44" spans="1:5">
      <c r="A44" s="31" t="s">
        <v>210</v>
      </c>
      <c r="B44" s="30" t="s">
        <v>209</v>
      </c>
      <c r="C44" s="30">
        <f>'MÉRLEG (2)'!C44+'MÉRLEG (3)'!C44</f>
        <v>10596</v>
      </c>
      <c r="D44" s="30">
        <f>'MÉRLEG (2)'!D44+'MÉRLEG (3)'!D44</f>
        <v>145696</v>
      </c>
      <c r="E44" s="30">
        <f>'MÉRLEG (2)'!E44+'MÉRLEG (3)'!E44</f>
        <v>0</v>
      </c>
    </row>
    <row r="45" spans="1:5">
      <c r="A45" s="21" t="s">
        <v>208</v>
      </c>
      <c r="B45" s="30" t="s">
        <v>207</v>
      </c>
      <c r="C45" s="30">
        <f>'MÉRLEG (2)'!C45+'MÉRLEG (3)'!C45</f>
        <v>0</v>
      </c>
      <c r="D45" s="30">
        <f>'MÉRLEG (2)'!D45+'MÉRLEG (3)'!D45</f>
        <v>0</v>
      </c>
      <c r="E45" s="30">
        <f>'MÉRLEG (2)'!E45+'MÉRLEG (3)'!E45</f>
        <v>0</v>
      </c>
    </row>
    <row r="46" spans="1:5">
      <c r="A46" s="21" t="s">
        <v>206</v>
      </c>
      <c r="B46" s="30" t="s">
        <v>205</v>
      </c>
      <c r="C46" s="30">
        <f>'MÉRLEG (2)'!C46+'MÉRLEG (3)'!C46</f>
        <v>0</v>
      </c>
      <c r="D46" s="30">
        <f>'MÉRLEG (2)'!D46+'MÉRLEG (3)'!D46</f>
        <v>0</v>
      </c>
      <c r="E46" s="30">
        <f>'MÉRLEG (2)'!E46+'MÉRLEG (3)'!E46</f>
        <v>0</v>
      </c>
    </row>
    <row r="47" spans="1:5">
      <c r="A47" s="21" t="s">
        <v>204</v>
      </c>
      <c r="B47" s="30" t="s">
        <v>203</v>
      </c>
      <c r="C47" s="30">
        <f>'MÉRLEG (2)'!C47+'MÉRLEG (3)'!C47</f>
        <v>3320</v>
      </c>
      <c r="D47" s="30">
        <f>'MÉRLEG (2)'!D47+'MÉRLEG (3)'!D47</f>
        <v>39338</v>
      </c>
      <c r="E47" s="30">
        <f>'MÉRLEG (2)'!E47+'MÉRLEG (3)'!E47</f>
        <v>0</v>
      </c>
    </row>
    <row r="48" spans="1:5">
      <c r="A48" s="19" t="s">
        <v>202</v>
      </c>
      <c r="B48" s="29" t="s">
        <v>201</v>
      </c>
      <c r="C48" s="29">
        <f>'MÉRLEG (2)'!C48+'MÉRLEG (3)'!C48</f>
        <v>15838</v>
      </c>
      <c r="D48" s="29">
        <f>'MÉRLEG (2)'!D48+'MÉRLEG (3)'!D48</f>
        <v>185034</v>
      </c>
      <c r="E48" s="29">
        <f>'MÉRLEG (2)'!E48+'MÉRLEG (3)'!E48</f>
        <v>0</v>
      </c>
    </row>
    <row r="49" spans="1:5">
      <c r="A49" s="12" t="s">
        <v>200</v>
      </c>
      <c r="B49" s="30" t="s">
        <v>199</v>
      </c>
      <c r="C49" s="30">
        <f>'MÉRLEG (2)'!C49+'MÉRLEG (3)'!C49</f>
        <v>27783</v>
      </c>
      <c r="D49" s="30">
        <f>'MÉRLEG (2)'!D49+'MÉRLEG (3)'!D49</f>
        <v>5498</v>
      </c>
      <c r="E49" s="30">
        <f>'MÉRLEG (2)'!E49+'MÉRLEG (3)'!E49</f>
        <v>0</v>
      </c>
    </row>
    <row r="50" spans="1:5">
      <c r="A50" s="12" t="s">
        <v>198</v>
      </c>
      <c r="B50" s="30" t="s">
        <v>197</v>
      </c>
      <c r="C50" s="30">
        <f>'MÉRLEG (2)'!C50+'MÉRLEG (3)'!C50</f>
        <v>0</v>
      </c>
      <c r="D50" s="30">
        <f>'MÉRLEG (2)'!D50+'MÉRLEG (3)'!D50</f>
        <v>0</v>
      </c>
      <c r="E50" s="30">
        <f>'MÉRLEG (2)'!E50+'MÉRLEG (3)'!E50</f>
        <v>0</v>
      </c>
    </row>
    <row r="51" spans="1:5">
      <c r="A51" s="12" t="s">
        <v>196</v>
      </c>
      <c r="B51" s="30" t="s">
        <v>195</v>
      </c>
      <c r="C51" s="30">
        <f>'MÉRLEG (2)'!C51+'MÉRLEG (3)'!C51</f>
        <v>0</v>
      </c>
      <c r="D51" s="30">
        <f>'MÉRLEG (2)'!D51+'MÉRLEG (3)'!D51</f>
        <v>0</v>
      </c>
      <c r="E51" s="30">
        <f>'MÉRLEG (2)'!E51+'MÉRLEG (3)'!E51</f>
        <v>0</v>
      </c>
    </row>
    <row r="52" spans="1:5">
      <c r="A52" s="12" t="s">
        <v>194</v>
      </c>
      <c r="B52" s="30" t="s">
        <v>193</v>
      </c>
      <c r="C52" s="30">
        <f>'MÉRLEG (2)'!C52+'MÉRLEG (3)'!C52</f>
        <v>7213</v>
      </c>
      <c r="D52" s="30">
        <f>'MÉRLEG (2)'!D52+'MÉRLEG (3)'!D52</f>
        <v>1485</v>
      </c>
      <c r="E52" s="30">
        <f>'MÉRLEG (2)'!E52+'MÉRLEG (3)'!E52</f>
        <v>0</v>
      </c>
    </row>
    <row r="53" spans="1:5">
      <c r="A53" s="22" t="s">
        <v>192</v>
      </c>
      <c r="B53" s="29" t="s">
        <v>191</v>
      </c>
      <c r="C53" s="29">
        <f>'MÉRLEG (2)'!C53+'MÉRLEG (3)'!C53</f>
        <v>34996</v>
      </c>
      <c r="D53" s="29">
        <f>'MÉRLEG (2)'!D53+'MÉRLEG (3)'!D53</f>
        <v>6983</v>
      </c>
      <c r="E53" s="29">
        <f>'MÉRLEG (2)'!E53+'MÉRLEG (3)'!E53</f>
        <v>0</v>
      </c>
    </row>
    <row r="54" spans="1:5">
      <c r="A54" s="12" t="s">
        <v>190</v>
      </c>
      <c r="B54" s="30" t="s">
        <v>189</v>
      </c>
      <c r="C54" s="30">
        <f>'MÉRLEG (2)'!C54+'MÉRLEG (3)'!C54</f>
        <v>0</v>
      </c>
      <c r="D54" s="30">
        <f>'MÉRLEG (2)'!D54+'MÉRLEG (3)'!D54</f>
        <v>0</v>
      </c>
      <c r="E54" s="30">
        <f>'MÉRLEG (2)'!E54+'MÉRLEG (3)'!E54</f>
        <v>0</v>
      </c>
    </row>
    <row r="55" spans="1:5">
      <c r="A55" s="12" t="s">
        <v>188</v>
      </c>
      <c r="B55" s="30" t="s">
        <v>187</v>
      </c>
      <c r="C55" s="30">
        <f>'MÉRLEG (2)'!C55+'MÉRLEG (3)'!C55</f>
        <v>0</v>
      </c>
      <c r="D55" s="30">
        <f>'MÉRLEG (2)'!D55+'MÉRLEG (3)'!D55</f>
        <v>0</v>
      </c>
      <c r="E55" s="30">
        <f>'MÉRLEG (2)'!E55+'MÉRLEG (3)'!E55</f>
        <v>0</v>
      </c>
    </row>
    <row r="56" spans="1:5">
      <c r="A56" s="12" t="s">
        <v>186</v>
      </c>
      <c r="B56" s="30" t="s">
        <v>185</v>
      </c>
      <c r="C56" s="30">
        <f>'MÉRLEG (2)'!C56+'MÉRLEG (3)'!C56</f>
        <v>0</v>
      </c>
      <c r="D56" s="30">
        <f>'MÉRLEG (2)'!D56+'MÉRLEG (3)'!D56</f>
        <v>0</v>
      </c>
      <c r="E56" s="30">
        <f>'MÉRLEG (2)'!E56+'MÉRLEG (3)'!E56</f>
        <v>0</v>
      </c>
    </row>
    <row r="57" spans="1:5">
      <c r="A57" s="12" t="s">
        <v>184</v>
      </c>
      <c r="B57" s="30" t="s">
        <v>183</v>
      </c>
      <c r="C57" s="30">
        <f>'MÉRLEG (2)'!C57+'MÉRLEG (3)'!C57</f>
        <v>0</v>
      </c>
      <c r="D57" s="30">
        <f>'MÉRLEG (2)'!D57+'MÉRLEG (3)'!D57</f>
        <v>139</v>
      </c>
      <c r="E57" s="30">
        <f>'MÉRLEG (2)'!E57+'MÉRLEG (3)'!E57</f>
        <v>0</v>
      </c>
    </row>
    <row r="58" spans="1:5">
      <c r="A58" s="12" t="s">
        <v>182</v>
      </c>
      <c r="B58" s="30" t="s">
        <v>181</v>
      </c>
      <c r="C58" s="30">
        <f>'MÉRLEG (2)'!C58+'MÉRLEG (3)'!C58</f>
        <v>0</v>
      </c>
      <c r="D58" s="30">
        <f>'MÉRLEG (2)'!D58+'MÉRLEG (3)'!D58</f>
        <v>0</v>
      </c>
      <c r="E58" s="30">
        <f>'MÉRLEG (2)'!E58+'MÉRLEG (3)'!E58</f>
        <v>0</v>
      </c>
    </row>
    <row r="59" spans="1:5">
      <c r="A59" s="12" t="s">
        <v>180</v>
      </c>
      <c r="B59" s="30" t="s">
        <v>179</v>
      </c>
      <c r="C59" s="30">
        <f>'MÉRLEG (2)'!C59+'MÉRLEG (3)'!C59</f>
        <v>0</v>
      </c>
      <c r="D59" s="30">
        <f>'MÉRLEG (2)'!D59+'MÉRLEG (3)'!D59</f>
        <v>0</v>
      </c>
      <c r="E59" s="30">
        <f>'MÉRLEG (2)'!E59+'MÉRLEG (3)'!E59</f>
        <v>0</v>
      </c>
    </row>
    <row r="60" spans="1:5">
      <c r="A60" s="12" t="s">
        <v>178</v>
      </c>
      <c r="B60" s="30" t="s">
        <v>177</v>
      </c>
      <c r="C60" s="30">
        <f>'MÉRLEG (2)'!C60+'MÉRLEG (3)'!C60</f>
        <v>0</v>
      </c>
      <c r="D60" s="30">
        <f>'MÉRLEG (2)'!D60+'MÉRLEG (3)'!D60</f>
        <v>0</v>
      </c>
      <c r="E60" s="30">
        <f>'MÉRLEG (2)'!E60+'MÉRLEG (3)'!E60</f>
        <v>0</v>
      </c>
    </row>
    <row r="61" spans="1:5">
      <c r="A61" s="12" t="s">
        <v>176</v>
      </c>
      <c r="B61" s="30" t="s">
        <v>175</v>
      </c>
      <c r="C61" s="30">
        <f>'MÉRLEG (2)'!C61+'MÉRLEG (3)'!C61</f>
        <v>0</v>
      </c>
      <c r="D61" s="30">
        <f>'MÉRLEG (2)'!D61+'MÉRLEG (3)'!D61</f>
        <v>0</v>
      </c>
      <c r="E61" s="30">
        <f>'MÉRLEG (2)'!E61+'MÉRLEG (3)'!E61</f>
        <v>0</v>
      </c>
    </row>
    <row r="62" spans="1:5">
      <c r="A62" s="22" t="s">
        <v>174</v>
      </c>
      <c r="B62" s="29" t="s">
        <v>173</v>
      </c>
      <c r="C62" s="29">
        <f>'MÉRLEG (2)'!C62+'MÉRLEG (3)'!C62</f>
        <v>0</v>
      </c>
      <c r="D62" s="29">
        <f>'MÉRLEG (2)'!D62+'MÉRLEG (3)'!D62</f>
        <v>139</v>
      </c>
      <c r="E62" s="29">
        <f>'MÉRLEG (2)'!E62+'MÉRLEG (3)'!E62</f>
        <v>0</v>
      </c>
    </row>
    <row r="63" spans="1:5" ht="15.75">
      <c r="A63" s="18" t="s">
        <v>172</v>
      </c>
      <c r="B63" s="28"/>
      <c r="C63" s="28">
        <f>'MÉRLEG (2)'!C63+'MÉRLEG (3)'!C63</f>
        <v>50834</v>
      </c>
      <c r="D63" s="28">
        <f>'MÉRLEG (2)'!D63+'MÉRLEG (3)'!D63</f>
        <v>192156</v>
      </c>
      <c r="E63" s="28">
        <f>'MÉRLEG (2)'!E63+'MÉRLEG (3)'!E63</f>
        <v>0</v>
      </c>
    </row>
    <row r="64" spans="1:5" ht="15.75">
      <c r="A64" s="15" t="s">
        <v>171</v>
      </c>
      <c r="B64" s="27" t="s">
        <v>170</v>
      </c>
      <c r="C64" s="27">
        <f>'MÉRLEG (2)'!C64+'MÉRLEG (3)'!C64</f>
        <v>102357</v>
      </c>
      <c r="D64" s="27">
        <f>'MÉRLEG (2)'!D64+'MÉRLEG (3)'!D64</f>
        <v>263820</v>
      </c>
      <c r="E64" s="27">
        <f>'MÉRLEG (2)'!E64+'MÉRLEG (3)'!E64</f>
        <v>66764889</v>
      </c>
    </row>
    <row r="65" spans="1:5">
      <c r="A65" s="8" t="s">
        <v>169</v>
      </c>
      <c r="B65" s="7" t="s">
        <v>168</v>
      </c>
      <c r="C65" s="7">
        <f>'MÉRLEG (2)'!C65+'MÉRLEG (3)'!C65</f>
        <v>0</v>
      </c>
      <c r="D65" s="7">
        <f>'MÉRLEG (2)'!D65+'MÉRLEG (3)'!D65</f>
        <v>34651</v>
      </c>
      <c r="E65" s="7">
        <f>'MÉRLEG (2)'!E65+'MÉRLEG (3)'!E65</f>
        <v>0</v>
      </c>
    </row>
    <row r="66" spans="1:5">
      <c r="A66" s="9" t="s">
        <v>167</v>
      </c>
      <c r="B66" s="7" t="s">
        <v>166</v>
      </c>
      <c r="C66" s="7">
        <f>'MÉRLEG (2)'!C66+'MÉRLEG (3)'!C66</f>
        <v>0</v>
      </c>
      <c r="D66" s="7">
        <f>'MÉRLEG (2)'!D66+'MÉRLEG (3)'!D66</f>
        <v>0</v>
      </c>
      <c r="E66" s="7">
        <f>'MÉRLEG (2)'!E66+'MÉRLEG (3)'!E66</f>
        <v>0</v>
      </c>
    </row>
    <row r="67" spans="1:5">
      <c r="A67" s="11" t="s">
        <v>165</v>
      </c>
      <c r="B67" s="10" t="s">
        <v>164</v>
      </c>
      <c r="C67" s="10">
        <f>'MÉRLEG (2)'!C67+'MÉRLEG (3)'!C67</f>
        <v>0</v>
      </c>
      <c r="D67" s="10">
        <f>'MÉRLEG (2)'!D67+'MÉRLEG (3)'!D67</f>
        <v>0</v>
      </c>
      <c r="E67" s="10">
        <f>'MÉRLEG (2)'!E67+'MÉRLEG (3)'!E67</f>
        <v>0</v>
      </c>
    </row>
    <row r="68" spans="1:5">
      <c r="A68" s="11" t="s">
        <v>163</v>
      </c>
      <c r="B68" s="10" t="s">
        <v>162</v>
      </c>
      <c r="C68" s="10">
        <f>'MÉRLEG (2)'!C68+'MÉRLEG (3)'!C68</f>
        <v>0</v>
      </c>
      <c r="D68" s="10">
        <f>'MÉRLEG (2)'!D68+'MÉRLEG (3)'!D68</f>
        <v>944</v>
      </c>
      <c r="E68" s="10">
        <f>'MÉRLEG (2)'!E68+'MÉRLEG (3)'!E68</f>
        <v>944020</v>
      </c>
    </row>
    <row r="69" spans="1:5">
      <c r="A69" s="9" t="s">
        <v>161</v>
      </c>
      <c r="B69" s="7" t="s">
        <v>160</v>
      </c>
      <c r="C69" s="7">
        <f>'MÉRLEG (2)'!C69+'MÉRLEG (3)'!C69</f>
        <v>12768</v>
      </c>
      <c r="D69" s="7">
        <f>'MÉRLEG (2)'!D69+'MÉRLEG (3)'!D69</f>
        <v>11417</v>
      </c>
      <c r="E69" s="7">
        <f>'MÉRLEG (2)'!E69+'MÉRLEG (3)'!E69</f>
        <v>13580950</v>
      </c>
    </row>
    <row r="70" spans="1:5">
      <c r="A70" s="11" t="s">
        <v>159</v>
      </c>
      <c r="B70" s="10" t="s">
        <v>158</v>
      </c>
      <c r="C70" s="10">
        <f>'MÉRLEG (2)'!C70+'MÉRLEG (3)'!C70</f>
        <v>0</v>
      </c>
      <c r="D70" s="10">
        <f>'MÉRLEG (2)'!D70+'MÉRLEG (3)'!D70</f>
        <v>0</v>
      </c>
      <c r="E70" s="10">
        <f>'MÉRLEG (2)'!E70+'MÉRLEG (3)'!E70</f>
        <v>0</v>
      </c>
    </row>
    <row r="71" spans="1:5">
      <c r="A71" s="11" t="s">
        <v>157</v>
      </c>
      <c r="B71" s="10" t="s">
        <v>156</v>
      </c>
      <c r="C71" s="10">
        <f>'MÉRLEG (2)'!C71+'MÉRLEG (3)'!C71</f>
        <v>0</v>
      </c>
      <c r="D71" s="10">
        <f>'MÉRLEG (2)'!D71+'MÉRLEG (3)'!D71</f>
        <v>0</v>
      </c>
      <c r="E71" s="10">
        <f>'MÉRLEG (2)'!E71+'MÉRLEG (3)'!E71</f>
        <v>0</v>
      </c>
    </row>
    <row r="72" spans="1:5">
      <c r="A72" s="11" t="s">
        <v>155</v>
      </c>
      <c r="B72" s="10" t="s">
        <v>154</v>
      </c>
      <c r="C72" s="10">
        <f>'MÉRLEG (2)'!C72+'MÉRLEG (3)'!C72</f>
        <v>0</v>
      </c>
      <c r="D72" s="10">
        <f>'MÉRLEG (2)'!D72+'MÉRLEG (3)'!D72</f>
        <v>0</v>
      </c>
      <c r="E72" s="10">
        <f>'MÉRLEG (2)'!E72+'MÉRLEG (3)'!E72</f>
        <v>0</v>
      </c>
    </row>
    <row r="73" spans="1:5">
      <c r="A73" s="26" t="s">
        <v>153</v>
      </c>
      <c r="B73" s="20" t="s">
        <v>152</v>
      </c>
      <c r="C73" s="20">
        <f>'MÉRLEG (2)'!C73+'MÉRLEG (3)'!C73</f>
        <v>12768</v>
      </c>
      <c r="D73" s="20">
        <f>'MÉRLEG (2)'!D73+'MÉRLEG (3)'!D73</f>
        <v>47012</v>
      </c>
      <c r="E73" s="20">
        <f>'MÉRLEG (2)'!E73+'MÉRLEG (3)'!E73</f>
        <v>14524970</v>
      </c>
    </row>
    <row r="74" spans="1:5">
      <c r="A74" s="11" t="s">
        <v>151</v>
      </c>
      <c r="B74" s="10" t="s">
        <v>150</v>
      </c>
      <c r="C74" s="10">
        <f>'MÉRLEG (2)'!C74+'MÉRLEG (3)'!C74</f>
        <v>0</v>
      </c>
      <c r="D74" s="10">
        <f>'MÉRLEG (2)'!D74+'MÉRLEG (3)'!D74</f>
        <v>0</v>
      </c>
      <c r="E74" s="10">
        <f>'MÉRLEG (2)'!E74+'MÉRLEG (3)'!E74</f>
        <v>0</v>
      </c>
    </row>
    <row r="75" spans="1:5">
      <c r="A75" s="12" t="s">
        <v>149</v>
      </c>
      <c r="B75" s="10" t="s">
        <v>148</v>
      </c>
      <c r="C75" s="10">
        <f>'MÉRLEG (2)'!C75+'MÉRLEG (3)'!C75</f>
        <v>0</v>
      </c>
      <c r="D75" s="10">
        <f>'MÉRLEG (2)'!D75+'MÉRLEG (3)'!D75</f>
        <v>0</v>
      </c>
      <c r="E75" s="10">
        <f>'MÉRLEG (2)'!E75+'MÉRLEG (3)'!E75</f>
        <v>0</v>
      </c>
    </row>
    <row r="76" spans="1:5">
      <c r="A76" s="11" t="s">
        <v>147</v>
      </c>
      <c r="B76" s="10" t="s">
        <v>146</v>
      </c>
      <c r="C76" s="10">
        <f>'MÉRLEG (2)'!C76+'MÉRLEG (3)'!C76</f>
        <v>0</v>
      </c>
      <c r="D76" s="10">
        <f>'MÉRLEG (2)'!D76+'MÉRLEG (3)'!D76</f>
        <v>0</v>
      </c>
      <c r="E76" s="10">
        <f>'MÉRLEG (2)'!E76+'MÉRLEG (3)'!E76</f>
        <v>0</v>
      </c>
    </row>
    <row r="77" spans="1:5">
      <c r="A77" s="11" t="s">
        <v>145</v>
      </c>
      <c r="B77" s="10" t="s">
        <v>144</v>
      </c>
      <c r="C77" s="10">
        <f>'MÉRLEG (2)'!C77+'MÉRLEG (3)'!C77</f>
        <v>0</v>
      </c>
      <c r="D77" s="10">
        <f>'MÉRLEG (2)'!D77+'MÉRLEG (3)'!D77</f>
        <v>0</v>
      </c>
      <c r="E77" s="10">
        <f>'MÉRLEG (2)'!E77+'MÉRLEG (3)'!E77</f>
        <v>0</v>
      </c>
    </row>
    <row r="78" spans="1:5">
      <c r="A78" s="26" t="s">
        <v>143</v>
      </c>
      <c r="B78" s="20" t="s">
        <v>142</v>
      </c>
      <c r="C78" s="20">
        <f>'MÉRLEG (2)'!C78+'MÉRLEG (3)'!C78</f>
        <v>0</v>
      </c>
      <c r="D78" s="20">
        <f>'MÉRLEG (2)'!D78+'MÉRLEG (3)'!D78</f>
        <v>0</v>
      </c>
      <c r="E78" s="20">
        <f>'MÉRLEG (2)'!E78+'MÉRLEG (3)'!E78</f>
        <v>0</v>
      </c>
    </row>
    <row r="79" spans="1:5">
      <c r="A79" s="12" t="s">
        <v>141</v>
      </c>
      <c r="B79" s="10" t="s">
        <v>140</v>
      </c>
      <c r="C79" s="10">
        <f>'MÉRLEG (2)'!C79+'MÉRLEG (3)'!C79</f>
        <v>0</v>
      </c>
      <c r="D79" s="10">
        <f>'MÉRLEG (2)'!D79+'MÉRLEG (3)'!D79</f>
        <v>0</v>
      </c>
      <c r="E79" s="10">
        <f>'MÉRLEG (2)'!E79+'MÉRLEG (3)'!E79</f>
        <v>0</v>
      </c>
    </row>
    <row r="80" spans="1:5" ht="15.75">
      <c r="A80" s="6" t="s">
        <v>139</v>
      </c>
      <c r="B80" s="5" t="s">
        <v>138</v>
      </c>
      <c r="C80" s="5">
        <f>'MÉRLEG (2)'!C80+'MÉRLEG (3)'!C80</f>
        <v>12768</v>
      </c>
      <c r="D80" s="5">
        <f>'MÉRLEG (2)'!D80+'MÉRLEG (3)'!D80</f>
        <v>47012</v>
      </c>
      <c r="E80" s="5">
        <f>'MÉRLEG (2)'!E80+'MÉRLEG (3)'!E80</f>
        <v>14524970</v>
      </c>
    </row>
    <row r="81" spans="1:5" ht="15.75">
      <c r="A81" s="4" t="s">
        <v>137</v>
      </c>
      <c r="B81" s="3"/>
      <c r="C81" s="3">
        <f>'MÉRLEG (2)'!C81+'MÉRLEG (3)'!C81</f>
        <v>102357</v>
      </c>
      <c r="D81" s="3">
        <f>'MÉRLEG (2)'!D81+'MÉRLEG (3)'!D81</f>
        <v>299415</v>
      </c>
      <c r="E81" s="3">
        <f>'MÉRLEG (2)'!E81+'MÉRLEG (3)'!E81</f>
        <v>81289859</v>
      </c>
    </row>
    <row r="82" spans="1:5" ht="60">
      <c r="A82" s="25" t="s">
        <v>136</v>
      </c>
      <c r="B82" s="24" t="s">
        <v>135</v>
      </c>
      <c r="C82" s="23" t="s">
        <v>437</v>
      </c>
      <c r="D82" s="23" t="s">
        <v>439</v>
      </c>
      <c r="E82" s="23" t="s">
        <v>440</v>
      </c>
    </row>
    <row r="83" spans="1:5">
      <c r="A83" s="10" t="s">
        <v>134</v>
      </c>
      <c r="B83" s="21" t="s">
        <v>133</v>
      </c>
      <c r="C83" s="21">
        <f>'MÉRLEG (2)'!C83+'MÉRLEG (3)'!C83</f>
        <v>31454</v>
      </c>
      <c r="D83" s="21">
        <f>'MÉRLEG (2)'!D83+'MÉRLEG (3)'!D83</f>
        <v>31460</v>
      </c>
      <c r="E83" s="21">
        <f>'MÉRLEG (2)'!E83+'MÉRLEG (3)'!E83</f>
        <v>31328077</v>
      </c>
    </row>
    <row r="84" spans="1:5">
      <c r="A84" s="10" t="s">
        <v>132</v>
      </c>
      <c r="B84" s="21" t="s">
        <v>131</v>
      </c>
      <c r="C84" s="21">
        <f>'MÉRLEG (2)'!C84+'MÉRLEG (3)'!C84</f>
        <v>0</v>
      </c>
      <c r="D84" s="21">
        <f>'MÉRLEG (2)'!D84+'MÉRLEG (3)'!D84</f>
        <v>0</v>
      </c>
      <c r="E84" s="21">
        <f>'MÉRLEG (2)'!E84+'MÉRLEG (3)'!E84</f>
        <v>0</v>
      </c>
    </row>
    <row r="85" spans="1:5">
      <c r="A85" s="10" t="s">
        <v>130</v>
      </c>
      <c r="B85" s="21" t="s">
        <v>129</v>
      </c>
      <c r="C85" s="21">
        <f>'MÉRLEG (2)'!C85+'MÉRLEG (3)'!C85</f>
        <v>0</v>
      </c>
      <c r="D85" s="21">
        <f>'MÉRLEG (2)'!D85+'MÉRLEG (3)'!D85</f>
        <v>0</v>
      </c>
      <c r="E85" s="21">
        <f>'MÉRLEG (2)'!E85+'MÉRLEG (3)'!E85</f>
        <v>0</v>
      </c>
    </row>
    <row r="86" spans="1:5">
      <c r="A86" s="10" t="s">
        <v>128</v>
      </c>
      <c r="B86" s="21" t="s">
        <v>127</v>
      </c>
      <c r="C86" s="21">
        <f>'MÉRLEG (2)'!C86+'MÉRLEG (3)'!C86</f>
        <v>0</v>
      </c>
      <c r="D86" s="21">
        <f>'MÉRLEG (2)'!D86+'MÉRLEG (3)'!D86</f>
        <v>0</v>
      </c>
      <c r="E86" s="21">
        <f>'MÉRLEG (2)'!E86+'MÉRLEG (3)'!E86</f>
        <v>0</v>
      </c>
    </row>
    <row r="87" spans="1:5">
      <c r="A87" s="10" t="s">
        <v>126</v>
      </c>
      <c r="B87" s="21" t="s">
        <v>125</v>
      </c>
      <c r="C87" s="21">
        <f>'MÉRLEG (2)'!C87+'MÉRLEG (3)'!C87</f>
        <v>0</v>
      </c>
      <c r="D87" s="21">
        <f>'MÉRLEG (2)'!D87+'MÉRLEG (3)'!D87</f>
        <v>0</v>
      </c>
      <c r="E87" s="21">
        <f>'MÉRLEG (2)'!E87+'MÉRLEG (3)'!E87</f>
        <v>0</v>
      </c>
    </row>
    <row r="88" spans="1:5">
      <c r="A88" s="10" t="s">
        <v>124</v>
      </c>
      <c r="B88" s="21" t="s">
        <v>123</v>
      </c>
      <c r="C88" s="21">
        <f>'MÉRLEG (2)'!C88+'MÉRLEG (3)'!C88</f>
        <v>16732</v>
      </c>
      <c r="D88" s="21">
        <f>'MÉRLEG (2)'!D88+'MÉRLEG (3)'!D88</f>
        <v>16571</v>
      </c>
      <c r="E88" s="21">
        <f>'MÉRLEG (2)'!E88+'MÉRLEG (3)'!E88</f>
        <v>14600000</v>
      </c>
    </row>
    <row r="89" spans="1:5">
      <c r="A89" s="20" t="s">
        <v>122</v>
      </c>
      <c r="B89" s="19" t="s">
        <v>121</v>
      </c>
      <c r="C89" s="19">
        <f>'MÉRLEG (2)'!C89+'MÉRLEG (3)'!C89</f>
        <v>48186</v>
      </c>
      <c r="D89" s="19">
        <f>'MÉRLEG (2)'!D89+'MÉRLEG (3)'!D89</f>
        <v>48031</v>
      </c>
      <c r="E89" s="19">
        <f>'MÉRLEG (2)'!E89+'MÉRLEG (3)'!E89</f>
        <v>45928077</v>
      </c>
    </row>
    <row r="90" spans="1:5">
      <c r="A90" s="10" t="s">
        <v>120</v>
      </c>
      <c r="B90" s="21" t="s">
        <v>119</v>
      </c>
      <c r="C90" s="21">
        <f>'MÉRLEG (2)'!C90+'MÉRLEG (3)'!C90</f>
        <v>0</v>
      </c>
      <c r="D90" s="21">
        <f>'MÉRLEG (2)'!D90+'MÉRLEG (3)'!D90</f>
        <v>0</v>
      </c>
      <c r="E90" s="21">
        <f>'MÉRLEG (2)'!E90+'MÉRLEG (3)'!E90</f>
        <v>0</v>
      </c>
    </row>
    <row r="91" spans="1:5">
      <c r="A91" s="10" t="s">
        <v>118</v>
      </c>
      <c r="B91" s="21" t="s">
        <v>117</v>
      </c>
      <c r="C91" s="21">
        <f>'MÉRLEG (2)'!C91+'MÉRLEG (3)'!C91</f>
        <v>0</v>
      </c>
      <c r="D91" s="21">
        <f>'MÉRLEG (2)'!D91+'MÉRLEG (3)'!D91</f>
        <v>0</v>
      </c>
      <c r="E91" s="21">
        <f>'MÉRLEG (2)'!E91+'MÉRLEG (3)'!E91</f>
        <v>0</v>
      </c>
    </row>
    <row r="92" spans="1:5">
      <c r="A92" s="10" t="s">
        <v>116</v>
      </c>
      <c r="B92" s="21" t="s">
        <v>115</v>
      </c>
      <c r="C92" s="21">
        <f>'MÉRLEG (2)'!C92+'MÉRLEG (3)'!C92</f>
        <v>0</v>
      </c>
      <c r="D92" s="21">
        <f>'MÉRLEG (2)'!D92+'MÉRLEG (3)'!D92</f>
        <v>0</v>
      </c>
      <c r="E92" s="21">
        <f>'MÉRLEG (2)'!E92+'MÉRLEG (3)'!E92</f>
        <v>0</v>
      </c>
    </row>
    <row r="93" spans="1:5">
      <c r="A93" s="10" t="s">
        <v>114</v>
      </c>
      <c r="B93" s="21" t="s">
        <v>113</v>
      </c>
      <c r="C93" s="21">
        <f>'MÉRLEG (2)'!C93+'MÉRLEG (3)'!C93</f>
        <v>1329</v>
      </c>
      <c r="D93" s="21">
        <f>'MÉRLEG (2)'!D93+'MÉRLEG (3)'!D93</f>
        <v>1463</v>
      </c>
      <c r="E93" s="21">
        <f>'MÉRLEG (2)'!E93+'MÉRLEG (3)'!E93</f>
        <v>1500000</v>
      </c>
    </row>
    <row r="94" spans="1:5">
      <c r="A94" s="10" t="s">
        <v>112</v>
      </c>
      <c r="B94" s="21" t="s">
        <v>111</v>
      </c>
      <c r="C94" s="21">
        <f>'MÉRLEG (2)'!C94+'MÉRLEG (3)'!C94</f>
        <v>6185</v>
      </c>
      <c r="D94" s="21">
        <f>'MÉRLEG (2)'!D94+'MÉRLEG (3)'!D94</f>
        <v>3415</v>
      </c>
      <c r="E94" s="21">
        <f>'MÉRLEG (2)'!E94+'MÉRLEG (3)'!E94</f>
        <v>3400000</v>
      </c>
    </row>
    <row r="95" spans="1:5">
      <c r="A95" s="10" t="s">
        <v>110</v>
      </c>
      <c r="B95" s="21" t="s">
        <v>109</v>
      </c>
      <c r="C95" s="21">
        <f>'MÉRLEG (2)'!C95+'MÉRLEG (3)'!C95</f>
        <v>212</v>
      </c>
      <c r="D95" s="21">
        <f>'MÉRLEG (2)'!D95+'MÉRLEG (3)'!D95</f>
        <v>26</v>
      </c>
      <c r="E95" s="21">
        <f>'MÉRLEG (2)'!E95+'MÉRLEG (3)'!E95</f>
        <v>0</v>
      </c>
    </row>
    <row r="96" spans="1:5">
      <c r="A96" s="20" t="s">
        <v>108</v>
      </c>
      <c r="B96" s="19" t="s">
        <v>107</v>
      </c>
      <c r="C96" s="19">
        <f>'MÉRLEG (2)'!C96+'MÉRLEG (3)'!C96</f>
        <v>7726</v>
      </c>
      <c r="D96" s="19">
        <f>'MÉRLEG (2)'!D96+'MÉRLEG (3)'!D96</f>
        <v>4904</v>
      </c>
      <c r="E96" s="19">
        <f>'MÉRLEG (2)'!E96+'MÉRLEG (3)'!E96</f>
        <v>4900000</v>
      </c>
    </row>
    <row r="97" spans="1:5">
      <c r="A97" s="12" t="s">
        <v>106</v>
      </c>
      <c r="B97" s="21" t="s">
        <v>105</v>
      </c>
      <c r="C97" s="21">
        <f>'MÉRLEG (2)'!C97+'MÉRLEG (3)'!C97</f>
        <v>0</v>
      </c>
      <c r="D97" s="21">
        <f>'MÉRLEG (2)'!D97+'MÉRLEG (3)'!D97</f>
        <v>0</v>
      </c>
      <c r="E97" s="21">
        <f>'MÉRLEG (2)'!E97+'MÉRLEG (3)'!E97</f>
        <v>0</v>
      </c>
    </row>
    <row r="98" spans="1:5">
      <c r="A98" s="12" t="s">
        <v>104</v>
      </c>
      <c r="B98" s="21" t="s">
        <v>103</v>
      </c>
      <c r="C98" s="21">
        <f>'MÉRLEG (2)'!C98+'MÉRLEG (3)'!C98</f>
        <v>781</v>
      </c>
      <c r="D98" s="21">
        <f>'MÉRLEG (2)'!D98+'MÉRLEG (3)'!D98</f>
        <v>20</v>
      </c>
      <c r="E98" s="21">
        <f>'MÉRLEG (2)'!E98+'MÉRLEG (3)'!E98</f>
        <v>200000</v>
      </c>
    </row>
    <row r="99" spans="1:5">
      <c r="A99" s="12" t="s">
        <v>102</v>
      </c>
      <c r="B99" s="21" t="s">
        <v>101</v>
      </c>
      <c r="C99" s="21">
        <f>'MÉRLEG (2)'!C99+'MÉRLEG (3)'!C99</f>
        <v>0</v>
      </c>
      <c r="D99" s="21">
        <f>'MÉRLEG (2)'!D99+'MÉRLEG (3)'!D99</f>
        <v>749</v>
      </c>
      <c r="E99" s="21">
        <f>'MÉRLEG (2)'!E99+'MÉRLEG (3)'!E99</f>
        <v>240000</v>
      </c>
    </row>
    <row r="100" spans="1:5">
      <c r="A100" s="12" t="s">
        <v>100</v>
      </c>
      <c r="B100" s="21" t="s">
        <v>99</v>
      </c>
      <c r="C100" s="21">
        <f>'MÉRLEG (2)'!C100+'MÉRLEG (3)'!C100</f>
        <v>0</v>
      </c>
      <c r="D100" s="21">
        <f>'MÉRLEG (2)'!D100+'MÉRLEG (3)'!D100</f>
        <v>374</v>
      </c>
      <c r="E100" s="21">
        <f>'MÉRLEG (2)'!E100+'MÉRLEG (3)'!E100</f>
        <v>700552</v>
      </c>
    </row>
    <row r="101" spans="1:5">
      <c r="A101" s="12" t="s">
        <v>98</v>
      </c>
      <c r="B101" s="21" t="s">
        <v>97</v>
      </c>
      <c r="C101" s="21">
        <f>'MÉRLEG (2)'!C101+'MÉRLEG (3)'!C101</f>
        <v>1823</v>
      </c>
      <c r="D101" s="21">
        <f>'MÉRLEG (2)'!D101+'MÉRLEG (3)'!D101</f>
        <v>426565</v>
      </c>
      <c r="E101" s="21">
        <f>'MÉRLEG (2)'!E101+'MÉRLEG (3)'!E101</f>
        <v>1300000</v>
      </c>
    </row>
    <row r="102" spans="1:5">
      <c r="A102" s="12" t="s">
        <v>96</v>
      </c>
      <c r="B102" s="21" t="s">
        <v>95</v>
      </c>
      <c r="C102" s="21">
        <f>'MÉRLEG (2)'!C102+'MÉRLEG (3)'!C102</f>
        <v>0</v>
      </c>
      <c r="D102" s="21">
        <f>'MÉRLEG (2)'!D102+'MÉRLEG (3)'!D102</f>
        <v>0</v>
      </c>
      <c r="E102" s="21">
        <f>'MÉRLEG (2)'!E102+'MÉRLEG (3)'!E102</f>
        <v>159448</v>
      </c>
    </row>
    <row r="103" spans="1:5">
      <c r="A103" s="12" t="s">
        <v>94</v>
      </c>
      <c r="B103" s="21" t="s">
        <v>93</v>
      </c>
      <c r="C103" s="21">
        <f>'MÉRLEG (2)'!C103+'MÉRLEG (3)'!C103</f>
        <v>0</v>
      </c>
      <c r="D103" s="21">
        <f>'MÉRLEG (2)'!D103+'MÉRLEG (3)'!D103</f>
        <v>0</v>
      </c>
      <c r="E103" s="21">
        <f>'MÉRLEG (2)'!E103+'MÉRLEG (3)'!E103</f>
        <v>0</v>
      </c>
    </row>
    <row r="104" spans="1:5">
      <c r="A104" s="12" t="s">
        <v>92</v>
      </c>
      <c r="B104" s="21" t="s">
        <v>91</v>
      </c>
      <c r="C104" s="21">
        <f>'MÉRLEG (2)'!C104+'MÉRLEG (3)'!C104</f>
        <v>1</v>
      </c>
      <c r="D104" s="21">
        <f>'MÉRLEG (2)'!D104+'MÉRLEG (3)'!D104</f>
        <v>8</v>
      </c>
      <c r="E104" s="21">
        <f>'MÉRLEG (2)'!E104+'MÉRLEG (3)'!E104</f>
        <v>0</v>
      </c>
    </row>
    <row r="105" spans="1:5">
      <c r="A105" s="12" t="s">
        <v>90</v>
      </c>
      <c r="B105" s="21" t="s">
        <v>89</v>
      </c>
      <c r="C105" s="21">
        <f>'MÉRLEG (2)'!C105+'MÉRLEG (3)'!C105</f>
        <v>0</v>
      </c>
      <c r="D105" s="21">
        <f>'MÉRLEG (2)'!D105+'MÉRLEG (3)'!D105</f>
        <v>0</v>
      </c>
      <c r="E105" s="21">
        <f>'MÉRLEG (2)'!E105+'MÉRLEG (3)'!E105</f>
        <v>0</v>
      </c>
    </row>
    <row r="106" spans="1:5">
      <c r="A106" s="12" t="s">
        <v>88</v>
      </c>
      <c r="B106" s="21" t="s">
        <v>87</v>
      </c>
      <c r="C106" s="21">
        <f>'MÉRLEG (2)'!C106+'MÉRLEG (3)'!C106</f>
        <v>81</v>
      </c>
      <c r="D106" s="21">
        <f>'MÉRLEG (2)'!D106+'MÉRLEG (3)'!D106</f>
        <v>107</v>
      </c>
      <c r="E106" s="21">
        <f>'MÉRLEG (2)'!E106+'MÉRLEG (3)'!E106</f>
        <v>0</v>
      </c>
    </row>
    <row r="107" spans="1:5">
      <c r="A107" s="22" t="s">
        <v>86</v>
      </c>
      <c r="B107" s="19" t="s">
        <v>85</v>
      </c>
      <c r="C107" s="19">
        <f>'MÉRLEG (2)'!C107+'MÉRLEG (3)'!C107</f>
        <v>2686</v>
      </c>
      <c r="D107" s="19">
        <f>'MÉRLEG (2)'!D107+'MÉRLEG (3)'!D107</f>
        <v>427823</v>
      </c>
      <c r="E107" s="19">
        <f>'MÉRLEG (2)'!E107+'MÉRLEG (3)'!E107</f>
        <v>2600000</v>
      </c>
    </row>
    <row r="108" spans="1:5">
      <c r="A108" s="12" t="s">
        <v>84</v>
      </c>
      <c r="B108" s="21" t="s">
        <v>83</v>
      </c>
      <c r="C108" s="21">
        <f>'MÉRLEG (2)'!C108+'MÉRLEG (3)'!C108</f>
        <v>0</v>
      </c>
      <c r="D108" s="21">
        <f>'MÉRLEG (2)'!D108+'MÉRLEG (3)'!D108</f>
        <v>0</v>
      </c>
      <c r="E108" s="21">
        <f>'MÉRLEG (2)'!E108+'MÉRLEG (3)'!E108</f>
        <v>0</v>
      </c>
    </row>
    <row r="109" spans="1:5">
      <c r="A109" s="10" t="s">
        <v>82</v>
      </c>
      <c r="B109" s="21" t="s">
        <v>81</v>
      </c>
      <c r="C109" s="21">
        <f>'MÉRLEG (2)'!C109+'MÉRLEG (3)'!C109</f>
        <v>0</v>
      </c>
      <c r="D109" s="21">
        <f>'MÉRLEG (2)'!D109+'MÉRLEG (3)'!D109</f>
        <v>0</v>
      </c>
      <c r="E109" s="21">
        <f>'MÉRLEG (2)'!E109+'MÉRLEG (3)'!E109</f>
        <v>0</v>
      </c>
    </row>
    <row r="110" spans="1:5">
      <c r="A110" s="12" t="s">
        <v>80</v>
      </c>
      <c r="B110" s="21" t="s">
        <v>79</v>
      </c>
      <c r="C110" s="21">
        <f>'MÉRLEG (2)'!C110+'MÉRLEG (3)'!C110</f>
        <v>0</v>
      </c>
      <c r="D110" s="21">
        <f>'MÉRLEG (2)'!D110+'MÉRLEG (3)'!D110</f>
        <v>0</v>
      </c>
      <c r="E110" s="21">
        <f>'MÉRLEG (2)'!E110+'MÉRLEG (3)'!E110</f>
        <v>126000</v>
      </c>
    </row>
    <row r="111" spans="1:5">
      <c r="A111" s="20" t="s">
        <v>78</v>
      </c>
      <c r="B111" s="19" t="s">
        <v>77</v>
      </c>
      <c r="C111" s="19">
        <f>'MÉRLEG (2)'!C111+'MÉRLEG (3)'!C111</f>
        <v>0</v>
      </c>
      <c r="D111" s="19">
        <f>'MÉRLEG (2)'!D111+'MÉRLEG (3)'!D111</f>
        <v>0</v>
      </c>
      <c r="E111" s="19">
        <f>'MÉRLEG (2)'!E111+'MÉRLEG (3)'!E111</f>
        <v>126000</v>
      </c>
    </row>
    <row r="112" spans="1:5" ht="15.75">
      <c r="A112" s="18" t="s">
        <v>76</v>
      </c>
      <c r="B112" s="17"/>
      <c r="C112" s="17">
        <f>'MÉRLEG (2)'!C112+'MÉRLEG (3)'!C112</f>
        <v>58598</v>
      </c>
      <c r="D112" s="17">
        <f>'MÉRLEG (2)'!D112+'MÉRLEG (3)'!D112</f>
        <v>480758</v>
      </c>
      <c r="E112" s="17">
        <f>'MÉRLEG (2)'!E112+'MÉRLEG (3)'!E112</f>
        <v>53554077</v>
      </c>
    </row>
    <row r="113" spans="1:5">
      <c r="A113" s="10" t="s">
        <v>75</v>
      </c>
      <c r="B113" s="21" t="s">
        <v>74</v>
      </c>
      <c r="C113" s="21">
        <f>'MÉRLEG (2)'!C113+'MÉRLEG (3)'!C113</f>
        <v>6500</v>
      </c>
      <c r="D113" s="21">
        <f>'MÉRLEG (2)'!D113+'MÉRLEG (3)'!D113</f>
        <v>0</v>
      </c>
      <c r="E113" s="21">
        <f>'MÉRLEG (2)'!E113+'MÉRLEG (3)'!E113</f>
        <v>0</v>
      </c>
    </row>
    <row r="114" spans="1:5">
      <c r="A114" s="10" t="s">
        <v>73</v>
      </c>
      <c r="B114" s="21" t="s">
        <v>72</v>
      </c>
      <c r="C114" s="21">
        <f>'MÉRLEG (2)'!C114+'MÉRLEG (3)'!C114</f>
        <v>0</v>
      </c>
      <c r="D114" s="21">
        <f>'MÉRLEG (2)'!D114+'MÉRLEG (3)'!D114</f>
        <v>0</v>
      </c>
      <c r="E114" s="21">
        <f>'MÉRLEG (2)'!E114+'MÉRLEG (3)'!E114</f>
        <v>0</v>
      </c>
    </row>
    <row r="115" spans="1:5">
      <c r="A115" s="10" t="s">
        <v>71</v>
      </c>
      <c r="B115" s="21" t="s">
        <v>70</v>
      </c>
      <c r="C115" s="21">
        <f>'MÉRLEG (2)'!C115+'MÉRLEG (3)'!C115</f>
        <v>0</v>
      </c>
      <c r="D115" s="21">
        <f>'MÉRLEG (2)'!D115+'MÉRLEG (3)'!D115</f>
        <v>0</v>
      </c>
      <c r="E115" s="21">
        <f>'MÉRLEG (2)'!E115+'MÉRLEG (3)'!E115</f>
        <v>0</v>
      </c>
    </row>
    <row r="116" spans="1:5">
      <c r="A116" s="10" t="s">
        <v>69</v>
      </c>
      <c r="B116" s="21" t="s">
        <v>68</v>
      </c>
      <c r="C116" s="21">
        <f>'MÉRLEG (2)'!C116+'MÉRLEG (3)'!C116</f>
        <v>0</v>
      </c>
      <c r="D116" s="21">
        <f>'MÉRLEG (2)'!D116+'MÉRLEG (3)'!D116</f>
        <v>0</v>
      </c>
      <c r="E116" s="21">
        <f>'MÉRLEG (2)'!E116+'MÉRLEG (3)'!E116</f>
        <v>0</v>
      </c>
    </row>
    <row r="117" spans="1:5">
      <c r="A117" s="10" t="s">
        <v>67</v>
      </c>
      <c r="B117" s="21" t="s">
        <v>66</v>
      </c>
      <c r="C117" s="21">
        <f>'MÉRLEG (2)'!C117+'MÉRLEG (3)'!C117</f>
        <v>2450</v>
      </c>
      <c r="D117" s="21">
        <f>'MÉRLEG (2)'!D117+'MÉRLEG (3)'!D117</f>
        <v>38665</v>
      </c>
      <c r="E117" s="21">
        <f>'MÉRLEG (2)'!E117+'MÉRLEG (3)'!E117</f>
        <v>0</v>
      </c>
    </row>
    <row r="118" spans="1:5">
      <c r="A118" s="20" t="s">
        <v>65</v>
      </c>
      <c r="B118" s="19" t="s">
        <v>64</v>
      </c>
      <c r="C118" s="19">
        <f>'MÉRLEG (2)'!C118+'MÉRLEG (3)'!C118</f>
        <v>8950</v>
      </c>
      <c r="D118" s="19">
        <f>'MÉRLEG (2)'!D118+'MÉRLEG (3)'!D118</f>
        <v>38665</v>
      </c>
      <c r="E118" s="19">
        <f>'MÉRLEG (2)'!E118+'MÉRLEG (3)'!E118</f>
        <v>0</v>
      </c>
    </row>
    <row r="119" spans="1:5">
      <c r="A119" s="12" t="s">
        <v>63</v>
      </c>
      <c r="B119" s="21" t="s">
        <v>62</v>
      </c>
      <c r="C119" s="21">
        <f>'MÉRLEG (2)'!C119+'MÉRLEG (3)'!C119</f>
        <v>0</v>
      </c>
      <c r="D119" s="21">
        <f>'MÉRLEG (2)'!D119+'MÉRLEG (3)'!D119</f>
        <v>0</v>
      </c>
      <c r="E119" s="21">
        <f>'MÉRLEG (2)'!E119+'MÉRLEG (3)'!E119</f>
        <v>0</v>
      </c>
    </row>
    <row r="120" spans="1:5">
      <c r="A120" s="12" t="s">
        <v>61</v>
      </c>
      <c r="B120" s="21" t="s">
        <v>60</v>
      </c>
      <c r="C120" s="21">
        <f>'MÉRLEG (2)'!C120+'MÉRLEG (3)'!C120</f>
        <v>0</v>
      </c>
      <c r="D120" s="21">
        <f>'MÉRLEG (2)'!D120+'MÉRLEG (3)'!D120</f>
        <v>0</v>
      </c>
      <c r="E120" s="21">
        <f>'MÉRLEG (2)'!E120+'MÉRLEG (3)'!E120</f>
        <v>0</v>
      </c>
    </row>
    <row r="121" spans="1:5">
      <c r="A121" s="12" t="s">
        <v>59</v>
      </c>
      <c r="B121" s="21" t="s">
        <v>58</v>
      </c>
      <c r="C121" s="21">
        <f>'MÉRLEG (2)'!C121+'MÉRLEG (3)'!C121</f>
        <v>1000</v>
      </c>
      <c r="D121" s="21">
        <f>'MÉRLEG (2)'!D121+'MÉRLEG (3)'!D121</f>
        <v>0</v>
      </c>
      <c r="E121" s="21">
        <f>'MÉRLEG (2)'!E121+'MÉRLEG (3)'!E121</f>
        <v>0</v>
      </c>
    </row>
    <row r="122" spans="1:5">
      <c r="A122" s="12" t="s">
        <v>57</v>
      </c>
      <c r="B122" s="21" t="s">
        <v>56</v>
      </c>
      <c r="C122" s="21">
        <f>'MÉRLEG (2)'!C122+'MÉRLEG (3)'!C122</f>
        <v>0</v>
      </c>
      <c r="D122" s="21">
        <f>'MÉRLEG (2)'!D122+'MÉRLEG (3)'!D122</f>
        <v>0</v>
      </c>
      <c r="E122" s="21">
        <f>'MÉRLEG (2)'!E122+'MÉRLEG (3)'!E122</f>
        <v>0</v>
      </c>
    </row>
    <row r="123" spans="1:5">
      <c r="A123" s="12" t="s">
        <v>55</v>
      </c>
      <c r="B123" s="21" t="s">
        <v>54</v>
      </c>
      <c r="C123" s="21">
        <f>'MÉRLEG (2)'!C123+'MÉRLEG (3)'!C123</f>
        <v>0</v>
      </c>
      <c r="D123" s="21">
        <f>'MÉRLEG (2)'!D123+'MÉRLEG (3)'!D123</f>
        <v>0</v>
      </c>
      <c r="E123" s="21">
        <f>'MÉRLEG (2)'!E123+'MÉRLEG (3)'!E123</f>
        <v>0</v>
      </c>
    </row>
    <row r="124" spans="1:5">
      <c r="A124" s="20" t="s">
        <v>53</v>
      </c>
      <c r="B124" s="19" t="s">
        <v>52</v>
      </c>
      <c r="C124" s="19">
        <f>'MÉRLEG (2)'!C124+'MÉRLEG (3)'!C124</f>
        <v>1000</v>
      </c>
      <c r="D124" s="19">
        <f>'MÉRLEG (2)'!D124+'MÉRLEG (3)'!D124</f>
        <v>0</v>
      </c>
      <c r="E124" s="19">
        <f>'MÉRLEG (2)'!E124+'MÉRLEG (3)'!E124</f>
        <v>0</v>
      </c>
    </row>
    <row r="125" spans="1:5">
      <c r="A125" s="12" t="s">
        <v>51</v>
      </c>
      <c r="B125" s="21" t="s">
        <v>50</v>
      </c>
      <c r="C125" s="21">
        <f>'MÉRLEG (2)'!C125+'MÉRLEG (3)'!C125</f>
        <v>0</v>
      </c>
      <c r="D125" s="21">
        <f>'MÉRLEG (2)'!D125+'MÉRLEG (3)'!D125</f>
        <v>0</v>
      </c>
      <c r="E125" s="21">
        <f>'MÉRLEG (2)'!E125+'MÉRLEG (3)'!E125</f>
        <v>0</v>
      </c>
    </row>
    <row r="126" spans="1:5">
      <c r="A126" s="10" t="s">
        <v>49</v>
      </c>
      <c r="B126" s="21" t="s">
        <v>48</v>
      </c>
      <c r="C126" s="21">
        <f>'MÉRLEG (2)'!C126+'MÉRLEG (3)'!C126</f>
        <v>126</v>
      </c>
      <c r="D126" s="21">
        <f>'MÉRLEG (2)'!D126+'MÉRLEG (3)'!D126</f>
        <v>0</v>
      </c>
      <c r="E126" s="21">
        <f>'MÉRLEG (2)'!E126+'MÉRLEG (3)'!E126</f>
        <v>0</v>
      </c>
    </row>
    <row r="127" spans="1:5">
      <c r="A127" s="12" t="s">
        <v>47</v>
      </c>
      <c r="B127" s="21" t="s">
        <v>46</v>
      </c>
      <c r="C127" s="21">
        <f>'MÉRLEG (2)'!C127+'MÉRLEG (3)'!C127</f>
        <v>200</v>
      </c>
      <c r="D127" s="21">
        <f>'MÉRLEG (2)'!D127+'MÉRLEG (3)'!D127</f>
        <v>0</v>
      </c>
      <c r="E127" s="21">
        <f>'MÉRLEG (2)'!E127+'MÉRLEG (3)'!E127</f>
        <v>0</v>
      </c>
    </row>
    <row r="128" spans="1:5">
      <c r="A128" s="20" t="s">
        <v>45</v>
      </c>
      <c r="B128" s="19" t="s">
        <v>44</v>
      </c>
      <c r="C128" s="19">
        <f>'MÉRLEG (2)'!C128+'MÉRLEG (3)'!C128</f>
        <v>326</v>
      </c>
      <c r="D128" s="19">
        <f>'MÉRLEG (2)'!D128+'MÉRLEG (3)'!D128</f>
        <v>0</v>
      </c>
      <c r="E128" s="19">
        <f>'MÉRLEG (2)'!E128+'MÉRLEG (3)'!E128</f>
        <v>0</v>
      </c>
    </row>
    <row r="129" spans="1:5" ht="15.75">
      <c r="A129" s="18" t="s">
        <v>43</v>
      </c>
      <c r="B129" s="17"/>
      <c r="C129" s="17">
        <f>'MÉRLEG (2)'!C129+'MÉRLEG (3)'!C129</f>
        <v>10276</v>
      </c>
      <c r="D129" s="17">
        <f>'MÉRLEG (2)'!D129+'MÉRLEG (3)'!D129</f>
        <v>0</v>
      </c>
      <c r="E129" s="17">
        <f>'MÉRLEG (2)'!E129+'MÉRLEG (3)'!E129</f>
        <v>0</v>
      </c>
    </row>
    <row r="130" spans="1:5" ht="15.75">
      <c r="A130" s="16" t="s">
        <v>42</v>
      </c>
      <c r="B130" s="15" t="s">
        <v>41</v>
      </c>
      <c r="C130" s="15">
        <f>'MÉRLEG (2)'!C130+'MÉRLEG (3)'!C130</f>
        <v>68874</v>
      </c>
      <c r="D130" s="15">
        <f>'MÉRLEG (2)'!D130+'MÉRLEG (3)'!D130</f>
        <v>519423</v>
      </c>
      <c r="E130" s="15">
        <f>'MÉRLEG (2)'!E130+'MÉRLEG (3)'!E130</f>
        <v>53554077</v>
      </c>
    </row>
    <row r="131" spans="1:5" ht="15.75">
      <c r="A131" s="14" t="s">
        <v>40</v>
      </c>
      <c r="B131" s="13"/>
      <c r="C131" s="13">
        <f>'MÉRLEG (2)'!C131+'MÉRLEG (3)'!C131</f>
        <v>7075</v>
      </c>
      <c r="D131" s="13">
        <f>'MÉRLEG (2)'!D131+'MÉRLEG (3)'!D131</f>
        <v>409094</v>
      </c>
      <c r="E131" s="13">
        <f>'MÉRLEG (2)'!E131+'MÉRLEG (3)'!E131</f>
        <v>-13210812</v>
      </c>
    </row>
    <row r="132" spans="1:5" ht="15.75">
      <c r="A132" s="14" t="s">
        <v>39</v>
      </c>
      <c r="B132" s="13"/>
      <c r="C132" s="13">
        <f>'MÉRLEG (2)'!C132+'MÉRLEG (3)'!C132</f>
        <v>-40558</v>
      </c>
      <c r="D132" s="13">
        <f>'MÉRLEG (2)'!D132+'MÉRLEG (3)'!D132</f>
        <v>-192156</v>
      </c>
      <c r="E132" s="13">
        <f>'MÉRLEG (2)'!E132+'MÉRLEG (3)'!E132</f>
        <v>0</v>
      </c>
    </row>
    <row r="133" spans="1:5">
      <c r="A133" s="8" t="s">
        <v>38</v>
      </c>
      <c r="B133" s="7" t="s">
        <v>37</v>
      </c>
      <c r="C133" s="7">
        <f>'MÉRLEG (2)'!C133+'MÉRLEG (3)'!C133</f>
        <v>34651</v>
      </c>
      <c r="D133" s="7">
        <f>'MÉRLEG (2)'!D133+'MÉRLEG (3)'!D133</f>
        <v>0</v>
      </c>
      <c r="E133" s="7">
        <f>'MÉRLEG (2)'!E133+'MÉRLEG (3)'!E133</f>
        <v>0</v>
      </c>
    </row>
    <row r="134" spans="1:5">
      <c r="A134" s="9" t="s">
        <v>36</v>
      </c>
      <c r="B134" s="7" t="s">
        <v>35</v>
      </c>
      <c r="C134" s="7">
        <f>'MÉRLEG (2)'!C134+'MÉRLEG (3)'!C134</f>
        <v>0</v>
      </c>
      <c r="D134" s="7">
        <f>'MÉRLEG (2)'!D134+'MÉRLEG (3)'!D134</f>
        <v>2500</v>
      </c>
      <c r="E134" s="7">
        <f>'MÉRLEG (2)'!E134+'MÉRLEG (3)'!E134</f>
        <v>0</v>
      </c>
    </row>
    <row r="135" spans="1:5">
      <c r="A135" s="10" t="s">
        <v>34</v>
      </c>
      <c r="B135" s="10" t="s">
        <v>32</v>
      </c>
      <c r="C135" s="10">
        <f>'MÉRLEG (2)'!C135+'MÉRLEG (3)'!C135</f>
        <v>9475</v>
      </c>
      <c r="D135" s="10">
        <f>'MÉRLEG (2)'!D135+'MÉRLEG (3)'!D135</f>
        <v>136441</v>
      </c>
      <c r="E135" s="10">
        <f>'MÉRLEG (2)'!E135+'MÉRLEG (3)'!E135</f>
        <v>14154832</v>
      </c>
    </row>
    <row r="136" spans="1:5">
      <c r="A136" s="10" t="s">
        <v>33</v>
      </c>
      <c r="B136" s="10" t="s">
        <v>32</v>
      </c>
      <c r="C136" s="10">
        <f>'MÉRLEG (2)'!C136+'MÉRLEG (3)'!C136</f>
        <v>0</v>
      </c>
      <c r="D136" s="10">
        <f>'MÉRLEG (2)'!D136+'MÉRLEG (3)'!D136</f>
        <v>0</v>
      </c>
      <c r="E136" s="10">
        <f>'MÉRLEG (2)'!E136+'MÉRLEG (3)'!E136</f>
        <v>0</v>
      </c>
    </row>
    <row r="137" spans="1:5">
      <c r="A137" s="10" t="s">
        <v>31</v>
      </c>
      <c r="B137" s="10" t="s">
        <v>29</v>
      </c>
      <c r="C137" s="10">
        <f>'MÉRLEG (2)'!C137+'MÉRLEG (3)'!C137</f>
        <v>0</v>
      </c>
      <c r="D137" s="10">
        <f>'MÉRLEG (2)'!D137+'MÉRLEG (3)'!D137</f>
        <v>0</v>
      </c>
      <c r="E137" s="10">
        <f>'MÉRLEG (2)'!E137+'MÉRLEG (3)'!E137</f>
        <v>0</v>
      </c>
    </row>
    <row r="138" spans="1:5">
      <c r="A138" s="10" t="s">
        <v>30</v>
      </c>
      <c r="B138" s="10" t="s">
        <v>29</v>
      </c>
      <c r="C138" s="10">
        <f>'MÉRLEG (2)'!C138+'MÉRLEG (3)'!C138</f>
        <v>0</v>
      </c>
      <c r="D138" s="10">
        <f>'MÉRLEG (2)'!D138+'MÉRLEG (3)'!D138</f>
        <v>0</v>
      </c>
      <c r="E138" s="10">
        <f>'MÉRLEG (2)'!E138+'MÉRLEG (3)'!E138</f>
        <v>0</v>
      </c>
    </row>
    <row r="139" spans="1:5">
      <c r="A139" s="7" t="s">
        <v>28</v>
      </c>
      <c r="B139" s="7" t="s">
        <v>27</v>
      </c>
      <c r="C139" s="7">
        <f>'MÉRLEG (2)'!C139+'MÉRLEG (3)'!C139</f>
        <v>9475</v>
      </c>
      <c r="D139" s="7">
        <f>'MÉRLEG (2)'!D139+'MÉRLEG (3)'!D139</f>
        <v>138941</v>
      </c>
      <c r="E139" s="7">
        <f>'MÉRLEG (2)'!E139+'MÉRLEG (3)'!E139</f>
        <v>14154832</v>
      </c>
    </row>
    <row r="140" spans="1:5">
      <c r="A140" s="11" t="s">
        <v>26</v>
      </c>
      <c r="B140" s="10" t="s">
        <v>25</v>
      </c>
      <c r="C140" s="10">
        <f>'MÉRLEG (2)'!C140+'MÉRLEG (3)'!C140</f>
        <v>944</v>
      </c>
      <c r="D140" s="10">
        <f>'MÉRLEG (2)'!D140+'MÉRLEG (3)'!D140</f>
        <v>1088</v>
      </c>
      <c r="E140" s="10">
        <f>'MÉRLEG (2)'!E140+'MÉRLEG (3)'!E140</f>
        <v>0</v>
      </c>
    </row>
    <row r="141" spans="1:5">
      <c r="A141" s="11" t="s">
        <v>24</v>
      </c>
      <c r="B141" s="10" t="s">
        <v>23</v>
      </c>
      <c r="C141" s="10">
        <f>'MÉRLEG (2)'!C141+'MÉRLEG (3)'!C141</f>
        <v>0</v>
      </c>
      <c r="D141" s="10">
        <f>'MÉRLEG (2)'!D141+'MÉRLEG (3)'!D141</f>
        <v>0</v>
      </c>
      <c r="E141" s="10">
        <f>'MÉRLEG (2)'!E141+'MÉRLEG (3)'!E141</f>
        <v>0</v>
      </c>
    </row>
    <row r="142" spans="1:5">
      <c r="A142" s="11" t="s">
        <v>22</v>
      </c>
      <c r="B142" s="10" t="s">
        <v>21</v>
      </c>
      <c r="C142" s="10">
        <f>'MÉRLEG (2)'!C142+'MÉRLEG (3)'!C142</f>
        <v>12768</v>
      </c>
      <c r="D142" s="10">
        <f>'MÉRLEG (2)'!D142+'MÉRLEG (3)'!D142</f>
        <v>18403546</v>
      </c>
      <c r="E142" s="10">
        <f>'MÉRLEG (2)'!E142+'MÉRLEG (3)'!E142</f>
        <v>18580950</v>
      </c>
    </row>
    <row r="143" spans="1:5">
      <c r="A143" s="11" t="s">
        <v>20</v>
      </c>
      <c r="B143" s="10" t="s">
        <v>19</v>
      </c>
      <c r="C143" s="10">
        <f>'MÉRLEG (2)'!C143+'MÉRLEG (3)'!C143</f>
        <v>0</v>
      </c>
      <c r="D143" s="10">
        <f>'MÉRLEG (2)'!D143+'MÉRLEG (3)'!D143</f>
        <v>0</v>
      </c>
      <c r="E143" s="10">
        <f>'MÉRLEG (2)'!E143+'MÉRLEG (3)'!E143</f>
        <v>0</v>
      </c>
    </row>
    <row r="144" spans="1:5">
      <c r="A144" s="12" t="s">
        <v>18</v>
      </c>
      <c r="B144" s="10" t="s">
        <v>17</v>
      </c>
      <c r="C144" s="10">
        <f>'MÉRLEG (2)'!C144+'MÉRLEG (3)'!C144</f>
        <v>0</v>
      </c>
      <c r="D144" s="10">
        <f>'MÉRLEG (2)'!D144+'MÉRLEG (3)'!D144</f>
        <v>0</v>
      </c>
      <c r="E144" s="10">
        <f>'MÉRLEG (2)'!E144+'MÉRLEG (3)'!E144</f>
        <v>0</v>
      </c>
    </row>
    <row r="145" spans="1:5">
      <c r="A145" s="8" t="s">
        <v>16</v>
      </c>
      <c r="B145" s="7" t="s">
        <v>15</v>
      </c>
      <c r="C145" s="7">
        <f>'MÉRLEG (2)'!C145+'MÉRLEG (3)'!C145</f>
        <v>57838</v>
      </c>
      <c r="D145" s="7">
        <f>'MÉRLEG (2)'!D145+'MÉRLEG (3)'!D145</f>
        <v>18543575</v>
      </c>
      <c r="E145" s="7">
        <f>'MÉRLEG (2)'!E145+'MÉRLEG (3)'!E145</f>
        <v>32735782</v>
      </c>
    </row>
    <row r="146" spans="1:5">
      <c r="A146" s="12" t="s">
        <v>14</v>
      </c>
      <c r="B146" s="10" t="s">
        <v>13</v>
      </c>
      <c r="C146" s="10">
        <f>'MÉRLEG (2)'!C146+'MÉRLEG (3)'!C146</f>
        <v>0</v>
      </c>
      <c r="D146" s="10">
        <f>'MÉRLEG (2)'!D146+'MÉRLEG (3)'!D146</f>
        <v>0</v>
      </c>
      <c r="E146" s="10">
        <f>'MÉRLEG (2)'!E146+'MÉRLEG (3)'!E146</f>
        <v>0</v>
      </c>
    </row>
    <row r="147" spans="1:5">
      <c r="A147" s="12" t="s">
        <v>12</v>
      </c>
      <c r="B147" s="10" t="s">
        <v>11</v>
      </c>
      <c r="C147" s="10">
        <f>'MÉRLEG (2)'!C147+'MÉRLEG (3)'!C147</f>
        <v>0</v>
      </c>
      <c r="D147" s="10">
        <f>'MÉRLEG (2)'!D147+'MÉRLEG (3)'!D147</f>
        <v>0</v>
      </c>
      <c r="E147" s="10">
        <f>'MÉRLEG (2)'!E147+'MÉRLEG (3)'!E147</f>
        <v>0</v>
      </c>
    </row>
    <row r="148" spans="1:5">
      <c r="A148" s="11" t="s">
        <v>10</v>
      </c>
      <c r="B148" s="10" t="s">
        <v>9</v>
      </c>
      <c r="C148" s="10">
        <f>'MÉRLEG (2)'!C148+'MÉRLEG (3)'!C148</f>
        <v>0</v>
      </c>
      <c r="D148" s="10">
        <f>'MÉRLEG (2)'!D148+'MÉRLEG (3)'!D148</f>
        <v>0</v>
      </c>
      <c r="E148" s="10">
        <f>'MÉRLEG (2)'!E148+'MÉRLEG (3)'!E148</f>
        <v>0</v>
      </c>
    </row>
    <row r="149" spans="1:5">
      <c r="A149" s="11" t="s">
        <v>8</v>
      </c>
      <c r="B149" s="10" t="s">
        <v>7</v>
      </c>
      <c r="C149" s="10">
        <f>'MÉRLEG (2)'!C149+'MÉRLEG (3)'!C149</f>
        <v>0</v>
      </c>
      <c r="D149" s="10">
        <f>'MÉRLEG (2)'!D149+'MÉRLEG (3)'!D149</f>
        <v>0</v>
      </c>
      <c r="E149" s="10">
        <f>'MÉRLEG (2)'!E149+'MÉRLEG (3)'!E149</f>
        <v>0</v>
      </c>
    </row>
    <row r="150" spans="1:5">
      <c r="A150" s="9" t="s">
        <v>6</v>
      </c>
      <c r="B150" s="7" t="s">
        <v>5</v>
      </c>
      <c r="C150" s="7">
        <f>'MÉRLEG (2)'!C150+'MÉRLEG (3)'!C150</f>
        <v>0</v>
      </c>
      <c r="D150" s="7">
        <f>'MÉRLEG (2)'!D150+'MÉRLEG (3)'!D150</f>
        <v>0</v>
      </c>
      <c r="E150" s="7">
        <f>'MÉRLEG (2)'!E150+'MÉRLEG (3)'!E150</f>
        <v>0</v>
      </c>
    </row>
    <row r="151" spans="1:5">
      <c r="A151" s="8" t="s">
        <v>4</v>
      </c>
      <c r="B151" s="7" t="s">
        <v>3</v>
      </c>
      <c r="C151" s="7">
        <f>'MÉRLEG (2)'!C151+'MÉRLEG (3)'!C151</f>
        <v>0</v>
      </c>
      <c r="D151" s="7">
        <f>'MÉRLEG (2)'!D151+'MÉRLEG (3)'!D151</f>
        <v>0</v>
      </c>
      <c r="E151" s="7">
        <f>'MÉRLEG (2)'!E151+'MÉRLEG (3)'!E151</f>
        <v>0</v>
      </c>
    </row>
    <row r="152" spans="1:5" ht="15.75">
      <c r="A152" s="6" t="s">
        <v>2</v>
      </c>
      <c r="B152" s="5" t="s">
        <v>1</v>
      </c>
      <c r="C152" s="5">
        <f>'MÉRLEG (2)'!C152+'MÉRLEG (3)'!C152</f>
        <v>57838</v>
      </c>
      <c r="D152" s="5">
        <f>'MÉRLEG (2)'!D152+'MÉRLEG (3)'!D152</f>
        <v>18543575</v>
      </c>
      <c r="E152" s="5">
        <f>'MÉRLEG (2)'!E152+'MÉRLEG (3)'!E152</f>
        <v>32735782</v>
      </c>
    </row>
    <row r="153" spans="1:5" ht="15.75">
      <c r="A153" s="4" t="s">
        <v>0</v>
      </c>
      <c r="B153" s="3"/>
      <c r="C153" s="3">
        <f>'MÉRLEG (2)'!C153+'MÉRLEG (3)'!C153-C142</f>
        <v>172100</v>
      </c>
      <c r="D153" s="3">
        <f>'MÉRLEG (2)'!D153+'MÉRLEG (3)'!D153-D142</f>
        <v>655864</v>
      </c>
      <c r="E153" s="3">
        <f>'MÉRLEG (2)'!E153+'MÉRLEG (3)'!E153-E142</f>
        <v>67708909</v>
      </c>
    </row>
    <row r="154" spans="1:5">
      <c r="C154" s="2"/>
      <c r="D154" s="2"/>
      <c r="E154" s="2"/>
    </row>
    <row r="155" spans="1:5">
      <c r="C155" s="1"/>
      <c r="D155" s="1"/>
      <c r="E155" s="1"/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workbookViewId="0">
      <selection activeCell="D159" sqref="D159"/>
    </sheetView>
  </sheetViews>
  <sheetFormatPr defaultRowHeight="15"/>
  <cols>
    <col min="1" max="1" width="103.140625" customWidth="1"/>
    <col min="2" max="2" width="10.7109375" customWidth="1"/>
    <col min="3" max="5" width="21.7109375" customWidth="1"/>
  </cols>
  <sheetData>
    <row r="1" spans="1:6">
      <c r="A1" s="39"/>
      <c r="B1" s="39"/>
      <c r="C1" s="39"/>
      <c r="D1" s="120" t="s">
        <v>431</v>
      </c>
      <c r="E1" s="120"/>
      <c r="F1" s="38"/>
    </row>
    <row r="2" spans="1:6" ht="26.25" customHeight="1">
      <c r="A2" s="116" t="s">
        <v>446</v>
      </c>
      <c r="B2" s="117"/>
      <c r="C2" s="117"/>
      <c r="D2" s="117"/>
      <c r="E2" s="117"/>
    </row>
    <row r="3" spans="1:6" ht="30.75" customHeight="1">
      <c r="A3" s="118" t="s">
        <v>438</v>
      </c>
      <c r="B3" s="119"/>
      <c r="C3" s="119"/>
      <c r="D3" s="119"/>
      <c r="E3" s="119"/>
    </row>
    <row r="5" spans="1:6">
      <c r="A5" s="37" t="s">
        <v>286</v>
      </c>
    </row>
    <row r="6" spans="1:6" ht="48.75" customHeight="1">
      <c r="A6" s="25" t="s">
        <v>136</v>
      </c>
      <c r="B6" s="24" t="s">
        <v>283</v>
      </c>
      <c r="C6" s="23" t="s">
        <v>437</v>
      </c>
      <c r="D6" s="23" t="s">
        <v>439</v>
      </c>
      <c r="E6" s="23" t="s">
        <v>440</v>
      </c>
    </row>
    <row r="7" spans="1:6">
      <c r="A7" s="36" t="s">
        <v>282</v>
      </c>
      <c r="B7" s="30" t="s">
        <v>281</v>
      </c>
      <c r="C7" s="67">
        <v>15041</v>
      </c>
      <c r="D7" s="67">
        <v>14572</v>
      </c>
      <c r="E7" s="67">
        <v>13618200</v>
      </c>
    </row>
    <row r="8" spans="1:6">
      <c r="A8" s="10" t="s">
        <v>280</v>
      </c>
      <c r="B8" s="30" t="s">
        <v>279</v>
      </c>
      <c r="C8" s="67">
        <v>2098</v>
      </c>
      <c r="D8" s="67">
        <v>1248</v>
      </c>
      <c r="E8" s="67">
        <v>1252000</v>
      </c>
    </row>
    <row r="9" spans="1:6">
      <c r="A9" s="35" t="s">
        <v>278</v>
      </c>
      <c r="B9" s="29" t="s">
        <v>277</v>
      </c>
      <c r="C9" s="68">
        <f>SUM(C7:C8)</f>
        <v>17139</v>
      </c>
      <c r="D9" s="68">
        <f>SUM(D7:D8)</f>
        <v>15820</v>
      </c>
      <c r="E9" s="68">
        <f>SUM(E7:E8)</f>
        <v>14870200</v>
      </c>
    </row>
    <row r="10" spans="1:6">
      <c r="A10" s="20" t="s">
        <v>276</v>
      </c>
      <c r="B10" s="29" t="s">
        <v>275</v>
      </c>
      <c r="C10" s="68">
        <v>3023</v>
      </c>
      <c r="D10" s="68">
        <v>2793</v>
      </c>
      <c r="E10" s="68">
        <v>2690848</v>
      </c>
    </row>
    <row r="11" spans="1:6">
      <c r="A11" s="10" t="s">
        <v>274</v>
      </c>
      <c r="B11" s="30" t="s">
        <v>273</v>
      </c>
      <c r="C11" s="67">
        <v>2338</v>
      </c>
      <c r="D11" s="67">
        <v>3030</v>
      </c>
      <c r="E11" s="67">
        <v>3491000</v>
      </c>
    </row>
    <row r="12" spans="1:6">
      <c r="A12" s="10" t="s">
        <v>272</v>
      </c>
      <c r="B12" s="30" t="s">
        <v>271</v>
      </c>
      <c r="C12" s="67">
        <v>171</v>
      </c>
      <c r="D12" s="67">
        <v>372</v>
      </c>
      <c r="E12" s="67">
        <v>430000</v>
      </c>
    </row>
    <row r="13" spans="1:6">
      <c r="A13" s="10" t="s">
        <v>270</v>
      </c>
      <c r="B13" s="30" t="s">
        <v>269</v>
      </c>
      <c r="C13" s="67">
        <v>6652</v>
      </c>
      <c r="D13" s="67">
        <v>7907</v>
      </c>
      <c r="E13" s="67">
        <v>9819000</v>
      </c>
    </row>
    <row r="14" spans="1:6">
      <c r="A14" s="10" t="s">
        <v>268</v>
      </c>
      <c r="B14" s="30" t="s">
        <v>267</v>
      </c>
      <c r="C14" s="67">
        <v>16</v>
      </c>
      <c r="D14" s="67">
        <v>2</v>
      </c>
      <c r="E14" s="67">
        <v>0</v>
      </c>
    </row>
    <row r="15" spans="1:6">
      <c r="A15" s="10" t="s">
        <v>266</v>
      </c>
      <c r="B15" s="30" t="s">
        <v>265</v>
      </c>
      <c r="C15" s="67">
        <v>2467</v>
      </c>
      <c r="D15" s="67">
        <v>2860</v>
      </c>
      <c r="E15" s="67">
        <v>4052448</v>
      </c>
    </row>
    <row r="16" spans="1:6">
      <c r="A16" s="20" t="s">
        <v>264</v>
      </c>
      <c r="B16" s="29" t="s">
        <v>263</v>
      </c>
      <c r="C16" s="68">
        <f>SUM(C11:C15)</f>
        <v>11644</v>
      </c>
      <c r="D16" s="68">
        <f>SUM(D11:D15)</f>
        <v>14171</v>
      </c>
      <c r="E16" s="68">
        <f>SUM(E11:E15)</f>
        <v>17792448</v>
      </c>
    </row>
    <row r="17" spans="1:5">
      <c r="A17" s="12" t="s">
        <v>262</v>
      </c>
      <c r="B17" s="30" t="s">
        <v>261</v>
      </c>
      <c r="C17" s="67"/>
      <c r="D17" s="67"/>
      <c r="E17" s="67"/>
    </row>
    <row r="18" spans="1:5">
      <c r="A18" s="12" t="s">
        <v>260</v>
      </c>
      <c r="B18" s="30" t="s">
        <v>259</v>
      </c>
      <c r="C18" s="67">
        <v>394</v>
      </c>
      <c r="D18" s="67">
        <v>468</v>
      </c>
      <c r="E18" s="67">
        <v>500000</v>
      </c>
    </row>
    <row r="19" spans="1:5">
      <c r="A19" s="34" t="s">
        <v>258</v>
      </c>
      <c r="B19" s="30" t="s">
        <v>257</v>
      </c>
      <c r="C19" s="67"/>
      <c r="D19" s="67"/>
      <c r="E19" s="67"/>
    </row>
    <row r="20" spans="1:5">
      <c r="A20" s="34" t="s">
        <v>256</v>
      </c>
      <c r="B20" s="30" t="s">
        <v>255</v>
      </c>
      <c r="C20" s="67">
        <v>302</v>
      </c>
      <c r="D20" s="67">
        <v>212</v>
      </c>
      <c r="E20" s="67">
        <v>283200</v>
      </c>
    </row>
    <row r="21" spans="1:5">
      <c r="A21" s="34" t="s">
        <v>254</v>
      </c>
      <c r="B21" s="30" t="s">
        <v>253</v>
      </c>
      <c r="C21" s="67">
        <v>1651</v>
      </c>
      <c r="D21" s="67">
        <v>294</v>
      </c>
      <c r="E21" s="67"/>
    </row>
    <row r="22" spans="1:5">
      <c r="A22" s="12" t="s">
        <v>252</v>
      </c>
      <c r="B22" s="30" t="s">
        <v>251</v>
      </c>
      <c r="C22" s="67">
        <v>1328</v>
      </c>
      <c r="D22" s="67">
        <v>1631</v>
      </c>
      <c r="E22" s="67">
        <v>180000</v>
      </c>
    </row>
    <row r="23" spans="1:5">
      <c r="A23" s="12" t="s">
        <v>250</v>
      </c>
      <c r="B23" s="30" t="s">
        <v>249</v>
      </c>
      <c r="C23" s="67"/>
      <c r="D23" s="67"/>
      <c r="E23" s="67"/>
    </row>
    <row r="24" spans="1:5">
      <c r="A24" s="12" t="s">
        <v>248</v>
      </c>
      <c r="B24" s="30" t="s">
        <v>247</v>
      </c>
      <c r="C24" s="67">
        <v>629</v>
      </c>
      <c r="D24" s="67">
        <v>376</v>
      </c>
      <c r="E24" s="67">
        <v>230000</v>
      </c>
    </row>
    <row r="25" spans="1:5">
      <c r="A25" s="22" t="s">
        <v>246</v>
      </c>
      <c r="B25" s="29" t="s">
        <v>245</v>
      </c>
      <c r="C25" s="68">
        <f t="shared" ref="C25:D25" si="0">SUM(C17:C24)</f>
        <v>4304</v>
      </c>
      <c r="D25" s="68">
        <f t="shared" si="0"/>
        <v>2981</v>
      </c>
      <c r="E25" s="68">
        <f>SUM(E17:E24)</f>
        <v>1193200</v>
      </c>
    </row>
    <row r="26" spans="1:5">
      <c r="A26" s="33" t="s">
        <v>244</v>
      </c>
      <c r="B26" s="30" t="s">
        <v>243</v>
      </c>
      <c r="C26" s="67"/>
      <c r="D26" s="67"/>
      <c r="E26" s="67"/>
    </row>
    <row r="27" spans="1:5">
      <c r="A27" s="33" t="s">
        <v>242</v>
      </c>
      <c r="B27" s="30" t="s">
        <v>241</v>
      </c>
      <c r="C27" s="67">
        <v>38</v>
      </c>
      <c r="D27" s="67">
        <v>226</v>
      </c>
      <c r="E27" s="67"/>
    </row>
    <row r="28" spans="1:5">
      <c r="A28" s="33" t="s">
        <v>240</v>
      </c>
      <c r="B28" s="30" t="s">
        <v>239</v>
      </c>
      <c r="C28" s="67"/>
      <c r="D28" s="67"/>
      <c r="E28" s="67"/>
    </row>
    <row r="29" spans="1:5">
      <c r="A29" s="33" t="s">
        <v>238</v>
      </c>
      <c r="B29" s="30" t="s">
        <v>237</v>
      </c>
      <c r="C29" s="67"/>
      <c r="D29" s="67"/>
      <c r="E29" s="67"/>
    </row>
    <row r="30" spans="1:5">
      <c r="A30" s="33" t="s">
        <v>236</v>
      </c>
      <c r="B30" s="30" t="s">
        <v>235</v>
      </c>
      <c r="C30" s="67"/>
      <c r="D30" s="67"/>
      <c r="E30" s="67"/>
    </row>
    <row r="31" spans="1:5">
      <c r="A31" s="33" t="s">
        <v>234</v>
      </c>
      <c r="B31" s="30" t="s">
        <v>233</v>
      </c>
      <c r="C31" s="67">
        <v>2730</v>
      </c>
      <c r="D31" s="67">
        <v>2152</v>
      </c>
      <c r="E31" s="67">
        <v>1837000</v>
      </c>
    </row>
    <row r="32" spans="1:5">
      <c r="A32" s="33" t="s">
        <v>232</v>
      </c>
      <c r="B32" s="30" t="s">
        <v>231</v>
      </c>
      <c r="C32" s="67"/>
      <c r="D32" s="67"/>
      <c r="E32" s="67"/>
    </row>
    <row r="33" spans="1:5">
      <c r="A33" s="33" t="s">
        <v>230</v>
      </c>
      <c r="B33" s="30" t="s">
        <v>229</v>
      </c>
      <c r="C33" s="67"/>
      <c r="D33" s="67"/>
      <c r="E33" s="67"/>
    </row>
    <row r="34" spans="1:5">
      <c r="A34" s="33" t="s">
        <v>228</v>
      </c>
      <c r="B34" s="30" t="s">
        <v>227</v>
      </c>
      <c r="C34" s="67"/>
      <c r="D34" s="67"/>
      <c r="E34" s="67"/>
    </row>
    <row r="35" spans="1:5">
      <c r="A35" s="32" t="s">
        <v>226</v>
      </c>
      <c r="B35" s="30" t="s">
        <v>225</v>
      </c>
      <c r="C35" s="67"/>
      <c r="D35" s="67"/>
      <c r="E35" s="67"/>
    </row>
    <row r="36" spans="1:5">
      <c r="A36" s="33" t="s">
        <v>224</v>
      </c>
      <c r="B36" s="30" t="s">
        <v>223</v>
      </c>
      <c r="C36" s="67">
        <v>600</v>
      </c>
      <c r="D36" s="67">
        <v>737</v>
      </c>
      <c r="E36" s="67"/>
    </row>
    <row r="37" spans="1:5">
      <c r="A37" s="32" t="s">
        <v>222</v>
      </c>
      <c r="B37" s="30" t="s">
        <v>285</v>
      </c>
      <c r="C37" s="67"/>
      <c r="D37" s="67"/>
      <c r="E37" s="67">
        <v>14791993</v>
      </c>
    </row>
    <row r="38" spans="1:5">
      <c r="A38" s="32" t="s">
        <v>221</v>
      </c>
      <c r="B38" s="30" t="s">
        <v>285</v>
      </c>
      <c r="C38" s="67"/>
      <c r="D38" s="67"/>
      <c r="E38" s="67"/>
    </row>
    <row r="39" spans="1:5">
      <c r="A39" s="22" t="s">
        <v>219</v>
      </c>
      <c r="B39" s="29" t="s">
        <v>218</v>
      </c>
      <c r="C39" s="68">
        <f>SUM(C26:C38)</f>
        <v>3368</v>
      </c>
      <c r="D39" s="68">
        <f>SUM(D26:D38)</f>
        <v>3115</v>
      </c>
      <c r="E39" s="68">
        <f>SUM(E26:E38)</f>
        <v>16628993</v>
      </c>
    </row>
    <row r="40" spans="1:5" ht="15.75">
      <c r="A40" s="18" t="s">
        <v>217</v>
      </c>
      <c r="B40" s="28"/>
      <c r="C40" s="69">
        <f>C9+C10+C16+C25+C39</f>
        <v>39478</v>
      </c>
      <c r="D40" s="69">
        <f>D9+D10+D16+D25+D39</f>
        <v>38880</v>
      </c>
      <c r="E40" s="69">
        <f>E9+E10+E16+E25+E39</f>
        <v>53175689</v>
      </c>
    </row>
    <row r="41" spans="1:5">
      <c r="A41" s="31" t="s">
        <v>216</v>
      </c>
      <c r="B41" s="30" t="s">
        <v>215</v>
      </c>
      <c r="C41" s="67">
        <v>109</v>
      </c>
      <c r="D41" s="67"/>
      <c r="E41" s="67"/>
    </row>
    <row r="42" spans="1:5">
      <c r="A42" s="31" t="s">
        <v>214</v>
      </c>
      <c r="B42" s="30" t="s">
        <v>213</v>
      </c>
      <c r="C42" s="67">
        <v>1813</v>
      </c>
      <c r="D42" s="67"/>
      <c r="E42" s="67"/>
    </row>
    <row r="43" spans="1:5">
      <c r="A43" s="31" t="s">
        <v>212</v>
      </c>
      <c r="B43" s="30" t="s">
        <v>211</v>
      </c>
      <c r="C43" s="67"/>
      <c r="D43" s="67"/>
      <c r="E43" s="67"/>
    </row>
    <row r="44" spans="1:5">
      <c r="A44" s="31" t="s">
        <v>210</v>
      </c>
      <c r="B44" s="30" t="s">
        <v>209</v>
      </c>
      <c r="C44" s="67">
        <v>10596</v>
      </c>
      <c r="D44" s="67">
        <v>815</v>
      </c>
      <c r="E44" s="67">
        <v>0</v>
      </c>
    </row>
    <row r="45" spans="1:5">
      <c r="A45" s="21" t="s">
        <v>208</v>
      </c>
      <c r="B45" s="30" t="s">
        <v>207</v>
      </c>
      <c r="C45" s="67"/>
      <c r="D45" s="67"/>
      <c r="E45" s="67"/>
    </row>
    <row r="46" spans="1:5">
      <c r="A46" s="21" t="s">
        <v>206</v>
      </c>
      <c r="B46" s="30" t="s">
        <v>205</v>
      </c>
      <c r="C46" s="67"/>
      <c r="D46" s="67"/>
      <c r="E46" s="67"/>
    </row>
    <row r="47" spans="1:5">
      <c r="A47" s="21" t="s">
        <v>204</v>
      </c>
      <c r="B47" s="30" t="s">
        <v>203</v>
      </c>
      <c r="C47" s="67">
        <v>3320</v>
      </c>
      <c r="D47" s="67">
        <v>220</v>
      </c>
      <c r="E47" s="67">
        <v>0</v>
      </c>
    </row>
    <row r="48" spans="1:5">
      <c r="A48" s="19" t="s">
        <v>202</v>
      </c>
      <c r="B48" s="29" t="s">
        <v>201</v>
      </c>
      <c r="C48" s="68">
        <f>SUM(C41:C47)</f>
        <v>15838</v>
      </c>
      <c r="D48" s="68">
        <f>SUM(D41:D47)</f>
        <v>1035</v>
      </c>
      <c r="E48" s="68">
        <f>SUM(E41:E47)</f>
        <v>0</v>
      </c>
    </row>
    <row r="49" spans="1:5">
      <c r="A49" s="12" t="s">
        <v>200</v>
      </c>
      <c r="B49" s="30" t="s">
        <v>199</v>
      </c>
      <c r="C49" s="67">
        <v>27783</v>
      </c>
      <c r="D49" s="67">
        <v>5498</v>
      </c>
      <c r="E49" s="67">
        <v>0</v>
      </c>
    </row>
    <row r="50" spans="1:5">
      <c r="A50" s="12" t="s">
        <v>198</v>
      </c>
      <c r="B50" s="30" t="s">
        <v>197</v>
      </c>
      <c r="C50" s="67"/>
      <c r="D50" s="67"/>
      <c r="E50" s="67"/>
    </row>
    <row r="51" spans="1:5">
      <c r="A51" s="12" t="s">
        <v>196</v>
      </c>
      <c r="B51" s="30" t="s">
        <v>195</v>
      </c>
      <c r="C51" s="67"/>
      <c r="D51" s="67"/>
      <c r="E51" s="67"/>
    </row>
    <row r="52" spans="1:5">
      <c r="A52" s="12" t="s">
        <v>194</v>
      </c>
      <c r="B52" s="30" t="s">
        <v>193</v>
      </c>
      <c r="C52" s="67">
        <v>7213</v>
      </c>
      <c r="D52" s="67">
        <v>1485</v>
      </c>
      <c r="E52" s="67">
        <v>0</v>
      </c>
    </row>
    <row r="53" spans="1:5">
      <c r="A53" s="22" t="s">
        <v>192</v>
      </c>
      <c r="B53" s="29" t="s">
        <v>191</v>
      </c>
      <c r="C53" s="68">
        <f>SUM(C49:C52)</f>
        <v>34996</v>
      </c>
      <c r="D53" s="68">
        <f>SUM(D49:D52)</f>
        <v>6983</v>
      </c>
      <c r="E53" s="68">
        <f>SUM(E49:E52)</f>
        <v>0</v>
      </c>
    </row>
    <row r="54" spans="1:5">
      <c r="A54" s="12" t="s">
        <v>190</v>
      </c>
      <c r="B54" s="30" t="s">
        <v>189</v>
      </c>
      <c r="C54" s="67"/>
      <c r="D54" s="67"/>
      <c r="E54" s="67"/>
    </row>
    <row r="55" spans="1:5">
      <c r="A55" s="12" t="s">
        <v>188</v>
      </c>
      <c r="B55" s="30" t="s">
        <v>187</v>
      </c>
      <c r="C55" s="67"/>
      <c r="D55" s="67"/>
      <c r="E55" s="67"/>
    </row>
    <row r="56" spans="1:5">
      <c r="A56" s="12" t="s">
        <v>186</v>
      </c>
      <c r="B56" s="30" t="s">
        <v>185</v>
      </c>
      <c r="C56" s="67"/>
      <c r="D56" s="67"/>
      <c r="E56" s="67"/>
    </row>
    <row r="57" spans="1:5">
      <c r="A57" s="12" t="s">
        <v>184</v>
      </c>
      <c r="B57" s="30" t="s">
        <v>183</v>
      </c>
      <c r="C57" s="67"/>
      <c r="D57" s="67">
        <v>139</v>
      </c>
      <c r="E57" s="67"/>
    </row>
    <row r="58" spans="1:5">
      <c r="A58" s="12" t="s">
        <v>182</v>
      </c>
      <c r="B58" s="30" t="s">
        <v>181</v>
      </c>
      <c r="C58" s="67"/>
      <c r="D58" s="67"/>
      <c r="E58" s="67"/>
    </row>
    <row r="59" spans="1:5">
      <c r="A59" s="12" t="s">
        <v>180</v>
      </c>
      <c r="B59" s="30" t="s">
        <v>179</v>
      </c>
      <c r="C59" s="67"/>
      <c r="D59" s="67"/>
      <c r="E59" s="67"/>
    </row>
    <row r="60" spans="1:5">
      <c r="A60" s="12" t="s">
        <v>178</v>
      </c>
      <c r="B60" s="30" t="s">
        <v>177</v>
      </c>
      <c r="C60" s="67"/>
      <c r="D60" s="67"/>
      <c r="E60" s="67"/>
    </row>
    <row r="61" spans="1:5">
      <c r="A61" s="12" t="s">
        <v>176</v>
      </c>
      <c r="B61" s="30" t="s">
        <v>175</v>
      </c>
      <c r="C61" s="67"/>
      <c r="D61" s="67"/>
      <c r="E61" s="67"/>
    </row>
    <row r="62" spans="1:5">
      <c r="A62" s="22" t="s">
        <v>174</v>
      </c>
      <c r="B62" s="29" t="s">
        <v>173</v>
      </c>
      <c r="C62" s="68"/>
      <c r="D62" s="68">
        <f>SUM(D54:D61)</f>
        <v>139</v>
      </c>
      <c r="E62" s="68"/>
    </row>
    <row r="63" spans="1:5" ht="15.75">
      <c r="A63" s="18" t="s">
        <v>172</v>
      </c>
      <c r="B63" s="28"/>
      <c r="C63" s="69">
        <f>C48+C53+C62</f>
        <v>50834</v>
      </c>
      <c r="D63" s="69">
        <f>D48+D53+D62</f>
        <v>8157</v>
      </c>
      <c r="E63" s="69">
        <f>E48+E53+E62</f>
        <v>0</v>
      </c>
    </row>
    <row r="64" spans="1:5" ht="15.75">
      <c r="A64" s="15" t="s">
        <v>171</v>
      </c>
      <c r="B64" s="27" t="s">
        <v>170</v>
      </c>
      <c r="C64" s="70">
        <f>C40+C63</f>
        <v>90312</v>
      </c>
      <c r="D64" s="70">
        <f>D40+D63</f>
        <v>47037</v>
      </c>
      <c r="E64" s="70">
        <f>E40+E63</f>
        <v>53175689</v>
      </c>
    </row>
    <row r="65" spans="1:5">
      <c r="A65" s="8" t="s">
        <v>169</v>
      </c>
      <c r="B65" s="7" t="s">
        <v>168</v>
      </c>
      <c r="C65" s="71"/>
      <c r="D65" s="71">
        <v>34651</v>
      </c>
      <c r="E65" s="71"/>
    </row>
    <row r="66" spans="1:5">
      <c r="A66" s="9" t="s">
        <v>167</v>
      </c>
      <c r="B66" s="7" t="s">
        <v>166</v>
      </c>
      <c r="C66" s="71"/>
      <c r="D66" s="71"/>
      <c r="E66" s="71"/>
    </row>
    <row r="67" spans="1:5">
      <c r="A67" s="11" t="s">
        <v>165</v>
      </c>
      <c r="B67" s="10" t="s">
        <v>164</v>
      </c>
      <c r="C67" s="72"/>
      <c r="D67" s="72"/>
      <c r="E67" s="72"/>
    </row>
    <row r="68" spans="1:5">
      <c r="A68" s="11" t="s">
        <v>163</v>
      </c>
      <c r="B68" s="10" t="s">
        <v>162</v>
      </c>
      <c r="C68" s="72"/>
      <c r="D68" s="72">
        <v>944</v>
      </c>
      <c r="E68" s="72">
        <v>944020</v>
      </c>
    </row>
    <row r="69" spans="1:5">
      <c r="A69" s="9" t="s">
        <v>161</v>
      </c>
      <c r="B69" s="7" t="s">
        <v>160</v>
      </c>
      <c r="C69" s="71">
        <v>12768</v>
      </c>
      <c r="D69" s="71">
        <v>11417</v>
      </c>
      <c r="E69" s="71">
        <v>13580950</v>
      </c>
    </row>
    <row r="70" spans="1:5">
      <c r="A70" s="11" t="s">
        <v>159</v>
      </c>
      <c r="B70" s="10" t="s">
        <v>158</v>
      </c>
      <c r="C70" s="72"/>
      <c r="D70" s="72"/>
      <c r="E70" s="72"/>
    </row>
    <row r="71" spans="1:5">
      <c r="A71" s="11" t="s">
        <v>157</v>
      </c>
      <c r="B71" s="10" t="s">
        <v>156</v>
      </c>
      <c r="C71" s="72"/>
      <c r="D71" s="72"/>
      <c r="E71" s="72"/>
    </row>
    <row r="72" spans="1:5">
      <c r="A72" s="11" t="s">
        <v>155</v>
      </c>
      <c r="B72" s="10" t="s">
        <v>154</v>
      </c>
      <c r="C72" s="72"/>
      <c r="D72" s="72"/>
      <c r="E72" s="72"/>
    </row>
    <row r="73" spans="1:5">
      <c r="A73" s="26" t="s">
        <v>153</v>
      </c>
      <c r="B73" s="20" t="s">
        <v>152</v>
      </c>
      <c r="C73" s="73">
        <f>SUM(C65:C72)</f>
        <v>12768</v>
      </c>
      <c r="D73" s="73">
        <f>SUM(D65:D72)</f>
        <v>47012</v>
      </c>
      <c r="E73" s="73">
        <f>SUM(E65:E72)</f>
        <v>14524970</v>
      </c>
    </row>
    <row r="74" spans="1:5">
      <c r="A74" s="11" t="s">
        <v>151</v>
      </c>
      <c r="B74" s="10" t="s">
        <v>150</v>
      </c>
      <c r="C74" s="72"/>
      <c r="D74" s="72"/>
      <c r="E74" s="72"/>
    </row>
    <row r="75" spans="1:5">
      <c r="A75" s="12" t="s">
        <v>149</v>
      </c>
      <c r="B75" s="10" t="s">
        <v>148</v>
      </c>
      <c r="C75" s="72"/>
      <c r="D75" s="72"/>
      <c r="E75" s="72"/>
    </row>
    <row r="76" spans="1:5">
      <c r="A76" s="11" t="s">
        <v>147</v>
      </c>
      <c r="B76" s="10" t="s">
        <v>146</v>
      </c>
      <c r="C76" s="72"/>
      <c r="D76" s="72"/>
      <c r="E76" s="72"/>
    </row>
    <row r="77" spans="1:5">
      <c r="A77" s="11" t="s">
        <v>145</v>
      </c>
      <c r="B77" s="10" t="s">
        <v>144</v>
      </c>
      <c r="C77" s="72"/>
      <c r="D77" s="72"/>
      <c r="E77" s="72"/>
    </row>
    <row r="78" spans="1:5">
      <c r="A78" s="26" t="s">
        <v>143</v>
      </c>
      <c r="B78" s="20" t="s">
        <v>142</v>
      </c>
      <c r="C78" s="73"/>
      <c r="D78" s="73"/>
      <c r="E78" s="73"/>
    </row>
    <row r="79" spans="1:5">
      <c r="A79" s="12" t="s">
        <v>141</v>
      </c>
      <c r="B79" s="10" t="s">
        <v>140</v>
      </c>
      <c r="C79" s="72"/>
      <c r="D79" s="72"/>
      <c r="E79" s="72"/>
    </row>
    <row r="80" spans="1:5" ht="15.75">
      <c r="A80" s="6" t="s">
        <v>139</v>
      </c>
      <c r="B80" s="5" t="s">
        <v>138</v>
      </c>
      <c r="C80" s="74">
        <f>C73+C78+C79</f>
        <v>12768</v>
      </c>
      <c r="D80" s="74">
        <f>D73+D78+D79</f>
        <v>47012</v>
      </c>
      <c r="E80" s="74">
        <f>E73+E78+E79</f>
        <v>14524970</v>
      </c>
    </row>
    <row r="81" spans="1:5" ht="15.75">
      <c r="A81" s="4" t="s">
        <v>137</v>
      </c>
      <c r="B81" s="3"/>
      <c r="C81" s="75">
        <f>C64+C80-C69</f>
        <v>90312</v>
      </c>
      <c r="D81" s="75">
        <f>D64+D80-D69</f>
        <v>82632</v>
      </c>
      <c r="E81" s="75">
        <f>E64+E80</f>
        <v>67700659</v>
      </c>
    </row>
    <row r="82" spans="1:5" ht="51.75" customHeight="1">
      <c r="A82" s="25" t="s">
        <v>136</v>
      </c>
      <c r="B82" s="24" t="s">
        <v>135</v>
      </c>
      <c r="C82" s="23" t="s">
        <v>437</v>
      </c>
      <c r="D82" s="23" t="s">
        <v>439</v>
      </c>
      <c r="E82" s="23" t="s">
        <v>440</v>
      </c>
    </row>
    <row r="83" spans="1:5">
      <c r="A83" s="10" t="s">
        <v>134</v>
      </c>
      <c r="B83" s="21" t="s">
        <v>133</v>
      </c>
      <c r="C83" s="67">
        <v>31454</v>
      </c>
      <c r="D83" s="67">
        <v>31460</v>
      </c>
      <c r="E83" s="67">
        <v>31328077</v>
      </c>
    </row>
    <row r="84" spans="1:5">
      <c r="A84" s="10" t="s">
        <v>132</v>
      </c>
      <c r="B84" s="21" t="s">
        <v>131</v>
      </c>
      <c r="C84" s="67"/>
      <c r="D84" s="67"/>
      <c r="E84" s="67"/>
    </row>
    <row r="85" spans="1:5">
      <c r="A85" s="10" t="s">
        <v>130</v>
      </c>
      <c r="B85" s="21" t="s">
        <v>129</v>
      </c>
      <c r="C85" s="67"/>
      <c r="D85" s="67"/>
      <c r="E85" s="67"/>
    </row>
    <row r="86" spans="1:5">
      <c r="A86" s="10" t="s">
        <v>128</v>
      </c>
      <c r="B86" s="21" t="s">
        <v>127</v>
      </c>
      <c r="C86" s="67"/>
      <c r="D86" s="67"/>
      <c r="E86" s="67"/>
    </row>
    <row r="87" spans="1:5">
      <c r="A87" s="10" t="s">
        <v>126</v>
      </c>
      <c r="B87" s="21" t="s">
        <v>125</v>
      </c>
      <c r="C87" s="67"/>
      <c r="D87" s="67"/>
      <c r="E87" s="67"/>
    </row>
    <row r="88" spans="1:5">
      <c r="A88" s="10" t="s">
        <v>124</v>
      </c>
      <c r="B88" s="21" t="s">
        <v>123</v>
      </c>
      <c r="C88" s="67">
        <v>16732</v>
      </c>
      <c r="D88" s="67">
        <v>16571</v>
      </c>
      <c r="E88" s="67">
        <v>14600000</v>
      </c>
    </row>
    <row r="89" spans="1:5">
      <c r="A89" s="20" t="s">
        <v>122</v>
      </c>
      <c r="B89" s="19" t="s">
        <v>121</v>
      </c>
      <c r="C89" s="68">
        <f>SUM(C83:C88)</f>
        <v>48186</v>
      </c>
      <c r="D89" s="68">
        <f>SUM(D83:D88)</f>
        <v>48031</v>
      </c>
      <c r="E89" s="68">
        <f>SUM(E83:E88)</f>
        <v>45928077</v>
      </c>
    </row>
    <row r="90" spans="1:5">
      <c r="A90" s="10" t="s">
        <v>120</v>
      </c>
      <c r="B90" s="21" t="s">
        <v>119</v>
      </c>
      <c r="C90" s="67"/>
      <c r="D90" s="67"/>
      <c r="E90" s="67"/>
    </row>
    <row r="91" spans="1:5">
      <c r="A91" s="10" t="s">
        <v>118</v>
      </c>
      <c r="B91" s="21" t="s">
        <v>117</v>
      </c>
      <c r="C91" s="67"/>
      <c r="D91" s="67"/>
      <c r="E91" s="67"/>
    </row>
    <row r="92" spans="1:5">
      <c r="A92" s="10" t="s">
        <v>116</v>
      </c>
      <c r="B92" s="21" t="s">
        <v>115</v>
      </c>
      <c r="C92" s="67"/>
      <c r="D92" s="67"/>
      <c r="E92" s="67"/>
    </row>
    <row r="93" spans="1:5">
      <c r="A93" s="10" t="s">
        <v>114</v>
      </c>
      <c r="B93" s="21" t="s">
        <v>113</v>
      </c>
      <c r="C93" s="67">
        <v>1329</v>
      </c>
      <c r="D93" s="67">
        <v>1463</v>
      </c>
      <c r="E93" s="67">
        <v>1500000</v>
      </c>
    </row>
    <row r="94" spans="1:5">
      <c r="A94" s="10" t="s">
        <v>112</v>
      </c>
      <c r="B94" s="21" t="s">
        <v>111</v>
      </c>
      <c r="C94" s="67">
        <v>6185</v>
      </c>
      <c r="D94" s="67">
        <v>3415</v>
      </c>
      <c r="E94" s="67">
        <v>3400000</v>
      </c>
    </row>
    <row r="95" spans="1:5">
      <c r="A95" s="10" t="s">
        <v>110</v>
      </c>
      <c r="B95" s="21" t="s">
        <v>109</v>
      </c>
      <c r="C95" s="67">
        <v>212</v>
      </c>
      <c r="D95" s="67">
        <v>26</v>
      </c>
      <c r="E95" s="67"/>
    </row>
    <row r="96" spans="1:5">
      <c r="A96" s="20" t="s">
        <v>108</v>
      </c>
      <c r="B96" s="19" t="s">
        <v>107</v>
      </c>
      <c r="C96" s="68">
        <f>SUM(C90:C95)</f>
        <v>7726</v>
      </c>
      <c r="D96" s="68">
        <f>SUM(D90:D95)</f>
        <v>4904</v>
      </c>
      <c r="E96" s="68">
        <f>SUM(E90:E95)</f>
        <v>4900000</v>
      </c>
    </row>
    <row r="97" spans="1:5">
      <c r="A97" s="12" t="s">
        <v>106</v>
      </c>
      <c r="B97" s="21" t="s">
        <v>105</v>
      </c>
      <c r="C97" s="67"/>
      <c r="D97" s="67"/>
      <c r="E97" s="67"/>
    </row>
    <row r="98" spans="1:5">
      <c r="A98" s="12" t="s">
        <v>104</v>
      </c>
      <c r="B98" s="21" t="s">
        <v>103</v>
      </c>
      <c r="C98" s="67">
        <v>781</v>
      </c>
      <c r="D98" s="67">
        <v>20</v>
      </c>
      <c r="E98" s="67">
        <v>200000</v>
      </c>
    </row>
    <row r="99" spans="1:5">
      <c r="A99" s="12" t="s">
        <v>102</v>
      </c>
      <c r="B99" s="21" t="s">
        <v>101</v>
      </c>
      <c r="C99" s="67"/>
      <c r="D99" s="67">
        <v>749</v>
      </c>
      <c r="E99" s="67">
        <v>240000</v>
      </c>
    </row>
    <row r="100" spans="1:5">
      <c r="A100" s="12" t="s">
        <v>100</v>
      </c>
      <c r="B100" s="21" t="s">
        <v>99</v>
      </c>
      <c r="C100" s="67"/>
      <c r="D100" s="67">
        <v>374</v>
      </c>
      <c r="E100" s="67">
        <v>700552</v>
      </c>
    </row>
    <row r="101" spans="1:5">
      <c r="A101" s="12" t="s">
        <v>98</v>
      </c>
      <c r="B101" s="21" t="s">
        <v>97</v>
      </c>
      <c r="C101" s="67">
        <v>1381</v>
      </c>
      <c r="D101" s="67">
        <v>1342</v>
      </c>
      <c r="E101" s="67">
        <v>1300000</v>
      </c>
    </row>
    <row r="102" spans="1:5">
      <c r="A102" s="12" t="s">
        <v>96</v>
      </c>
      <c r="B102" s="21" t="s">
        <v>95</v>
      </c>
      <c r="C102" s="67"/>
      <c r="D102" s="67"/>
      <c r="E102" s="67">
        <v>159448</v>
      </c>
    </row>
    <row r="103" spans="1:5">
      <c r="A103" s="12" t="s">
        <v>94</v>
      </c>
      <c r="B103" s="21" t="s">
        <v>93</v>
      </c>
      <c r="C103" s="67"/>
      <c r="D103" s="67"/>
      <c r="E103" s="67"/>
    </row>
    <row r="104" spans="1:5">
      <c r="A104" s="12" t="s">
        <v>92</v>
      </c>
      <c r="B104" s="21" t="s">
        <v>91</v>
      </c>
      <c r="C104" s="67">
        <v>1</v>
      </c>
      <c r="D104" s="67">
        <v>1</v>
      </c>
      <c r="E104" s="67"/>
    </row>
    <row r="105" spans="1:5">
      <c r="A105" s="12" t="s">
        <v>90</v>
      </c>
      <c r="B105" s="21" t="s">
        <v>89</v>
      </c>
      <c r="C105" s="67"/>
      <c r="D105" s="67"/>
      <c r="E105" s="67"/>
    </row>
    <row r="106" spans="1:5">
      <c r="A106" s="12" t="s">
        <v>88</v>
      </c>
      <c r="B106" s="21" t="s">
        <v>87</v>
      </c>
      <c r="C106" s="67">
        <v>81</v>
      </c>
      <c r="D106" s="67">
        <v>102</v>
      </c>
      <c r="E106" s="67"/>
    </row>
    <row r="107" spans="1:5">
      <c r="A107" s="22" t="s">
        <v>86</v>
      </c>
      <c r="B107" s="19" t="s">
        <v>85</v>
      </c>
      <c r="C107" s="68">
        <f>SUM(C97:C106)</f>
        <v>2244</v>
      </c>
      <c r="D107" s="68">
        <f>SUM(D97:D106)</f>
        <v>2588</v>
      </c>
      <c r="E107" s="68">
        <f>SUM(E97:E106)</f>
        <v>2600000</v>
      </c>
    </row>
    <row r="108" spans="1:5">
      <c r="A108" s="12" t="s">
        <v>84</v>
      </c>
      <c r="B108" s="21" t="s">
        <v>83</v>
      </c>
      <c r="C108" s="67"/>
      <c r="D108" s="67"/>
      <c r="E108" s="67"/>
    </row>
    <row r="109" spans="1:5">
      <c r="A109" s="10" t="s">
        <v>82</v>
      </c>
      <c r="B109" s="21" t="s">
        <v>81</v>
      </c>
      <c r="C109" s="67"/>
      <c r="D109" s="67"/>
      <c r="E109" s="67"/>
    </row>
    <row r="110" spans="1:5">
      <c r="A110" s="12" t="s">
        <v>80</v>
      </c>
      <c r="B110" s="21" t="s">
        <v>79</v>
      </c>
      <c r="C110" s="67"/>
      <c r="D110" s="67"/>
      <c r="E110" s="67">
        <v>126000</v>
      </c>
    </row>
    <row r="111" spans="1:5">
      <c r="A111" s="20" t="s">
        <v>78</v>
      </c>
      <c r="B111" s="19" t="s">
        <v>77</v>
      </c>
      <c r="C111" s="68"/>
      <c r="D111" s="68">
        <f>SUM(D108:D110)</f>
        <v>0</v>
      </c>
      <c r="E111" s="68">
        <f>SUM(E108:E110)</f>
        <v>126000</v>
      </c>
    </row>
    <row r="112" spans="1:5" ht="15.75">
      <c r="A112" s="18" t="s">
        <v>76</v>
      </c>
      <c r="B112" s="17"/>
      <c r="C112" s="69">
        <f>C89+C96+C107+C111</f>
        <v>58156</v>
      </c>
      <c r="D112" s="69">
        <f>D89+D96+D107+D111</f>
        <v>55523</v>
      </c>
      <c r="E112" s="69">
        <f>E89+E96+E107+E111</f>
        <v>53554077</v>
      </c>
    </row>
    <row r="113" spans="1:5">
      <c r="A113" s="10" t="s">
        <v>75</v>
      </c>
      <c r="B113" s="21" t="s">
        <v>74</v>
      </c>
      <c r="C113" s="67">
        <v>6500</v>
      </c>
      <c r="D113" s="67"/>
      <c r="E113" s="67"/>
    </row>
    <row r="114" spans="1:5">
      <c r="A114" s="10" t="s">
        <v>73</v>
      </c>
      <c r="B114" s="21" t="s">
        <v>72</v>
      </c>
      <c r="C114" s="67"/>
      <c r="D114" s="67"/>
      <c r="E114" s="67"/>
    </row>
    <row r="115" spans="1:5">
      <c r="A115" s="10" t="s">
        <v>71</v>
      </c>
      <c r="B115" s="21" t="s">
        <v>70</v>
      </c>
      <c r="C115" s="67"/>
      <c r="D115" s="67"/>
      <c r="E115" s="67"/>
    </row>
    <row r="116" spans="1:5">
      <c r="A116" s="10" t="s">
        <v>69</v>
      </c>
      <c r="B116" s="21" t="s">
        <v>68</v>
      </c>
      <c r="C116" s="67"/>
      <c r="D116" s="67"/>
      <c r="E116" s="67"/>
    </row>
    <row r="117" spans="1:5">
      <c r="A117" s="10" t="s">
        <v>67</v>
      </c>
      <c r="B117" s="21" t="s">
        <v>66</v>
      </c>
      <c r="C117" s="67">
        <v>2450</v>
      </c>
      <c r="D117" s="67">
        <v>38665</v>
      </c>
      <c r="E117" s="67"/>
    </row>
    <row r="118" spans="1:5">
      <c r="A118" s="20" t="s">
        <v>65</v>
      </c>
      <c r="B118" s="19" t="s">
        <v>64</v>
      </c>
      <c r="C118" s="68">
        <f>SUM(C113:C117)</f>
        <v>8950</v>
      </c>
      <c r="D118" s="68">
        <f>SUM(D113:D117)</f>
        <v>38665</v>
      </c>
      <c r="E118" s="68"/>
    </row>
    <row r="119" spans="1:5">
      <c r="A119" s="12" t="s">
        <v>63</v>
      </c>
      <c r="B119" s="21" t="s">
        <v>62</v>
      </c>
      <c r="C119" s="67"/>
      <c r="D119" s="67"/>
      <c r="E119" s="67"/>
    </row>
    <row r="120" spans="1:5">
      <c r="A120" s="12" t="s">
        <v>61</v>
      </c>
      <c r="B120" s="21" t="s">
        <v>60</v>
      </c>
      <c r="C120" s="67"/>
      <c r="D120" s="67"/>
      <c r="E120" s="67"/>
    </row>
    <row r="121" spans="1:5">
      <c r="A121" s="12" t="s">
        <v>59</v>
      </c>
      <c r="B121" s="21" t="s">
        <v>58</v>
      </c>
      <c r="C121" s="67">
        <v>1000</v>
      </c>
      <c r="D121" s="67"/>
      <c r="E121" s="67"/>
    </row>
    <row r="122" spans="1:5">
      <c r="A122" s="12" t="s">
        <v>57</v>
      </c>
      <c r="B122" s="21" t="s">
        <v>56</v>
      </c>
      <c r="C122" s="67"/>
      <c r="D122" s="67"/>
      <c r="E122" s="67"/>
    </row>
    <row r="123" spans="1:5">
      <c r="A123" s="12" t="s">
        <v>55</v>
      </c>
      <c r="B123" s="21" t="s">
        <v>54</v>
      </c>
      <c r="C123" s="67"/>
      <c r="D123" s="67"/>
      <c r="E123" s="67"/>
    </row>
    <row r="124" spans="1:5">
      <c r="A124" s="20" t="s">
        <v>53</v>
      </c>
      <c r="B124" s="19" t="s">
        <v>52</v>
      </c>
      <c r="C124" s="68">
        <f>SUM(C119:C123)</f>
        <v>1000</v>
      </c>
      <c r="D124" s="68">
        <f>SUM(D119:D123)</f>
        <v>0</v>
      </c>
      <c r="E124" s="68"/>
    </row>
    <row r="125" spans="1:5">
      <c r="A125" s="12" t="s">
        <v>51</v>
      </c>
      <c r="B125" s="21" t="s">
        <v>50</v>
      </c>
      <c r="C125" s="67"/>
      <c r="D125" s="67"/>
      <c r="E125" s="67"/>
    </row>
    <row r="126" spans="1:5">
      <c r="A126" s="10" t="s">
        <v>49</v>
      </c>
      <c r="B126" s="21" t="s">
        <v>48</v>
      </c>
      <c r="C126" s="67">
        <v>126</v>
      </c>
      <c r="D126" s="67"/>
      <c r="E126" s="67"/>
    </row>
    <row r="127" spans="1:5">
      <c r="A127" s="12" t="s">
        <v>47</v>
      </c>
      <c r="B127" s="21" t="s">
        <v>46</v>
      </c>
      <c r="C127" s="67">
        <v>200</v>
      </c>
      <c r="D127" s="67"/>
      <c r="E127" s="67"/>
    </row>
    <row r="128" spans="1:5">
      <c r="A128" s="20" t="s">
        <v>45</v>
      </c>
      <c r="B128" s="19" t="s">
        <v>44</v>
      </c>
      <c r="C128" s="68">
        <f>SUM(C125:C127)</f>
        <v>326</v>
      </c>
      <c r="D128" s="68"/>
      <c r="E128" s="68"/>
    </row>
    <row r="129" spans="1:5" ht="15.75">
      <c r="A129" s="18" t="s">
        <v>43</v>
      </c>
      <c r="B129" s="17"/>
      <c r="C129" s="69">
        <f>C118+C124+C128</f>
        <v>10276</v>
      </c>
      <c r="D129" s="69"/>
      <c r="E129" s="69"/>
    </row>
    <row r="130" spans="1:5" ht="15.75">
      <c r="A130" s="16" t="s">
        <v>42</v>
      </c>
      <c r="B130" s="15" t="s">
        <v>41</v>
      </c>
      <c r="C130" s="70">
        <f>C112+C118+C124+C128</f>
        <v>68432</v>
      </c>
      <c r="D130" s="70">
        <f>D112+D118+D124+D128</f>
        <v>94188</v>
      </c>
      <c r="E130" s="70">
        <f>E112+E118+E124+E128</f>
        <v>53554077</v>
      </c>
    </row>
    <row r="131" spans="1:5" ht="15.75">
      <c r="A131" s="14" t="s">
        <v>40</v>
      </c>
      <c r="B131" s="13"/>
      <c r="C131" s="76">
        <f>C112-C40</f>
        <v>18678</v>
      </c>
      <c r="D131" s="76">
        <f>D112-D40</f>
        <v>16643</v>
      </c>
      <c r="E131" s="76">
        <f>E112-E40</f>
        <v>378388</v>
      </c>
    </row>
    <row r="132" spans="1:5" ht="15.75">
      <c r="A132" s="14" t="s">
        <v>39</v>
      </c>
      <c r="B132" s="13"/>
      <c r="C132" s="76">
        <f>C129-C63</f>
        <v>-40558</v>
      </c>
      <c r="D132" s="76">
        <f>D129-D63</f>
        <v>-8157</v>
      </c>
      <c r="E132" s="76">
        <f>E129-E63</f>
        <v>0</v>
      </c>
    </row>
    <row r="133" spans="1:5">
      <c r="A133" s="8" t="s">
        <v>38</v>
      </c>
      <c r="B133" s="7" t="s">
        <v>37</v>
      </c>
      <c r="C133" s="71">
        <v>34651</v>
      </c>
      <c r="D133" s="71"/>
      <c r="E133" s="71"/>
    </row>
    <row r="134" spans="1:5">
      <c r="A134" s="9" t="s">
        <v>36</v>
      </c>
      <c r="B134" s="7" t="s">
        <v>35</v>
      </c>
      <c r="C134" s="71"/>
      <c r="D134" s="71">
        <v>2500</v>
      </c>
      <c r="E134" s="71"/>
    </row>
    <row r="135" spans="1:5">
      <c r="A135" s="10" t="s">
        <v>34</v>
      </c>
      <c r="B135" s="10" t="s">
        <v>32</v>
      </c>
      <c r="C135" s="72">
        <v>9475</v>
      </c>
      <c r="D135" s="72">
        <v>10420</v>
      </c>
      <c r="E135" s="72">
        <v>14146582</v>
      </c>
    </row>
    <row r="136" spans="1:5">
      <c r="A136" s="10" t="s">
        <v>33</v>
      </c>
      <c r="B136" s="10" t="s">
        <v>32</v>
      </c>
      <c r="C136" s="72"/>
      <c r="D136" s="72"/>
      <c r="E136" s="72"/>
    </row>
    <row r="137" spans="1:5">
      <c r="A137" s="10" t="s">
        <v>31</v>
      </c>
      <c r="B137" s="10" t="s">
        <v>29</v>
      </c>
      <c r="C137" s="72"/>
      <c r="D137" s="72"/>
      <c r="E137" s="72"/>
    </row>
    <row r="138" spans="1:5">
      <c r="A138" s="10" t="s">
        <v>30</v>
      </c>
      <c r="B138" s="10" t="s">
        <v>29</v>
      </c>
      <c r="C138" s="72"/>
      <c r="D138" s="72"/>
      <c r="E138" s="72"/>
    </row>
    <row r="139" spans="1:5">
      <c r="A139" s="7" t="s">
        <v>28</v>
      </c>
      <c r="B139" s="7" t="s">
        <v>27</v>
      </c>
      <c r="C139" s="71">
        <f>SUM(C135:C138)</f>
        <v>9475</v>
      </c>
      <c r="D139" s="71">
        <f>SUM(D133:D138)</f>
        <v>12920</v>
      </c>
      <c r="E139" s="71">
        <f>SUM(E133:E138)</f>
        <v>14146582</v>
      </c>
    </row>
    <row r="140" spans="1:5">
      <c r="A140" s="11" t="s">
        <v>26</v>
      </c>
      <c r="B140" s="10" t="s">
        <v>25</v>
      </c>
      <c r="C140" s="72">
        <v>944</v>
      </c>
      <c r="D140" s="72">
        <v>1088</v>
      </c>
      <c r="E140" s="72"/>
    </row>
    <row r="141" spans="1:5">
      <c r="A141" s="11" t="s">
        <v>24</v>
      </c>
      <c r="B141" s="10" t="s">
        <v>23</v>
      </c>
      <c r="C141" s="72"/>
      <c r="D141" s="72"/>
      <c r="E141" s="72"/>
    </row>
    <row r="142" spans="1:5">
      <c r="A142" s="11" t="s">
        <v>22</v>
      </c>
      <c r="B142" s="10" t="s">
        <v>21</v>
      </c>
      <c r="C142" s="72"/>
      <c r="D142" s="72"/>
      <c r="E142" s="72"/>
    </row>
    <row r="143" spans="1:5">
      <c r="A143" s="11" t="s">
        <v>20</v>
      </c>
      <c r="B143" s="10" t="s">
        <v>19</v>
      </c>
      <c r="C143" s="72"/>
      <c r="D143" s="72"/>
      <c r="E143" s="72"/>
    </row>
    <row r="144" spans="1:5">
      <c r="A144" s="12" t="s">
        <v>18</v>
      </c>
      <c r="B144" s="10" t="s">
        <v>17</v>
      </c>
      <c r="C144" s="72"/>
      <c r="D144" s="72"/>
      <c r="E144" s="72"/>
    </row>
    <row r="145" spans="1:5">
      <c r="A145" s="8" t="s">
        <v>16</v>
      </c>
      <c r="B145" s="7" t="s">
        <v>15</v>
      </c>
      <c r="C145" s="71">
        <f>C133+C134+C139+C140</f>
        <v>45070</v>
      </c>
      <c r="D145" s="71">
        <f>SUM(D139:D144)</f>
        <v>14008</v>
      </c>
      <c r="E145" s="71">
        <f>SUM(E139:E144)</f>
        <v>14146582</v>
      </c>
    </row>
    <row r="146" spans="1:5">
      <c r="A146" s="12" t="s">
        <v>14</v>
      </c>
      <c r="B146" s="10" t="s">
        <v>13</v>
      </c>
      <c r="C146" s="72"/>
      <c r="D146" s="72"/>
      <c r="E146" s="72"/>
    </row>
    <row r="147" spans="1:5">
      <c r="A147" s="12" t="s">
        <v>12</v>
      </c>
      <c r="B147" s="10" t="s">
        <v>11</v>
      </c>
      <c r="C147" s="72"/>
      <c r="D147" s="72"/>
      <c r="E147" s="72"/>
    </row>
    <row r="148" spans="1:5">
      <c r="A148" s="11" t="s">
        <v>10</v>
      </c>
      <c r="B148" s="10" t="s">
        <v>9</v>
      </c>
      <c r="C148" s="72"/>
      <c r="D148" s="72"/>
      <c r="E148" s="72"/>
    </row>
    <row r="149" spans="1:5">
      <c r="A149" s="11" t="s">
        <v>8</v>
      </c>
      <c r="B149" s="10" t="s">
        <v>7</v>
      </c>
      <c r="C149" s="72"/>
      <c r="D149" s="72"/>
      <c r="E149" s="72"/>
    </row>
    <row r="150" spans="1:5">
      <c r="A150" s="9" t="s">
        <v>6</v>
      </c>
      <c r="B150" s="7" t="s">
        <v>5</v>
      </c>
      <c r="C150" s="71"/>
      <c r="D150" s="71"/>
      <c r="E150" s="71"/>
    </row>
    <row r="151" spans="1:5">
      <c r="A151" s="8" t="s">
        <v>4</v>
      </c>
      <c r="B151" s="7" t="s">
        <v>3</v>
      </c>
      <c r="C151" s="71"/>
      <c r="D151" s="71"/>
      <c r="E151" s="71"/>
    </row>
    <row r="152" spans="1:5" ht="15.75">
      <c r="A152" s="6" t="s">
        <v>2</v>
      </c>
      <c r="B152" s="5" t="s">
        <v>1</v>
      </c>
      <c r="C152" s="74">
        <f>SUM(C145+C150+C151)</f>
        <v>45070</v>
      </c>
      <c r="D152" s="74">
        <f>SUM(D145+D150+D151)</f>
        <v>14008</v>
      </c>
      <c r="E152" s="74">
        <f>SUM(E145+E150+E151)</f>
        <v>14146582</v>
      </c>
    </row>
    <row r="153" spans="1:5" ht="15.75">
      <c r="A153" s="4" t="s">
        <v>0</v>
      </c>
      <c r="B153" s="3"/>
      <c r="C153" s="75">
        <f>C112+C130+C152</f>
        <v>171658</v>
      </c>
      <c r="D153" s="75">
        <f>D130+D135</f>
        <v>104608</v>
      </c>
      <c r="E153" s="75">
        <f>E130+E152</f>
        <v>67700659</v>
      </c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B1" workbookViewId="0">
      <selection activeCell="D17" sqref="D17"/>
    </sheetView>
  </sheetViews>
  <sheetFormatPr defaultRowHeight="15"/>
  <cols>
    <col min="1" max="1" width="101.28515625" customWidth="1"/>
    <col min="2" max="2" width="10.28515625" customWidth="1"/>
    <col min="3" max="5" width="21.7109375" customWidth="1"/>
  </cols>
  <sheetData>
    <row r="1" spans="1:6">
      <c r="A1" s="39"/>
      <c r="B1" s="39"/>
      <c r="C1" s="39"/>
      <c r="D1" s="120" t="s">
        <v>432</v>
      </c>
      <c r="E1" s="120"/>
      <c r="F1" s="38"/>
    </row>
    <row r="2" spans="1:6" ht="26.25" customHeight="1">
      <c r="A2" s="116" t="s">
        <v>446</v>
      </c>
      <c r="B2" s="117"/>
      <c r="C2" s="117"/>
      <c r="D2" s="117"/>
      <c r="E2" s="117"/>
    </row>
    <row r="3" spans="1:6" ht="30" customHeight="1">
      <c r="A3" s="118" t="s">
        <v>438</v>
      </c>
      <c r="B3" s="119"/>
      <c r="C3" s="119"/>
      <c r="D3" s="119"/>
      <c r="E3" s="119"/>
    </row>
    <row r="5" spans="1:6">
      <c r="A5" s="37" t="s">
        <v>287</v>
      </c>
    </row>
    <row r="6" spans="1:6" ht="48.75" customHeight="1">
      <c r="A6" s="25" t="s">
        <v>136</v>
      </c>
      <c r="B6" s="24" t="s">
        <v>283</v>
      </c>
      <c r="C6" s="23" t="s">
        <v>447</v>
      </c>
      <c r="D6" s="23" t="s">
        <v>448</v>
      </c>
      <c r="E6" s="23" t="s">
        <v>440</v>
      </c>
    </row>
    <row r="7" spans="1:6">
      <c r="A7" s="36" t="s">
        <v>282</v>
      </c>
      <c r="B7" s="30" t="s">
        <v>281</v>
      </c>
      <c r="C7" s="77">
        <v>6909</v>
      </c>
      <c r="D7" s="77">
        <v>14572</v>
      </c>
      <c r="E7" s="77">
        <v>7807000</v>
      </c>
    </row>
    <row r="8" spans="1:6">
      <c r="A8" s="10" t="s">
        <v>280</v>
      </c>
      <c r="B8" s="30" t="s">
        <v>279</v>
      </c>
      <c r="C8" s="77">
        <v>55</v>
      </c>
      <c r="D8" s="77">
        <v>1248</v>
      </c>
      <c r="E8" s="77">
        <v>200000</v>
      </c>
    </row>
    <row r="9" spans="1:6">
      <c r="A9" s="35" t="s">
        <v>278</v>
      </c>
      <c r="B9" s="29" t="s">
        <v>277</v>
      </c>
      <c r="C9" s="78">
        <f>SUM(C7:C8)</f>
        <v>6964</v>
      </c>
      <c r="D9" s="78">
        <f>SUM(D7:D8)</f>
        <v>15820</v>
      </c>
      <c r="E9" s="78">
        <f>SUM(E7:E8)</f>
        <v>8007000</v>
      </c>
    </row>
    <row r="10" spans="1:6">
      <c r="A10" s="20" t="s">
        <v>276</v>
      </c>
      <c r="B10" s="29" t="s">
        <v>275</v>
      </c>
      <c r="C10" s="78">
        <v>1903</v>
      </c>
      <c r="D10" s="78">
        <v>2793</v>
      </c>
      <c r="E10" s="78">
        <v>2066200</v>
      </c>
    </row>
    <row r="11" spans="1:6">
      <c r="A11" s="10" t="s">
        <v>274</v>
      </c>
      <c r="B11" s="30" t="s">
        <v>273</v>
      </c>
      <c r="C11" s="77">
        <v>624</v>
      </c>
      <c r="D11" s="77">
        <v>3030</v>
      </c>
      <c r="E11" s="77">
        <v>245000</v>
      </c>
    </row>
    <row r="12" spans="1:6">
      <c r="A12" s="10" t="s">
        <v>272</v>
      </c>
      <c r="B12" s="30" t="s">
        <v>271</v>
      </c>
      <c r="C12" s="77">
        <v>95</v>
      </c>
      <c r="D12" s="77">
        <v>372</v>
      </c>
      <c r="E12" s="77">
        <v>110000</v>
      </c>
    </row>
    <row r="13" spans="1:6">
      <c r="A13" s="10" t="s">
        <v>270</v>
      </c>
      <c r="B13" s="30" t="s">
        <v>269</v>
      </c>
      <c r="C13" s="77">
        <v>1767</v>
      </c>
      <c r="D13" s="77">
        <v>7907</v>
      </c>
      <c r="E13" s="77">
        <v>2385000</v>
      </c>
    </row>
    <row r="14" spans="1:6">
      <c r="A14" s="10" t="s">
        <v>268</v>
      </c>
      <c r="B14" s="30" t="s">
        <v>267</v>
      </c>
      <c r="C14" s="77"/>
      <c r="D14" s="77">
        <v>2</v>
      </c>
      <c r="E14" s="77">
        <v>0</v>
      </c>
    </row>
    <row r="15" spans="1:6">
      <c r="A15" s="10" t="s">
        <v>266</v>
      </c>
      <c r="B15" s="30" t="s">
        <v>265</v>
      </c>
      <c r="C15" s="77">
        <v>692</v>
      </c>
      <c r="D15" s="77">
        <v>2860</v>
      </c>
      <c r="E15" s="77">
        <v>776000</v>
      </c>
    </row>
    <row r="16" spans="1:6">
      <c r="A16" s="20" t="s">
        <v>264</v>
      </c>
      <c r="B16" s="29" t="s">
        <v>263</v>
      </c>
      <c r="C16" s="78">
        <f>SUM(C11:C15)</f>
        <v>3178</v>
      </c>
      <c r="D16" s="78">
        <f>SUM(D11:D15)</f>
        <v>14171</v>
      </c>
      <c r="E16" s="78">
        <f>SUM(E11:E15)</f>
        <v>3516000</v>
      </c>
    </row>
    <row r="17" spans="1:5">
      <c r="A17" s="12" t="s">
        <v>262</v>
      </c>
      <c r="B17" s="30" t="s">
        <v>261</v>
      </c>
      <c r="C17" s="77"/>
      <c r="D17" s="77"/>
      <c r="E17" s="77"/>
    </row>
    <row r="18" spans="1:5">
      <c r="A18" s="12" t="s">
        <v>260</v>
      </c>
      <c r="B18" s="30" t="s">
        <v>259</v>
      </c>
      <c r="C18" s="77"/>
      <c r="D18" s="77"/>
      <c r="E18" s="77"/>
    </row>
    <row r="19" spans="1:5">
      <c r="A19" s="34" t="s">
        <v>258</v>
      </c>
      <c r="B19" s="30" t="s">
        <v>257</v>
      </c>
      <c r="C19" s="77"/>
      <c r="D19" s="77"/>
      <c r="E19" s="77"/>
    </row>
    <row r="20" spans="1:5">
      <c r="A20" s="34" t="s">
        <v>256</v>
      </c>
      <c r="B20" s="30" t="s">
        <v>255</v>
      </c>
      <c r="C20" s="77"/>
      <c r="D20" s="77"/>
      <c r="E20" s="77"/>
    </row>
    <row r="21" spans="1:5">
      <c r="A21" s="34" t="s">
        <v>254</v>
      </c>
      <c r="B21" s="30" t="s">
        <v>253</v>
      </c>
      <c r="C21" s="77"/>
      <c r="D21" s="77"/>
      <c r="E21" s="77"/>
    </row>
    <row r="22" spans="1:5">
      <c r="A22" s="12" t="s">
        <v>252</v>
      </c>
      <c r="B22" s="30" t="s">
        <v>251</v>
      </c>
      <c r="C22" s="77"/>
      <c r="D22" s="77"/>
      <c r="E22" s="77"/>
    </row>
    <row r="23" spans="1:5">
      <c r="A23" s="12" t="s">
        <v>250</v>
      </c>
      <c r="B23" s="30" t="s">
        <v>249</v>
      </c>
      <c r="C23" s="77"/>
      <c r="D23" s="77"/>
      <c r="E23" s="77"/>
    </row>
    <row r="24" spans="1:5">
      <c r="A24" s="12" t="s">
        <v>248</v>
      </c>
      <c r="B24" s="30" t="s">
        <v>247</v>
      </c>
      <c r="C24" s="77"/>
      <c r="D24" s="77"/>
      <c r="E24" s="77"/>
    </row>
    <row r="25" spans="1:5">
      <c r="A25" s="22" t="s">
        <v>246</v>
      </c>
      <c r="B25" s="29" t="s">
        <v>245</v>
      </c>
      <c r="C25" s="78"/>
      <c r="D25" s="78"/>
      <c r="E25" s="78"/>
    </row>
    <row r="26" spans="1:5">
      <c r="A26" s="33" t="s">
        <v>244</v>
      </c>
      <c r="B26" s="30" t="s">
        <v>243</v>
      </c>
      <c r="C26" s="77"/>
      <c r="D26" s="77"/>
      <c r="E26" s="77"/>
    </row>
    <row r="27" spans="1:5">
      <c r="A27" s="33" t="s">
        <v>242</v>
      </c>
      <c r="B27" s="30" t="s">
        <v>241</v>
      </c>
      <c r="C27" s="77"/>
      <c r="D27" s="77"/>
      <c r="E27" s="77"/>
    </row>
    <row r="28" spans="1:5">
      <c r="A28" s="33" t="s">
        <v>240</v>
      </c>
      <c r="B28" s="30" t="s">
        <v>239</v>
      </c>
      <c r="C28" s="77"/>
      <c r="D28" s="77"/>
      <c r="E28" s="77"/>
    </row>
    <row r="29" spans="1:5">
      <c r="A29" s="33" t="s">
        <v>238</v>
      </c>
      <c r="B29" s="30" t="s">
        <v>237</v>
      </c>
      <c r="C29" s="77"/>
      <c r="D29" s="77"/>
      <c r="E29" s="77"/>
    </row>
    <row r="30" spans="1:5">
      <c r="A30" s="33" t="s">
        <v>236</v>
      </c>
      <c r="B30" s="30" t="s">
        <v>235</v>
      </c>
      <c r="C30" s="77"/>
      <c r="D30" s="77"/>
      <c r="E30" s="77"/>
    </row>
    <row r="31" spans="1:5">
      <c r="A31" s="33" t="s">
        <v>234</v>
      </c>
      <c r="B31" s="30" t="s">
        <v>233</v>
      </c>
      <c r="C31" s="77"/>
      <c r="D31" s="77"/>
      <c r="E31" s="77"/>
    </row>
    <row r="32" spans="1:5">
      <c r="A32" s="33" t="s">
        <v>232</v>
      </c>
      <c r="B32" s="30" t="s">
        <v>231</v>
      </c>
      <c r="C32" s="77"/>
      <c r="D32" s="77"/>
      <c r="E32" s="77"/>
    </row>
    <row r="33" spans="1:5">
      <c r="A33" s="33" t="s">
        <v>230</v>
      </c>
      <c r="B33" s="30" t="s">
        <v>229</v>
      </c>
      <c r="C33" s="77"/>
      <c r="D33" s="77"/>
      <c r="E33" s="77"/>
    </row>
    <row r="34" spans="1:5">
      <c r="A34" s="33" t="s">
        <v>228</v>
      </c>
      <c r="B34" s="30" t="s">
        <v>227</v>
      </c>
      <c r="C34" s="77"/>
      <c r="D34" s="77"/>
      <c r="E34" s="77"/>
    </row>
    <row r="35" spans="1:5">
      <c r="A35" s="32" t="s">
        <v>226</v>
      </c>
      <c r="B35" s="30" t="s">
        <v>225</v>
      </c>
      <c r="C35" s="77"/>
      <c r="D35" s="77"/>
      <c r="E35" s="77"/>
    </row>
    <row r="36" spans="1:5">
      <c r="A36" s="33" t="s">
        <v>224</v>
      </c>
      <c r="B36" s="30" t="s">
        <v>223</v>
      </c>
      <c r="C36" s="77"/>
      <c r="D36" s="77"/>
      <c r="E36" s="77"/>
    </row>
    <row r="37" spans="1:5">
      <c r="A37" s="32" t="s">
        <v>222</v>
      </c>
      <c r="B37" s="30" t="s">
        <v>285</v>
      </c>
      <c r="C37" s="77"/>
      <c r="D37" s="77"/>
      <c r="E37" s="77"/>
    </row>
    <row r="38" spans="1:5">
      <c r="A38" s="32" t="s">
        <v>221</v>
      </c>
      <c r="B38" s="30" t="s">
        <v>285</v>
      </c>
      <c r="C38" s="77"/>
      <c r="D38" s="77"/>
      <c r="E38" s="77"/>
    </row>
    <row r="39" spans="1:5">
      <c r="A39" s="22" t="s">
        <v>219</v>
      </c>
      <c r="B39" s="29" t="s">
        <v>218</v>
      </c>
      <c r="C39" s="78"/>
      <c r="D39" s="78"/>
      <c r="E39" s="78"/>
    </row>
    <row r="40" spans="1:5" ht="15.75">
      <c r="A40" s="18" t="s">
        <v>217</v>
      </c>
      <c r="B40" s="28"/>
      <c r="C40" s="79">
        <f>C9+C10+C16</f>
        <v>12045</v>
      </c>
      <c r="D40" s="79">
        <f>D9+D10+D16</f>
        <v>32784</v>
      </c>
      <c r="E40" s="79">
        <f>E9+E10+E16</f>
        <v>13589200</v>
      </c>
    </row>
    <row r="41" spans="1:5">
      <c r="A41" s="31" t="s">
        <v>216</v>
      </c>
      <c r="B41" s="30" t="s">
        <v>215</v>
      </c>
      <c r="C41" s="77"/>
      <c r="D41" s="77"/>
      <c r="E41" s="77"/>
    </row>
    <row r="42" spans="1:5">
      <c r="A42" s="31" t="s">
        <v>214</v>
      </c>
      <c r="B42" s="30" t="s">
        <v>213</v>
      </c>
      <c r="C42" s="77"/>
      <c r="D42" s="77"/>
      <c r="E42" s="77"/>
    </row>
    <row r="43" spans="1:5">
      <c r="A43" s="31" t="s">
        <v>212</v>
      </c>
      <c r="B43" s="30" t="s">
        <v>211</v>
      </c>
      <c r="C43" s="77"/>
      <c r="D43" s="77"/>
      <c r="E43" s="77"/>
    </row>
    <row r="44" spans="1:5">
      <c r="A44" s="31" t="s">
        <v>210</v>
      </c>
      <c r="B44" s="30" t="s">
        <v>209</v>
      </c>
      <c r="C44" s="77"/>
      <c r="D44" s="77">
        <v>144881</v>
      </c>
      <c r="E44" s="77"/>
    </row>
    <row r="45" spans="1:5">
      <c r="A45" s="21" t="s">
        <v>208</v>
      </c>
      <c r="B45" s="30" t="s">
        <v>207</v>
      </c>
      <c r="C45" s="77"/>
      <c r="D45" s="77"/>
      <c r="E45" s="77"/>
    </row>
    <row r="46" spans="1:5">
      <c r="A46" s="21" t="s">
        <v>206</v>
      </c>
      <c r="B46" s="30" t="s">
        <v>205</v>
      </c>
      <c r="C46" s="77"/>
      <c r="D46" s="77"/>
      <c r="E46" s="77"/>
    </row>
    <row r="47" spans="1:5">
      <c r="A47" s="21" t="s">
        <v>204</v>
      </c>
      <c r="B47" s="30" t="s">
        <v>203</v>
      </c>
      <c r="C47" s="77"/>
      <c r="D47" s="77">
        <v>39118</v>
      </c>
      <c r="E47" s="77"/>
    </row>
    <row r="48" spans="1:5">
      <c r="A48" s="19" t="s">
        <v>202</v>
      </c>
      <c r="B48" s="29" t="s">
        <v>201</v>
      </c>
      <c r="C48" s="78">
        <f>SUM(C41:C47)</f>
        <v>0</v>
      </c>
      <c r="D48" s="78">
        <f>SUM(D41:D47)</f>
        <v>183999</v>
      </c>
      <c r="E48" s="78">
        <f>SUM(E41:E47)</f>
        <v>0</v>
      </c>
    </row>
    <row r="49" spans="1:5">
      <c r="A49" s="12" t="s">
        <v>200</v>
      </c>
      <c r="B49" s="30" t="s">
        <v>199</v>
      </c>
      <c r="C49" s="77"/>
      <c r="D49" s="77"/>
      <c r="E49" s="77"/>
    </row>
    <row r="50" spans="1:5">
      <c r="A50" s="12" t="s">
        <v>198</v>
      </c>
      <c r="B50" s="30" t="s">
        <v>197</v>
      </c>
      <c r="C50" s="77"/>
      <c r="D50" s="77"/>
      <c r="E50" s="77"/>
    </row>
    <row r="51" spans="1:5">
      <c r="A51" s="12" t="s">
        <v>196</v>
      </c>
      <c r="B51" s="30" t="s">
        <v>195</v>
      </c>
      <c r="C51" s="77"/>
      <c r="D51" s="77"/>
      <c r="E51" s="77"/>
    </row>
    <row r="52" spans="1:5">
      <c r="A52" s="12" t="s">
        <v>194</v>
      </c>
      <c r="B52" s="30" t="s">
        <v>193</v>
      </c>
      <c r="C52" s="77"/>
      <c r="D52" s="77"/>
      <c r="E52" s="77"/>
    </row>
    <row r="53" spans="1:5">
      <c r="A53" s="22" t="s">
        <v>192</v>
      </c>
      <c r="B53" s="29" t="s">
        <v>191</v>
      </c>
      <c r="C53" s="78"/>
      <c r="D53" s="78"/>
      <c r="E53" s="78"/>
    </row>
    <row r="54" spans="1:5">
      <c r="A54" s="12" t="s">
        <v>190</v>
      </c>
      <c r="B54" s="30" t="s">
        <v>189</v>
      </c>
      <c r="C54" s="77"/>
      <c r="D54" s="77"/>
      <c r="E54" s="77"/>
    </row>
    <row r="55" spans="1:5">
      <c r="A55" s="12" t="s">
        <v>188</v>
      </c>
      <c r="B55" s="30" t="s">
        <v>187</v>
      </c>
      <c r="C55" s="77"/>
      <c r="D55" s="77"/>
      <c r="E55" s="77"/>
    </row>
    <row r="56" spans="1:5">
      <c r="A56" s="12" t="s">
        <v>186</v>
      </c>
      <c r="B56" s="30" t="s">
        <v>185</v>
      </c>
      <c r="C56" s="77"/>
      <c r="D56" s="77"/>
      <c r="E56" s="77"/>
    </row>
    <row r="57" spans="1:5">
      <c r="A57" s="12" t="s">
        <v>184</v>
      </c>
      <c r="B57" s="30" t="s">
        <v>183</v>
      </c>
      <c r="C57" s="77"/>
      <c r="D57" s="77"/>
      <c r="E57" s="77"/>
    </row>
    <row r="58" spans="1:5">
      <c r="A58" s="12" t="s">
        <v>182</v>
      </c>
      <c r="B58" s="30" t="s">
        <v>181</v>
      </c>
      <c r="C58" s="77"/>
      <c r="D58" s="77"/>
      <c r="E58" s="77"/>
    </row>
    <row r="59" spans="1:5">
      <c r="A59" s="12" t="s">
        <v>180</v>
      </c>
      <c r="B59" s="30" t="s">
        <v>179</v>
      </c>
      <c r="C59" s="77"/>
      <c r="D59" s="77"/>
      <c r="E59" s="77"/>
    </row>
    <row r="60" spans="1:5">
      <c r="A60" s="12" t="s">
        <v>178</v>
      </c>
      <c r="B60" s="30" t="s">
        <v>177</v>
      </c>
      <c r="C60" s="77"/>
      <c r="D60" s="77"/>
      <c r="E60" s="77"/>
    </row>
    <row r="61" spans="1:5">
      <c r="A61" s="12" t="s">
        <v>176</v>
      </c>
      <c r="B61" s="30" t="s">
        <v>175</v>
      </c>
      <c r="C61" s="77"/>
      <c r="D61" s="77"/>
      <c r="E61" s="77"/>
    </row>
    <row r="62" spans="1:5">
      <c r="A62" s="22" t="s">
        <v>174</v>
      </c>
      <c r="B62" s="29" t="s">
        <v>173</v>
      </c>
      <c r="C62" s="78"/>
      <c r="D62" s="78"/>
      <c r="E62" s="78"/>
    </row>
    <row r="63" spans="1:5" ht="15.75">
      <c r="A63" s="18" t="s">
        <v>172</v>
      </c>
      <c r="B63" s="28"/>
      <c r="C63" s="79">
        <f>C48+C53+C62</f>
        <v>0</v>
      </c>
      <c r="D63" s="79">
        <f>D48+D53+D62</f>
        <v>183999</v>
      </c>
      <c r="E63" s="79">
        <f>E48+E53+E62</f>
        <v>0</v>
      </c>
    </row>
    <row r="64" spans="1:5" ht="15.75">
      <c r="A64" s="15" t="s">
        <v>171</v>
      </c>
      <c r="B64" s="27" t="s">
        <v>170</v>
      </c>
      <c r="C64" s="80">
        <f>C9+C10+C16+C25+C39+C48+C53+C62</f>
        <v>12045</v>
      </c>
      <c r="D64" s="80">
        <f>D9+D10+D16+D25+D39+D48+D53+D62</f>
        <v>216783</v>
      </c>
      <c r="E64" s="80">
        <f>E9+E10+E16+E25+E39+E48+E53+E62</f>
        <v>13589200</v>
      </c>
    </row>
    <row r="65" spans="1:5">
      <c r="A65" s="8" t="s">
        <v>169</v>
      </c>
      <c r="B65" s="7" t="s">
        <v>168</v>
      </c>
      <c r="C65" s="81"/>
      <c r="D65" s="81"/>
      <c r="E65" s="81"/>
    </row>
    <row r="66" spans="1:5">
      <c r="A66" s="9" t="s">
        <v>167</v>
      </c>
      <c r="B66" s="7" t="s">
        <v>166</v>
      </c>
      <c r="C66" s="81"/>
      <c r="D66" s="81"/>
      <c r="E66" s="81"/>
    </row>
    <row r="67" spans="1:5">
      <c r="A67" s="11" t="s">
        <v>165</v>
      </c>
      <c r="B67" s="10" t="s">
        <v>164</v>
      </c>
      <c r="C67" s="82"/>
      <c r="D67" s="82"/>
      <c r="E67" s="82"/>
    </row>
    <row r="68" spans="1:5">
      <c r="A68" s="11" t="s">
        <v>163</v>
      </c>
      <c r="B68" s="10" t="s">
        <v>162</v>
      </c>
      <c r="C68" s="82"/>
      <c r="D68" s="82"/>
      <c r="E68" s="82"/>
    </row>
    <row r="69" spans="1:5">
      <c r="A69" s="9" t="s">
        <v>161</v>
      </c>
      <c r="B69" s="7" t="s">
        <v>160</v>
      </c>
      <c r="C69" s="81"/>
      <c r="D69" s="81"/>
      <c r="E69" s="81"/>
    </row>
    <row r="70" spans="1:5">
      <c r="A70" s="11" t="s">
        <v>159</v>
      </c>
      <c r="B70" s="10" t="s">
        <v>158</v>
      </c>
      <c r="C70" s="82"/>
      <c r="D70" s="82"/>
      <c r="E70" s="82"/>
    </row>
    <row r="71" spans="1:5">
      <c r="A71" s="11" t="s">
        <v>157</v>
      </c>
      <c r="B71" s="10" t="s">
        <v>156</v>
      </c>
      <c r="C71" s="82"/>
      <c r="D71" s="82"/>
      <c r="E71" s="82"/>
    </row>
    <row r="72" spans="1:5">
      <c r="A72" s="11" t="s">
        <v>155</v>
      </c>
      <c r="B72" s="10" t="s">
        <v>154</v>
      </c>
      <c r="C72" s="82"/>
      <c r="D72" s="82"/>
      <c r="E72" s="82"/>
    </row>
    <row r="73" spans="1:5">
      <c r="A73" s="26" t="s">
        <v>153</v>
      </c>
      <c r="B73" s="20" t="s">
        <v>152</v>
      </c>
      <c r="C73" s="83"/>
      <c r="D73" s="83"/>
      <c r="E73" s="83"/>
    </row>
    <row r="74" spans="1:5">
      <c r="A74" s="11" t="s">
        <v>151</v>
      </c>
      <c r="B74" s="10" t="s">
        <v>150</v>
      </c>
      <c r="C74" s="82"/>
      <c r="D74" s="82"/>
      <c r="E74" s="82"/>
    </row>
    <row r="75" spans="1:5">
      <c r="A75" s="12" t="s">
        <v>149</v>
      </c>
      <c r="B75" s="10" t="s">
        <v>148</v>
      </c>
      <c r="C75" s="82"/>
      <c r="D75" s="82"/>
      <c r="E75" s="82"/>
    </row>
    <row r="76" spans="1:5">
      <c r="A76" s="11" t="s">
        <v>147</v>
      </c>
      <c r="B76" s="10" t="s">
        <v>146</v>
      </c>
      <c r="C76" s="82"/>
      <c r="D76" s="82"/>
      <c r="E76" s="82"/>
    </row>
    <row r="77" spans="1:5">
      <c r="A77" s="11" t="s">
        <v>145</v>
      </c>
      <c r="B77" s="10" t="s">
        <v>144</v>
      </c>
      <c r="C77" s="82"/>
      <c r="D77" s="82"/>
      <c r="E77" s="82"/>
    </row>
    <row r="78" spans="1:5">
      <c r="A78" s="26" t="s">
        <v>143</v>
      </c>
      <c r="B78" s="20" t="s">
        <v>142</v>
      </c>
      <c r="C78" s="83"/>
      <c r="D78" s="83"/>
      <c r="E78" s="83"/>
    </row>
    <row r="79" spans="1:5">
      <c r="A79" s="12" t="s">
        <v>141</v>
      </c>
      <c r="B79" s="10" t="s">
        <v>140</v>
      </c>
      <c r="C79" s="82"/>
      <c r="D79" s="82"/>
      <c r="E79" s="82"/>
    </row>
    <row r="80" spans="1:5" ht="15.75">
      <c r="A80" s="6" t="s">
        <v>139</v>
      </c>
      <c r="B80" s="5" t="s">
        <v>138</v>
      </c>
      <c r="C80" s="84"/>
      <c r="D80" s="84"/>
      <c r="E80" s="84"/>
    </row>
    <row r="81" spans="1:5" ht="15.75">
      <c r="A81" s="4" t="s">
        <v>137</v>
      </c>
      <c r="B81" s="3"/>
      <c r="C81" s="85">
        <f>C64+C80</f>
        <v>12045</v>
      </c>
      <c r="D81" s="85">
        <f>D64+D80</f>
        <v>216783</v>
      </c>
      <c r="E81" s="85">
        <f>E64+E80</f>
        <v>13589200</v>
      </c>
    </row>
    <row r="82" spans="1:5" ht="49.5" customHeight="1">
      <c r="A82" s="25" t="s">
        <v>136</v>
      </c>
      <c r="B82" s="24" t="s">
        <v>135</v>
      </c>
      <c r="C82" s="23" t="s">
        <v>441</v>
      </c>
      <c r="D82" s="23" t="s">
        <v>439</v>
      </c>
      <c r="E82" s="23" t="s">
        <v>440</v>
      </c>
    </row>
    <row r="83" spans="1:5">
      <c r="A83" s="10" t="s">
        <v>134</v>
      </c>
      <c r="B83" s="21" t="s">
        <v>133</v>
      </c>
      <c r="C83" s="86"/>
      <c r="D83" s="86"/>
      <c r="E83" s="86"/>
    </row>
    <row r="84" spans="1:5">
      <c r="A84" s="10" t="s">
        <v>132</v>
      </c>
      <c r="B84" s="21" t="s">
        <v>131</v>
      </c>
      <c r="C84" s="86"/>
      <c r="D84" s="86"/>
      <c r="E84" s="86"/>
    </row>
    <row r="85" spans="1:5">
      <c r="A85" s="10" t="s">
        <v>130</v>
      </c>
      <c r="B85" s="21" t="s">
        <v>129</v>
      </c>
      <c r="C85" s="86"/>
      <c r="D85" s="86"/>
      <c r="E85" s="86"/>
    </row>
    <row r="86" spans="1:5">
      <c r="A86" s="10" t="s">
        <v>128</v>
      </c>
      <c r="B86" s="21" t="s">
        <v>127</v>
      </c>
      <c r="C86" s="86"/>
      <c r="D86" s="86"/>
      <c r="E86" s="86"/>
    </row>
    <row r="87" spans="1:5">
      <c r="A87" s="10" t="s">
        <v>126</v>
      </c>
      <c r="B87" s="21" t="s">
        <v>125</v>
      </c>
      <c r="C87" s="86"/>
      <c r="D87" s="86"/>
      <c r="E87" s="86"/>
    </row>
    <row r="88" spans="1:5">
      <c r="A88" s="10" t="s">
        <v>124</v>
      </c>
      <c r="B88" s="21" t="s">
        <v>123</v>
      </c>
      <c r="C88" s="86"/>
      <c r="D88" s="86"/>
      <c r="E88" s="86"/>
    </row>
    <row r="89" spans="1:5">
      <c r="A89" s="20" t="s">
        <v>122</v>
      </c>
      <c r="B89" s="19" t="s">
        <v>121</v>
      </c>
      <c r="C89" s="87"/>
      <c r="D89" s="87"/>
      <c r="E89" s="87"/>
    </row>
    <row r="90" spans="1:5">
      <c r="A90" s="10" t="s">
        <v>120</v>
      </c>
      <c r="B90" s="21" t="s">
        <v>119</v>
      </c>
      <c r="C90" s="86"/>
      <c r="D90" s="86"/>
      <c r="E90" s="86"/>
    </row>
    <row r="91" spans="1:5">
      <c r="A91" s="10" t="s">
        <v>118</v>
      </c>
      <c r="B91" s="21" t="s">
        <v>117</v>
      </c>
      <c r="C91" s="86"/>
      <c r="D91" s="86"/>
      <c r="E91" s="86"/>
    </row>
    <row r="92" spans="1:5">
      <c r="A92" s="10" t="s">
        <v>116</v>
      </c>
      <c r="B92" s="21" t="s">
        <v>115</v>
      </c>
      <c r="C92" s="86"/>
      <c r="D92" s="86"/>
      <c r="E92" s="86"/>
    </row>
    <row r="93" spans="1:5">
      <c r="A93" s="10" t="s">
        <v>114</v>
      </c>
      <c r="B93" s="21" t="s">
        <v>113</v>
      </c>
      <c r="C93" s="86"/>
      <c r="D93" s="86"/>
      <c r="E93" s="86"/>
    </row>
    <row r="94" spans="1:5">
      <c r="A94" s="10" t="s">
        <v>112</v>
      </c>
      <c r="B94" s="21" t="s">
        <v>111</v>
      </c>
      <c r="C94" s="86"/>
      <c r="D94" s="86"/>
      <c r="E94" s="86"/>
    </row>
    <row r="95" spans="1:5">
      <c r="A95" s="10" t="s">
        <v>110</v>
      </c>
      <c r="B95" s="21" t="s">
        <v>109</v>
      </c>
      <c r="C95" s="86"/>
      <c r="D95" s="86"/>
      <c r="E95" s="86"/>
    </row>
    <row r="96" spans="1:5">
      <c r="A96" s="20" t="s">
        <v>108</v>
      </c>
      <c r="B96" s="19" t="s">
        <v>107</v>
      </c>
      <c r="C96" s="87"/>
      <c r="D96" s="87"/>
      <c r="E96" s="87"/>
    </row>
    <row r="97" spans="1:5">
      <c r="A97" s="12" t="s">
        <v>106</v>
      </c>
      <c r="B97" s="21" t="s">
        <v>105</v>
      </c>
      <c r="C97" s="86"/>
      <c r="D97" s="86"/>
      <c r="E97" s="86"/>
    </row>
    <row r="98" spans="1:5">
      <c r="A98" s="12" t="s">
        <v>104</v>
      </c>
      <c r="B98" s="21" t="s">
        <v>103</v>
      </c>
      <c r="C98" s="86"/>
      <c r="D98" s="86"/>
      <c r="E98" s="86"/>
    </row>
    <row r="99" spans="1:5">
      <c r="A99" s="12" t="s">
        <v>102</v>
      </c>
      <c r="B99" s="21" t="s">
        <v>101</v>
      </c>
      <c r="C99" s="86"/>
      <c r="D99" s="86"/>
      <c r="E99" s="86"/>
    </row>
    <row r="100" spans="1:5">
      <c r="A100" s="12" t="s">
        <v>100</v>
      </c>
      <c r="B100" s="21" t="s">
        <v>99</v>
      </c>
      <c r="C100" s="86"/>
      <c r="D100" s="86"/>
      <c r="E100" s="86"/>
    </row>
    <row r="101" spans="1:5">
      <c r="A101" s="12" t="s">
        <v>98</v>
      </c>
      <c r="B101" s="21" t="s">
        <v>97</v>
      </c>
      <c r="C101" s="67">
        <v>442</v>
      </c>
      <c r="D101" s="67">
        <v>425223</v>
      </c>
      <c r="E101" s="67"/>
    </row>
    <row r="102" spans="1:5">
      <c r="A102" s="12" t="s">
        <v>96</v>
      </c>
      <c r="B102" s="21" t="s">
        <v>95</v>
      </c>
      <c r="C102" s="67"/>
      <c r="D102" s="67"/>
      <c r="E102" s="67"/>
    </row>
    <row r="103" spans="1:5">
      <c r="A103" s="12" t="s">
        <v>94</v>
      </c>
      <c r="B103" s="21" t="s">
        <v>93</v>
      </c>
      <c r="C103" s="67"/>
      <c r="D103" s="67"/>
      <c r="E103" s="67"/>
    </row>
    <row r="104" spans="1:5">
      <c r="A104" s="12" t="s">
        <v>92</v>
      </c>
      <c r="B104" s="21" t="s">
        <v>91</v>
      </c>
      <c r="C104" s="67"/>
      <c r="D104" s="67">
        <v>7</v>
      </c>
      <c r="E104" s="67"/>
    </row>
    <row r="105" spans="1:5">
      <c r="A105" s="12" t="s">
        <v>90</v>
      </c>
      <c r="B105" s="21" t="s">
        <v>89</v>
      </c>
      <c r="C105" s="67"/>
      <c r="D105" s="67"/>
      <c r="E105" s="67"/>
    </row>
    <row r="106" spans="1:5">
      <c r="A106" s="12" t="s">
        <v>88</v>
      </c>
      <c r="B106" s="21" t="s">
        <v>87</v>
      </c>
      <c r="C106" s="67"/>
      <c r="D106" s="67">
        <v>5</v>
      </c>
      <c r="E106" s="67"/>
    </row>
    <row r="107" spans="1:5">
      <c r="A107" s="22" t="s">
        <v>86</v>
      </c>
      <c r="B107" s="19" t="s">
        <v>85</v>
      </c>
      <c r="C107" s="68">
        <f>SUM(C97:C106)</f>
        <v>442</v>
      </c>
      <c r="D107" s="68">
        <f>SUM(D97:D106)</f>
        <v>425235</v>
      </c>
      <c r="E107" s="68">
        <f>SUM(E97:E106)</f>
        <v>0</v>
      </c>
    </row>
    <row r="108" spans="1:5">
      <c r="A108" s="12" t="s">
        <v>84</v>
      </c>
      <c r="B108" s="21" t="s">
        <v>83</v>
      </c>
      <c r="C108" s="86"/>
      <c r="D108" s="86"/>
      <c r="E108" s="86"/>
    </row>
    <row r="109" spans="1:5">
      <c r="A109" s="10" t="s">
        <v>82</v>
      </c>
      <c r="B109" s="21" t="s">
        <v>81</v>
      </c>
      <c r="C109" s="86"/>
      <c r="D109" s="86"/>
      <c r="E109" s="86"/>
    </row>
    <row r="110" spans="1:5">
      <c r="A110" s="12" t="s">
        <v>80</v>
      </c>
      <c r="B110" s="21" t="s">
        <v>79</v>
      </c>
      <c r="C110" s="86"/>
      <c r="D110" s="86"/>
      <c r="E110" s="86"/>
    </row>
    <row r="111" spans="1:5">
      <c r="A111" s="20" t="s">
        <v>78</v>
      </c>
      <c r="B111" s="19" t="s">
        <v>77</v>
      </c>
      <c r="C111" s="87"/>
      <c r="D111" s="87"/>
      <c r="E111" s="87"/>
    </row>
    <row r="112" spans="1:5" ht="15.75">
      <c r="A112" s="18" t="s">
        <v>76</v>
      </c>
      <c r="B112" s="17"/>
      <c r="C112" s="69">
        <f>C96+C107+C111+C89</f>
        <v>442</v>
      </c>
      <c r="D112" s="69">
        <f>D96+D107+D111+D89</f>
        <v>425235</v>
      </c>
      <c r="E112" s="69">
        <f>E96+E107+E111+E89</f>
        <v>0</v>
      </c>
    </row>
    <row r="113" spans="1:5">
      <c r="A113" s="10" t="s">
        <v>75</v>
      </c>
      <c r="B113" s="21" t="s">
        <v>74</v>
      </c>
      <c r="C113" s="86"/>
      <c r="D113" s="86"/>
      <c r="E113" s="86"/>
    </row>
    <row r="114" spans="1:5">
      <c r="A114" s="10" t="s">
        <v>73</v>
      </c>
      <c r="B114" s="21" t="s">
        <v>72</v>
      </c>
      <c r="C114" s="86"/>
      <c r="D114" s="86"/>
      <c r="E114" s="86"/>
    </row>
    <row r="115" spans="1:5">
      <c r="A115" s="10" t="s">
        <v>71</v>
      </c>
      <c r="B115" s="21" t="s">
        <v>70</v>
      </c>
      <c r="C115" s="86"/>
      <c r="D115" s="86"/>
      <c r="E115" s="86"/>
    </row>
    <row r="116" spans="1:5">
      <c r="A116" s="10" t="s">
        <v>69</v>
      </c>
      <c r="B116" s="21" t="s">
        <v>68</v>
      </c>
      <c r="C116" s="86"/>
      <c r="D116" s="86"/>
      <c r="E116" s="86"/>
    </row>
    <row r="117" spans="1:5">
      <c r="A117" s="10" t="s">
        <v>67</v>
      </c>
      <c r="B117" s="21" t="s">
        <v>66</v>
      </c>
      <c r="C117" s="86"/>
      <c r="D117" s="86"/>
      <c r="E117" s="86"/>
    </row>
    <row r="118" spans="1:5">
      <c r="A118" s="20" t="s">
        <v>65</v>
      </c>
      <c r="B118" s="19" t="s">
        <v>64</v>
      </c>
      <c r="C118" s="87"/>
      <c r="D118" s="87"/>
      <c r="E118" s="87"/>
    </row>
    <row r="119" spans="1:5">
      <c r="A119" s="12" t="s">
        <v>63</v>
      </c>
      <c r="B119" s="21" t="s">
        <v>62</v>
      </c>
      <c r="C119" s="86"/>
      <c r="D119" s="86"/>
      <c r="E119" s="86"/>
    </row>
    <row r="120" spans="1:5">
      <c r="A120" s="12" t="s">
        <v>61</v>
      </c>
      <c r="B120" s="21" t="s">
        <v>60</v>
      </c>
      <c r="C120" s="86"/>
      <c r="D120" s="86"/>
      <c r="E120" s="86"/>
    </row>
    <row r="121" spans="1:5">
      <c r="A121" s="12" t="s">
        <v>59</v>
      </c>
      <c r="B121" s="21" t="s">
        <v>58</v>
      </c>
      <c r="C121" s="86"/>
      <c r="D121" s="86"/>
      <c r="E121" s="86"/>
    </row>
    <row r="122" spans="1:5">
      <c r="A122" s="12" t="s">
        <v>57</v>
      </c>
      <c r="B122" s="21" t="s">
        <v>56</v>
      </c>
      <c r="C122" s="86"/>
      <c r="D122" s="86"/>
      <c r="E122" s="86"/>
    </row>
    <row r="123" spans="1:5">
      <c r="A123" s="12" t="s">
        <v>55</v>
      </c>
      <c r="B123" s="21" t="s">
        <v>54</v>
      </c>
      <c r="C123" s="86"/>
      <c r="D123" s="86"/>
      <c r="E123" s="86"/>
    </row>
    <row r="124" spans="1:5">
      <c r="A124" s="20" t="s">
        <v>53</v>
      </c>
      <c r="B124" s="19" t="s">
        <v>52</v>
      </c>
      <c r="C124" s="87"/>
      <c r="D124" s="87"/>
      <c r="E124" s="87"/>
    </row>
    <row r="125" spans="1:5">
      <c r="A125" s="12" t="s">
        <v>51</v>
      </c>
      <c r="B125" s="21" t="s">
        <v>50</v>
      </c>
      <c r="C125" s="86"/>
      <c r="D125" s="86"/>
      <c r="E125" s="86"/>
    </row>
    <row r="126" spans="1:5">
      <c r="A126" s="10" t="s">
        <v>49</v>
      </c>
      <c r="B126" s="21" t="s">
        <v>48</v>
      </c>
      <c r="C126" s="86"/>
      <c r="D126" s="86"/>
      <c r="E126" s="86"/>
    </row>
    <row r="127" spans="1:5">
      <c r="A127" s="12" t="s">
        <v>47</v>
      </c>
      <c r="B127" s="21" t="s">
        <v>46</v>
      </c>
      <c r="C127" s="86"/>
      <c r="D127" s="86"/>
      <c r="E127" s="86"/>
    </row>
    <row r="128" spans="1:5">
      <c r="A128" s="20" t="s">
        <v>45</v>
      </c>
      <c r="B128" s="19" t="s">
        <v>44</v>
      </c>
      <c r="C128" s="87"/>
      <c r="D128" s="87"/>
      <c r="E128" s="87"/>
    </row>
    <row r="129" spans="1:5" ht="15.75">
      <c r="A129" s="18" t="s">
        <v>43</v>
      </c>
      <c r="B129" s="17"/>
      <c r="C129" s="88">
        <f>C118+C124+C128</f>
        <v>0</v>
      </c>
      <c r="D129" s="88">
        <f>D118+D124+D128</f>
        <v>0</v>
      </c>
      <c r="E129" s="88"/>
    </row>
    <row r="130" spans="1:5" ht="15.75">
      <c r="A130" s="16" t="s">
        <v>42</v>
      </c>
      <c r="B130" s="15" t="s">
        <v>41</v>
      </c>
      <c r="C130" s="70">
        <f>C112+C129</f>
        <v>442</v>
      </c>
      <c r="D130" s="70">
        <f>D112+D129</f>
        <v>425235</v>
      </c>
      <c r="E130" s="70">
        <f>E89+E96+E107+E111+E118+E124+E128</f>
        <v>0</v>
      </c>
    </row>
    <row r="131" spans="1:5" ht="15.75">
      <c r="A131" s="14" t="s">
        <v>40</v>
      </c>
      <c r="B131" s="13"/>
      <c r="C131" s="89">
        <f>C112-C40</f>
        <v>-11603</v>
      </c>
      <c r="D131" s="89">
        <f>D112-D40</f>
        <v>392451</v>
      </c>
      <c r="E131" s="89">
        <f>E112-E40</f>
        <v>-13589200</v>
      </c>
    </row>
    <row r="132" spans="1:5" ht="15.75">
      <c r="A132" s="14" t="s">
        <v>39</v>
      </c>
      <c r="B132" s="13"/>
      <c r="C132" s="89">
        <f>C129-C63</f>
        <v>0</v>
      </c>
      <c r="D132" s="89">
        <f>D129-D63</f>
        <v>-183999</v>
      </c>
      <c r="E132" s="89">
        <f>E129-E63</f>
        <v>0</v>
      </c>
    </row>
    <row r="133" spans="1:5">
      <c r="A133" s="8" t="s">
        <v>38</v>
      </c>
      <c r="B133" s="7" t="s">
        <v>37</v>
      </c>
      <c r="C133" s="81"/>
      <c r="D133" s="81"/>
      <c r="E133" s="81"/>
    </row>
    <row r="134" spans="1:5">
      <c r="A134" s="9" t="s">
        <v>36</v>
      </c>
      <c r="B134" s="7" t="s">
        <v>35</v>
      </c>
      <c r="C134" s="81"/>
      <c r="D134" s="81"/>
      <c r="E134" s="81"/>
    </row>
    <row r="135" spans="1:5">
      <c r="A135" s="10" t="s">
        <v>34</v>
      </c>
      <c r="B135" s="10" t="s">
        <v>32</v>
      </c>
      <c r="C135" s="72">
        <v>0</v>
      </c>
      <c r="D135" s="72">
        <v>126021</v>
      </c>
      <c r="E135" s="72">
        <v>8250</v>
      </c>
    </row>
    <row r="136" spans="1:5">
      <c r="A136" s="10" t="s">
        <v>33</v>
      </c>
      <c r="B136" s="10" t="s">
        <v>32</v>
      </c>
      <c r="C136" s="72"/>
      <c r="D136" s="72"/>
      <c r="E136" s="72"/>
    </row>
    <row r="137" spans="1:5">
      <c r="A137" s="10" t="s">
        <v>31</v>
      </c>
      <c r="B137" s="10" t="s">
        <v>29</v>
      </c>
      <c r="C137" s="72"/>
      <c r="D137" s="72"/>
      <c r="E137" s="72"/>
    </row>
    <row r="138" spans="1:5">
      <c r="A138" s="10" t="s">
        <v>30</v>
      </c>
      <c r="B138" s="10" t="s">
        <v>29</v>
      </c>
      <c r="C138" s="72"/>
      <c r="D138" s="72"/>
      <c r="E138" s="72"/>
    </row>
    <row r="139" spans="1:5">
      <c r="A139" s="7" t="s">
        <v>28</v>
      </c>
      <c r="B139" s="7" t="s">
        <v>27</v>
      </c>
      <c r="C139" s="71">
        <f>SUM(C135:C138)</f>
        <v>0</v>
      </c>
      <c r="D139" s="71">
        <f>SUM(D135:D138)</f>
        <v>126021</v>
      </c>
      <c r="E139" s="71">
        <f>SUM(E135:E138)</f>
        <v>8250</v>
      </c>
    </row>
    <row r="140" spans="1:5">
      <c r="A140" s="11" t="s">
        <v>26</v>
      </c>
      <c r="B140" s="10" t="s">
        <v>25</v>
      </c>
      <c r="C140" s="72"/>
      <c r="D140" s="72"/>
      <c r="E140" s="72"/>
    </row>
    <row r="141" spans="1:5">
      <c r="A141" s="11" t="s">
        <v>24</v>
      </c>
      <c r="B141" s="10" t="s">
        <v>23</v>
      </c>
      <c r="C141" s="72"/>
      <c r="D141" s="72"/>
      <c r="E141" s="72"/>
    </row>
    <row r="142" spans="1:5">
      <c r="A142" s="11" t="s">
        <v>22</v>
      </c>
      <c r="B142" s="10" t="s">
        <v>21</v>
      </c>
      <c r="C142" s="72">
        <v>12768</v>
      </c>
      <c r="D142" s="72">
        <v>18403546</v>
      </c>
      <c r="E142" s="72">
        <v>18580950</v>
      </c>
    </row>
    <row r="143" spans="1:5">
      <c r="A143" s="11" t="s">
        <v>20</v>
      </c>
      <c r="B143" s="10" t="s">
        <v>19</v>
      </c>
      <c r="C143" s="72"/>
      <c r="D143" s="72"/>
      <c r="E143" s="72"/>
    </row>
    <row r="144" spans="1:5">
      <c r="A144" s="12" t="s">
        <v>18</v>
      </c>
      <c r="B144" s="10" t="s">
        <v>17</v>
      </c>
      <c r="C144" s="72"/>
      <c r="D144" s="72"/>
      <c r="E144" s="72"/>
    </row>
    <row r="145" spans="1:5">
      <c r="A145" s="8" t="s">
        <v>16</v>
      </c>
      <c r="B145" s="7" t="s">
        <v>15</v>
      </c>
      <c r="C145" s="71">
        <f>C133+C134+C139+C140+C141+C142+C143+C144</f>
        <v>12768</v>
      </c>
      <c r="D145" s="71">
        <f>D133+D134+D139+D140+D141+D142+D143+D144</f>
        <v>18529567</v>
      </c>
      <c r="E145" s="71">
        <f>E133+E134+E139+E140+E141+E142+E143+E144</f>
        <v>18589200</v>
      </c>
    </row>
    <row r="146" spans="1:5">
      <c r="A146" s="12" t="s">
        <v>14</v>
      </c>
      <c r="B146" s="10" t="s">
        <v>13</v>
      </c>
      <c r="C146" s="72"/>
      <c r="D146" s="72"/>
      <c r="E146" s="72"/>
    </row>
    <row r="147" spans="1:5">
      <c r="A147" s="12" t="s">
        <v>12</v>
      </c>
      <c r="B147" s="10" t="s">
        <v>11</v>
      </c>
      <c r="C147" s="72"/>
      <c r="D147" s="72"/>
      <c r="E147" s="72"/>
    </row>
    <row r="148" spans="1:5">
      <c r="A148" s="11" t="s">
        <v>10</v>
      </c>
      <c r="B148" s="10" t="s">
        <v>9</v>
      </c>
      <c r="C148" s="72"/>
      <c r="D148" s="72"/>
      <c r="E148" s="72"/>
    </row>
    <row r="149" spans="1:5">
      <c r="A149" s="11" t="s">
        <v>8</v>
      </c>
      <c r="B149" s="10" t="s">
        <v>7</v>
      </c>
      <c r="C149" s="72"/>
      <c r="D149" s="72"/>
      <c r="E149" s="72"/>
    </row>
    <row r="150" spans="1:5">
      <c r="A150" s="9" t="s">
        <v>6</v>
      </c>
      <c r="B150" s="7" t="s">
        <v>5</v>
      </c>
      <c r="C150" s="71"/>
      <c r="D150" s="71"/>
      <c r="E150" s="71"/>
    </row>
    <row r="151" spans="1:5">
      <c r="A151" s="8" t="s">
        <v>4</v>
      </c>
      <c r="B151" s="7" t="s">
        <v>3</v>
      </c>
      <c r="C151" s="81"/>
      <c r="D151" s="81"/>
      <c r="E151" s="81"/>
    </row>
    <row r="152" spans="1:5" ht="15.75">
      <c r="A152" s="6" t="s">
        <v>2</v>
      </c>
      <c r="B152" s="5" t="s">
        <v>1</v>
      </c>
      <c r="C152" s="74">
        <f>C145+C150+C151</f>
        <v>12768</v>
      </c>
      <c r="D152" s="74">
        <f>D145+D150+D151</f>
        <v>18529567</v>
      </c>
      <c r="E152" s="74">
        <f>E145+E150+E151</f>
        <v>18589200</v>
      </c>
    </row>
    <row r="153" spans="1:5" ht="15.75">
      <c r="A153" s="4" t="s">
        <v>0</v>
      </c>
      <c r="B153" s="3"/>
      <c r="C153" s="75">
        <f>C130+C152</f>
        <v>13210</v>
      </c>
      <c r="D153" s="75">
        <f>D130+D152</f>
        <v>18954802</v>
      </c>
      <c r="E153" s="75">
        <f>E130+E152</f>
        <v>18589200</v>
      </c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B1" workbookViewId="0">
      <selection activeCell="D224" sqref="D224"/>
    </sheetView>
  </sheetViews>
  <sheetFormatPr defaultRowHeight="15"/>
  <cols>
    <col min="1" max="1" width="91.140625" customWidth="1"/>
    <col min="3" max="15" width="20.7109375" customWidth="1"/>
  </cols>
  <sheetData>
    <row r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66" t="s">
        <v>433</v>
      </c>
    </row>
    <row r="2" spans="1:17" ht="28.5" customHeight="1">
      <c r="A2" s="116" t="s">
        <v>446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ht="26.25" customHeight="1">
      <c r="A3" s="118" t="s">
        <v>442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5" spans="1:17">
      <c r="A5" s="37" t="s">
        <v>286</v>
      </c>
    </row>
    <row r="6" spans="1:17" ht="25.5">
      <c r="A6" s="25" t="s">
        <v>136</v>
      </c>
      <c r="B6" s="24" t="s">
        <v>283</v>
      </c>
      <c r="C6" s="56" t="s">
        <v>425</v>
      </c>
      <c r="D6" s="56" t="s">
        <v>424</v>
      </c>
      <c r="E6" s="56" t="s">
        <v>423</v>
      </c>
      <c r="F6" s="56" t="s">
        <v>422</v>
      </c>
      <c r="G6" s="56" t="s">
        <v>421</v>
      </c>
      <c r="H6" s="56" t="s">
        <v>420</v>
      </c>
      <c r="I6" s="56" t="s">
        <v>419</v>
      </c>
      <c r="J6" s="56" t="s">
        <v>418</v>
      </c>
      <c r="K6" s="56" t="s">
        <v>417</v>
      </c>
      <c r="L6" s="56" t="s">
        <v>416</v>
      </c>
      <c r="M6" s="56" t="s">
        <v>415</v>
      </c>
      <c r="N6" s="56" t="s">
        <v>414</v>
      </c>
      <c r="O6" s="55" t="s">
        <v>413</v>
      </c>
      <c r="P6" s="37"/>
      <c r="Q6" s="37"/>
    </row>
    <row r="7" spans="1:17">
      <c r="A7" s="53" t="s">
        <v>412</v>
      </c>
      <c r="B7" s="54" t="s">
        <v>411</v>
      </c>
      <c r="C7" s="54">
        <v>1093000</v>
      </c>
      <c r="D7" s="54">
        <v>1093000</v>
      </c>
      <c r="E7" s="54">
        <v>1093000</v>
      </c>
      <c r="F7" s="54">
        <v>1093000</v>
      </c>
      <c r="G7" s="54">
        <v>1093000</v>
      </c>
      <c r="H7" s="54">
        <v>1093000</v>
      </c>
      <c r="I7" s="54">
        <v>1093000</v>
      </c>
      <c r="J7" s="54">
        <v>1093000</v>
      </c>
      <c r="K7" s="54">
        <v>1093000</v>
      </c>
      <c r="L7" s="54">
        <v>1093000</v>
      </c>
      <c r="M7" s="54">
        <v>1093000</v>
      </c>
      <c r="N7" s="54">
        <v>1093000</v>
      </c>
      <c r="O7" s="54">
        <f t="shared" ref="O7:O70" si="0">SUM(C7:N7)</f>
        <v>13116000</v>
      </c>
      <c r="P7" s="37"/>
      <c r="Q7" s="37"/>
    </row>
    <row r="8" spans="1:17">
      <c r="A8" s="53" t="s">
        <v>410</v>
      </c>
      <c r="B8" s="30" t="s">
        <v>409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f t="shared" si="0"/>
        <v>0</v>
      </c>
      <c r="P8" s="37"/>
      <c r="Q8" s="37"/>
    </row>
    <row r="9" spans="1:17">
      <c r="A9" s="53" t="s">
        <v>408</v>
      </c>
      <c r="B9" s="30" t="s">
        <v>407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>
        <f t="shared" si="0"/>
        <v>0</v>
      </c>
      <c r="P9" s="37"/>
      <c r="Q9" s="37"/>
    </row>
    <row r="10" spans="1:17">
      <c r="A10" s="36" t="s">
        <v>406</v>
      </c>
      <c r="B10" s="30" t="s">
        <v>405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0"/>
        <v>0</v>
      </c>
      <c r="P10" s="37"/>
      <c r="Q10" s="37"/>
    </row>
    <row r="11" spans="1:17">
      <c r="A11" s="36" t="s">
        <v>404</v>
      </c>
      <c r="B11" s="30" t="s">
        <v>403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0"/>
        <v>0</v>
      </c>
      <c r="P11" s="37"/>
      <c r="Q11" s="37"/>
    </row>
    <row r="12" spans="1:17">
      <c r="A12" s="36" t="s">
        <v>402</v>
      </c>
      <c r="B12" s="30" t="s">
        <v>401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si="0"/>
        <v>0</v>
      </c>
      <c r="P12" s="37"/>
      <c r="Q12" s="37"/>
    </row>
    <row r="13" spans="1:17">
      <c r="A13" s="36" t="s">
        <v>400</v>
      </c>
      <c r="B13" s="30" t="s">
        <v>399</v>
      </c>
      <c r="C13" s="30">
        <v>12000</v>
      </c>
      <c r="D13" s="30">
        <v>12000</v>
      </c>
      <c r="E13" s="30">
        <v>12000</v>
      </c>
      <c r="F13" s="30">
        <v>12000</v>
      </c>
      <c r="G13" s="30">
        <v>12000</v>
      </c>
      <c r="H13" s="30">
        <v>12000</v>
      </c>
      <c r="I13" s="30">
        <v>12000</v>
      </c>
      <c r="J13" s="30">
        <v>12000</v>
      </c>
      <c r="K13" s="30">
        <v>12000</v>
      </c>
      <c r="L13" s="30">
        <v>12000</v>
      </c>
      <c r="M13" s="30">
        <v>12000</v>
      </c>
      <c r="N13" s="30">
        <v>12000</v>
      </c>
      <c r="O13" s="30">
        <f t="shared" si="0"/>
        <v>144000</v>
      </c>
      <c r="P13" s="37"/>
      <c r="Q13" s="37"/>
    </row>
    <row r="14" spans="1:17">
      <c r="A14" s="36" t="s">
        <v>398</v>
      </c>
      <c r="B14" s="30" t="s">
        <v>397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si="0"/>
        <v>0</v>
      </c>
      <c r="P14" s="37"/>
      <c r="Q14" s="37"/>
    </row>
    <row r="15" spans="1:17">
      <c r="A15" s="10" t="s">
        <v>396</v>
      </c>
      <c r="B15" s="30" t="s">
        <v>395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si="0"/>
        <v>0</v>
      </c>
      <c r="P15" s="37"/>
      <c r="Q15" s="37"/>
    </row>
    <row r="16" spans="1:17">
      <c r="A16" s="10" t="s">
        <v>394</v>
      </c>
      <c r="B16" s="30" t="s">
        <v>393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f t="shared" si="0"/>
        <v>0</v>
      </c>
      <c r="P16" s="37"/>
      <c r="Q16" s="37"/>
    </row>
    <row r="17" spans="1:17">
      <c r="A17" s="10" t="s">
        <v>392</v>
      </c>
      <c r="B17" s="30" t="s">
        <v>391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0"/>
        <v>0</v>
      </c>
      <c r="P17" s="37"/>
      <c r="Q17" s="37"/>
    </row>
    <row r="18" spans="1:17">
      <c r="A18" s="10" t="s">
        <v>390</v>
      </c>
      <c r="B18" s="30" t="s">
        <v>389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>
        <f t="shared" si="0"/>
        <v>0</v>
      </c>
      <c r="P18" s="37"/>
      <c r="Q18" s="37"/>
    </row>
    <row r="19" spans="1:17">
      <c r="A19" s="10" t="s">
        <v>388</v>
      </c>
      <c r="B19" s="30" t="s">
        <v>387</v>
      </c>
      <c r="C19" s="30">
        <v>29850</v>
      </c>
      <c r="D19" s="30">
        <v>29850</v>
      </c>
      <c r="E19" s="30">
        <v>29850</v>
      </c>
      <c r="F19" s="30">
        <v>29850</v>
      </c>
      <c r="G19" s="30">
        <v>29850</v>
      </c>
      <c r="H19" s="30">
        <v>29850</v>
      </c>
      <c r="I19" s="30">
        <v>29850</v>
      </c>
      <c r="J19" s="30">
        <v>29850</v>
      </c>
      <c r="K19" s="30">
        <v>29850</v>
      </c>
      <c r="L19" s="30">
        <v>29850</v>
      </c>
      <c r="M19" s="30">
        <v>29850</v>
      </c>
      <c r="N19" s="30">
        <v>29850</v>
      </c>
      <c r="O19" s="30">
        <f t="shared" si="0"/>
        <v>358200</v>
      </c>
      <c r="P19" s="37"/>
      <c r="Q19" s="37"/>
    </row>
    <row r="20" spans="1:17">
      <c r="A20" s="52" t="s">
        <v>282</v>
      </c>
      <c r="B20" s="50" t="s">
        <v>281</v>
      </c>
      <c r="C20" s="94">
        <f t="shared" ref="C20:N20" si="1">SUM(C7:C19)</f>
        <v>1134850</v>
      </c>
      <c r="D20" s="94">
        <f t="shared" si="1"/>
        <v>1134850</v>
      </c>
      <c r="E20" s="94">
        <f t="shared" si="1"/>
        <v>1134850</v>
      </c>
      <c r="F20" s="94">
        <f t="shared" si="1"/>
        <v>1134850</v>
      </c>
      <c r="G20" s="94">
        <f t="shared" si="1"/>
        <v>1134850</v>
      </c>
      <c r="H20" s="94">
        <f t="shared" si="1"/>
        <v>1134850</v>
      </c>
      <c r="I20" s="94">
        <f t="shared" si="1"/>
        <v>1134850</v>
      </c>
      <c r="J20" s="94">
        <f t="shared" si="1"/>
        <v>1134850</v>
      </c>
      <c r="K20" s="94">
        <f t="shared" si="1"/>
        <v>1134850</v>
      </c>
      <c r="L20" s="94">
        <f t="shared" si="1"/>
        <v>1134850</v>
      </c>
      <c r="M20" s="94">
        <f t="shared" si="1"/>
        <v>1134850</v>
      </c>
      <c r="N20" s="94">
        <f t="shared" si="1"/>
        <v>1134850</v>
      </c>
      <c r="O20" s="94">
        <f t="shared" si="0"/>
        <v>13618200</v>
      </c>
      <c r="P20" s="37"/>
      <c r="Q20" s="37"/>
    </row>
    <row r="21" spans="1:17">
      <c r="A21" s="10" t="s">
        <v>386</v>
      </c>
      <c r="B21" s="30" t="s">
        <v>385</v>
      </c>
      <c r="C21" s="30">
        <v>86000</v>
      </c>
      <c r="D21" s="30">
        <v>86000</v>
      </c>
      <c r="E21" s="30">
        <v>86000</v>
      </c>
      <c r="F21" s="30">
        <v>86000</v>
      </c>
      <c r="G21" s="30">
        <v>86000</v>
      </c>
      <c r="H21" s="30">
        <v>86000</v>
      </c>
      <c r="I21" s="30">
        <v>86000</v>
      </c>
      <c r="J21" s="30">
        <v>86000</v>
      </c>
      <c r="K21" s="30">
        <v>86000</v>
      </c>
      <c r="L21" s="30">
        <v>86000</v>
      </c>
      <c r="M21" s="30">
        <v>86000</v>
      </c>
      <c r="N21" s="30">
        <v>86000</v>
      </c>
      <c r="O21" s="30">
        <f t="shared" si="0"/>
        <v>1032000</v>
      </c>
      <c r="P21" s="37"/>
      <c r="Q21" s="37"/>
    </row>
    <row r="22" spans="1:17">
      <c r="A22" s="10" t="s">
        <v>384</v>
      </c>
      <c r="B22" s="30" t="s">
        <v>383</v>
      </c>
      <c r="C22" s="30">
        <v>18334</v>
      </c>
      <c r="D22" s="30">
        <v>18334</v>
      </c>
      <c r="E22" s="30">
        <v>18334</v>
      </c>
      <c r="F22" s="30">
        <v>18334</v>
      </c>
      <c r="G22" s="30">
        <v>18334</v>
      </c>
      <c r="H22" s="30">
        <v>18334</v>
      </c>
      <c r="I22" s="30">
        <v>18334</v>
      </c>
      <c r="J22" s="30">
        <v>18334</v>
      </c>
      <c r="K22" s="30">
        <v>18334</v>
      </c>
      <c r="L22" s="30">
        <v>18334</v>
      </c>
      <c r="M22" s="30">
        <v>18334</v>
      </c>
      <c r="N22" s="30">
        <v>18326</v>
      </c>
      <c r="O22" s="30">
        <f t="shared" si="0"/>
        <v>220000</v>
      </c>
      <c r="P22" s="37"/>
      <c r="Q22" s="37"/>
    </row>
    <row r="23" spans="1:17">
      <c r="A23" s="21" t="s">
        <v>382</v>
      </c>
      <c r="B23" s="30" t="s">
        <v>381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>
        <f t="shared" si="0"/>
        <v>0</v>
      </c>
      <c r="P23" s="37"/>
      <c r="Q23" s="37"/>
    </row>
    <row r="24" spans="1:17">
      <c r="A24" s="7" t="s">
        <v>280</v>
      </c>
      <c r="B24" s="50" t="s">
        <v>279</v>
      </c>
      <c r="C24" s="50">
        <f t="shared" ref="C24:N24" si="2">SUM(C21:C23)</f>
        <v>104334</v>
      </c>
      <c r="D24" s="50">
        <f t="shared" si="2"/>
        <v>104334</v>
      </c>
      <c r="E24" s="50">
        <f t="shared" si="2"/>
        <v>104334</v>
      </c>
      <c r="F24" s="50">
        <f t="shared" si="2"/>
        <v>104334</v>
      </c>
      <c r="G24" s="50">
        <f t="shared" si="2"/>
        <v>104334</v>
      </c>
      <c r="H24" s="50">
        <f t="shared" si="2"/>
        <v>104334</v>
      </c>
      <c r="I24" s="50">
        <f t="shared" si="2"/>
        <v>104334</v>
      </c>
      <c r="J24" s="50">
        <f t="shared" si="2"/>
        <v>104334</v>
      </c>
      <c r="K24" s="50">
        <f t="shared" si="2"/>
        <v>104334</v>
      </c>
      <c r="L24" s="50">
        <f t="shared" si="2"/>
        <v>104334</v>
      </c>
      <c r="M24" s="50">
        <f t="shared" si="2"/>
        <v>104334</v>
      </c>
      <c r="N24" s="50">
        <f t="shared" si="2"/>
        <v>104326</v>
      </c>
      <c r="O24" s="50">
        <f t="shared" si="0"/>
        <v>1252000</v>
      </c>
      <c r="P24" s="37"/>
      <c r="Q24" s="37"/>
    </row>
    <row r="25" spans="1:17" ht="15.75">
      <c r="A25" s="35" t="s">
        <v>278</v>
      </c>
      <c r="B25" s="29" t="s">
        <v>277</v>
      </c>
      <c r="C25" s="106">
        <f t="shared" ref="C25:N25" si="3">C20+C24</f>
        <v>1239184</v>
      </c>
      <c r="D25" s="106">
        <f t="shared" si="3"/>
        <v>1239184</v>
      </c>
      <c r="E25" s="106">
        <f t="shared" si="3"/>
        <v>1239184</v>
      </c>
      <c r="F25" s="106">
        <f t="shared" si="3"/>
        <v>1239184</v>
      </c>
      <c r="G25" s="106">
        <f t="shared" si="3"/>
        <v>1239184</v>
      </c>
      <c r="H25" s="106">
        <f t="shared" si="3"/>
        <v>1239184</v>
      </c>
      <c r="I25" s="106">
        <f t="shared" si="3"/>
        <v>1239184</v>
      </c>
      <c r="J25" s="106">
        <f t="shared" si="3"/>
        <v>1239184</v>
      </c>
      <c r="K25" s="106">
        <f t="shared" si="3"/>
        <v>1239184</v>
      </c>
      <c r="L25" s="106">
        <f t="shared" si="3"/>
        <v>1239184</v>
      </c>
      <c r="M25" s="106">
        <f t="shared" si="3"/>
        <v>1239184</v>
      </c>
      <c r="N25" s="106">
        <f t="shared" si="3"/>
        <v>1239176</v>
      </c>
      <c r="O25" s="106">
        <f t="shared" si="0"/>
        <v>14870200</v>
      </c>
      <c r="P25" s="37"/>
      <c r="Q25" s="37"/>
    </row>
    <row r="26" spans="1:17">
      <c r="A26" s="20" t="s">
        <v>276</v>
      </c>
      <c r="B26" s="29" t="s">
        <v>275</v>
      </c>
      <c r="C26" s="50">
        <v>224237</v>
      </c>
      <c r="D26" s="50">
        <v>224237</v>
      </c>
      <c r="E26" s="50">
        <v>224237</v>
      </c>
      <c r="F26" s="50">
        <v>224237</v>
      </c>
      <c r="G26" s="50">
        <v>224237</v>
      </c>
      <c r="H26" s="50">
        <v>224237</v>
      </c>
      <c r="I26" s="50">
        <v>224237</v>
      </c>
      <c r="J26" s="50">
        <v>224237</v>
      </c>
      <c r="K26" s="50">
        <v>224237</v>
      </c>
      <c r="L26" s="50">
        <v>224237</v>
      </c>
      <c r="M26" s="50">
        <v>224237</v>
      </c>
      <c r="N26" s="50">
        <v>224241</v>
      </c>
      <c r="O26" s="29">
        <f t="shared" si="0"/>
        <v>2690848</v>
      </c>
      <c r="P26" s="37"/>
      <c r="Q26" s="37"/>
    </row>
    <row r="27" spans="1:17">
      <c r="A27" s="10" t="s">
        <v>380</v>
      </c>
      <c r="B27" s="30" t="s">
        <v>379</v>
      </c>
      <c r="C27" s="30">
        <v>12000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si="0"/>
        <v>12000</v>
      </c>
      <c r="P27" s="37"/>
      <c r="Q27" s="37"/>
    </row>
    <row r="28" spans="1:17">
      <c r="A28" s="10" t="s">
        <v>378</v>
      </c>
      <c r="B28" s="30" t="s">
        <v>377</v>
      </c>
      <c r="C28" s="30">
        <v>289917</v>
      </c>
      <c r="D28" s="30">
        <v>289917</v>
      </c>
      <c r="E28" s="30">
        <v>289917</v>
      </c>
      <c r="F28" s="30">
        <v>289917</v>
      </c>
      <c r="G28" s="30">
        <v>289917</v>
      </c>
      <c r="H28" s="30">
        <v>289917</v>
      </c>
      <c r="I28" s="30">
        <v>289917</v>
      </c>
      <c r="J28" s="30">
        <v>289917</v>
      </c>
      <c r="K28" s="30">
        <v>289917</v>
      </c>
      <c r="L28" s="30">
        <v>289917</v>
      </c>
      <c r="M28" s="30">
        <v>289917</v>
      </c>
      <c r="N28" s="30">
        <v>289913</v>
      </c>
      <c r="O28" s="30">
        <f t="shared" si="0"/>
        <v>3479000</v>
      </c>
      <c r="P28" s="37"/>
      <c r="Q28" s="37"/>
    </row>
    <row r="29" spans="1:17">
      <c r="A29" s="10" t="s">
        <v>376</v>
      </c>
      <c r="B29" s="30" t="s">
        <v>375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f t="shared" si="0"/>
        <v>0</v>
      </c>
      <c r="P29" s="37"/>
      <c r="Q29" s="37"/>
    </row>
    <row r="30" spans="1:17">
      <c r="A30" s="7" t="s">
        <v>274</v>
      </c>
      <c r="B30" s="50" t="s">
        <v>273</v>
      </c>
      <c r="C30" s="50">
        <f t="shared" ref="C30:N30" si="4">SUM(C27:C29)</f>
        <v>301917</v>
      </c>
      <c r="D30" s="50">
        <f t="shared" si="4"/>
        <v>289917</v>
      </c>
      <c r="E30" s="50">
        <f t="shared" si="4"/>
        <v>289917</v>
      </c>
      <c r="F30" s="50">
        <f t="shared" si="4"/>
        <v>289917</v>
      </c>
      <c r="G30" s="50">
        <f t="shared" si="4"/>
        <v>289917</v>
      </c>
      <c r="H30" s="50">
        <f t="shared" si="4"/>
        <v>289917</v>
      </c>
      <c r="I30" s="50">
        <f t="shared" si="4"/>
        <v>289917</v>
      </c>
      <c r="J30" s="50">
        <f t="shared" si="4"/>
        <v>289917</v>
      </c>
      <c r="K30" s="50">
        <f t="shared" si="4"/>
        <v>289917</v>
      </c>
      <c r="L30" s="50">
        <f t="shared" si="4"/>
        <v>289917</v>
      </c>
      <c r="M30" s="50">
        <f t="shared" si="4"/>
        <v>289917</v>
      </c>
      <c r="N30" s="50">
        <f t="shared" si="4"/>
        <v>289913</v>
      </c>
      <c r="O30" s="50">
        <f t="shared" si="0"/>
        <v>3491000</v>
      </c>
      <c r="P30" s="37"/>
      <c r="Q30" s="37"/>
    </row>
    <row r="31" spans="1:17">
      <c r="A31" s="10" t="s">
        <v>374</v>
      </c>
      <c r="B31" s="30" t="s">
        <v>373</v>
      </c>
      <c r="C31" s="30">
        <v>5000</v>
      </c>
      <c r="D31" s="30">
        <v>5000</v>
      </c>
      <c r="E31" s="30">
        <v>5000</v>
      </c>
      <c r="F31" s="30">
        <v>5000</v>
      </c>
      <c r="G31" s="30">
        <v>5000</v>
      </c>
      <c r="H31" s="30">
        <v>5000</v>
      </c>
      <c r="I31" s="30">
        <v>5000</v>
      </c>
      <c r="J31" s="30">
        <v>5000</v>
      </c>
      <c r="K31" s="30">
        <v>5000</v>
      </c>
      <c r="L31" s="30">
        <v>5000</v>
      </c>
      <c r="M31" s="30">
        <v>5000</v>
      </c>
      <c r="N31" s="30">
        <v>5000</v>
      </c>
      <c r="O31" s="30">
        <f t="shared" si="0"/>
        <v>60000</v>
      </c>
      <c r="P31" s="37"/>
      <c r="Q31" s="37"/>
    </row>
    <row r="32" spans="1:17">
      <c r="A32" s="10" t="s">
        <v>372</v>
      </c>
      <c r="B32" s="30" t="s">
        <v>371</v>
      </c>
      <c r="C32" s="30">
        <v>30834</v>
      </c>
      <c r="D32" s="30">
        <v>30834</v>
      </c>
      <c r="E32" s="30">
        <v>30834</v>
      </c>
      <c r="F32" s="30">
        <v>30834</v>
      </c>
      <c r="G32" s="30">
        <v>30834</v>
      </c>
      <c r="H32" s="30">
        <v>30834</v>
      </c>
      <c r="I32" s="30">
        <v>30834</v>
      </c>
      <c r="J32" s="30">
        <v>30834</v>
      </c>
      <c r="K32" s="30">
        <v>30834</v>
      </c>
      <c r="L32" s="30">
        <v>30834</v>
      </c>
      <c r="M32" s="30">
        <v>30834</v>
      </c>
      <c r="N32" s="30">
        <v>30826</v>
      </c>
      <c r="O32" s="30">
        <f t="shared" si="0"/>
        <v>370000</v>
      </c>
      <c r="P32" s="37"/>
      <c r="Q32" s="37"/>
    </row>
    <row r="33" spans="1:17">
      <c r="A33" s="7" t="s">
        <v>272</v>
      </c>
      <c r="B33" s="50" t="s">
        <v>271</v>
      </c>
      <c r="C33" s="50">
        <f t="shared" ref="C33:N33" si="5">SUM(C31:C32)</f>
        <v>35834</v>
      </c>
      <c r="D33" s="50">
        <f t="shared" si="5"/>
        <v>35834</v>
      </c>
      <c r="E33" s="50">
        <f t="shared" si="5"/>
        <v>35834</v>
      </c>
      <c r="F33" s="50">
        <f t="shared" si="5"/>
        <v>35834</v>
      </c>
      <c r="G33" s="50">
        <f t="shared" si="5"/>
        <v>35834</v>
      </c>
      <c r="H33" s="50">
        <f t="shared" si="5"/>
        <v>35834</v>
      </c>
      <c r="I33" s="50">
        <f t="shared" si="5"/>
        <v>35834</v>
      </c>
      <c r="J33" s="50">
        <f t="shared" si="5"/>
        <v>35834</v>
      </c>
      <c r="K33" s="50">
        <f t="shared" si="5"/>
        <v>35834</v>
      </c>
      <c r="L33" s="50">
        <f t="shared" si="5"/>
        <v>35834</v>
      </c>
      <c r="M33" s="50">
        <f t="shared" si="5"/>
        <v>35834</v>
      </c>
      <c r="N33" s="50">
        <f t="shared" si="5"/>
        <v>35826</v>
      </c>
      <c r="O33" s="50">
        <f t="shared" si="0"/>
        <v>430000</v>
      </c>
      <c r="P33" s="37"/>
      <c r="Q33" s="37"/>
    </row>
    <row r="34" spans="1:17">
      <c r="A34" s="10" t="s">
        <v>370</v>
      </c>
      <c r="B34" s="30" t="s">
        <v>369</v>
      </c>
      <c r="C34" s="30">
        <v>197917</v>
      </c>
      <c r="D34" s="30">
        <v>197917</v>
      </c>
      <c r="E34" s="30">
        <v>197917</v>
      </c>
      <c r="F34" s="30">
        <v>197917</v>
      </c>
      <c r="G34" s="30">
        <v>197917</v>
      </c>
      <c r="H34" s="30">
        <v>197917</v>
      </c>
      <c r="I34" s="30">
        <v>197917</v>
      </c>
      <c r="J34" s="30">
        <v>197917</v>
      </c>
      <c r="K34" s="30">
        <v>197917</v>
      </c>
      <c r="L34" s="30">
        <v>197917</v>
      </c>
      <c r="M34" s="30">
        <v>197917</v>
      </c>
      <c r="N34" s="30">
        <v>197913</v>
      </c>
      <c r="O34" s="30">
        <f t="shared" si="0"/>
        <v>2375000</v>
      </c>
      <c r="P34" s="37"/>
      <c r="Q34" s="37"/>
    </row>
    <row r="35" spans="1:17">
      <c r="A35" s="10" t="s">
        <v>368</v>
      </c>
      <c r="B35" s="30" t="s">
        <v>367</v>
      </c>
      <c r="C35" s="30">
        <v>202500</v>
      </c>
      <c r="D35" s="30">
        <v>202500</v>
      </c>
      <c r="E35" s="30">
        <v>202500</v>
      </c>
      <c r="F35" s="30">
        <v>202500</v>
      </c>
      <c r="G35" s="30">
        <v>202500</v>
      </c>
      <c r="H35" s="30">
        <v>202500</v>
      </c>
      <c r="I35" s="30">
        <v>202500</v>
      </c>
      <c r="J35" s="30">
        <v>202500</v>
      </c>
      <c r="K35" s="30">
        <v>202500</v>
      </c>
      <c r="L35" s="30">
        <v>202500</v>
      </c>
      <c r="M35" s="30">
        <v>202500</v>
      </c>
      <c r="N35" s="30">
        <v>202500</v>
      </c>
      <c r="O35" s="30">
        <f t="shared" si="0"/>
        <v>2430000</v>
      </c>
      <c r="P35" s="37"/>
      <c r="Q35" s="37"/>
    </row>
    <row r="36" spans="1:17">
      <c r="A36" s="10" t="s">
        <v>366</v>
      </c>
      <c r="B36" s="30" t="s">
        <v>365</v>
      </c>
      <c r="C36" s="30"/>
      <c r="D36" s="30"/>
      <c r="E36" s="30"/>
      <c r="F36" s="30"/>
      <c r="G36" s="30">
        <v>960000</v>
      </c>
      <c r="H36" s="30"/>
      <c r="I36" s="30"/>
      <c r="J36" s="30"/>
      <c r="K36" s="30"/>
      <c r="L36" s="30"/>
      <c r="M36" s="30"/>
      <c r="N36" s="30"/>
      <c r="O36" s="30">
        <f t="shared" si="0"/>
        <v>960000</v>
      </c>
      <c r="P36" s="37"/>
      <c r="Q36" s="37"/>
    </row>
    <row r="37" spans="1:17">
      <c r="A37" s="10" t="s">
        <v>364</v>
      </c>
      <c r="B37" s="30" t="s">
        <v>363</v>
      </c>
      <c r="C37" s="30">
        <v>199917</v>
      </c>
      <c r="D37" s="30">
        <v>199917</v>
      </c>
      <c r="E37" s="30">
        <v>199917</v>
      </c>
      <c r="F37" s="30">
        <v>199917</v>
      </c>
      <c r="G37" s="30">
        <v>199917</v>
      </c>
      <c r="H37" s="30">
        <v>199917</v>
      </c>
      <c r="I37" s="30">
        <v>199917</v>
      </c>
      <c r="J37" s="30">
        <v>199917</v>
      </c>
      <c r="K37" s="30">
        <v>199917</v>
      </c>
      <c r="L37" s="30">
        <v>199917</v>
      </c>
      <c r="M37" s="30">
        <v>199917</v>
      </c>
      <c r="N37" s="30">
        <v>199913</v>
      </c>
      <c r="O37" s="30">
        <f t="shared" si="0"/>
        <v>2399000</v>
      </c>
      <c r="P37" s="37"/>
      <c r="Q37" s="37"/>
    </row>
    <row r="38" spans="1:17">
      <c r="A38" s="51" t="s">
        <v>362</v>
      </c>
      <c r="B38" s="30" t="s">
        <v>361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>
        <f t="shared" si="0"/>
        <v>0</v>
      </c>
      <c r="P38" s="37"/>
      <c r="Q38" s="37"/>
    </row>
    <row r="39" spans="1:17">
      <c r="A39" s="21" t="s">
        <v>360</v>
      </c>
      <c r="B39" s="30" t="s">
        <v>359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>
        <f t="shared" si="0"/>
        <v>0</v>
      </c>
      <c r="P39" s="37"/>
      <c r="Q39" s="37"/>
    </row>
    <row r="40" spans="1:17">
      <c r="A40" s="10" t="s">
        <v>358</v>
      </c>
      <c r="B40" s="30" t="s">
        <v>357</v>
      </c>
      <c r="C40" s="30">
        <v>137917</v>
      </c>
      <c r="D40" s="30">
        <v>137917</v>
      </c>
      <c r="E40" s="30">
        <v>137917</v>
      </c>
      <c r="F40" s="30">
        <v>137917</v>
      </c>
      <c r="G40" s="30">
        <v>137917</v>
      </c>
      <c r="H40" s="30">
        <v>137917</v>
      </c>
      <c r="I40" s="30">
        <v>137917</v>
      </c>
      <c r="J40" s="30">
        <v>137917</v>
      </c>
      <c r="K40" s="30">
        <v>137917</v>
      </c>
      <c r="L40" s="30">
        <v>137917</v>
      </c>
      <c r="M40" s="30">
        <v>137917</v>
      </c>
      <c r="N40" s="30">
        <v>137913</v>
      </c>
      <c r="O40" s="30">
        <f t="shared" si="0"/>
        <v>1655000</v>
      </c>
      <c r="P40" s="37"/>
      <c r="Q40" s="37"/>
    </row>
    <row r="41" spans="1:17">
      <c r="A41" s="7" t="s">
        <v>270</v>
      </c>
      <c r="B41" s="50" t="s">
        <v>269</v>
      </c>
      <c r="C41" s="50">
        <f t="shared" ref="C41:N41" si="6">SUM(C34:C40)</f>
        <v>738251</v>
      </c>
      <c r="D41" s="50">
        <f t="shared" si="6"/>
        <v>738251</v>
      </c>
      <c r="E41" s="50">
        <f t="shared" si="6"/>
        <v>738251</v>
      </c>
      <c r="F41" s="50">
        <f t="shared" si="6"/>
        <v>738251</v>
      </c>
      <c r="G41" s="50">
        <f t="shared" si="6"/>
        <v>1698251</v>
      </c>
      <c r="H41" s="50">
        <f t="shared" si="6"/>
        <v>738251</v>
      </c>
      <c r="I41" s="50">
        <f t="shared" si="6"/>
        <v>738251</v>
      </c>
      <c r="J41" s="50">
        <f t="shared" si="6"/>
        <v>738251</v>
      </c>
      <c r="K41" s="50">
        <f t="shared" si="6"/>
        <v>738251</v>
      </c>
      <c r="L41" s="50">
        <f t="shared" si="6"/>
        <v>738251</v>
      </c>
      <c r="M41" s="50">
        <f t="shared" si="6"/>
        <v>738251</v>
      </c>
      <c r="N41" s="50">
        <f t="shared" si="6"/>
        <v>738239</v>
      </c>
      <c r="O41" s="50">
        <f t="shared" si="0"/>
        <v>9819000</v>
      </c>
      <c r="P41" s="37"/>
      <c r="Q41" s="37"/>
    </row>
    <row r="42" spans="1:17">
      <c r="A42" s="10" t="s">
        <v>356</v>
      </c>
      <c r="B42" s="30" t="s">
        <v>355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>
        <f t="shared" si="0"/>
        <v>0</v>
      </c>
      <c r="P42" s="37"/>
      <c r="Q42" s="37"/>
    </row>
    <row r="43" spans="1:17">
      <c r="A43" s="10" t="s">
        <v>354</v>
      </c>
      <c r="B43" s="30" t="s">
        <v>353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>
        <f t="shared" si="0"/>
        <v>0</v>
      </c>
      <c r="P43" s="37"/>
      <c r="Q43" s="37"/>
    </row>
    <row r="44" spans="1:17">
      <c r="A44" s="7" t="s">
        <v>268</v>
      </c>
      <c r="B44" s="50" t="s">
        <v>267</v>
      </c>
      <c r="C44" s="50">
        <f t="shared" ref="C44:N44" si="7">SUM(C42:C43)</f>
        <v>0</v>
      </c>
      <c r="D44" s="50">
        <f t="shared" si="7"/>
        <v>0</v>
      </c>
      <c r="E44" s="50">
        <f t="shared" si="7"/>
        <v>0</v>
      </c>
      <c r="F44" s="50">
        <f t="shared" si="7"/>
        <v>0</v>
      </c>
      <c r="G44" s="50">
        <f t="shared" si="7"/>
        <v>0</v>
      </c>
      <c r="H44" s="50">
        <f t="shared" si="7"/>
        <v>0</v>
      </c>
      <c r="I44" s="50">
        <f t="shared" si="7"/>
        <v>0</v>
      </c>
      <c r="J44" s="50">
        <f t="shared" si="7"/>
        <v>0</v>
      </c>
      <c r="K44" s="50">
        <f t="shared" si="7"/>
        <v>0</v>
      </c>
      <c r="L44" s="50">
        <f t="shared" si="7"/>
        <v>0</v>
      </c>
      <c r="M44" s="50">
        <f t="shared" si="7"/>
        <v>0</v>
      </c>
      <c r="N44" s="50">
        <f t="shared" si="7"/>
        <v>0</v>
      </c>
      <c r="O44" s="50">
        <f t="shared" si="0"/>
        <v>0</v>
      </c>
      <c r="P44" s="37"/>
      <c r="Q44" s="37"/>
    </row>
    <row r="45" spans="1:17">
      <c r="A45" s="10" t="s">
        <v>352</v>
      </c>
      <c r="B45" s="30" t="s">
        <v>351</v>
      </c>
      <c r="C45" s="30">
        <v>241083</v>
      </c>
      <c r="D45" s="30">
        <v>241083</v>
      </c>
      <c r="E45" s="30">
        <v>241083</v>
      </c>
      <c r="F45" s="30">
        <v>241083</v>
      </c>
      <c r="G45" s="30">
        <v>241083</v>
      </c>
      <c r="H45" s="30">
        <v>241083</v>
      </c>
      <c r="I45" s="30">
        <v>241083</v>
      </c>
      <c r="J45" s="30">
        <v>241083</v>
      </c>
      <c r="K45" s="30">
        <v>241083</v>
      </c>
      <c r="L45" s="30">
        <v>241083</v>
      </c>
      <c r="M45" s="30">
        <v>241083</v>
      </c>
      <c r="N45" s="30">
        <v>241087</v>
      </c>
      <c r="O45" s="30">
        <f t="shared" si="0"/>
        <v>2893000</v>
      </c>
      <c r="P45" s="37"/>
      <c r="Q45" s="37"/>
    </row>
    <row r="46" spans="1:17">
      <c r="A46" s="10" t="s">
        <v>350</v>
      </c>
      <c r="B46" s="30" t="s">
        <v>349</v>
      </c>
      <c r="C46" s="30">
        <v>13287</v>
      </c>
      <c r="D46" s="30">
        <v>13287</v>
      </c>
      <c r="E46" s="30">
        <v>13287</v>
      </c>
      <c r="F46" s="30">
        <v>13287</v>
      </c>
      <c r="G46" s="30">
        <v>13287</v>
      </c>
      <c r="H46" s="30">
        <v>13287</v>
      </c>
      <c r="I46" s="30">
        <v>13287</v>
      </c>
      <c r="J46" s="30">
        <v>13287</v>
      </c>
      <c r="K46" s="30">
        <v>13287</v>
      </c>
      <c r="L46" s="30">
        <v>13287</v>
      </c>
      <c r="M46" s="30">
        <v>13287</v>
      </c>
      <c r="N46" s="30">
        <v>13291</v>
      </c>
      <c r="O46" s="30">
        <f t="shared" si="0"/>
        <v>159448</v>
      </c>
      <c r="P46" s="37"/>
      <c r="Q46" s="37"/>
    </row>
    <row r="47" spans="1:17">
      <c r="A47" s="10" t="s">
        <v>348</v>
      </c>
      <c r="B47" s="30" t="s">
        <v>347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>
        <f t="shared" si="0"/>
        <v>0</v>
      </c>
      <c r="P47" s="37"/>
      <c r="Q47" s="37"/>
    </row>
    <row r="48" spans="1:17">
      <c r="A48" s="10" t="s">
        <v>346</v>
      </c>
      <c r="B48" s="30" t="s">
        <v>345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>
        <f t="shared" si="0"/>
        <v>0</v>
      </c>
      <c r="P48" s="37"/>
      <c r="Q48" s="37"/>
    </row>
    <row r="49" spans="1:17">
      <c r="A49" s="10" t="s">
        <v>344</v>
      </c>
      <c r="B49" s="30" t="s">
        <v>343</v>
      </c>
      <c r="C49" s="30">
        <v>83334</v>
      </c>
      <c r="D49" s="30">
        <v>83334</v>
      </c>
      <c r="E49" s="30">
        <v>83334</v>
      </c>
      <c r="F49" s="30">
        <v>83334</v>
      </c>
      <c r="G49" s="30">
        <v>83334</v>
      </c>
      <c r="H49" s="30">
        <v>83334</v>
      </c>
      <c r="I49" s="30">
        <v>83334</v>
      </c>
      <c r="J49" s="30">
        <v>83334</v>
      </c>
      <c r="K49" s="30">
        <v>83334</v>
      </c>
      <c r="L49" s="30">
        <v>83334</v>
      </c>
      <c r="M49" s="30">
        <v>83334</v>
      </c>
      <c r="N49" s="30">
        <v>83326</v>
      </c>
      <c r="O49" s="30">
        <f t="shared" si="0"/>
        <v>1000000</v>
      </c>
      <c r="P49" s="37"/>
      <c r="Q49" s="37"/>
    </row>
    <row r="50" spans="1:17">
      <c r="A50" s="7" t="s">
        <v>266</v>
      </c>
      <c r="B50" s="50" t="s">
        <v>265</v>
      </c>
      <c r="C50" s="50">
        <f t="shared" ref="C50:N50" si="8">SUM(C45:C49)</f>
        <v>337704</v>
      </c>
      <c r="D50" s="50">
        <f t="shared" si="8"/>
        <v>337704</v>
      </c>
      <c r="E50" s="50">
        <f t="shared" si="8"/>
        <v>337704</v>
      </c>
      <c r="F50" s="50">
        <f t="shared" si="8"/>
        <v>337704</v>
      </c>
      <c r="G50" s="50">
        <f t="shared" si="8"/>
        <v>337704</v>
      </c>
      <c r="H50" s="50">
        <f t="shared" si="8"/>
        <v>337704</v>
      </c>
      <c r="I50" s="50">
        <f t="shared" si="8"/>
        <v>337704</v>
      </c>
      <c r="J50" s="50">
        <f t="shared" si="8"/>
        <v>337704</v>
      </c>
      <c r="K50" s="50">
        <f t="shared" si="8"/>
        <v>337704</v>
      </c>
      <c r="L50" s="50">
        <f t="shared" si="8"/>
        <v>337704</v>
      </c>
      <c r="M50" s="50">
        <f t="shared" si="8"/>
        <v>337704</v>
      </c>
      <c r="N50" s="50">
        <f t="shared" si="8"/>
        <v>337704</v>
      </c>
      <c r="O50" s="50">
        <f t="shared" si="0"/>
        <v>4052448</v>
      </c>
      <c r="P50" s="37"/>
      <c r="Q50" s="37"/>
    </row>
    <row r="51" spans="1:17" ht="15.75">
      <c r="A51" s="20" t="s">
        <v>264</v>
      </c>
      <c r="B51" s="29" t="s">
        <v>263</v>
      </c>
      <c r="C51" s="106">
        <f t="shared" ref="C51:N51" si="9">C30+C33+C41+C44+C50</f>
        <v>1413706</v>
      </c>
      <c r="D51" s="106">
        <f t="shared" si="9"/>
        <v>1401706</v>
      </c>
      <c r="E51" s="106">
        <f t="shared" si="9"/>
        <v>1401706</v>
      </c>
      <c r="F51" s="106">
        <f t="shared" si="9"/>
        <v>1401706</v>
      </c>
      <c r="G51" s="106">
        <f t="shared" si="9"/>
        <v>2361706</v>
      </c>
      <c r="H51" s="106">
        <f t="shared" si="9"/>
        <v>1401706</v>
      </c>
      <c r="I51" s="106">
        <f t="shared" si="9"/>
        <v>1401706</v>
      </c>
      <c r="J51" s="106">
        <f t="shared" si="9"/>
        <v>1401706</v>
      </c>
      <c r="K51" s="106">
        <f t="shared" si="9"/>
        <v>1401706</v>
      </c>
      <c r="L51" s="106">
        <f t="shared" si="9"/>
        <v>1401706</v>
      </c>
      <c r="M51" s="106">
        <f t="shared" si="9"/>
        <v>1401706</v>
      </c>
      <c r="N51" s="106">
        <f t="shared" si="9"/>
        <v>1401682</v>
      </c>
      <c r="O51" s="106">
        <f t="shared" si="0"/>
        <v>17792448</v>
      </c>
      <c r="P51" s="37"/>
      <c r="Q51" s="37"/>
    </row>
    <row r="52" spans="1:17">
      <c r="A52" s="12" t="s">
        <v>262</v>
      </c>
      <c r="B52" s="30" t="s">
        <v>261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>
        <f t="shared" si="0"/>
        <v>0</v>
      </c>
      <c r="P52" s="37"/>
      <c r="Q52" s="37"/>
    </row>
    <row r="53" spans="1:17">
      <c r="A53" s="12" t="s">
        <v>260</v>
      </c>
      <c r="B53" s="30" t="s">
        <v>259</v>
      </c>
      <c r="C53" s="30"/>
      <c r="D53" s="30"/>
      <c r="E53" s="30"/>
      <c r="F53" s="30"/>
      <c r="G53" s="30"/>
      <c r="H53" s="30"/>
      <c r="I53" s="30"/>
      <c r="J53" s="30">
        <v>250000</v>
      </c>
      <c r="K53" s="30"/>
      <c r="L53" s="30"/>
      <c r="M53" s="30">
        <v>250000</v>
      </c>
      <c r="N53" s="30"/>
      <c r="O53" s="30">
        <f t="shared" si="0"/>
        <v>500000</v>
      </c>
      <c r="P53" s="37"/>
      <c r="Q53" s="37"/>
    </row>
    <row r="54" spans="1:17">
      <c r="A54" s="34" t="s">
        <v>258</v>
      </c>
      <c r="B54" s="30" t="s">
        <v>257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>
        <f t="shared" si="0"/>
        <v>0</v>
      </c>
      <c r="P54" s="37"/>
      <c r="Q54" s="37"/>
    </row>
    <row r="55" spans="1:17">
      <c r="A55" s="34" t="s">
        <v>256</v>
      </c>
      <c r="B55" s="30" t="s">
        <v>255</v>
      </c>
      <c r="C55" s="30">
        <v>23600</v>
      </c>
      <c r="D55" s="30">
        <v>23600</v>
      </c>
      <c r="E55" s="30">
        <v>23600</v>
      </c>
      <c r="F55" s="30">
        <v>23600</v>
      </c>
      <c r="G55" s="30">
        <v>23600</v>
      </c>
      <c r="H55" s="30">
        <v>23600</v>
      </c>
      <c r="I55" s="30">
        <v>23600</v>
      </c>
      <c r="J55" s="30">
        <v>23600</v>
      </c>
      <c r="K55" s="30">
        <v>23600</v>
      </c>
      <c r="L55" s="30">
        <v>23600</v>
      </c>
      <c r="M55" s="30">
        <v>23600</v>
      </c>
      <c r="N55" s="30">
        <v>23600</v>
      </c>
      <c r="O55" s="30">
        <f t="shared" si="0"/>
        <v>283200</v>
      </c>
      <c r="P55" s="37"/>
      <c r="Q55" s="37"/>
    </row>
    <row r="56" spans="1:17">
      <c r="A56" s="34" t="s">
        <v>254</v>
      </c>
      <c r="B56" s="30" t="s">
        <v>253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f t="shared" si="0"/>
        <v>0</v>
      </c>
      <c r="P56" s="37"/>
      <c r="Q56" s="37"/>
    </row>
    <row r="57" spans="1:17">
      <c r="A57" s="12" t="s">
        <v>252</v>
      </c>
      <c r="B57" s="30" t="s">
        <v>251</v>
      </c>
      <c r="C57" s="30">
        <v>15000</v>
      </c>
      <c r="D57" s="30">
        <v>15000</v>
      </c>
      <c r="E57" s="30">
        <v>15000</v>
      </c>
      <c r="F57" s="30">
        <v>15000</v>
      </c>
      <c r="G57" s="30">
        <v>15000</v>
      </c>
      <c r="H57" s="30">
        <v>15000</v>
      </c>
      <c r="I57" s="30">
        <v>15000</v>
      </c>
      <c r="J57" s="30">
        <v>15000</v>
      </c>
      <c r="K57" s="30">
        <v>15000</v>
      </c>
      <c r="L57" s="30">
        <v>15000</v>
      </c>
      <c r="M57" s="30">
        <v>15000</v>
      </c>
      <c r="N57" s="30">
        <v>15000</v>
      </c>
      <c r="O57" s="30">
        <f t="shared" si="0"/>
        <v>180000</v>
      </c>
      <c r="P57" s="37"/>
      <c r="Q57" s="37"/>
    </row>
    <row r="58" spans="1:17">
      <c r="A58" s="12" t="s">
        <v>250</v>
      </c>
      <c r="B58" s="30" t="s">
        <v>249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>
        <f t="shared" si="0"/>
        <v>0</v>
      </c>
      <c r="P58" s="37"/>
      <c r="Q58" s="37"/>
    </row>
    <row r="59" spans="1:17">
      <c r="A59" s="12" t="s">
        <v>248</v>
      </c>
      <c r="B59" s="30" t="s">
        <v>247</v>
      </c>
      <c r="C59" s="30">
        <v>19167</v>
      </c>
      <c r="D59" s="30">
        <v>19167</v>
      </c>
      <c r="E59" s="30">
        <v>19167</v>
      </c>
      <c r="F59" s="30">
        <v>19167</v>
      </c>
      <c r="G59" s="30">
        <v>19167</v>
      </c>
      <c r="H59" s="30">
        <v>19167</v>
      </c>
      <c r="I59" s="30">
        <v>19167</v>
      </c>
      <c r="J59" s="30">
        <v>19167</v>
      </c>
      <c r="K59" s="30">
        <v>19167</v>
      </c>
      <c r="L59" s="30">
        <v>19167</v>
      </c>
      <c r="M59" s="30">
        <v>19167</v>
      </c>
      <c r="N59" s="30">
        <v>19163</v>
      </c>
      <c r="O59" s="30">
        <f t="shared" si="0"/>
        <v>230000</v>
      </c>
      <c r="P59" s="37"/>
      <c r="Q59" s="37"/>
    </row>
    <row r="60" spans="1:17">
      <c r="A60" s="22" t="s">
        <v>246</v>
      </c>
      <c r="B60" s="29" t="s">
        <v>245</v>
      </c>
      <c r="C60" s="29">
        <f t="shared" ref="C60:N60" si="10">SUM(C52:C59)</f>
        <v>57767</v>
      </c>
      <c r="D60" s="29">
        <f t="shared" si="10"/>
        <v>57767</v>
      </c>
      <c r="E60" s="29">
        <f t="shared" si="10"/>
        <v>57767</v>
      </c>
      <c r="F60" s="29">
        <f t="shared" si="10"/>
        <v>57767</v>
      </c>
      <c r="G60" s="29">
        <f t="shared" si="10"/>
        <v>57767</v>
      </c>
      <c r="H60" s="29">
        <f t="shared" si="10"/>
        <v>57767</v>
      </c>
      <c r="I60" s="29">
        <f t="shared" si="10"/>
        <v>57767</v>
      </c>
      <c r="J60" s="29">
        <f t="shared" si="10"/>
        <v>307767</v>
      </c>
      <c r="K60" s="29">
        <f t="shared" si="10"/>
        <v>57767</v>
      </c>
      <c r="L60" s="29">
        <f t="shared" si="10"/>
        <v>57767</v>
      </c>
      <c r="M60" s="29">
        <f t="shared" si="10"/>
        <v>307767</v>
      </c>
      <c r="N60" s="29">
        <f t="shared" si="10"/>
        <v>57763</v>
      </c>
      <c r="O60" s="29">
        <f t="shared" si="0"/>
        <v>1193200</v>
      </c>
      <c r="P60" s="37"/>
      <c r="Q60" s="37"/>
    </row>
    <row r="61" spans="1:17">
      <c r="A61" s="33" t="s">
        <v>244</v>
      </c>
      <c r="B61" s="30" t="s">
        <v>243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>
        <f t="shared" si="0"/>
        <v>0</v>
      </c>
      <c r="P61" s="37"/>
      <c r="Q61" s="37"/>
    </row>
    <row r="62" spans="1:17">
      <c r="A62" s="33" t="s">
        <v>242</v>
      </c>
      <c r="B62" s="30" t="s">
        <v>241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>
        <f t="shared" si="0"/>
        <v>0</v>
      </c>
      <c r="P62" s="37"/>
      <c r="Q62" s="37"/>
    </row>
    <row r="63" spans="1:17">
      <c r="A63" s="33" t="s">
        <v>240</v>
      </c>
      <c r="B63" s="30" t="s">
        <v>239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>
        <f t="shared" si="0"/>
        <v>0</v>
      </c>
      <c r="P63" s="37"/>
      <c r="Q63" s="37"/>
    </row>
    <row r="64" spans="1:17">
      <c r="A64" s="33" t="s">
        <v>238</v>
      </c>
      <c r="B64" s="30" t="s">
        <v>237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>
        <f t="shared" si="0"/>
        <v>0</v>
      </c>
      <c r="P64" s="37"/>
      <c r="Q64" s="37"/>
    </row>
    <row r="65" spans="1:17">
      <c r="A65" s="33" t="s">
        <v>236</v>
      </c>
      <c r="B65" s="30" t="s">
        <v>235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>
        <f t="shared" si="0"/>
        <v>0</v>
      </c>
      <c r="P65" s="37"/>
      <c r="Q65" s="37"/>
    </row>
    <row r="66" spans="1:17">
      <c r="A66" s="33" t="s">
        <v>234</v>
      </c>
      <c r="B66" s="30" t="s">
        <v>233</v>
      </c>
      <c r="C66" s="30">
        <v>1530834</v>
      </c>
      <c r="D66" s="30">
        <v>1530834</v>
      </c>
      <c r="E66" s="30">
        <v>1530834</v>
      </c>
      <c r="F66" s="30">
        <v>1530834</v>
      </c>
      <c r="G66" s="30">
        <v>1530834</v>
      </c>
      <c r="H66" s="30">
        <v>1530834</v>
      </c>
      <c r="I66" s="30">
        <v>1530834</v>
      </c>
      <c r="J66" s="30">
        <v>1530834</v>
      </c>
      <c r="K66" s="30">
        <v>1530834</v>
      </c>
      <c r="L66" s="30">
        <v>1530834</v>
      </c>
      <c r="M66" s="30">
        <v>1530834</v>
      </c>
      <c r="N66" s="30">
        <v>1530826</v>
      </c>
      <c r="O66" s="30">
        <f t="shared" si="0"/>
        <v>18370000</v>
      </c>
      <c r="P66" s="37"/>
      <c r="Q66" s="37"/>
    </row>
    <row r="67" spans="1:17">
      <c r="A67" s="33" t="s">
        <v>232</v>
      </c>
      <c r="B67" s="30" t="s">
        <v>231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>
        <f t="shared" si="0"/>
        <v>0</v>
      </c>
      <c r="P67" s="37"/>
      <c r="Q67" s="37"/>
    </row>
    <row r="68" spans="1:17">
      <c r="A68" s="33" t="s">
        <v>230</v>
      </c>
      <c r="B68" s="30" t="s">
        <v>229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>
        <f t="shared" si="0"/>
        <v>0</v>
      </c>
      <c r="P68" s="37"/>
      <c r="Q68" s="37"/>
    </row>
    <row r="69" spans="1:17">
      <c r="A69" s="33" t="s">
        <v>228</v>
      </c>
      <c r="B69" s="30" t="s">
        <v>227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>
        <f t="shared" si="0"/>
        <v>0</v>
      </c>
      <c r="P69" s="37"/>
      <c r="Q69" s="37"/>
    </row>
    <row r="70" spans="1:17">
      <c r="A70" s="32" t="s">
        <v>226</v>
      </c>
      <c r="B70" s="30" t="s">
        <v>225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>
        <f t="shared" si="0"/>
        <v>0</v>
      </c>
      <c r="P70" s="37"/>
      <c r="Q70" s="37"/>
    </row>
    <row r="71" spans="1:17">
      <c r="A71" s="33" t="s">
        <v>224</v>
      </c>
      <c r="B71" s="30" t="s">
        <v>223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>
        <f t="shared" ref="O71:O134" si="11">SUM(C71:N71)</f>
        <v>0</v>
      </c>
      <c r="P71" s="37"/>
      <c r="Q71" s="37"/>
    </row>
    <row r="72" spans="1:17">
      <c r="A72" s="32" t="s">
        <v>222</v>
      </c>
      <c r="B72" s="30" t="s">
        <v>285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>
        <f t="shared" si="11"/>
        <v>0</v>
      </c>
      <c r="P72" s="37"/>
      <c r="Q72" s="37"/>
    </row>
    <row r="73" spans="1:17">
      <c r="A73" s="32" t="s">
        <v>221</v>
      </c>
      <c r="B73" s="30" t="s">
        <v>285</v>
      </c>
      <c r="C73" s="30">
        <v>14791993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>
        <f t="shared" si="11"/>
        <v>14791993</v>
      </c>
      <c r="P73" s="37"/>
      <c r="Q73" s="37"/>
    </row>
    <row r="74" spans="1:17">
      <c r="A74" s="22" t="s">
        <v>219</v>
      </c>
      <c r="B74" s="29" t="s">
        <v>218</v>
      </c>
      <c r="C74" s="50">
        <f t="shared" ref="C74:N74" si="12">SUM(C61:C73)</f>
        <v>16322827</v>
      </c>
      <c r="D74" s="50">
        <f t="shared" si="12"/>
        <v>1530834</v>
      </c>
      <c r="E74" s="50">
        <f t="shared" si="12"/>
        <v>1530834</v>
      </c>
      <c r="F74" s="50">
        <f t="shared" si="12"/>
        <v>1530834</v>
      </c>
      <c r="G74" s="50">
        <f t="shared" si="12"/>
        <v>1530834</v>
      </c>
      <c r="H74" s="50">
        <f t="shared" si="12"/>
        <v>1530834</v>
      </c>
      <c r="I74" s="50">
        <f t="shared" si="12"/>
        <v>1530834</v>
      </c>
      <c r="J74" s="50">
        <f t="shared" si="12"/>
        <v>1530834</v>
      </c>
      <c r="K74" s="50">
        <f t="shared" si="12"/>
        <v>1530834</v>
      </c>
      <c r="L74" s="50">
        <f t="shared" si="12"/>
        <v>1530834</v>
      </c>
      <c r="M74" s="50">
        <f t="shared" si="12"/>
        <v>1530834</v>
      </c>
      <c r="N74" s="50">
        <f t="shared" si="12"/>
        <v>1530826</v>
      </c>
      <c r="O74" s="50">
        <f t="shared" si="11"/>
        <v>33161993</v>
      </c>
      <c r="P74" s="37"/>
      <c r="Q74" s="37"/>
    </row>
    <row r="75" spans="1:17" ht="15.75">
      <c r="A75" s="18" t="s">
        <v>217</v>
      </c>
      <c r="B75" s="49"/>
      <c r="C75" s="107">
        <f t="shared" ref="C75:N75" si="13">C25+C26+C51+C60+C74</f>
        <v>19257721</v>
      </c>
      <c r="D75" s="107">
        <f t="shared" si="13"/>
        <v>4453728</v>
      </c>
      <c r="E75" s="107">
        <f t="shared" si="13"/>
        <v>4453728</v>
      </c>
      <c r="F75" s="107">
        <f t="shared" si="13"/>
        <v>4453728</v>
      </c>
      <c r="G75" s="107">
        <f t="shared" si="13"/>
        <v>5413728</v>
      </c>
      <c r="H75" s="107">
        <f t="shared" si="13"/>
        <v>4453728</v>
      </c>
      <c r="I75" s="107">
        <f t="shared" si="13"/>
        <v>4453728</v>
      </c>
      <c r="J75" s="107">
        <f t="shared" si="13"/>
        <v>4703728</v>
      </c>
      <c r="K75" s="107">
        <f t="shared" si="13"/>
        <v>4453728</v>
      </c>
      <c r="L75" s="107">
        <f t="shared" si="13"/>
        <v>4453728</v>
      </c>
      <c r="M75" s="107">
        <f t="shared" si="13"/>
        <v>4703728</v>
      </c>
      <c r="N75" s="107">
        <f t="shared" si="13"/>
        <v>4453688</v>
      </c>
      <c r="O75" s="107">
        <f t="shared" si="11"/>
        <v>69708689</v>
      </c>
      <c r="P75" s="37"/>
      <c r="Q75" s="37"/>
    </row>
    <row r="76" spans="1:17">
      <c r="A76" s="31" t="s">
        <v>216</v>
      </c>
      <c r="B76" s="30" t="s">
        <v>215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>
        <f t="shared" si="11"/>
        <v>0</v>
      </c>
      <c r="P76" s="37"/>
      <c r="Q76" s="37"/>
    </row>
    <row r="77" spans="1:17">
      <c r="A77" s="31" t="s">
        <v>214</v>
      </c>
      <c r="B77" s="30" t="s">
        <v>213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>
        <f t="shared" si="11"/>
        <v>0</v>
      </c>
      <c r="P77" s="37"/>
      <c r="Q77" s="37"/>
    </row>
    <row r="78" spans="1:17">
      <c r="A78" s="31" t="s">
        <v>212</v>
      </c>
      <c r="B78" s="30" t="s">
        <v>211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>
        <f t="shared" si="11"/>
        <v>0</v>
      </c>
      <c r="P78" s="37"/>
      <c r="Q78" s="37"/>
    </row>
    <row r="79" spans="1:17">
      <c r="A79" s="31" t="s">
        <v>210</v>
      </c>
      <c r="B79" s="30" t="s">
        <v>209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>
        <f t="shared" si="11"/>
        <v>0</v>
      </c>
      <c r="P79" s="37"/>
      <c r="Q79" s="37"/>
    </row>
    <row r="80" spans="1:17">
      <c r="A80" s="21" t="s">
        <v>208</v>
      </c>
      <c r="B80" s="30" t="s">
        <v>207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>
        <f t="shared" si="11"/>
        <v>0</v>
      </c>
      <c r="P80" s="37"/>
      <c r="Q80" s="37"/>
    </row>
    <row r="81" spans="1:17">
      <c r="A81" s="21" t="s">
        <v>206</v>
      </c>
      <c r="B81" s="30" t="s">
        <v>205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>
        <f t="shared" si="11"/>
        <v>0</v>
      </c>
      <c r="P81" s="37"/>
      <c r="Q81" s="37"/>
    </row>
    <row r="82" spans="1:17">
      <c r="A82" s="21" t="s">
        <v>204</v>
      </c>
      <c r="B82" s="30" t="s">
        <v>203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>
        <f t="shared" si="11"/>
        <v>0</v>
      </c>
      <c r="P82" s="37"/>
      <c r="Q82" s="37"/>
    </row>
    <row r="83" spans="1:17">
      <c r="A83" s="19" t="s">
        <v>202</v>
      </c>
      <c r="B83" s="29" t="s">
        <v>201</v>
      </c>
      <c r="C83" s="29"/>
      <c r="D83" s="29"/>
      <c r="E83" s="29"/>
      <c r="F83" s="50">
        <f>SUM(F79:F82)</f>
        <v>0</v>
      </c>
      <c r="G83" s="29"/>
      <c r="H83" s="29"/>
      <c r="I83" s="29"/>
      <c r="J83" s="29"/>
      <c r="K83" s="29"/>
      <c r="L83" s="29"/>
      <c r="M83" s="29"/>
      <c r="N83" s="29"/>
      <c r="O83" s="29">
        <f t="shared" si="11"/>
        <v>0</v>
      </c>
      <c r="P83" s="37"/>
      <c r="Q83" s="37"/>
    </row>
    <row r="84" spans="1:17">
      <c r="A84" s="12" t="s">
        <v>200</v>
      </c>
      <c r="B84" s="30" t="s">
        <v>199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9">
        <f t="shared" si="11"/>
        <v>0</v>
      </c>
      <c r="P84" s="37"/>
      <c r="Q84" s="37"/>
    </row>
    <row r="85" spans="1:17">
      <c r="A85" s="12" t="s">
        <v>198</v>
      </c>
      <c r="B85" s="30" t="s">
        <v>197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9">
        <f t="shared" si="11"/>
        <v>0</v>
      </c>
      <c r="P85" s="37"/>
      <c r="Q85" s="37"/>
    </row>
    <row r="86" spans="1:17">
      <c r="A86" s="12" t="s">
        <v>196</v>
      </c>
      <c r="B86" s="30" t="s">
        <v>195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9">
        <f t="shared" si="11"/>
        <v>0</v>
      </c>
      <c r="P86" s="37"/>
      <c r="Q86" s="37"/>
    </row>
    <row r="87" spans="1:17">
      <c r="A87" s="12" t="s">
        <v>194</v>
      </c>
      <c r="B87" s="30" t="s">
        <v>193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9">
        <f t="shared" si="11"/>
        <v>0</v>
      </c>
      <c r="P87" s="37"/>
      <c r="Q87" s="37"/>
    </row>
    <row r="88" spans="1:17">
      <c r="A88" s="22" t="s">
        <v>192</v>
      </c>
      <c r="B88" s="29" t="s">
        <v>191</v>
      </c>
      <c r="C88" s="29"/>
      <c r="D88" s="29"/>
      <c r="E88" s="29"/>
      <c r="F88" s="95">
        <f>SUM(F84:F87)</f>
        <v>0</v>
      </c>
      <c r="G88" s="29"/>
      <c r="H88" s="29"/>
      <c r="I88" s="29"/>
      <c r="J88" s="29"/>
      <c r="K88" s="29"/>
      <c r="L88" s="29"/>
      <c r="M88" s="29"/>
      <c r="N88" s="29"/>
      <c r="O88" s="29">
        <f t="shared" si="11"/>
        <v>0</v>
      </c>
      <c r="P88" s="37"/>
      <c r="Q88" s="37"/>
    </row>
    <row r="89" spans="1:17" ht="30">
      <c r="A89" s="12" t="s">
        <v>190</v>
      </c>
      <c r="B89" s="30" t="s">
        <v>189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9">
        <f t="shared" si="11"/>
        <v>0</v>
      </c>
      <c r="P89" s="37"/>
      <c r="Q89" s="37"/>
    </row>
    <row r="90" spans="1:17" ht="30">
      <c r="A90" s="12" t="s">
        <v>188</v>
      </c>
      <c r="B90" s="30" t="s">
        <v>187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9">
        <f t="shared" si="11"/>
        <v>0</v>
      </c>
      <c r="P90" s="37"/>
      <c r="Q90" s="37"/>
    </row>
    <row r="91" spans="1:17" ht="30">
      <c r="A91" s="12" t="s">
        <v>186</v>
      </c>
      <c r="B91" s="30" t="s">
        <v>185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9">
        <f t="shared" si="11"/>
        <v>0</v>
      </c>
      <c r="P91" s="37"/>
      <c r="Q91" s="37"/>
    </row>
    <row r="92" spans="1:17">
      <c r="A92" s="12" t="s">
        <v>184</v>
      </c>
      <c r="B92" s="30" t="s">
        <v>183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9">
        <f t="shared" si="11"/>
        <v>0</v>
      </c>
      <c r="P92" s="37"/>
      <c r="Q92" s="37"/>
    </row>
    <row r="93" spans="1:17" ht="30">
      <c r="A93" s="12" t="s">
        <v>182</v>
      </c>
      <c r="B93" s="30" t="s">
        <v>181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9">
        <f t="shared" si="11"/>
        <v>0</v>
      </c>
      <c r="P93" s="37"/>
      <c r="Q93" s="37"/>
    </row>
    <row r="94" spans="1:17" ht="30">
      <c r="A94" s="12" t="s">
        <v>180</v>
      </c>
      <c r="B94" s="30" t="s">
        <v>179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9">
        <f t="shared" si="11"/>
        <v>0</v>
      </c>
      <c r="P94" s="37"/>
      <c r="Q94" s="37"/>
    </row>
    <row r="95" spans="1:17">
      <c r="A95" s="12" t="s">
        <v>178</v>
      </c>
      <c r="B95" s="30" t="s">
        <v>177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9">
        <f t="shared" si="11"/>
        <v>0</v>
      </c>
      <c r="P95" s="37"/>
      <c r="Q95" s="37"/>
    </row>
    <row r="96" spans="1:17">
      <c r="A96" s="12" t="s">
        <v>176</v>
      </c>
      <c r="B96" s="30" t="s">
        <v>175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9">
        <f t="shared" si="11"/>
        <v>0</v>
      </c>
      <c r="P96" s="37"/>
      <c r="Q96" s="37"/>
    </row>
    <row r="97" spans="1:17">
      <c r="A97" s="22" t="s">
        <v>174</v>
      </c>
      <c r="B97" s="29" t="s">
        <v>173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>
        <f t="shared" si="11"/>
        <v>0</v>
      </c>
      <c r="P97" s="37"/>
      <c r="Q97" s="37"/>
    </row>
    <row r="98" spans="1:17" ht="15.75">
      <c r="A98" s="18" t="s">
        <v>172</v>
      </c>
      <c r="B98" s="49"/>
      <c r="C98" s="98">
        <f t="shared" ref="C98:N98" si="14">C83+C88+C97</f>
        <v>0</v>
      </c>
      <c r="D98" s="98">
        <f t="shared" si="14"/>
        <v>0</v>
      </c>
      <c r="E98" s="98">
        <f t="shared" si="14"/>
        <v>0</v>
      </c>
      <c r="F98" s="98">
        <f t="shared" si="14"/>
        <v>0</v>
      </c>
      <c r="G98" s="98">
        <f t="shared" si="14"/>
        <v>0</v>
      </c>
      <c r="H98" s="98">
        <f t="shared" si="14"/>
        <v>0</v>
      </c>
      <c r="I98" s="98">
        <f t="shared" si="14"/>
        <v>0</v>
      </c>
      <c r="J98" s="98">
        <f t="shared" si="14"/>
        <v>0</v>
      </c>
      <c r="K98" s="98">
        <f t="shared" si="14"/>
        <v>0</v>
      </c>
      <c r="L98" s="98">
        <f t="shared" si="14"/>
        <v>0</v>
      </c>
      <c r="M98" s="98">
        <f t="shared" si="14"/>
        <v>0</v>
      </c>
      <c r="N98" s="98">
        <f t="shared" si="14"/>
        <v>0</v>
      </c>
      <c r="O98" s="98">
        <f t="shared" si="11"/>
        <v>0</v>
      </c>
      <c r="P98" s="37"/>
      <c r="Q98" s="37"/>
    </row>
    <row r="99" spans="1:17" ht="15.75">
      <c r="A99" s="15" t="s">
        <v>171</v>
      </c>
      <c r="B99" s="27" t="s">
        <v>170</v>
      </c>
      <c r="C99" s="27">
        <f t="shared" ref="C99:N99" si="15">C25+C26+C51+C60+C74+C83+C88+C97</f>
        <v>19257721</v>
      </c>
      <c r="D99" s="27">
        <f t="shared" si="15"/>
        <v>4453728</v>
      </c>
      <c r="E99" s="27">
        <f t="shared" si="15"/>
        <v>4453728</v>
      </c>
      <c r="F99" s="27">
        <f t="shared" si="15"/>
        <v>4453728</v>
      </c>
      <c r="G99" s="27">
        <f t="shared" si="15"/>
        <v>5413728</v>
      </c>
      <c r="H99" s="27">
        <f t="shared" si="15"/>
        <v>4453728</v>
      </c>
      <c r="I99" s="27">
        <f t="shared" si="15"/>
        <v>4453728</v>
      </c>
      <c r="J99" s="27">
        <f t="shared" si="15"/>
        <v>4703728</v>
      </c>
      <c r="K99" s="27">
        <f t="shared" si="15"/>
        <v>4453728</v>
      </c>
      <c r="L99" s="27">
        <f t="shared" si="15"/>
        <v>4453728</v>
      </c>
      <c r="M99" s="27">
        <f t="shared" si="15"/>
        <v>4703728</v>
      </c>
      <c r="N99" s="27">
        <f t="shared" si="15"/>
        <v>4453688</v>
      </c>
      <c r="O99" s="27">
        <f t="shared" si="11"/>
        <v>69708689</v>
      </c>
      <c r="P99" s="37"/>
      <c r="Q99" s="37"/>
    </row>
    <row r="100" spans="1:17">
      <c r="A100" s="12" t="s">
        <v>342</v>
      </c>
      <c r="B100" s="10" t="s">
        <v>341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>
        <f t="shared" si="11"/>
        <v>0</v>
      </c>
      <c r="P100" s="37"/>
      <c r="Q100" s="37"/>
    </row>
    <row r="101" spans="1:17">
      <c r="A101" s="12" t="s">
        <v>340</v>
      </c>
      <c r="B101" s="10" t="s">
        <v>339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>
        <f t="shared" si="11"/>
        <v>0</v>
      </c>
      <c r="P101" s="37"/>
      <c r="Q101" s="37"/>
    </row>
    <row r="102" spans="1:17">
      <c r="A102" s="12" t="s">
        <v>338</v>
      </c>
      <c r="B102" s="10" t="s">
        <v>337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>
        <f t="shared" si="11"/>
        <v>0</v>
      </c>
      <c r="P102" s="37"/>
      <c r="Q102" s="37"/>
    </row>
    <row r="103" spans="1:17">
      <c r="A103" s="8" t="s">
        <v>169</v>
      </c>
      <c r="B103" s="7" t="s">
        <v>168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f t="shared" si="11"/>
        <v>0</v>
      </c>
      <c r="P103" s="37"/>
      <c r="Q103" s="37"/>
    </row>
    <row r="104" spans="1:17">
      <c r="A104" s="11" t="s">
        <v>336</v>
      </c>
      <c r="B104" s="10" t="s">
        <v>335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>
        <f t="shared" si="11"/>
        <v>0</v>
      </c>
      <c r="P104" s="37"/>
      <c r="Q104" s="37"/>
    </row>
    <row r="105" spans="1:17">
      <c r="A105" s="11" t="s">
        <v>334</v>
      </c>
      <c r="B105" s="10" t="s">
        <v>333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>
        <f t="shared" si="11"/>
        <v>0</v>
      </c>
      <c r="P105" s="37"/>
      <c r="Q105" s="37"/>
    </row>
    <row r="106" spans="1:17">
      <c r="A106" s="12" t="s">
        <v>332</v>
      </c>
      <c r="B106" s="10" t="s">
        <v>331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>
        <f t="shared" si="11"/>
        <v>0</v>
      </c>
      <c r="P106" s="37"/>
      <c r="Q106" s="37"/>
    </row>
    <row r="107" spans="1:17">
      <c r="A107" s="12" t="s">
        <v>330</v>
      </c>
      <c r="B107" s="10" t="s">
        <v>329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>
        <f t="shared" si="11"/>
        <v>0</v>
      </c>
      <c r="P107" s="37"/>
      <c r="Q107" s="37"/>
    </row>
    <row r="108" spans="1:17">
      <c r="A108" s="9" t="s">
        <v>167</v>
      </c>
      <c r="B108" s="7" t="s">
        <v>166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f t="shared" si="11"/>
        <v>0</v>
      </c>
      <c r="P108" s="37"/>
      <c r="Q108" s="37"/>
    </row>
    <row r="109" spans="1:17">
      <c r="A109" s="11" t="s">
        <v>165</v>
      </c>
      <c r="B109" s="10" t="s">
        <v>164</v>
      </c>
      <c r="C109" s="10">
        <v>944020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>
        <f t="shared" si="11"/>
        <v>944020</v>
      </c>
      <c r="P109" s="37"/>
      <c r="Q109" s="37"/>
    </row>
    <row r="110" spans="1:17">
      <c r="A110" s="11" t="s">
        <v>163</v>
      </c>
      <c r="B110" s="10" t="s">
        <v>162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>
        <f t="shared" si="11"/>
        <v>0</v>
      </c>
      <c r="P110" s="37"/>
      <c r="Q110" s="37"/>
    </row>
    <row r="111" spans="1:17">
      <c r="A111" s="9" t="s">
        <v>161</v>
      </c>
      <c r="B111" s="7" t="s">
        <v>160</v>
      </c>
      <c r="C111" s="7">
        <v>1131746</v>
      </c>
      <c r="D111" s="7">
        <v>1131746</v>
      </c>
      <c r="E111" s="7">
        <v>1131746</v>
      </c>
      <c r="F111" s="7">
        <v>1131746</v>
      </c>
      <c r="G111" s="7">
        <v>1131746</v>
      </c>
      <c r="H111" s="7">
        <v>1131746</v>
      </c>
      <c r="I111" s="7">
        <v>1131746</v>
      </c>
      <c r="J111" s="7">
        <v>1131746</v>
      </c>
      <c r="K111" s="7">
        <v>1131746</v>
      </c>
      <c r="L111" s="7">
        <v>1131746</v>
      </c>
      <c r="M111" s="7">
        <v>1131746</v>
      </c>
      <c r="N111" s="7">
        <v>1131744</v>
      </c>
      <c r="O111" s="7">
        <f t="shared" si="11"/>
        <v>13580950</v>
      </c>
      <c r="P111" s="37"/>
      <c r="Q111" s="37"/>
    </row>
    <row r="112" spans="1:17">
      <c r="A112" s="11" t="s">
        <v>159</v>
      </c>
      <c r="B112" s="10" t="s">
        <v>158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>
        <f t="shared" si="11"/>
        <v>0</v>
      </c>
      <c r="P112" s="37"/>
      <c r="Q112" s="37"/>
    </row>
    <row r="113" spans="1:17">
      <c r="A113" s="11" t="s">
        <v>157</v>
      </c>
      <c r="B113" s="10" t="s">
        <v>156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>
        <f t="shared" si="11"/>
        <v>0</v>
      </c>
      <c r="P113" s="37"/>
      <c r="Q113" s="37"/>
    </row>
    <row r="114" spans="1:17">
      <c r="A114" s="11" t="s">
        <v>155</v>
      </c>
      <c r="B114" s="10" t="s">
        <v>154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>
        <f t="shared" si="11"/>
        <v>0</v>
      </c>
      <c r="P114" s="37"/>
      <c r="Q114" s="37"/>
    </row>
    <row r="115" spans="1:17">
      <c r="A115" s="26" t="s">
        <v>153</v>
      </c>
      <c r="B115" s="20" t="s">
        <v>152</v>
      </c>
      <c r="C115" s="96">
        <f t="shared" ref="C115:N115" si="16">C103+C108+C111</f>
        <v>1131746</v>
      </c>
      <c r="D115" s="96">
        <f t="shared" si="16"/>
        <v>1131746</v>
      </c>
      <c r="E115" s="96">
        <f t="shared" si="16"/>
        <v>1131746</v>
      </c>
      <c r="F115" s="96">
        <f t="shared" si="16"/>
        <v>1131746</v>
      </c>
      <c r="G115" s="96">
        <f t="shared" si="16"/>
        <v>1131746</v>
      </c>
      <c r="H115" s="96">
        <f t="shared" si="16"/>
        <v>1131746</v>
      </c>
      <c r="I115" s="96">
        <f t="shared" si="16"/>
        <v>1131746</v>
      </c>
      <c r="J115" s="96">
        <f t="shared" si="16"/>
        <v>1131746</v>
      </c>
      <c r="K115" s="96">
        <f t="shared" si="16"/>
        <v>1131746</v>
      </c>
      <c r="L115" s="96">
        <f t="shared" si="16"/>
        <v>1131746</v>
      </c>
      <c r="M115" s="96">
        <f t="shared" si="16"/>
        <v>1131746</v>
      </c>
      <c r="N115" s="96">
        <f t="shared" si="16"/>
        <v>1131744</v>
      </c>
      <c r="O115" s="20">
        <f t="shared" si="11"/>
        <v>13580950</v>
      </c>
      <c r="P115" s="37"/>
      <c r="Q115" s="37"/>
    </row>
    <row r="116" spans="1:17">
      <c r="A116" s="11" t="s">
        <v>151</v>
      </c>
      <c r="B116" s="10" t="s">
        <v>150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 t="shared" si="11"/>
        <v>0</v>
      </c>
      <c r="P116" s="37"/>
      <c r="Q116" s="37"/>
    </row>
    <row r="117" spans="1:17">
      <c r="A117" s="12" t="s">
        <v>149</v>
      </c>
      <c r="B117" s="10" t="s">
        <v>148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>
        <f t="shared" si="11"/>
        <v>0</v>
      </c>
      <c r="P117" s="37"/>
      <c r="Q117" s="37"/>
    </row>
    <row r="118" spans="1:17">
      <c r="A118" s="11" t="s">
        <v>147</v>
      </c>
      <c r="B118" s="10" t="s">
        <v>146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>
        <f t="shared" si="11"/>
        <v>0</v>
      </c>
      <c r="P118" s="37"/>
      <c r="Q118" s="37"/>
    </row>
    <row r="119" spans="1:17">
      <c r="A119" s="11" t="s">
        <v>145</v>
      </c>
      <c r="B119" s="10" t="s">
        <v>144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>
        <f t="shared" si="11"/>
        <v>0</v>
      </c>
      <c r="P119" s="37"/>
      <c r="Q119" s="37"/>
    </row>
    <row r="120" spans="1:17">
      <c r="A120" s="26" t="s">
        <v>143</v>
      </c>
      <c r="B120" s="20" t="s">
        <v>142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>
        <f t="shared" si="11"/>
        <v>0</v>
      </c>
      <c r="P120" s="37"/>
      <c r="Q120" s="37"/>
    </row>
    <row r="121" spans="1:17">
      <c r="A121" s="12" t="s">
        <v>141</v>
      </c>
      <c r="B121" s="10" t="s">
        <v>140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>
        <f t="shared" si="11"/>
        <v>0</v>
      </c>
      <c r="P121" s="37"/>
      <c r="Q121" s="37"/>
    </row>
    <row r="122" spans="1:17" ht="15.75">
      <c r="A122" s="6" t="s">
        <v>139</v>
      </c>
      <c r="B122" s="5" t="s">
        <v>138</v>
      </c>
      <c r="C122" s="5">
        <f t="shared" ref="C122:N122" si="17">C115+C120</f>
        <v>1131746</v>
      </c>
      <c r="D122" s="5">
        <f t="shared" si="17"/>
        <v>1131746</v>
      </c>
      <c r="E122" s="5">
        <f t="shared" si="17"/>
        <v>1131746</v>
      </c>
      <c r="F122" s="5">
        <f t="shared" si="17"/>
        <v>1131746</v>
      </c>
      <c r="G122" s="5">
        <f t="shared" si="17"/>
        <v>1131746</v>
      </c>
      <c r="H122" s="5">
        <f t="shared" si="17"/>
        <v>1131746</v>
      </c>
      <c r="I122" s="5">
        <f t="shared" si="17"/>
        <v>1131746</v>
      </c>
      <c r="J122" s="5">
        <f t="shared" si="17"/>
        <v>1131746</v>
      </c>
      <c r="K122" s="5">
        <f t="shared" si="17"/>
        <v>1131746</v>
      </c>
      <c r="L122" s="5">
        <f t="shared" si="17"/>
        <v>1131746</v>
      </c>
      <c r="M122" s="5">
        <f t="shared" si="17"/>
        <v>1131746</v>
      </c>
      <c r="N122" s="5">
        <f t="shared" si="17"/>
        <v>1131744</v>
      </c>
      <c r="O122" s="5">
        <f t="shared" si="11"/>
        <v>13580950</v>
      </c>
      <c r="P122" s="37"/>
      <c r="Q122" s="37"/>
    </row>
    <row r="123" spans="1:17" ht="15.75">
      <c r="A123" s="4" t="s">
        <v>137</v>
      </c>
      <c r="B123" s="3"/>
      <c r="C123" s="4">
        <f t="shared" ref="C123:N123" si="18">C99+C122</f>
        <v>20389467</v>
      </c>
      <c r="D123" s="4">
        <f t="shared" si="18"/>
        <v>5585474</v>
      </c>
      <c r="E123" s="4">
        <f t="shared" si="18"/>
        <v>5585474</v>
      </c>
      <c r="F123" s="4">
        <f t="shared" si="18"/>
        <v>5585474</v>
      </c>
      <c r="G123" s="4">
        <f t="shared" si="18"/>
        <v>6545474</v>
      </c>
      <c r="H123" s="4">
        <f t="shared" si="18"/>
        <v>5585474</v>
      </c>
      <c r="I123" s="4">
        <f t="shared" si="18"/>
        <v>5585474</v>
      </c>
      <c r="J123" s="4">
        <f t="shared" si="18"/>
        <v>5835474</v>
      </c>
      <c r="K123" s="4">
        <f t="shared" si="18"/>
        <v>5585474</v>
      </c>
      <c r="L123" s="4">
        <f t="shared" si="18"/>
        <v>5585474</v>
      </c>
      <c r="M123" s="4">
        <f t="shared" si="18"/>
        <v>5835474</v>
      </c>
      <c r="N123" s="4">
        <f t="shared" si="18"/>
        <v>5585432</v>
      </c>
      <c r="O123" s="4">
        <f t="shared" si="11"/>
        <v>83289639</v>
      </c>
      <c r="P123" s="37"/>
      <c r="Q123" s="37"/>
    </row>
    <row r="124" spans="1:17" ht="25.5">
      <c r="A124" s="25" t="s">
        <v>136</v>
      </c>
      <c r="B124" s="24" t="s">
        <v>328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>
        <f t="shared" si="11"/>
        <v>0</v>
      </c>
      <c r="P124" s="37"/>
      <c r="Q124" s="37"/>
    </row>
    <row r="125" spans="1:17">
      <c r="A125" s="36" t="s">
        <v>327</v>
      </c>
      <c r="B125" s="21" t="s">
        <v>326</v>
      </c>
      <c r="C125" s="21">
        <v>888184</v>
      </c>
      <c r="D125" s="21">
        <v>888184</v>
      </c>
      <c r="E125" s="21">
        <v>888184</v>
      </c>
      <c r="F125" s="21">
        <v>888184</v>
      </c>
      <c r="G125" s="21">
        <v>888184</v>
      </c>
      <c r="H125" s="21">
        <v>888184</v>
      </c>
      <c r="I125" s="21">
        <v>888184</v>
      </c>
      <c r="J125" s="21">
        <v>888184</v>
      </c>
      <c r="K125" s="21">
        <v>888184</v>
      </c>
      <c r="L125" s="21">
        <v>888184</v>
      </c>
      <c r="M125" s="21">
        <v>888184</v>
      </c>
      <c r="N125" s="21">
        <v>888182</v>
      </c>
      <c r="O125" s="45">
        <f t="shared" si="11"/>
        <v>10658206</v>
      </c>
      <c r="P125" s="37"/>
      <c r="Q125" s="37"/>
    </row>
    <row r="126" spans="1:17">
      <c r="A126" s="10" t="s">
        <v>325</v>
      </c>
      <c r="B126" s="21" t="s">
        <v>324</v>
      </c>
      <c r="C126" s="21">
        <v>837444</v>
      </c>
      <c r="D126" s="21">
        <v>837444</v>
      </c>
      <c r="E126" s="21">
        <v>837444</v>
      </c>
      <c r="F126" s="21">
        <v>837444</v>
      </c>
      <c r="G126" s="21">
        <v>837444</v>
      </c>
      <c r="H126" s="21">
        <v>837444</v>
      </c>
      <c r="I126" s="21">
        <v>837444</v>
      </c>
      <c r="J126" s="21">
        <v>837444</v>
      </c>
      <c r="K126" s="21">
        <v>837444</v>
      </c>
      <c r="L126" s="21">
        <v>837444</v>
      </c>
      <c r="M126" s="21">
        <v>837443</v>
      </c>
      <c r="N126" s="21">
        <v>837450</v>
      </c>
      <c r="O126" s="45">
        <f t="shared" si="11"/>
        <v>10049333</v>
      </c>
      <c r="P126" s="37"/>
      <c r="Q126" s="37"/>
    </row>
    <row r="127" spans="1:17">
      <c r="A127" s="10" t="s">
        <v>323</v>
      </c>
      <c r="B127" s="21" t="s">
        <v>322</v>
      </c>
      <c r="C127" s="21">
        <v>785045</v>
      </c>
      <c r="D127" s="21">
        <v>785045</v>
      </c>
      <c r="E127" s="21">
        <v>785045</v>
      </c>
      <c r="F127" s="21">
        <v>785045</v>
      </c>
      <c r="G127" s="21">
        <v>785045</v>
      </c>
      <c r="H127" s="21">
        <v>785045</v>
      </c>
      <c r="I127" s="21">
        <v>785045</v>
      </c>
      <c r="J127" s="21">
        <v>785045</v>
      </c>
      <c r="K127" s="21">
        <v>785045</v>
      </c>
      <c r="L127" s="21">
        <v>785045</v>
      </c>
      <c r="M127" s="21">
        <v>785045</v>
      </c>
      <c r="N127" s="21">
        <v>785043</v>
      </c>
      <c r="O127" s="45">
        <f t="shared" si="11"/>
        <v>9420538</v>
      </c>
      <c r="P127" s="37"/>
      <c r="Q127" s="37"/>
    </row>
    <row r="128" spans="1:17">
      <c r="A128" s="10" t="s">
        <v>321</v>
      </c>
      <c r="B128" s="21" t="s">
        <v>320</v>
      </c>
      <c r="C128" s="21">
        <v>100000</v>
      </c>
      <c r="D128" s="21">
        <v>100000</v>
      </c>
      <c r="E128" s="21">
        <v>100000</v>
      </c>
      <c r="F128" s="21">
        <v>100000</v>
      </c>
      <c r="G128" s="21">
        <v>100000</v>
      </c>
      <c r="H128" s="21">
        <v>100000</v>
      </c>
      <c r="I128" s="21">
        <v>100000</v>
      </c>
      <c r="J128" s="21">
        <v>100000</v>
      </c>
      <c r="K128" s="21">
        <v>100000</v>
      </c>
      <c r="L128" s="21">
        <v>100000</v>
      </c>
      <c r="M128" s="21">
        <v>100000</v>
      </c>
      <c r="N128" s="21">
        <v>100000</v>
      </c>
      <c r="O128" s="45">
        <f t="shared" si="11"/>
        <v>1200000</v>
      </c>
      <c r="P128" s="37"/>
      <c r="Q128" s="37"/>
    </row>
    <row r="129" spans="1:17">
      <c r="A129" s="10" t="s">
        <v>319</v>
      </c>
      <c r="B129" s="21" t="s">
        <v>318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45">
        <f t="shared" si="11"/>
        <v>0</v>
      </c>
      <c r="P129" s="37"/>
      <c r="Q129" s="37"/>
    </row>
    <row r="130" spans="1:17">
      <c r="A130" s="10" t="s">
        <v>317</v>
      </c>
      <c r="B130" s="21" t="s">
        <v>316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45">
        <f t="shared" si="11"/>
        <v>0</v>
      </c>
      <c r="P130" s="37"/>
      <c r="Q130" s="37"/>
    </row>
    <row r="131" spans="1:17">
      <c r="A131" s="7" t="s">
        <v>134</v>
      </c>
      <c r="B131" s="48" t="s">
        <v>133</v>
      </c>
      <c r="C131" s="48">
        <f t="shared" ref="C131:N131" si="19">SUM(C125:C130)</f>
        <v>2610673</v>
      </c>
      <c r="D131" s="48">
        <f t="shared" si="19"/>
        <v>2610673</v>
      </c>
      <c r="E131" s="48">
        <f t="shared" si="19"/>
        <v>2610673</v>
      </c>
      <c r="F131" s="48">
        <f t="shared" si="19"/>
        <v>2610673</v>
      </c>
      <c r="G131" s="48">
        <f t="shared" si="19"/>
        <v>2610673</v>
      </c>
      <c r="H131" s="48">
        <f t="shared" si="19"/>
        <v>2610673</v>
      </c>
      <c r="I131" s="48">
        <f t="shared" si="19"/>
        <v>2610673</v>
      </c>
      <c r="J131" s="48">
        <f t="shared" si="19"/>
        <v>2610673</v>
      </c>
      <c r="K131" s="48">
        <f t="shared" si="19"/>
        <v>2610673</v>
      </c>
      <c r="L131" s="48">
        <f t="shared" si="19"/>
        <v>2610673</v>
      </c>
      <c r="M131" s="48">
        <f t="shared" si="19"/>
        <v>2610672</v>
      </c>
      <c r="N131" s="48">
        <f t="shared" si="19"/>
        <v>2610675</v>
      </c>
      <c r="O131" s="58">
        <f t="shared" si="11"/>
        <v>31328077</v>
      </c>
      <c r="P131" s="37"/>
      <c r="Q131" s="37"/>
    </row>
    <row r="132" spans="1:17">
      <c r="A132" s="10" t="s">
        <v>132</v>
      </c>
      <c r="B132" s="21" t="s">
        <v>131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45">
        <f t="shared" si="11"/>
        <v>0</v>
      </c>
      <c r="P132" s="37"/>
      <c r="Q132" s="37"/>
    </row>
    <row r="133" spans="1:17" ht="30">
      <c r="A133" s="10" t="s">
        <v>130</v>
      </c>
      <c r="B133" s="21" t="s">
        <v>129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45">
        <f t="shared" si="11"/>
        <v>0</v>
      </c>
      <c r="P133" s="37"/>
      <c r="Q133" s="37"/>
    </row>
    <row r="134" spans="1:17" ht="30">
      <c r="A134" s="10" t="s">
        <v>128</v>
      </c>
      <c r="B134" s="21" t="s">
        <v>127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45">
        <f t="shared" si="11"/>
        <v>0</v>
      </c>
      <c r="P134" s="37"/>
      <c r="Q134" s="37"/>
    </row>
    <row r="135" spans="1:17" ht="30">
      <c r="A135" s="10" t="s">
        <v>126</v>
      </c>
      <c r="B135" s="21" t="s">
        <v>125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45">
        <f t="shared" ref="O135:O198" si="20">SUM(C135:N135)</f>
        <v>0</v>
      </c>
      <c r="P135" s="37"/>
      <c r="Q135" s="37"/>
    </row>
    <row r="136" spans="1:17">
      <c r="A136" s="10" t="s">
        <v>124</v>
      </c>
      <c r="B136" s="21" t="s">
        <v>123</v>
      </c>
      <c r="C136" s="21">
        <v>1216667</v>
      </c>
      <c r="D136" s="21">
        <v>1216667</v>
      </c>
      <c r="E136" s="21">
        <v>1216667</v>
      </c>
      <c r="F136" s="21">
        <v>1216667</v>
      </c>
      <c r="G136" s="21">
        <v>1216667</v>
      </c>
      <c r="H136" s="21">
        <v>1216667</v>
      </c>
      <c r="I136" s="21">
        <v>1216667</v>
      </c>
      <c r="J136" s="21">
        <v>1216667</v>
      </c>
      <c r="K136" s="21">
        <v>1216667</v>
      </c>
      <c r="L136" s="21">
        <v>1216667</v>
      </c>
      <c r="M136" s="21">
        <v>1216667</v>
      </c>
      <c r="N136" s="21">
        <v>1216663</v>
      </c>
      <c r="O136" s="45">
        <f t="shared" si="20"/>
        <v>14600000</v>
      </c>
      <c r="P136" s="37"/>
      <c r="Q136" s="37"/>
    </row>
    <row r="137" spans="1:17">
      <c r="A137" s="20" t="s">
        <v>122</v>
      </c>
      <c r="B137" s="19" t="s">
        <v>121</v>
      </c>
      <c r="C137" s="48">
        <f t="shared" ref="C137:N137" si="21">SUM(C131:C136)</f>
        <v>3827340</v>
      </c>
      <c r="D137" s="48">
        <f t="shared" si="21"/>
        <v>3827340</v>
      </c>
      <c r="E137" s="48">
        <f t="shared" si="21"/>
        <v>3827340</v>
      </c>
      <c r="F137" s="48">
        <f t="shared" si="21"/>
        <v>3827340</v>
      </c>
      <c r="G137" s="48">
        <f t="shared" si="21"/>
        <v>3827340</v>
      </c>
      <c r="H137" s="48">
        <f t="shared" si="21"/>
        <v>3827340</v>
      </c>
      <c r="I137" s="48">
        <f t="shared" si="21"/>
        <v>3827340</v>
      </c>
      <c r="J137" s="48">
        <f t="shared" si="21"/>
        <v>3827340</v>
      </c>
      <c r="K137" s="48">
        <f t="shared" si="21"/>
        <v>3827340</v>
      </c>
      <c r="L137" s="48">
        <f t="shared" si="21"/>
        <v>3827340</v>
      </c>
      <c r="M137" s="48">
        <f t="shared" si="21"/>
        <v>3827339</v>
      </c>
      <c r="N137" s="48">
        <f t="shared" si="21"/>
        <v>3827338</v>
      </c>
      <c r="O137" s="58">
        <f t="shared" si="20"/>
        <v>45928077</v>
      </c>
      <c r="P137" s="37"/>
      <c r="Q137" s="37"/>
    </row>
    <row r="138" spans="1:17">
      <c r="A138" s="10" t="s">
        <v>315</v>
      </c>
      <c r="B138" s="21" t="s">
        <v>314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45">
        <f t="shared" si="20"/>
        <v>0</v>
      </c>
      <c r="P138" s="37"/>
      <c r="Q138" s="37"/>
    </row>
    <row r="139" spans="1:17">
      <c r="A139" s="10" t="s">
        <v>313</v>
      </c>
      <c r="B139" s="21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45">
        <f t="shared" si="20"/>
        <v>0</v>
      </c>
      <c r="P139" s="37"/>
      <c r="Q139" s="37"/>
    </row>
    <row r="140" spans="1:17">
      <c r="A140" s="7" t="s">
        <v>120</v>
      </c>
      <c r="B140" s="48" t="s">
        <v>119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58">
        <f t="shared" si="20"/>
        <v>0</v>
      </c>
      <c r="P140" s="37"/>
      <c r="Q140" s="37"/>
    </row>
    <row r="141" spans="1:17">
      <c r="A141" s="10" t="s">
        <v>118</v>
      </c>
      <c r="B141" s="21" t="s">
        <v>117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45">
        <f t="shared" si="20"/>
        <v>0</v>
      </c>
      <c r="P141" s="37"/>
      <c r="Q141" s="37"/>
    </row>
    <row r="142" spans="1:17">
      <c r="A142" s="10" t="s">
        <v>116</v>
      </c>
      <c r="B142" s="21" t="s">
        <v>115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45">
        <f t="shared" si="20"/>
        <v>0</v>
      </c>
      <c r="P142" s="37"/>
      <c r="Q142" s="37"/>
    </row>
    <row r="143" spans="1:17">
      <c r="A143" s="10" t="s">
        <v>114</v>
      </c>
      <c r="B143" s="21" t="s">
        <v>113</v>
      </c>
      <c r="C143" s="21"/>
      <c r="D143" s="21"/>
      <c r="E143" s="21">
        <v>750000</v>
      </c>
      <c r="F143" s="21"/>
      <c r="G143" s="21"/>
      <c r="H143" s="21"/>
      <c r="I143" s="21"/>
      <c r="J143" s="21"/>
      <c r="K143" s="21">
        <v>750000</v>
      </c>
      <c r="L143" s="21"/>
      <c r="M143" s="21"/>
      <c r="N143" s="21"/>
      <c r="O143" s="45">
        <f t="shared" si="20"/>
        <v>1500000</v>
      </c>
      <c r="P143" s="37"/>
      <c r="Q143" s="37"/>
    </row>
    <row r="144" spans="1:17">
      <c r="A144" s="10" t="s">
        <v>311</v>
      </c>
      <c r="B144" s="21" t="s">
        <v>310</v>
      </c>
      <c r="C144" s="21"/>
      <c r="D144" s="21"/>
      <c r="E144" s="21">
        <v>1300000</v>
      </c>
      <c r="F144" s="21"/>
      <c r="G144" s="21"/>
      <c r="H144" s="21"/>
      <c r="I144" s="21"/>
      <c r="J144" s="21"/>
      <c r="K144" s="21">
        <v>1300000</v>
      </c>
      <c r="L144" s="21"/>
      <c r="M144" s="21"/>
      <c r="N144" s="21"/>
      <c r="O144" s="45">
        <f t="shared" si="20"/>
        <v>2600000</v>
      </c>
      <c r="P144" s="37"/>
      <c r="Q144" s="37"/>
    </row>
    <row r="145" spans="1:17">
      <c r="A145" s="10" t="s">
        <v>309</v>
      </c>
      <c r="B145" s="21" t="s">
        <v>308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45">
        <f t="shared" si="20"/>
        <v>0</v>
      </c>
      <c r="P145" s="37"/>
      <c r="Q145" s="37"/>
    </row>
    <row r="146" spans="1:17">
      <c r="A146" s="10" t="s">
        <v>307</v>
      </c>
      <c r="B146" s="21" t="s">
        <v>306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45">
        <f t="shared" si="20"/>
        <v>0</v>
      </c>
      <c r="P146" s="37"/>
      <c r="Q146" s="37"/>
    </row>
    <row r="147" spans="1:17">
      <c r="A147" s="10" t="s">
        <v>305</v>
      </c>
      <c r="B147" s="21" t="s">
        <v>304</v>
      </c>
      <c r="C147" s="21"/>
      <c r="D147" s="21"/>
      <c r="E147" s="21">
        <v>400000</v>
      </c>
      <c r="F147" s="21"/>
      <c r="G147" s="21"/>
      <c r="H147" s="21"/>
      <c r="I147" s="21"/>
      <c r="J147" s="21"/>
      <c r="K147" s="21">
        <v>400000</v>
      </c>
      <c r="L147" s="21"/>
      <c r="M147" s="21"/>
      <c r="N147" s="21"/>
      <c r="O147" s="45">
        <f t="shared" si="20"/>
        <v>800000</v>
      </c>
      <c r="P147" s="37"/>
      <c r="Q147" s="37"/>
    </row>
    <row r="148" spans="1:17">
      <c r="A148" s="10" t="s">
        <v>303</v>
      </c>
      <c r="B148" s="21" t="s">
        <v>302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45">
        <f t="shared" si="20"/>
        <v>0</v>
      </c>
      <c r="P148" s="37"/>
      <c r="Q148" s="37"/>
    </row>
    <row r="149" spans="1:17">
      <c r="A149" s="7" t="s">
        <v>112</v>
      </c>
      <c r="B149" s="48" t="s">
        <v>111</v>
      </c>
      <c r="C149" s="48">
        <f t="shared" ref="C149:N149" si="22">SUM(C144:C148)</f>
        <v>0</v>
      </c>
      <c r="D149" s="48">
        <f t="shared" si="22"/>
        <v>0</v>
      </c>
      <c r="E149" s="48">
        <f t="shared" si="22"/>
        <v>1700000</v>
      </c>
      <c r="F149" s="48">
        <f t="shared" si="22"/>
        <v>0</v>
      </c>
      <c r="G149" s="48">
        <f t="shared" si="22"/>
        <v>0</v>
      </c>
      <c r="H149" s="48">
        <f t="shared" si="22"/>
        <v>0</v>
      </c>
      <c r="I149" s="48">
        <f t="shared" si="22"/>
        <v>0</v>
      </c>
      <c r="J149" s="48">
        <f t="shared" si="22"/>
        <v>0</v>
      </c>
      <c r="K149" s="48">
        <f t="shared" si="22"/>
        <v>1700000</v>
      </c>
      <c r="L149" s="48">
        <f t="shared" si="22"/>
        <v>0</v>
      </c>
      <c r="M149" s="48">
        <f t="shared" si="22"/>
        <v>0</v>
      </c>
      <c r="N149" s="48">
        <f t="shared" si="22"/>
        <v>0</v>
      </c>
      <c r="O149" s="58">
        <f t="shared" si="20"/>
        <v>3400000</v>
      </c>
      <c r="P149" s="37"/>
      <c r="Q149" s="37"/>
    </row>
    <row r="150" spans="1:17">
      <c r="A150" s="10" t="s">
        <v>110</v>
      </c>
      <c r="B150" s="21" t="s">
        <v>109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45">
        <f t="shared" si="20"/>
        <v>0</v>
      </c>
      <c r="P150" s="37"/>
      <c r="Q150" s="37"/>
    </row>
    <row r="151" spans="1:17">
      <c r="A151" s="20" t="s">
        <v>108</v>
      </c>
      <c r="B151" s="19" t="s">
        <v>107</v>
      </c>
      <c r="C151" s="19">
        <f t="shared" ref="C151:N151" si="23">C149+C143</f>
        <v>0</v>
      </c>
      <c r="D151" s="19">
        <f t="shared" si="23"/>
        <v>0</v>
      </c>
      <c r="E151" s="19">
        <f t="shared" si="23"/>
        <v>2450000</v>
      </c>
      <c r="F151" s="19">
        <f t="shared" si="23"/>
        <v>0</v>
      </c>
      <c r="G151" s="19">
        <f t="shared" si="23"/>
        <v>0</v>
      </c>
      <c r="H151" s="19">
        <f t="shared" si="23"/>
        <v>0</v>
      </c>
      <c r="I151" s="19">
        <f t="shared" si="23"/>
        <v>0</v>
      </c>
      <c r="J151" s="19">
        <f t="shared" si="23"/>
        <v>0</v>
      </c>
      <c r="K151" s="19">
        <f t="shared" si="23"/>
        <v>2450000</v>
      </c>
      <c r="L151" s="19">
        <f t="shared" si="23"/>
        <v>0</v>
      </c>
      <c r="M151" s="19">
        <f t="shared" si="23"/>
        <v>0</v>
      </c>
      <c r="N151" s="19">
        <f t="shared" si="23"/>
        <v>0</v>
      </c>
      <c r="O151" s="44">
        <f t="shared" si="20"/>
        <v>4900000</v>
      </c>
      <c r="P151" s="37"/>
      <c r="Q151" s="37"/>
    </row>
    <row r="152" spans="1:17">
      <c r="A152" s="12" t="s">
        <v>106</v>
      </c>
      <c r="B152" s="21" t="s">
        <v>105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45">
        <f t="shared" si="20"/>
        <v>0</v>
      </c>
      <c r="P152" s="37"/>
      <c r="Q152" s="37"/>
    </row>
    <row r="153" spans="1:17">
      <c r="A153" s="12" t="s">
        <v>104</v>
      </c>
      <c r="B153" s="21" t="s">
        <v>103</v>
      </c>
      <c r="C153" s="21">
        <v>16667</v>
      </c>
      <c r="D153" s="21">
        <v>16667</v>
      </c>
      <c r="E153" s="21">
        <v>16667</v>
      </c>
      <c r="F153" s="21">
        <v>16667</v>
      </c>
      <c r="G153" s="21">
        <v>16667</v>
      </c>
      <c r="H153" s="21">
        <v>16667</v>
      </c>
      <c r="I153" s="21">
        <v>16667</v>
      </c>
      <c r="J153" s="21">
        <v>16667</v>
      </c>
      <c r="K153" s="21">
        <v>16667</v>
      </c>
      <c r="L153" s="21">
        <v>16667</v>
      </c>
      <c r="M153" s="21">
        <v>16667</v>
      </c>
      <c r="N153" s="21">
        <v>16663</v>
      </c>
      <c r="O153" s="45">
        <f t="shared" si="20"/>
        <v>200000</v>
      </c>
      <c r="P153" s="37"/>
      <c r="Q153" s="37"/>
    </row>
    <row r="154" spans="1:17">
      <c r="A154" s="12" t="s">
        <v>102</v>
      </c>
      <c r="B154" s="21" t="s">
        <v>101</v>
      </c>
      <c r="C154" s="21">
        <v>20000</v>
      </c>
      <c r="D154" s="21">
        <v>20000</v>
      </c>
      <c r="E154" s="21">
        <v>20000</v>
      </c>
      <c r="F154" s="21">
        <v>20000</v>
      </c>
      <c r="G154" s="21">
        <v>20000</v>
      </c>
      <c r="H154" s="21">
        <v>20000</v>
      </c>
      <c r="I154" s="21">
        <v>20000</v>
      </c>
      <c r="J154" s="21">
        <v>20000</v>
      </c>
      <c r="K154" s="21">
        <v>20000</v>
      </c>
      <c r="L154" s="21">
        <v>20000</v>
      </c>
      <c r="M154" s="21">
        <v>20000</v>
      </c>
      <c r="N154" s="21">
        <v>20000</v>
      </c>
      <c r="O154" s="45">
        <f t="shared" si="20"/>
        <v>240000</v>
      </c>
      <c r="P154" s="37"/>
      <c r="Q154" s="37"/>
    </row>
    <row r="155" spans="1:17">
      <c r="A155" s="12" t="s">
        <v>100</v>
      </c>
      <c r="B155" s="21" t="s">
        <v>99</v>
      </c>
      <c r="C155" s="21">
        <v>58379</v>
      </c>
      <c r="D155" s="21">
        <v>58379</v>
      </c>
      <c r="E155" s="21">
        <v>58379</v>
      </c>
      <c r="F155" s="21">
        <v>58379</v>
      </c>
      <c r="G155" s="21">
        <v>58379</v>
      </c>
      <c r="H155" s="21">
        <v>58379</v>
      </c>
      <c r="I155" s="21">
        <v>58379</v>
      </c>
      <c r="J155" s="21">
        <v>58379</v>
      </c>
      <c r="K155" s="21">
        <v>58379</v>
      </c>
      <c r="L155" s="21">
        <v>58379</v>
      </c>
      <c r="M155" s="21">
        <v>58379</v>
      </c>
      <c r="N155" s="21">
        <v>58383</v>
      </c>
      <c r="O155" s="45">
        <f t="shared" si="20"/>
        <v>700552</v>
      </c>
      <c r="P155" s="37"/>
      <c r="Q155" s="37"/>
    </row>
    <row r="156" spans="1:17">
      <c r="A156" s="12" t="s">
        <v>98</v>
      </c>
      <c r="B156" s="21" t="s">
        <v>97</v>
      </c>
      <c r="C156" s="21">
        <v>108334</v>
      </c>
      <c r="D156" s="21">
        <v>108334</v>
      </c>
      <c r="E156" s="21">
        <v>108334</v>
      </c>
      <c r="F156" s="21">
        <v>108334</v>
      </c>
      <c r="G156" s="21">
        <v>108334</v>
      </c>
      <c r="H156" s="21">
        <v>108334</v>
      </c>
      <c r="I156" s="21">
        <v>108334</v>
      </c>
      <c r="J156" s="21">
        <v>108334</v>
      </c>
      <c r="K156" s="21">
        <v>108334</v>
      </c>
      <c r="L156" s="21">
        <v>108334</v>
      </c>
      <c r="M156" s="21">
        <v>108334</v>
      </c>
      <c r="N156" s="21">
        <v>108326</v>
      </c>
      <c r="O156" s="45">
        <f t="shared" si="20"/>
        <v>1300000</v>
      </c>
      <c r="P156" s="37"/>
      <c r="Q156" s="37"/>
    </row>
    <row r="157" spans="1:17">
      <c r="A157" s="12" t="s">
        <v>96</v>
      </c>
      <c r="B157" s="21" t="s">
        <v>95</v>
      </c>
      <c r="C157" s="21">
        <v>13287</v>
      </c>
      <c r="D157" s="21">
        <v>13287</v>
      </c>
      <c r="E157" s="21">
        <v>13287</v>
      </c>
      <c r="F157" s="21">
        <v>13287</v>
      </c>
      <c r="G157" s="21">
        <v>13287</v>
      </c>
      <c r="H157" s="21">
        <v>13287</v>
      </c>
      <c r="I157" s="21">
        <v>13287</v>
      </c>
      <c r="J157" s="21">
        <v>13287</v>
      </c>
      <c r="K157" s="21">
        <v>13287</v>
      </c>
      <c r="L157" s="21">
        <v>13287</v>
      </c>
      <c r="M157" s="21">
        <v>13287</v>
      </c>
      <c r="N157" s="21">
        <v>13291</v>
      </c>
      <c r="O157" s="45">
        <f t="shared" si="20"/>
        <v>159448</v>
      </c>
      <c r="P157" s="37"/>
      <c r="Q157" s="37"/>
    </row>
    <row r="158" spans="1:17">
      <c r="A158" s="12" t="s">
        <v>94</v>
      </c>
      <c r="B158" s="21" t="s">
        <v>93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45">
        <f t="shared" si="20"/>
        <v>0</v>
      </c>
      <c r="P158" s="37"/>
      <c r="Q158" s="37"/>
    </row>
    <row r="159" spans="1:17">
      <c r="A159" s="12" t="s">
        <v>92</v>
      </c>
      <c r="B159" s="21" t="s">
        <v>91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45">
        <f t="shared" si="20"/>
        <v>0</v>
      </c>
      <c r="P159" s="37"/>
      <c r="Q159" s="37"/>
    </row>
    <row r="160" spans="1:17">
      <c r="A160" s="12" t="s">
        <v>90</v>
      </c>
      <c r="B160" s="21" t="s">
        <v>89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45">
        <f t="shared" si="20"/>
        <v>0</v>
      </c>
      <c r="P160" s="37"/>
      <c r="Q160" s="37"/>
    </row>
    <row r="161" spans="1:17">
      <c r="A161" s="12" t="s">
        <v>88</v>
      </c>
      <c r="B161" s="21" t="s">
        <v>87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45">
        <f t="shared" si="20"/>
        <v>0</v>
      </c>
      <c r="P161" s="37"/>
      <c r="Q161" s="37"/>
    </row>
    <row r="162" spans="1:17">
      <c r="A162" s="22" t="s">
        <v>86</v>
      </c>
      <c r="B162" s="19" t="s">
        <v>85</v>
      </c>
      <c r="C162" s="19">
        <f>SUM(C152:C161)</f>
        <v>216667</v>
      </c>
      <c r="D162" s="19">
        <f t="shared" ref="D162:N162" si="24">SUM(D152:D161)</f>
        <v>216667</v>
      </c>
      <c r="E162" s="19">
        <f t="shared" si="24"/>
        <v>216667</v>
      </c>
      <c r="F162" s="19">
        <f t="shared" si="24"/>
        <v>216667</v>
      </c>
      <c r="G162" s="19">
        <f t="shared" si="24"/>
        <v>216667</v>
      </c>
      <c r="H162" s="19">
        <f t="shared" si="24"/>
        <v>216667</v>
      </c>
      <c r="I162" s="19">
        <f t="shared" si="24"/>
        <v>216667</v>
      </c>
      <c r="J162" s="19">
        <f t="shared" si="24"/>
        <v>216667</v>
      </c>
      <c r="K162" s="19">
        <f t="shared" si="24"/>
        <v>216667</v>
      </c>
      <c r="L162" s="19">
        <f t="shared" si="24"/>
        <v>216667</v>
      </c>
      <c r="M162" s="19">
        <f t="shared" si="24"/>
        <v>216667</v>
      </c>
      <c r="N162" s="19">
        <f t="shared" si="24"/>
        <v>216663</v>
      </c>
      <c r="O162" s="44">
        <f t="shared" si="20"/>
        <v>2600000</v>
      </c>
      <c r="P162" s="37"/>
      <c r="Q162" s="37"/>
    </row>
    <row r="163" spans="1:17" ht="30">
      <c r="A163" s="12" t="s">
        <v>84</v>
      </c>
      <c r="B163" s="21" t="s">
        <v>83</v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45">
        <f t="shared" si="20"/>
        <v>0</v>
      </c>
      <c r="P163" s="37"/>
      <c r="Q163" s="37"/>
    </row>
    <row r="164" spans="1:17" ht="30">
      <c r="A164" s="10" t="s">
        <v>82</v>
      </c>
      <c r="B164" s="21" t="s">
        <v>81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45">
        <f t="shared" si="20"/>
        <v>0</v>
      </c>
      <c r="P164" s="37"/>
      <c r="Q164" s="37"/>
    </row>
    <row r="165" spans="1:17">
      <c r="A165" s="12" t="s">
        <v>80</v>
      </c>
      <c r="B165" s="21" t="s">
        <v>79</v>
      </c>
      <c r="C165" s="21"/>
      <c r="D165" s="21"/>
      <c r="E165" s="21"/>
      <c r="F165" s="21"/>
      <c r="G165" s="21"/>
      <c r="H165" s="21"/>
      <c r="I165" s="21"/>
      <c r="J165" s="21"/>
      <c r="K165" s="21">
        <v>126000</v>
      </c>
      <c r="L165" s="21"/>
      <c r="M165" s="21"/>
      <c r="N165" s="21"/>
      <c r="O165" s="45">
        <f t="shared" si="20"/>
        <v>126000</v>
      </c>
      <c r="P165" s="37"/>
      <c r="Q165" s="37"/>
    </row>
    <row r="166" spans="1:17">
      <c r="A166" s="20" t="s">
        <v>78</v>
      </c>
      <c r="B166" s="19" t="s">
        <v>77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44">
        <f t="shared" si="20"/>
        <v>0</v>
      </c>
      <c r="P166" s="37"/>
      <c r="Q166" s="37"/>
    </row>
    <row r="167" spans="1:17" ht="15.75">
      <c r="A167" s="18" t="s">
        <v>76</v>
      </c>
      <c r="B167" s="17"/>
      <c r="C167" s="108">
        <f t="shared" ref="C167:N167" si="25">C137+C151+C162+C166</f>
        <v>4044007</v>
      </c>
      <c r="D167" s="108">
        <f t="shared" si="25"/>
        <v>4044007</v>
      </c>
      <c r="E167" s="108">
        <f t="shared" si="25"/>
        <v>6494007</v>
      </c>
      <c r="F167" s="108">
        <f t="shared" si="25"/>
        <v>4044007</v>
      </c>
      <c r="G167" s="108">
        <f t="shared" si="25"/>
        <v>4044007</v>
      </c>
      <c r="H167" s="108">
        <f t="shared" si="25"/>
        <v>4044007</v>
      </c>
      <c r="I167" s="108">
        <f t="shared" si="25"/>
        <v>4044007</v>
      </c>
      <c r="J167" s="108">
        <f t="shared" si="25"/>
        <v>4044007</v>
      </c>
      <c r="K167" s="108">
        <f>K137+K151+K162+K165</f>
        <v>6620007</v>
      </c>
      <c r="L167" s="108">
        <f t="shared" si="25"/>
        <v>4044007</v>
      </c>
      <c r="M167" s="108">
        <f t="shared" si="25"/>
        <v>4044006</v>
      </c>
      <c r="N167" s="108">
        <f t="shared" si="25"/>
        <v>4044001</v>
      </c>
      <c r="O167" s="109">
        <f>O137+O151+O162+O165</f>
        <v>53554077</v>
      </c>
      <c r="P167" s="37"/>
      <c r="Q167" s="37"/>
    </row>
    <row r="168" spans="1:17">
      <c r="A168" s="10" t="s">
        <v>75</v>
      </c>
      <c r="B168" s="21" t="s">
        <v>74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45">
        <f t="shared" si="20"/>
        <v>0</v>
      </c>
      <c r="P168" s="37"/>
      <c r="Q168" s="37"/>
    </row>
    <row r="169" spans="1:17" ht="30">
      <c r="A169" s="10" t="s">
        <v>73</v>
      </c>
      <c r="B169" s="21" t="s">
        <v>72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45">
        <f t="shared" si="20"/>
        <v>0</v>
      </c>
      <c r="P169" s="37"/>
      <c r="Q169" s="37"/>
    </row>
    <row r="170" spans="1:17" ht="30">
      <c r="A170" s="10" t="s">
        <v>71</v>
      </c>
      <c r="B170" s="21" t="s">
        <v>70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45">
        <f t="shared" si="20"/>
        <v>0</v>
      </c>
      <c r="P170" s="37"/>
      <c r="Q170" s="37"/>
    </row>
    <row r="171" spans="1:17" ht="30">
      <c r="A171" s="10" t="s">
        <v>69</v>
      </c>
      <c r="B171" s="21" t="s">
        <v>68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45">
        <f t="shared" si="20"/>
        <v>0</v>
      </c>
      <c r="P171" s="37"/>
      <c r="Q171" s="37"/>
    </row>
    <row r="172" spans="1:17">
      <c r="A172" s="10" t="s">
        <v>67</v>
      </c>
      <c r="B172" s="21" t="s">
        <v>66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45">
        <f t="shared" si="20"/>
        <v>0</v>
      </c>
      <c r="P172" s="37"/>
      <c r="Q172" s="37"/>
    </row>
    <row r="173" spans="1:17">
      <c r="A173" s="20" t="s">
        <v>65</v>
      </c>
      <c r="B173" s="19" t="s">
        <v>64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44">
        <f t="shared" si="20"/>
        <v>0</v>
      </c>
      <c r="P173" s="37"/>
      <c r="Q173" s="37"/>
    </row>
    <row r="174" spans="1:17">
      <c r="A174" s="12" t="s">
        <v>63</v>
      </c>
      <c r="B174" s="21" t="s">
        <v>62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45">
        <f t="shared" si="20"/>
        <v>0</v>
      </c>
      <c r="P174" s="37"/>
      <c r="Q174" s="37"/>
    </row>
    <row r="175" spans="1:17">
      <c r="A175" s="12" t="s">
        <v>61</v>
      </c>
      <c r="B175" s="21" t="s">
        <v>60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45">
        <f t="shared" si="20"/>
        <v>0</v>
      </c>
      <c r="P175" s="37"/>
      <c r="Q175" s="37"/>
    </row>
    <row r="176" spans="1:17">
      <c r="A176" s="12" t="s">
        <v>59</v>
      </c>
      <c r="B176" s="21" t="s">
        <v>58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45">
        <f t="shared" si="20"/>
        <v>0</v>
      </c>
      <c r="P176" s="37"/>
      <c r="Q176" s="37"/>
    </row>
    <row r="177" spans="1:17">
      <c r="A177" s="12" t="s">
        <v>57</v>
      </c>
      <c r="B177" s="21" t="s">
        <v>56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45">
        <f t="shared" si="20"/>
        <v>0</v>
      </c>
      <c r="P177" s="37"/>
      <c r="Q177" s="37"/>
    </row>
    <row r="178" spans="1:17">
      <c r="A178" s="12" t="s">
        <v>55</v>
      </c>
      <c r="B178" s="21" t="s">
        <v>54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45">
        <f t="shared" si="20"/>
        <v>0</v>
      </c>
      <c r="P178" s="37"/>
      <c r="Q178" s="37"/>
    </row>
    <row r="179" spans="1:17">
      <c r="A179" s="20" t="s">
        <v>53</v>
      </c>
      <c r="B179" s="19" t="s">
        <v>52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44">
        <f t="shared" si="20"/>
        <v>0</v>
      </c>
      <c r="P179" s="37"/>
      <c r="Q179" s="37"/>
    </row>
    <row r="180" spans="1:17" ht="30">
      <c r="A180" s="12" t="s">
        <v>51</v>
      </c>
      <c r="B180" s="21" t="s">
        <v>50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45">
        <f t="shared" si="20"/>
        <v>0</v>
      </c>
      <c r="P180" s="37"/>
      <c r="Q180" s="37"/>
    </row>
    <row r="181" spans="1:17" ht="30">
      <c r="A181" s="10" t="s">
        <v>49</v>
      </c>
      <c r="B181" s="21" t="s">
        <v>48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45">
        <f t="shared" si="20"/>
        <v>0</v>
      </c>
      <c r="P181" s="37"/>
      <c r="Q181" s="37"/>
    </row>
    <row r="182" spans="1:17">
      <c r="A182" s="12" t="s">
        <v>47</v>
      </c>
      <c r="B182" s="21" t="s">
        <v>46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45">
        <f t="shared" si="20"/>
        <v>0</v>
      </c>
      <c r="P182" s="37"/>
      <c r="Q182" s="37"/>
    </row>
    <row r="183" spans="1:17">
      <c r="A183" s="20" t="s">
        <v>45</v>
      </c>
      <c r="B183" s="19" t="s">
        <v>44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44">
        <f t="shared" si="20"/>
        <v>0</v>
      </c>
      <c r="P183" s="37"/>
      <c r="Q183" s="37"/>
    </row>
    <row r="184" spans="1:17" ht="15.75">
      <c r="A184" s="18" t="s">
        <v>43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43">
        <f t="shared" si="20"/>
        <v>0</v>
      </c>
      <c r="P184" s="37"/>
      <c r="Q184" s="37"/>
    </row>
    <row r="185" spans="1:17" ht="15.75">
      <c r="A185" s="16" t="s">
        <v>42</v>
      </c>
      <c r="B185" s="15" t="s">
        <v>41</v>
      </c>
      <c r="C185" s="15">
        <f t="shared" ref="C185:N185" si="26">C167</f>
        <v>4044007</v>
      </c>
      <c r="D185" s="15">
        <f t="shared" si="26"/>
        <v>4044007</v>
      </c>
      <c r="E185" s="15">
        <f t="shared" si="26"/>
        <v>6494007</v>
      </c>
      <c r="F185" s="15">
        <f t="shared" si="26"/>
        <v>4044007</v>
      </c>
      <c r="G185" s="15">
        <f t="shared" si="26"/>
        <v>4044007</v>
      </c>
      <c r="H185" s="15">
        <f t="shared" si="26"/>
        <v>4044007</v>
      </c>
      <c r="I185" s="15">
        <f t="shared" si="26"/>
        <v>4044007</v>
      </c>
      <c r="J185" s="15">
        <f t="shared" si="26"/>
        <v>4044007</v>
      </c>
      <c r="K185" s="15">
        <f t="shared" si="26"/>
        <v>6620007</v>
      </c>
      <c r="L185" s="15">
        <f t="shared" si="26"/>
        <v>4044007</v>
      </c>
      <c r="M185" s="15">
        <f t="shared" si="26"/>
        <v>4044006</v>
      </c>
      <c r="N185" s="15">
        <f t="shared" si="26"/>
        <v>4044001</v>
      </c>
      <c r="O185" s="111">
        <f t="shared" si="20"/>
        <v>53554077</v>
      </c>
      <c r="P185" s="37"/>
      <c r="Q185" s="37"/>
    </row>
    <row r="186" spans="1:17" ht="15.75">
      <c r="A186" s="14" t="s">
        <v>40</v>
      </c>
      <c r="B186" s="13"/>
      <c r="C186" s="112">
        <f t="shared" ref="C186:N186" si="27">C167-C75</f>
        <v>-15213714</v>
      </c>
      <c r="D186" s="112">
        <f t="shared" si="27"/>
        <v>-409721</v>
      </c>
      <c r="E186" s="112">
        <f t="shared" si="27"/>
        <v>2040279</v>
      </c>
      <c r="F186" s="112">
        <f t="shared" si="27"/>
        <v>-409721</v>
      </c>
      <c r="G186" s="112">
        <f t="shared" si="27"/>
        <v>-1369721</v>
      </c>
      <c r="H186" s="112">
        <f t="shared" si="27"/>
        <v>-409721</v>
      </c>
      <c r="I186" s="112">
        <f t="shared" si="27"/>
        <v>-409721</v>
      </c>
      <c r="J186" s="112">
        <f t="shared" si="27"/>
        <v>-659721</v>
      </c>
      <c r="K186" s="112">
        <f t="shared" si="27"/>
        <v>2166279</v>
      </c>
      <c r="L186" s="112">
        <f t="shared" si="27"/>
        <v>-409721</v>
      </c>
      <c r="M186" s="112">
        <f t="shared" si="27"/>
        <v>-659722</v>
      </c>
      <c r="N186" s="112">
        <f t="shared" si="27"/>
        <v>-409687</v>
      </c>
      <c r="O186" s="57">
        <f t="shared" si="20"/>
        <v>-16154612</v>
      </c>
      <c r="P186" s="37"/>
      <c r="Q186" s="37"/>
    </row>
    <row r="187" spans="1:17" ht="15.75">
      <c r="A187" s="14" t="s">
        <v>39</v>
      </c>
      <c r="B187" s="13"/>
      <c r="C187" s="97">
        <f t="shared" ref="C187:N187" si="28">C184-C98</f>
        <v>0</v>
      </c>
      <c r="D187" s="97">
        <f t="shared" si="28"/>
        <v>0</v>
      </c>
      <c r="E187" s="97">
        <f t="shared" si="28"/>
        <v>0</v>
      </c>
      <c r="F187" s="97">
        <f t="shared" si="28"/>
        <v>0</v>
      </c>
      <c r="G187" s="97">
        <f t="shared" si="28"/>
        <v>0</v>
      </c>
      <c r="H187" s="97">
        <f t="shared" si="28"/>
        <v>0</v>
      </c>
      <c r="I187" s="97">
        <f t="shared" si="28"/>
        <v>0</v>
      </c>
      <c r="J187" s="97">
        <f t="shared" si="28"/>
        <v>0</v>
      </c>
      <c r="K187" s="97">
        <f t="shared" si="28"/>
        <v>0</v>
      </c>
      <c r="L187" s="97">
        <f t="shared" si="28"/>
        <v>0</v>
      </c>
      <c r="M187" s="97">
        <f t="shared" si="28"/>
        <v>0</v>
      </c>
      <c r="N187" s="97">
        <f t="shared" si="28"/>
        <v>0</v>
      </c>
      <c r="O187" s="110">
        <f t="shared" si="20"/>
        <v>0</v>
      </c>
      <c r="P187" s="37"/>
      <c r="Q187" s="37"/>
    </row>
    <row r="188" spans="1:17">
      <c r="A188" s="11" t="s">
        <v>301</v>
      </c>
      <c r="B188" s="10" t="s">
        <v>300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42">
        <f t="shared" si="20"/>
        <v>0</v>
      </c>
      <c r="P188" s="37"/>
      <c r="Q188" s="37"/>
    </row>
    <row r="189" spans="1:17">
      <c r="A189" s="12" t="s">
        <v>299</v>
      </c>
      <c r="B189" s="10" t="s">
        <v>298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42">
        <f t="shared" si="20"/>
        <v>0</v>
      </c>
      <c r="P189" s="37"/>
      <c r="Q189" s="37"/>
    </row>
    <row r="190" spans="1:17">
      <c r="A190" s="11" t="s">
        <v>297</v>
      </c>
      <c r="B190" s="10" t="s">
        <v>296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42">
        <f t="shared" si="20"/>
        <v>0</v>
      </c>
      <c r="P190" s="37"/>
      <c r="Q190" s="37"/>
    </row>
    <row r="191" spans="1:17">
      <c r="A191" s="8" t="s">
        <v>38</v>
      </c>
      <c r="B191" s="7" t="s">
        <v>37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41">
        <f t="shared" si="20"/>
        <v>0</v>
      </c>
      <c r="P191" s="37"/>
      <c r="Q191" s="37"/>
    </row>
    <row r="192" spans="1:17">
      <c r="A192" s="12" t="s">
        <v>295</v>
      </c>
      <c r="B192" s="10" t="s">
        <v>294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42">
        <f t="shared" si="20"/>
        <v>0</v>
      </c>
      <c r="P192" s="37"/>
      <c r="Q192" s="37"/>
    </row>
    <row r="193" spans="1:17">
      <c r="A193" s="11" t="s">
        <v>293</v>
      </c>
      <c r="B193" s="10" t="s">
        <v>292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42">
        <f t="shared" si="20"/>
        <v>0</v>
      </c>
      <c r="P193" s="37"/>
      <c r="Q193" s="37"/>
    </row>
    <row r="194" spans="1:17">
      <c r="A194" s="12" t="s">
        <v>291</v>
      </c>
      <c r="B194" s="10" t="s">
        <v>290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42">
        <f t="shared" si="20"/>
        <v>0</v>
      </c>
      <c r="P194" s="37"/>
      <c r="Q194" s="37"/>
    </row>
    <row r="195" spans="1:17">
      <c r="A195" s="11" t="s">
        <v>289</v>
      </c>
      <c r="B195" s="10" t="s">
        <v>288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42">
        <f t="shared" si="20"/>
        <v>0</v>
      </c>
      <c r="P195" s="37"/>
      <c r="Q195" s="37"/>
    </row>
    <row r="196" spans="1:17">
      <c r="A196" s="9" t="s">
        <v>36</v>
      </c>
      <c r="B196" s="7" t="s">
        <v>35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41">
        <f t="shared" si="20"/>
        <v>0</v>
      </c>
      <c r="P196" s="37"/>
      <c r="Q196" s="37"/>
    </row>
    <row r="197" spans="1:17">
      <c r="A197" s="10" t="s">
        <v>34</v>
      </c>
      <c r="B197" s="10" t="s">
        <v>32</v>
      </c>
      <c r="C197" s="10">
        <v>14146582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42">
        <f t="shared" si="20"/>
        <v>14146582</v>
      </c>
      <c r="P197" s="37"/>
      <c r="Q197" s="37"/>
    </row>
    <row r="198" spans="1:17">
      <c r="A198" s="10" t="s">
        <v>33</v>
      </c>
      <c r="B198" s="10" t="s">
        <v>32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42">
        <f t="shared" si="20"/>
        <v>0</v>
      </c>
      <c r="P198" s="37"/>
      <c r="Q198" s="37"/>
    </row>
    <row r="199" spans="1:17">
      <c r="A199" s="10" t="s">
        <v>31</v>
      </c>
      <c r="B199" s="10" t="s">
        <v>29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42">
        <f t="shared" ref="O199:O215" si="29">SUM(C199:N199)</f>
        <v>0</v>
      </c>
      <c r="P199" s="37"/>
      <c r="Q199" s="37"/>
    </row>
    <row r="200" spans="1:17">
      <c r="A200" s="10" t="s">
        <v>30</v>
      </c>
      <c r="B200" s="10" t="s">
        <v>29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42">
        <f t="shared" si="29"/>
        <v>0</v>
      </c>
      <c r="P200" s="37"/>
      <c r="Q200" s="37"/>
    </row>
    <row r="201" spans="1:17">
      <c r="A201" s="7" t="s">
        <v>28</v>
      </c>
      <c r="B201" s="7" t="s">
        <v>27</v>
      </c>
      <c r="C201" s="7">
        <f>SUM(C197:C200)</f>
        <v>14146582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41">
        <f t="shared" si="29"/>
        <v>14146582</v>
      </c>
      <c r="P201" s="37"/>
      <c r="Q201" s="37"/>
    </row>
    <row r="202" spans="1:17">
      <c r="A202" s="11" t="s">
        <v>26</v>
      </c>
      <c r="B202" s="10" t="s">
        <v>25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42">
        <f t="shared" si="29"/>
        <v>0</v>
      </c>
      <c r="P202" s="37"/>
      <c r="Q202" s="37"/>
    </row>
    <row r="203" spans="1:17">
      <c r="A203" s="11" t="s">
        <v>24</v>
      </c>
      <c r="B203" s="10" t="s">
        <v>23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42">
        <f t="shared" si="29"/>
        <v>0</v>
      </c>
      <c r="P203" s="37"/>
      <c r="Q203" s="37"/>
    </row>
    <row r="204" spans="1:17">
      <c r="A204" s="11" t="s">
        <v>22</v>
      </c>
      <c r="B204" s="10" t="s">
        <v>21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42">
        <f t="shared" si="29"/>
        <v>0</v>
      </c>
      <c r="P204" s="37"/>
      <c r="Q204" s="37"/>
    </row>
    <row r="205" spans="1:17">
      <c r="A205" s="11" t="s">
        <v>20</v>
      </c>
      <c r="B205" s="10" t="s">
        <v>19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42">
        <f t="shared" si="29"/>
        <v>0</v>
      </c>
      <c r="P205" s="37"/>
      <c r="Q205" s="37"/>
    </row>
    <row r="206" spans="1:17">
      <c r="A206" s="12" t="s">
        <v>18</v>
      </c>
      <c r="B206" s="10" t="s">
        <v>17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42">
        <f t="shared" si="29"/>
        <v>0</v>
      </c>
      <c r="P206" s="37"/>
      <c r="Q206" s="37"/>
    </row>
    <row r="207" spans="1:17">
      <c r="A207" s="8" t="s">
        <v>16</v>
      </c>
      <c r="B207" s="7" t="s">
        <v>15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41">
        <f t="shared" si="29"/>
        <v>0</v>
      </c>
      <c r="P207" s="37"/>
      <c r="Q207" s="37"/>
    </row>
    <row r="208" spans="1:17">
      <c r="A208" s="12" t="s">
        <v>14</v>
      </c>
      <c r="B208" s="10" t="s">
        <v>13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42">
        <f t="shared" si="29"/>
        <v>0</v>
      </c>
      <c r="P208" s="37"/>
      <c r="Q208" s="37"/>
    </row>
    <row r="209" spans="1:17">
      <c r="A209" s="12" t="s">
        <v>12</v>
      </c>
      <c r="B209" s="10" t="s">
        <v>11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42">
        <f t="shared" si="29"/>
        <v>0</v>
      </c>
      <c r="P209" s="37"/>
      <c r="Q209" s="37"/>
    </row>
    <row r="210" spans="1:17">
      <c r="A210" s="11" t="s">
        <v>10</v>
      </c>
      <c r="B210" s="10" t="s">
        <v>9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42">
        <f t="shared" si="29"/>
        <v>0</v>
      </c>
      <c r="P210" s="37"/>
      <c r="Q210" s="37"/>
    </row>
    <row r="211" spans="1:17">
      <c r="A211" s="11" t="s">
        <v>8</v>
      </c>
      <c r="B211" s="10" t="s">
        <v>7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42">
        <f t="shared" si="29"/>
        <v>0</v>
      </c>
      <c r="P211" s="37"/>
      <c r="Q211" s="37"/>
    </row>
    <row r="212" spans="1:17">
      <c r="A212" s="9" t="s">
        <v>6</v>
      </c>
      <c r="B212" s="7" t="s">
        <v>5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41">
        <f t="shared" si="29"/>
        <v>0</v>
      </c>
      <c r="P212" s="37"/>
      <c r="Q212" s="37"/>
    </row>
    <row r="213" spans="1:17">
      <c r="A213" s="8" t="s">
        <v>4</v>
      </c>
      <c r="B213" s="7" t="s">
        <v>3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41">
        <f t="shared" si="29"/>
        <v>0</v>
      </c>
      <c r="P213" s="37"/>
      <c r="Q213" s="37"/>
    </row>
    <row r="214" spans="1:17" ht="15.75">
      <c r="A214" s="6" t="s">
        <v>2</v>
      </c>
      <c r="B214" s="5" t="s">
        <v>1</v>
      </c>
      <c r="C214" s="5">
        <f t="shared" ref="C214:N214" si="30">C201</f>
        <v>14146582</v>
      </c>
      <c r="D214" s="5">
        <f t="shared" si="30"/>
        <v>0</v>
      </c>
      <c r="E214" s="5">
        <f t="shared" si="30"/>
        <v>0</v>
      </c>
      <c r="F214" s="5">
        <f t="shared" si="30"/>
        <v>0</v>
      </c>
      <c r="G214" s="5">
        <f t="shared" si="30"/>
        <v>0</v>
      </c>
      <c r="H214" s="5">
        <f t="shared" si="30"/>
        <v>0</v>
      </c>
      <c r="I214" s="5">
        <f t="shared" si="30"/>
        <v>0</v>
      </c>
      <c r="J214" s="5">
        <f t="shared" si="30"/>
        <v>0</v>
      </c>
      <c r="K214" s="5">
        <f t="shared" si="30"/>
        <v>0</v>
      </c>
      <c r="L214" s="5">
        <f t="shared" si="30"/>
        <v>0</v>
      </c>
      <c r="M214" s="5">
        <f t="shared" si="30"/>
        <v>0</v>
      </c>
      <c r="N214" s="5">
        <f t="shared" si="30"/>
        <v>0</v>
      </c>
      <c r="O214" s="40">
        <f t="shared" si="29"/>
        <v>14146582</v>
      </c>
      <c r="P214" s="37"/>
      <c r="Q214" s="37"/>
    </row>
    <row r="215" spans="1:17" ht="15.75">
      <c r="A215" s="4" t="s">
        <v>0</v>
      </c>
      <c r="B215" s="3"/>
      <c r="C215" s="3">
        <f t="shared" ref="C215:N215" si="31">C167+C214</f>
        <v>18190589</v>
      </c>
      <c r="D215" s="3">
        <f t="shared" si="31"/>
        <v>4044007</v>
      </c>
      <c r="E215" s="3">
        <f t="shared" si="31"/>
        <v>6494007</v>
      </c>
      <c r="F215" s="3">
        <f t="shared" si="31"/>
        <v>4044007</v>
      </c>
      <c r="G215" s="3">
        <f t="shared" si="31"/>
        <v>4044007</v>
      </c>
      <c r="H215" s="3">
        <f t="shared" si="31"/>
        <v>4044007</v>
      </c>
      <c r="I215" s="3">
        <f t="shared" si="31"/>
        <v>4044007</v>
      </c>
      <c r="J215" s="3">
        <f t="shared" si="31"/>
        <v>4044007</v>
      </c>
      <c r="K215" s="3">
        <f t="shared" si="31"/>
        <v>6620007</v>
      </c>
      <c r="L215" s="3">
        <f t="shared" si="31"/>
        <v>4044007</v>
      </c>
      <c r="M215" s="3">
        <f t="shared" si="31"/>
        <v>4044006</v>
      </c>
      <c r="N215" s="3">
        <f t="shared" si="31"/>
        <v>4044001</v>
      </c>
      <c r="O215" s="113">
        <f t="shared" si="29"/>
        <v>67700659</v>
      </c>
      <c r="P215" s="37"/>
      <c r="Q215" s="37"/>
    </row>
    <row r="216" spans="1:17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1:17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1:17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1:17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1:17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1:17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1:17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1:17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1:17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</sheetData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B1" workbookViewId="0">
      <selection activeCell="D218" sqref="D218"/>
    </sheetView>
  </sheetViews>
  <sheetFormatPr defaultRowHeight="15"/>
  <cols>
    <col min="1" max="1" width="91.140625" customWidth="1"/>
    <col min="2" max="2" width="7.140625" customWidth="1"/>
    <col min="3" max="15" width="20.7109375" customWidth="1"/>
  </cols>
  <sheetData>
    <row r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66" t="s">
        <v>434</v>
      </c>
    </row>
    <row r="2" spans="1:17" ht="28.5" customHeight="1">
      <c r="A2" s="116" t="s">
        <v>446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ht="26.25" customHeight="1">
      <c r="A3" s="118" t="s">
        <v>442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5" spans="1:17">
      <c r="A5" s="37" t="s">
        <v>287</v>
      </c>
    </row>
    <row r="6" spans="1:17" ht="25.5">
      <c r="A6" s="25" t="s">
        <v>136</v>
      </c>
      <c r="B6" s="24" t="s">
        <v>283</v>
      </c>
      <c r="C6" s="56" t="s">
        <v>425</v>
      </c>
      <c r="D6" s="56" t="s">
        <v>424</v>
      </c>
      <c r="E6" s="56" t="s">
        <v>423</v>
      </c>
      <c r="F6" s="56" t="s">
        <v>422</v>
      </c>
      <c r="G6" s="56" t="s">
        <v>421</v>
      </c>
      <c r="H6" s="56" t="s">
        <v>420</v>
      </c>
      <c r="I6" s="56" t="s">
        <v>419</v>
      </c>
      <c r="J6" s="56" t="s">
        <v>418</v>
      </c>
      <c r="K6" s="56" t="s">
        <v>417</v>
      </c>
      <c r="L6" s="56" t="s">
        <v>416</v>
      </c>
      <c r="M6" s="56" t="s">
        <v>415</v>
      </c>
      <c r="N6" s="56" t="s">
        <v>414</v>
      </c>
      <c r="O6" s="55" t="s">
        <v>413</v>
      </c>
      <c r="P6" s="37"/>
      <c r="Q6" s="37"/>
    </row>
    <row r="7" spans="1:17">
      <c r="A7" s="53" t="s">
        <v>412</v>
      </c>
      <c r="B7" s="54" t="s">
        <v>411</v>
      </c>
      <c r="C7" s="54">
        <v>589584</v>
      </c>
      <c r="D7" s="54">
        <v>589584</v>
      </c>
      <c r="E7" s="54">
        <v>589584</v>
      </c>
      <c r="F7" s="54">
        <v>589584</v>
      </c>
      <c r="G7" s="54">
        <v>589584</v>
      </c>
      <c r="H7" s="54">
        <v>589584</v>
      </c>
      <c r="I7" s="54">
        <v>589584</v>
      </c>
      <c r="J7" s="54">
        <v>589584</v>
      </c>
      <c r="K7" s="54">
        <v>589584</v>
      </c>
      <c r="L7" s="54">
        <v>589584</v>
      </c>
      <c r="M7" s="54">
        <v>589584</v>
      </c>
      <c r="N7" s="54">
        <v>589576</v>
      </c>
      <c r="O7" s="54">
        <f t="shared" ref="O7:O70" si="0">SUM(C7:N7)</f>
        <v>7075000</v>
      </c>
      <c r="P7" s="37"/>
      <c r="Q7" s="37"/>
    </row>
    <row r="8" spans="1:17">
      <c r="A8" s="53" t="s">
        <v>410</v>
      </c>
      <c r="B8" s="30" t="s">
        <v>409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f t="shared" si="0"/>
        <v>0</v>
      </c>
      <c r="P8" s="37"/>
      <c r="Q8" s="37"/>
    </row>
    <row r="9" spans="1:17">
      <c r="A9" s="53" t="s">
        <v>408</v>
      </c>
      <c r="B9" s="30" t="s">
        <v>407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>
        <f t="shared" si="0"/>
        <v>0</v>
      </c>
      <c r="P9" s="37"/>
      <c r="Q9" s="37"/>
    </row>
    <row r="10" spans="1:17">
      <c r="A10" s="36" t="s">
        <v>406</v>
      </c>
      <c r="B10" s="30" t="s">
        <v>405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0"/>
        <v>0</v>
      </c>
      <c r="P10" s="37"/>
      <c r="Q10" s="37"/>
    </row>
    <row r="11" spans="1:17">
      <c r="A11" s="36" t="s">
        <v>404</v>
      </c>
      <c r="B11" s="30" t="s">
        <v>403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0"/>
        <v>0</v>
      </c>
      <c r="P11" s="37"/>
      <c r="Q11" s="37"/>
    </row>
    <row r="12" spans="1:17">
      <c r="A12" s="36" t="s">
        <v>402</v>
      </c>
      <c r="B12" s="30" t="s">
        <v>401</v>
      </c>
      <c r="C12" s="30">
        <v>21500</v>
      </c>
      <c r="D12" s="30">
        <v>21500</v>
      </c>
      <c r="E12" s="30">
        <v>21500</v>
      </c>
      <c r="F12" s="30">
        <v>21500</v>
      </c>
      <c r="G12" s="30">
        <v>21500</v>
      </c>
      <c r="H12" s="30">
        <v>21500</v>
      </c>
      <c r="I12" s="30">
        <v>21500</v>
      </c>
      <c r="J12" s="30">
        <v>21500</v>
      </c>
      <c r="K12" s="30">
        <v>21500</v>
      </c>
      <c r="L12" s="30">
        <v>21500</v>
      </c>
      <c r="M12" s="30">
        <v>21500</v>
      </c>
      <c r="N12" s="30">
        <v>21500</v>
      </c>
      <c r="O12" s="30">
        <f t="shared" si="0"/>
        <v>258000</v>
      </c>
      <c r="P12" s="37"/>
      <c r="Q12" s="37"/>
    </row>
    <row r="13" spans="1:17">
      <c r="A13" s="36" t="s">
        <v>400</v>
      </c>
      <c r="B13" s="30" t="s">
        <v>399</v>
      </c>
      <c r="C13" s="30">
        <v>24000</v>
      </c>
      <c r="D13" s="30">
        <v>24000</v>
      </c>
      <c r="E13" s="30">
        <v>24000</v>
      </c>
      <c r="F13" s="30">
        <v>24000</v>
      </c>
      <c r="G13" s="30">
        <v>24000</v>
      </c>
      <c r="H13" s="30">
        <v>24000</v>
      </c>
      <c r="I13" s="30">
        <v>24000</v>
      </c>
      <c r="J13" s="30">
        <v>24000</v>
      </c>
      <c r="K13" s="30">
        <v>24000</v>
      </c>
      <c r="L13" s="30">
        <v>24000</v>
      </c>
      <c r="M13" s="30">
        <v>24000</v>
      </c>
      <c r="N13" s="30">
        <v>24000</v>
      </c>
      <c r="O13" s="30">
        <f t="shared" si="0"/>
        <v>288000</v>
      </c>
      <c r="P13" s="37"/>
      <c r="Q13" s="37"/>
    </row>
    <row r="14" spans="1:17">
      <c r="A14" s="36" t="s">
        <v>398</v>
      </c>
      <c r="B14" s="30" t="s">
        <v>397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si="0"/>
        <v>0</v>
      </c>
      <c r="P14" s="37"/>
      <c r="Q14" s="37"/>
    </row>
    <row r="15" spans="1:17">
      <c r="A15" s="10" t="s">
        <v>396</v>
      </c>
      <c r="B15" s="30" t="s">
        <v>395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si="0"/>
        <v>0</v>
      </c>
      <c r="P15" s="37"/>
      <c r="Q15" s="37"/>
    </row>
    <row r="16" spans="1:17">
      <c r="A16" s="10" t="s">
        <v>394</v>
      </c>
      <c r="B16" s="30" t="s">
        <v>393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f t="shared" si="0"/>
        <v>0</v>
      </c>
      <c r="P16" s="37"/>
      <c r="Q16" s="37"/>
    </row>
    <row r="17" spans="1:17">
      <c r="A17" s="10" t="s">
        <v>392</v>
      </c>
      <c r="B17" s="30" t="s">
        <v>391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0"/>
        <v>0</v>
      </c>
      <c r="P17" s="37"/>
      <c r="Q17" s="37"/>
    </row>
    <row r="18" spans="1:17">
      <c r="A18" s="10" t="s">
        <v>390</v>
      </c>
      <c r="B18" s="30" t="s">
        <v>389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7">
        <f t="shared" si="0"/>
        <v>0</v>
      </c>
      <c r="P18" s="37"/>
      <c r="Q18" s="37"/>
    </row>
    <row r="19" spans="1:17">
      <c r="A19" s="10" t="s">
        <v>388</v>
      </c>
      <c r="B19" s="30" t="s">
        <v>387</v>
      </c>
      <c r="C19" s="30">
        <v>15500</v>
      </c>
      <c r="D19" s="30">
        <v>15500</v>
      </c>
      <c r="E19" s="30">
        <v>15500</v>
      </c>
      <c r="F19" s="30">
        <v>15500</v>
      </c>
      <c r="G19" s="30">
        <v>15500</v>
      </c>
      <c r="H19" s="30">
        <v>15500</v>
      </c>
      <c r="I19" s="30">
        <v>15500</v>
      </c>
      <c r="J19" s="30">
        <v>15500</v>
      </c>
      <c r="K19" s="30">
        <v>15500</v>
      </c>
      <c r="L19" s="30">
        <v>15500</v>
      </c>
      <c r="M19" s="30">
        <v>15500</v>
      </c>
      <c r="N19" s="30">
        <v>15500</v>
      </c>
      <c r="O19" s="30">
        <f t="shared" si="0"/>
        <v>186000</v>
      </c>
      <c r="P19" s="37"/>
      <c r="Q19" s="37"/>
    </row>
    <row r="20" spans="1:17">
      <c r="A20" s="52" t="s">
        <v>282</v>
      </c>
      <c r="B20" s="50" t="s">
        <v>281</v>
      </c>
      <c r="C20" s="50">
        <f t="shared" ref="C20:N20" si="1">SUM(C7:C19)</f>
        <v>650584</v>
      </c>
      <c r="D20" s="50">
        <f t="shared" si="1"/>
        <v>650584</v>
      </c>
      <c r="E20" s="50">
        <f t="shared" si="1"/>
        <v>650584</v>
      </c>
      <c r="F20" s="50">
        <f t="shared" si="1"/>
        <v>650584</v>
      </c>
      <c r="G20" s="50">
        <f t="shared" si="1"/>
        <v>650584</v>
      </c>
      <c r="H20" s="50">
        <f t="shared" si="1"/>
        <v>650584</v>
      </c>
      <c r="I20" s="50">
        <f t="shared" si="1"/>
        <v>650584</v>
      </c>
      <c r="J20" s="50">
        <f t="shared" si="1"/>
        <v>650584</v>
      </c>
      <c r="K20" s="50">
        <f t="shared" si="1"/>
        <v>650584</v>
      </c>
      <c r="L20" s="50">
        <f t="shared" si="1"/>
        <v>650584</v>
      </c>
      <c r="M20" s="50">
        <f t="shared" si="1"/>
        <v>650584</v>
      </c>
      <c r="N20" s="50">
        <f t="shared" si="1"/>
        <v>650576</v>
      </c>
      <c r="O20" s="50">
        <f t="shared" si="0"/>
        <v>7807000</v>
      </c>
      <c r="P20" s="37"/>
      <c r="Q20" s="37"/>
    </row>
    <row r="21" spans="1:17">
      <c r="A21" s="10" t="s">
        <v>386</v>
      </c>
      <c r="B21" s="30" t="s">
        <v>385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>
        <f t="shared" si="0"/>
        <v>0</v>
      </c>
      <c r="P21" s="37"/>
      <c r="Q21" s="37"/>
    </row>
    <row r="22" spans="1:17">
      <c r="A22" s="10" t="s">
        <v>384</v>
      </c>
      <c r="B22" s="30" t="s">
        <v>383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>
        <f t="shared" si="0"/>
        <v>0</v>
      </c>
      <c r="P22" s="37"/>
      <c r="Q22" s="37"/>
    </row>
    <row r="23" spans="1:17">
      <c r="A23" s="21" t="s">
        <v>382</v>
      </c>
      <c r="B23" s="30" t="s">
        <v>381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>
        <f t="shared" si="0"/>
        <v>0</v>
      </c>
      <c r="P23" s="37"/>
      <c r="Q23" s="37"/>
    </row>
    <row r="24" spans="1:17">
      <c r="A24" s="7" t="s">
        <v>280</v>
      </c>
      <c r="B24" s="50" t="s">
        <v>279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>
        <f t="shared" si="0"/>
        <v>0</v>
      </c>
      <c r="P24" s="37"/>
      <c r="Q24" s="37"/>
    </row>
    <row r="25" spans="1:17">
      <c r="A25" s="35" t="s">
        <v>278</v>
      </c>
      <c r="B25" s="29" t="s">
        <v>277</v>
      </c>
      <c r="C25" s="29">
        <f t="shared" ref="C25:N25" si="2">C20+C24</f>
        <v>650584</v>
      </c>
      <c r="D25" s="29">
        <f t="shared" si="2"/>
        <v>650584</v>
      </c>
      <c r="E25" s="29">
        <f t="shared" si="2"/>
        <v>650584</v>
      </c>
      <c r="F25" s="29">
        <f t="shared" si="2"/>
        <v>650584</v>
      </c>
      <c r="G25" s="29">
        <f t="shared" si="2"/>
        <v>650584</v>
      </c>
      <c r="H25" s="29">
        <f t="shared" si="2"/>
        <v>650584</v>
      </c>
      <c r="I25" s="29">
        <f t="shared" si="2"/>
        <v>650584</v>
      </c>
      <c r="J25" s="29">
        <f t="shared" si="2"/>
        <v>650584</v>
      </c>
      <c r="K25" s="29">
        <f t="shared" si="2"/>
        <v>650584</v>
      </c>
      <c r="L25" s="29">
        <f t="shared" si="2"/>
        <v>650584</v>
      </c>
      <c r="M25" s="29">
        <f t="shared" si="2"/>
        <v>650584</v>
      </c>
      <c r="N25" s="29">
        <f t="shared" si="2"/>
        <v>650576</v>
      </c>
      <c r="O25" s="29">
        <f t="shared" si="0"/>
        <v>7807000</v>
      </c>
      <c r="P25" s="37"/>
      <c r="Q25" s="37"/>
    </row>
    <row r="26" spans="1:17">
      <c r="A26" s="20" t="s">
        <v>276</v>
      </c>
      <c r="B26" s="29" t="s">
        <v>275</v>
      </c>
      <c r="C26" s="29">
        <v>224125</v>
      </c>
      <c r="D26" s="29">
        <v>224125</v>
      </c>
      <c r="E26" s="29">
        <v>224125</v>
      </c>
      <c r="F26" s="29">
        <v>224125</v>
      </c>
      <c r="G26" s="29">
        <v>224125</v>
      </c>
      <c r="H26" s="29">
        <v>224125</v>
      </c>
      <c r="I26" s="29">
        <v>224125</v>
      </c>
      <c r="J26" s="29">
        <v>224125</v>
      </c>
      <c r="K26" s="29">
        <v>224125</v>
      </c>
      <c r="L26" s="29">
        <v>224125</v>
      </c>
      <c r="M26" s="29">
        <v>224125</v>
      </c>
      <c r="N26" s="29">
        <v>224125</v>
      </c>
      <c r="O26" s="29">
        <f t="shared" si="0"/>
        <v>2689500</v>
      </c>
      <c r="P26" s="37"/>
      <c r="Q26" s="37"/>
    </row>
    <row r="27" spans="1:17">
      <c r="A27" s="10" t="s">
        <v>380</v>
      </c>
      <c r="B27" s="30" t="s">
        <v>379</v>
      </c>
      <c r="C27" s="30">
        <v>10000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si="0"/>
        <v>10000</v>
      </c>
      <c r="P27" s="37"/>
      <c r="Q27" s="37"/>
    </row>
    <row r="28" spans="1:17">
      <c r="A28" s="10" t="s">
        <v>378</v>
      </c>
      <c r="B28" s="30" t="s">
        <v>377</v>
      </c>
      <c r="C28" s="30">
        <v>19584</v>
      </c>
      <c r="D28" s="30">
        <v>19584</v>
      </c>
      <c r="E28" s="30">
        <v>19584</v>
      </c>
      <c r="F28" s="30">
        <v>19584</v>
      </c>
      <c r="G28" s="30">
        <v>19584</v>
      </c>
      <c r="H28" s="30">
        <v>19584</v>
      </c>
      <c r="I28" s="30">
        <v>19584</v>
      </c>
      <c r="J28" s="30">
        <v>19584</v>
      </c>
      <c r="K28" s="30">
        <v>19584</v>
      </c>
      <c r="L28" s="30">
        <v>19584</v>
      </c>
      <c r="M28" s="30">
        <v>19584</v>
      </c>
      <c r="N28" s="30">
        <v>19576</v>
      </c>
      <c r="O28" s="30">
        <f t="shared" si="0"/>
        <v>235000</v>
      </c>
      <c r="P28" s="37"/>
      <c r="Q28" s="37"/>
    </row>
    <row r="29" spans="1:17">
      <c r="A29" s="10" t="s">
        <v>376</v>
      </c>
      <c r="B29" s="30" t="s">
        <v>375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f t="shared" si="0"/>
        <v>0</v>
      </c>
      <c r="P29" s="37"/>
      <c r="Q29" s="37"/>
    </row>
    <row r="30" spans="1:17">
      <c r="A30" s="7" t="s">
        <v>274</v>
      </c>
      <c r="B30" s="50" t="s">
        <v>273</v>
      </c>
      <c r="C30" s="50">
        <f t="shared" ref="C30:N30" si="3">SUM(C27:C29)</f>
        <v>29584</v>
      </c>
      <c r="D30" s="50">
        <f t="shared" si="3"/>
        <v>19584</v>
      </c>
      <c r="E30" s="50">
        <f t="shared" si="3"/>
        <v>19584</v>
      </c>
      <c r="F30" s="50">
        <f t="shared" si="3"/>
        <v>19584</v>
      </c>
      <c r="G30" s="50">
        <f t="shared" si="3"/>
        <v>19584</v>
      </c>
      <c r="H30" s="50">
        <f t="shared" si="3"/>
        <v>19584</v>
      </c>
      <c r="I30" s="50">
        <f t="shared" si="3"/>
        <v>19584</v>
      </c>
      <c r="J30" s="50">
        <f t="shared" si="3"/>
        <v>19584</v>
      </c>
      <c r="K30" s="50">
        <f t="shared" si="3"/>
        <v>19584</v>
      </c>
      <c r="L30" s="50">
        <f t="shared" si="3"/>
        <v>19584</v>
      </c>
      <c r="M30" s="50">
        <f t="shared" si="3"/>
        <v>19584</v>
      </c>
      <c r="N30" s="50">
        <f t="shared" si="3"/>
        <v>19576</v>
      </c>
      <c r="O30" s="50">
        <f t="shared" si="0"/>
        <v>245000</v>
      </c>
      <c r="P30" s="37"/>
      <c r="Q30" s="37"/>
    </row>
    <row r="31" spans="1:17">
      <c r="A31" s="10" t="s">
        <v>374</v>
      </c>
      <c r="B31" s="30" t="s">
        <v>373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>
        <f t="shared" si="0"/>
        <v>0</v>
      </c>
      <c r="P31" s="37"/>
      <c r="Q31" s="37"/>
    </row>
    <row r="32" spans="1:17">
      <c r="A32" s="10" t="s">
        <v>372</v>
      </c>
      <c r="B32" s="30" t="s">
        <v>371</v>
      </c>
      <c r="C32" s="30">
        <v>9167</v>
      </c>
      <c r="D32" s="30">
        <v>9167</v>
      </c>
      <c r="E32" s="30">
        <v>9167</v>
      </c>
      <c r="F32" s="30">
        <v>9167</v>
      </c>
      <c r="G32" s="30">
        <v>9167</v>
      </c>
      <c r="H32" s="30">
        <v>9167</v>
      </c>
      <c r="I32" s="30">
        <v>9167</v>
      </c>
      <c r="J32" s="30">
        <v>9167</v>
      </c>
      <c r="K32" s="30">
        <v>9167</v>
      </c>
      <c r="L32" s="30">
        <v>9167</v>
      </c>
      <c r="M32" s="30">
        <v>9167</v>
      </c>
      <c r="N32" s="30">
        <v>9163</v>
      </c>
      <c r="O32" s="30">
        <f t="shared" si="0"/>
        <v>110000</v>
      </c>
      <c r="P32" s="37"/>
      <c r="Q32" s="37"/>
    </row>
    <row r="33" spans="1:17">
      <c r="A33" s="7" t="s">
        <v>272</v>
      </c>
      <c r="B33" s="50" t="s">
        <v>271</v>
      </c>
      <c r="C33" s="50">
        <f t="shared" ref="C33:N33" si="4">SUM(C31:C32)</f>
        <v>9167</v>
      </c>
      <c r="D33" s="50">
        <f t="shared" si="4"/>
        <v>9167</v>
      </c>
      <c r="E33" s="50">
        <f t="shared" si="4"/>
        <v>9167</v>
      </c>
      <c r="F33" s="50">
        <f t="shared" si="4"/>
        <v>9167</v>
      </c>
      <c r="G33" s="50">
        <f t="shared" si="4"/>
        <v>9167</v>
      </c>
      <c r="H33" s="50">
        <f t="shared" si="4"/>
        <v>9167</v>
      </c>
      <c r="I33" s="50">
        <f t="shared" si="4"/>
        <v>9167</v>
      </c>
      <c r="J33" s="50">
        <f t="shared" si="4"/>
        <v>9167</v>
      </c>
      <c r="K33" s="50">
        <f t="shared" si="4"/>
        <v>9167</v>
      </c>
      <c r="L33" s="50">
        <f t="shared" si="4"/>
        <v>9167</v>
      </c>
      <c r="M33" s="50">
        <f t="shared" si="4"/>
        <v>9167</v>
      </c>
      <c r="N33" s="50">
        <f t="shared" si="4"/>
        <v>9163</v>
      </c>
      <c r="O33" s="50">
        <f t="shared" si="0"/>
        <v>110000</v>
      </c>
      <c r="P33" s="37"/>
      <c r="Q33" s="37"/>
    </row>
    <row r="34" spans="1:17">
      <c r="A34" s="10" t="s">
        <v>370</v>
      </c>
      <c r="B34" s="30" t="s">
        <v>369</v>
      </c>
      <c r="C34" s="30">
        <v>44583</v>
      </c>
      <c r="D34" s="30">
        <v>44583</v>
      </c>
      <c r="E34" s="30">
        <v>44583</v>
      </c>
      <c r="F34" s="30">
        <v>44583</v>
      </c>
      <c r="G34" s="30">
        <v>44583</v>
      </c>
      <c r="H34" s="30">
        <v>44583</v>
      </c>
      <c r="I34" s="30">
        <v>44583</v>
      </c>
      <c r="J34" s="30">
        <v>44583</v>
      </c>
      <c r="K34" s="30">
        <v>44583</v>
      </c>
      <c r="L34" s="30">
        <v>44583</v>
      </c>
      <c r="M34" s="30">
        <v>44583</v>
      </c>
      <c r="N34" s="30">
        <v>44587</v>
      </c>
      <c r="O34" s="30">
        <f t="shared" si="0"/>
        <v>535000</v>
      </c>
      <c r="P34" s="37"/>
      <c r="Q34" s="37"/>
    </row>
    <row r="35" spans="1:17">
      <c r="A35" s="10" t="s">
        <v>368</v>
      </c>
      <c r="B35" s="30" t="s">
        <v>367</v>
      </c>
      <c r="C35" s="30">
        <v>150000</v>
      </c>
      <c r="D35" s="30">
        <v>150000</v>
      </c>
      <c r="E35" s="30">
        <v>150000</v>
      </c>
      <c r="F35" s="30">
        <v>150000</v>
      </c>
      <c r="G35" s="30">
        <v>150000</v>
      </c>
      <c r="H35" s="30">
        <v>150000</v>
      </c>
      <c r="I35" s="30">
        <v>150000</v>
      </c>
      <c r="J35" s="30">
        <v>150000</v>
      </c>
      <c r="K35" s="30">
        <v>150000</v>
      </c>
      <c r="L35" s="30">
        <v>150000</v>
      </c>
      <c r="M35" s="30">
        <v>150000</v>
      </c>
      <c r="N35" s="30">
        <v>150000</v>
      </c>
      <c r="O35" s="30">
        <f t="shared" si="0"/>
        <v>1800000</v>
      </c>
      <c r="P35" s="37"/>
      <c r="Q35" s="37"/>
    </row>
    <row r="36" spans="1:17">
      <c r="A36" s="10" t="s">
        <v>366</v>
      </c>
      <c r="B36" s="30" t="s">
        <v>365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>
        <f t="shared" si="0"/>
        <v>0</v>
      </c>
      <c r="P36" s="37"/>
      <c r="Q36" s="37"/>
    </row>
    <row r="37" spans="1:17">
      <c r="A37" s="10" t="s">
        <v>364</v>
      </c>
      <c r="B37" s="30" t="s">
        <v>363</v>
      </c>
      <c r="C37" s="30"/>
      <c r="D37" s="30"/>
      <c r="E37" s="30"/>
      <c r="F37" s="30"/>
      <c r="G37" s="30"/>
      <c r="H37" s="30"/>
      <c r="I37" s="30"/>
      <c r="J37" s="30">
        <v>15000</v>
      </c>
      <c r="K37" s="30"/>
      <c r="L37" s="30"/>
      <c r="M37" s="30"/>
      <c r="N37" s="30"/>
      <c r="O37" s="30">
        <f t="shared" si="0"/>
        <v>15000</v>
      </c>
      <c r="P37" s="37"/>
      <c r="Q37" s="37"/>
    </row>
    <row r="38" spans="1:17">
      <c r="A38" s="51" t="s">
        <v>362</v>
      </c>
      <c r="B38" s="30" t="s">
        <v>361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>
        <f t="shared" si="0"/>
        <v>0</v>
      </c>
      <c r="P38" s="37"/>
      <c r="Q38" s="37"/>
    </row>
    <row r="39" spans="1:17">
      <c r="A39" s="21" t="s">
        <v>360</v>
      </c>
      <c r="B39" s="30" t="s">
        <v>359</v>
      </c>
      <c r="C39" s="30"/>
      <c r="D39" s="30"/>
      <c r="E39" s="30"/>
      <c r="F39" s="30"/>
      <c r="G39" s="30"/>
      <c r="H39" s="30"/>
      <c r="I39" s="30"/>
      <c r="J39" s="30">
        <v>10000</v>
      </c>
      <c r="K39" s="30"/>
      <c r="L39" s="30"/>
      <c r="M39" s="30"/>
      <c r="N39" s="30"/>
      <c r="O39" s="30">
        <f t="shared" si="0"/>
        <v>10000</v>
      </c>
      <c r="P39" s="37"/>
      <c r="Q39" s="37"/>
    </row>
    <row r="40" spans="1:17">
      <c r="A40" s="10" t="s">
        <v>358</v>
      </c>
      <c r="B40" s="30" t="s">
        <v>357</v>
      </c>
      <c r="C40" s="30"/>
      <c r="D40" s="30"/>
      <c r="E40" s="30"/>
      <c r="F40" s="30"/>
      <c r="G40" s="30"/>
      <c r="H40" s="30"/>
      <c r="I40" s="30"/>
      <c r="J40" s="30">
        <v>25000</v>
      </c>
      <c r="K40" s="30"/>
      <c r="L40" s="30"/>
      <c r="M40" s="30"/>
      <c r="N40" s="30"/>
      <c r="O40" s="30">
        <f t="shared" si="0"/>
        <v>25000</v>
      </c>
      <c r="P40" s="37"/>
      <c r="Q40" s="37"/>
    </row>
    <row r="41" spans="1:17">
      <c r="A41" s="7" t="s">
        <v>270</v>
      </c>
      <c r="B41" s="50" t="s">
        <v>269</v>
      </c>
      <c r="C41" s="50">
        <f t="shared" ref="C41:N41" si="5">SUM(C34:C40)</f>
        <v>194583</v>
      </c>
      <c r="D41" s="50">
        <f t="shared" si="5"/>
        <v>194583</v>
      </c>
      <c r="E41" s="50">
        <f t="shared" si="5"/>
        <v>194583</v>
      </c>
      <c r="F41" s="50">
        <f t="shared" si="5"/>
        <v>194583</v>
      </c>
      <c r="G41" s="50">
        <f t="shared" si="5"/>
        <v>194583</v>
      </c>
      <c r="H41" s="50">
        <f t="shared" si="5"/>
        <v>194583</v>
      </c>
      <c r="I41" s="50">
        <f t="shared" si="5"/>
        <v>194583</v>
      </c>
      <c r="J41" s="50">
        <f t="shared" si="5"/>
        <v>244583</v>
      </c>
      <c r="K41" s="50">
        <f t="shared" si="5"/>
        <v>194583</v>
      </c>
      <c r="L41" s="50">
        <f t="shared" si="5"/>
        <v>194583</v>
      </c>
      <c r="M41" s="50">
        <f t="shared" si="5"/>
        <v>194583</v>
      </c>
      <c r="N41" s="50">
        <f t="shared" si="5"/>
        <v>194587</v>
      </c>
      <c r="O41" s="50">
        <f t="shared" si="0"/>
        <v>2385000</v>
      </c>
      <c r="P41" s="37"/>
      <c r="Q41" s="37"/>
    </row>
    <row r="42" spans="1:17">
      <c r="A42" s="10" t="s">
        <v>356</v>
      </c>
      <c r="B42" s="30" t="s">
        <v>355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>
        <f t="shared" si="0"/>
        <v>0</v>
      </c>
      <c r="P42" s="37"/>
      <c r="Q42" s="37"/>
    </row>
    <row r="43" spans="1:17">
      <c r="A43" s="10" t="s">
        <v>354</v>
      </c>
      <c r="B43" s="30" t="s">
        <v>353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>
        <f t="shared" si="0"/>
        <v>0</v>
      </c>
      <c r="P43" s="37"/>
      <c r="Q43" s="37"/>
    </row>
    <row r="44" spans="1:17">
      <c r="A44" s="7" t="s">
        <v>268</v>
      </c>
      <c r="B44" s="50" t="s">
        <v>267</v>
      </c>
      <c r="C44" s="50">
        <f t="shared" ref="C44:N44" si="6">SUM(C42:C43)</f>
        <v>0</v>
      </c>
      <c r="D44" s="50">
        <f t="shared" si="6"/>
        <v>0</v>
      </c>
      <c r="E44" s="50">
        <f t="shared" si="6"/>
        <v>0</v>
      </c>
      <c r="F44" s="50">
        <f t="shared" si="6"/>
        <v>0</v>
      </c>
      <c r="G44" s="50">
        <f t="shared" si="6"/>
        <v>0</v>
      </c>
      <c r="H44" s="50">
        <f t="shared" si="6"/>
        <v>0</v>
      </c>
      <c r="I44" s="50">
        <f t="shared" si="6"/>
        <v>0</v>
      </c>
      <c r="J44" s="50">
        <f t="shared" si="6"/>
        <v>0</v>
      </c>
      <c r="K44" s="50">
        <f t="shared" si="6"/>
        <v>0</v>
      </c>
      <c r="L44" s="50">
        <f t="shared" si="6"/>
        <v>0</v>
      </c>
      <c r="M44" s="50">
        <f t="shared" si="6"/>
        <v>0</v>
      </c>
      <c r="N44" s="50">
        <f t="shared" si="6"/>
        <v>0</v>
      </c>
      <c r="O44" s="50">
        <f t="shared" si="0"/>
        <v>0</v>
      </c>
      <c r="P44" s="37"/>
      <c r="Q44" s="37"/>
    </row>
    <row r="45" spans="1:17">
      <c r="A45" s="10" t="s">
        <v>352</v>
      </c>
      <c r="B45" s="30" t="s">
        <v>351</v>
      </c>
      <c r="C45" s="30">
        <v>61750</v>
      </c>
      <c r="D45" s="30">
        <v>61750</v>
      </c>
      <c r="E45" s="30">
        <v>61750</v>
      </c>
      <c r="F45" s="30">
        <v>61750</v>
      </c>
      <c r="G45" s="30">
        <v>61750</v>
      </c>
      <c r="H45" s="30">
        <v>61750</v>
      </c>
      <c r="I45" s="30">
        <v>61750</v>
      </c>
      <c r="J45" s="30">
        <v>61750</v>
      </c>
      <c r="K45" s="30">
        <v>61750</v>
      </c>
      <c r="L45" s="30">
        <v>61750</v>
      </c>
      <c r="M45" s="30">
        <v>61750</v>
      </c>
      <c r="N45" s="30">
        <v>61750</v>
      </c>
      <c r="O45" s="30">
        <f t="shared" si="0"/>
        <v>741000</v>
      </c>
      <c r="P45" s="37"/>
      <c r="Q45" s="37"/>
    </row>
    <row r="46" spans="1:17">
      <c r="A46" s="10" t="s">
        <v>350</v>
      </c>
      <c r="B46" s="30" t="s">
        <v>349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>
        <f t="shared" si="0"/>
        <v>0</v>
      </c>
      <c r="P46" s="37"/>
      <c r="Q46" s="37"/>
    </row>
    <row r="47" spans="1:17">
      <c r="A47" s="10" t="s">
        <v>348</v>
      </c>
      <c r="B47" s="30" t="s">
        <v>347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>
        <f t="shared" si="0"/>
        <v>0</v>
      </c>
      <c r="P47" s="37"/>
      <c r="Q47" s="37"/>
    </row>
    <row r="48" spans="1:17">
      <c r="A48" s="10" t="s">
        <v>346</v>
      </c>
      <c r="B48" s="30" t="s">
        <v>345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>
        <f t="shared" si="0"/>
        <v>0</v>
      </c>
      <c r="P48" s="37"/>
      <c r="Q48" s="37"/>
    </row>
    <row r="49" spans="1:17">
      <c r="A49" s="10" t="s">
        <v>344</v>
      </c>
      <c r="B49" s="30" t="s">
        <v>343</v>
      </c>
      <c r="C49" s="30">
        <v>35000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>
        <f t="shared" si="0"/>
        <v>35000</v>
      </c>
      <c r="P49" s="37"/>
      <c r="Q49" s="37"/>
    </row>
    <row r="50" spans="1:17">
      <c r="A50" s="7" t="s">
        <v>266</v>
      </c>
      <c r="B50" s="50" t="s">
        <v>265</v>
      </c>
      <c r="C50" s="50">
        <f t="shared" ref="C50:N50" si="7">SUM(C45:C49)</f>
        <v>96750</v>
      </c>
      <c r="D50" s="50">
        <f t="shared" si="7"/>
        <v>61750</v>
      </c>
      <c r="E50" s="50">
        <f t="shared" si="7"/>
        <v>61750</v>
      </c>
      <c r="F50" s="50">
        <f t="shared" si="7"/>
        <v>61750</v>
      </c>
      <c r="G50" s="50">
        <f t="shared" si="7"/>
        <v>61750</v>
      </c>
      <c r="H50" s="50">
        <f t="shared" si="7"/>
        <v>61750</v>
      </c>
      <c r="I50" s="50">
        <f t="shared" si="7"/>
        <v>61750</v>
      </c>
      <c r="J50" s="50">
        <f t="shared" si="7"/>
        <v>61750</v>
      </c>
      <c r="K50" s="50">
        <f t="shared" si="7"/>
        <v>61750</v>
      </c>
      <c r="L50" s="50">
        <f t="shared" si="7"/>
        <v>61750</v>
      </c>
      <c r="M50" s="50">
        <f t="shared" si="7"/>
        <v>61750</v>
      </c>
      <c r="N50" s="50">
        <f t="shared" si="7"/>
        <v>61750</v>
      </c>
      <c r="O50" s="50">
        <f t="shared" si="0"/>
        <v>776000</v>
      </c>
      <c r="P50" s="37"/>
      <c r="Q50" s="37"/>
    </row>
    <row r="51" spans="1:17">
      <c r="A51" s="20" t="s">
        <v>264</v>
      </c>
      <c r="B51" s="29" t="s">
        <v>263</v>
      </c>
      <c r="C51" s="29">
        <f t="shared" ref="C51:N51" si="8">C30+C33+C41+C44+C50</f>
        <v>330084</v>
      </c>
      <c r="D51" s="29">
        <f t="shared" si="8"/>
        <v>285084</v>
      </c>
      <c r="E51" s="29">
        <f t="shared" si="8"/>
        <v>285084</v>
      </c>
      <c r="F51" s="29">
        <f t="shared" si="8"/>
        <v>285084</v>
      </c>
      <c r="G51" s="29">
        <f t="shared" si="8"/>
        <v>285084</v>
      </c>
      <c r="H51" s="29">
        <f t="shared" si="8"/>
        <v>285084</v>
      </c>
      <c r="I51" s="29">
        <f t="shared" si="8"/>
        <v>285084</v>
      </c>
      <c r="J51" s="29">
        <f t="shared" si="8"/>
        <v>335084</v>
      </c>
      <c r="K51" s="29">
        <f t="shared" si="8"/>
        <v>285084</v>
      </c>
      <c r="L51" s="29">
        <f t="shared" si="8"/>
        <v>285084</v>
      </c>
      <c r="M51" s="29">
        <f t="shared" si="8"/>
        <v>285084</v>
      </c>
      <c r="N51" s="29">
        <f t="shared" si="8"/>
        <v>285076</v>
      </c>
      <c r="O51" s="29">
        <f t="shared" si="0"/>
        <v>3516000</v>
      </c>
      <c r="P51" s="37"/>
      <c r="Q51" s="37"/>
    </row>
    <row r="52" spans="1:17">
      <c r="A52" s="12" t="s">
        <v>262</v>
      </c>
      <c r="B52" s="30" t="s">
        <v>261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>
        <f t="shared" si="0"/>
        <v>0</v>
      </c>
      <c r="P52" s="37"/>
      <c r="Q52" s="37"/>
    </row>
    <row r="53" spans="1:17">
      <c r="A53" s="12" t="s">
        <v>260</v>
      </c>
      <c r="B53" s="30" t="s">
        <v>259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>
        <f t="shared" si="0"/>
        <v>0</v>
      </c>
      <c r="P53" s="37"/>
      <c r="Q53" s="37"/>
    </row>
    <row r="54" spans="1:17">
      <c r="A54" s="34" t="s">
        <v>258</v>
      </c>
      <c r="B54" s="30" t="s">
        <v>257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>
        <f t="shared" si="0"/>
        <v>0</v>
      </c>
      <c r="P54" s="37"/>
      <c r="Q54" s="37"/>
    </row>
    <row r="55" spans="1:17">
      <c r="A55" s="34" t="s">
        <v>256</v>
      </c>
      <c r="B55" s="30" t="s">
        <v>255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>
        <f t="shared" si="0"/>
        <v>0</v>
      </c>
      <c r="P55" s="37"/>
      <c r="Q55" s="37"/>
    </row>
    <row r="56" spans="1:17">
      <c r="A56" s="34" t="s">
        <v>254</v>
      </c>
      <c r="B56" s="30" t="s">
        <v>253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f t="shared" si="0"/>
        <v>0</v>
      </c>
      <c r="P56" s="37"/>
      <c r="Q56" s="37"/>
    </row>
    <row r="57" spans="1:17">
      <c r="A57" s="12" t="s">
        <v>252</v>
      </c>
      <c r="B57" s="30" t="s">
        <v>251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>
        <f t="shared" si="0"/>
        <v>0</v>
      </c>
      <c r="P57" s="37"/>
      <c r="Q57" s="37"/>
    </row>
    <row r="58" spans="1:17">
      <c r="A58" s="12" t="s">
        <v>250</v>
      </c>
      <c r="B58" s="30" t="s">
        <v>249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>
        <f t="shared" si="0"/>
        <v>0</v>
      </c>
      <c r="P58" s="37"/>
      <c r="Q58" s="37"/>
    </row>
    <row r="59" spans="1:17">
      <c r="A59" s="12" t="s">
        <v>248</v>
      </c>
      <c r="B59" s="30" t="s">
        <v>247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>
        <f t="shared" si="0"/>
        <v>0</v>
      </c>
      <c r="P59" s="37"/>
      <c r="Q59" s="37"/>
    </row>
    <row r="60" spans="1:17">
      <c r="A60" s="22" t="s">
        <v>246</v>
      </c>
      <c r="B60" s="29" t="s">
        <v>245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>
        <f t="shared" si="0"/>
        <v>0</v>
      </c>
      <c r="P60" s="37"/>
      <c r="Q60" s="37"/>
    </row>
    <row r="61" spans="1:17">
      <c r="A61" s="33" t="s">
        <v>244</v>
      </c>
      <c r="B61" s="30" t="s">
        <v>243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>
        <f t="shared" si="0"/>
        <v>0</v>
      </c>
      <c r="P61" s="37"/>
      <c r="Q61" s="37"/>
    </row>
    <row r="62" spans="1:17">
      <c r="A62" s="33" t="s">
        <v>242</v>
      </c>
      <c r="B62" s="30" t="s">
        <v>241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>
        <f t="shared" si="0"/>
        <v>0</v>
      </c>
      <c r="P62" s="37"/>
      <c r="Q62" s="37"/>
    </row>
    <row r="63" spans="1:17">
      <c r="A63" s="33" t="s">
        <v>240</v>
      </c>
      <c r="B63" s="30" t="s">
        <v>239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>
        <f t="shared" si="0"/>
        <v>0</v>
      </c>
      <c r="P63" s="37"/>
      <c r="Q63" s="37"/>
    </row>
    <row r="64" spans="1:17">
      <c r="A64" s="33" t="s">
        <v>238</v>
      </c>
      <c r="B64" s="30" t="s">
        <v>237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>
        <f t="shared" si="0"/>
        <v>0</v>
      </c>
      <c r="P64" s="37"/>
      <c r="Q64" s="37"/>
    </row>
    <row r="65" spans="1:17">
      <c r="A65" s="33" t="s">
        <v>236</v>
      </c>
      <c r="B65" s="30" t="s">
        <v>235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>
        <f t="shared" si="0"/>
        <v>0</v>
      </c>
      <c r="P65" s="37"/>
      <c r="Q65" s="37"/>
    </row>
    <row r="66" spans="1:17">
      <c r="A66" s="33" t="s">
        <v>234</v>
      </c>
      <c r="B66" s="30" t="s">
        <v>233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>
        <f t="shared" si="0"/>
        <v>0</v>
      </c>
      <c r="P66" s="37"/>
      <c r="Q66" s="37"/>
    </row>
    <row r="67" spans="1:17">
      <c r="A67" s="33" t="s">
        <v>232</v>
      </c>
      <c r="B67" s="30" t="s">
        <v>231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>
        <f t="shared" si="0"/>
        <v>0</v>
      </c>
      <c r="P67" s="37"/>
      <c r="Q67" s="37"/>
    </row>
    <row r="68" spans="1:17">
      <c r="A68" s="33" t="s">
        <v>230</v>
      </c>
      <c r="B68" s="30" t="s">
        <v>229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>
        <f t="shared" si="0"/>
        <v>0</v>
      </c>
      <c r="P68" s="37"/>
      <c r="Q68" s="37"/>
    </row>
    <row r="69" spans="1:17">
      <c r="A69" s="33" t="s">
        <v>228</v>
      </c>
      <c r="B69" s="30" t="s">
        <v>227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>
        <f t="shared" si="0"/>
        <v>0</v>
      </c>
      <c r="P69" s="37"/>
      <c r="Q69" s="37"/>
    </row>
    <row r="70" spans="1:17">
      <c r="A70" s="32" t="s">
        <v>226</v>
      </c>
      <c r="B70" s="30" t="s">
        <v>225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>
        <f t="shared" si="0"/>
        <v>0</v>
      </c>
      <c r="P70" s="37"/>
      <c r="Q70" s="37"/>
    </row>
    <row r="71" spans="1:17">
      <c r="A71" s="33" t="s">
        <v>224</v>
      </c>
      <c r="B71" s="30" t="s">
        <v>223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>
        <f t="shared" ref="O71:O134" si="9">SUM(C71:N71)</f>
        <v>0</v>
      </c>
      <c r="P71" s="37"/>
      <c r="Q71" s="37"/>
    </row>
    <row r="72" spans="1:17">
      <c r="A72" s="32" t="s">
        <v>222</v>
      </c>
      <c r="B72" s="30" t="s">
        <v>285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>
        <f t="shared" si="9"/>
        <v>0</v>
      </c>
      <c r="P72" s="37"/>
      <c r="Q72" s="37"/>
    </row>
    <row r="73" spans="1:17">
      <c r="A73" s="32" t="s">
        <v>221</v>
      </c>
      <c r="B73" s="30" t="s">
        <v>285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>
        <f t="shared" si="9"/>
        <v>0</v>
      </c>
      <c r="P73" s="37"/>
      <c r="Q73" s="37"/>
    </row>
    <row r="74" spans="1:17">
      <c r="A74" s="22" t="s">
        <v>219</v>
      </c>
      <c r="B74" s="29" t="s">
        <v>218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>
        <f t="shared" si="9"/>
        <v>0</v>
      </c>
      <c r="P74" s="37"/>
      <c r="Q74" s="37"/>
    </row>
    <row r="75" spans="1:17" ht="15.75">
      <c r="A75" s="18" t="s">
        <v>217</v>
      </c>
      <c r="B75" s="18"/>
      <c r="C75" s="107">
        <f t="shared" ref="C75:N75" si="10">C25+C26+C51+C60+C74</f>
        <v>1204793</v>
      </c>
      <c r="D75" s="107">
        <f t="shared" si="10"/>
        <v>1159793</v>
      </c>
      <c r="E75" s="107">
        <f t="shared" si="10"/>
        <v>1159793</v>
      </c>
      <c r="F75" s="107">
        <f t="shared" si="10"/>
        <v>1159793</v>
      </c>
      <c r="G75" s="107">
        <f t="shared" si="10"/>
        <v>1159793</v>
      </c>
      <c r="H75" s="107">
        <f t="shared" si="10"/>
        <v>1159793</v>
      </c>
      <c r="I75" s="107">
        <f t="shared" si="10"/>
        <v>1159793</v>
      </c>
      <c r="J75" s="107">
        <f t="shared" si="10"/>
        <v>1209793</v>
      </c>
      <c r="K75" s="107">
        <f t="shared" si="10"/>
        <v>1159793</v>
      </c>
      <c r="L75" s="107">
        <f t="shared" si="10"/>
        <v>1159793</v>
      </c>
      <c r="M75" s="107">
        <f t="shared" si="10"/>
        <v>1159793</v>
      </c>
      <c r="N75" s="107">
        <f t="shared" si="10"/>
        <v>1159777</v>
      </c>
      <c r="O75" s="107">
        <f t="shared" si="9"/>
        <v>14012500</v>
      </c>
      <c r="P75" s="37"/>
      <c r="Q75" s="37"/>
    </row>
    <row r="76" spans="1:17">
      <c r="A76" s="31" t="s">
        <v>216</v>
      </c>
      <c r="B76" s="30" t="s">
        <v>215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>
        <f t="shared" si="9"/>
        <v>0</v>
      </c>
      <c r="P76" s="37"/>
      <c r="Q76" s="37"/>
    </row>
    <row r="77" spans="1:17">
      <c r="A77" s="31" t="s">
        <v>214</v>
      </c>
      <c r="B77" s="30" t="s">
        <v>213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>
        <f t="shared" si="9"/>
        <v>0</v>
      </c>
      <c r="P77" s="37"/>
      <c r="Q77" s="37"/>
    </row>
    <row r="78" spans="1:17">
      <c r="A78" s="31" t="s">
        <v>212</v>
      </c>
      <c r="B78" s="30" t="s">
        <v>211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>
        <f t="shared" si="9"/>
        <v>0</v>
      </c>
      <c r="P78" s="37"/>
      <c r="Q78" s="37"/>
    </row>
    <row r="79" spans="1:17">
      <c r="A79" s="31" t="s">
        <v>210</v>
      </c>
      <c r="B79" s="30" t="s">
        <v>209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>
        <f t="shared" si="9"/>
        <v>0</v>
      </c>
      <c r="P79" s="37"/>
      <c r="Q79" s="37"/>
    </row>
    <row r="80" spans="1:17">
      <c r="A80" s="21" t="s">
        <v>208</v>
      </c>
      <c r="B80" s="30" t="s">
        <v>207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>
        <f t="shared" si="9"/>
        <v>0</v>
      </c>
      <c r="P80" s="37"/>
      <c r="Q80" s="37"/>
    </row>
    <row r="81" spans="1:17">
      <c r="A81" s="21" t="s">
        <v>206</v>
      </c>
      <c r="B81" s="30" t="s">
        <v>205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>
        <f t="shared" si="9"/>
        <v>0</v>
      </c>
      <c r="P81" s="37"/>
      <c r="Q81" s="37"/>
    </row>
    <row r="82" spans="1:17">
      <c r="A82" s="21" t="s">
        <v>204</v>
      </c>
      <c r="B82" s="30" t="s">
        <v>203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>
        <f t="shared" si="9"/>
        <v>0</v>
      </c>
      <c r="P82" s="37"/>
      <c r="Q82" s="37"/>
    </row>
    <row r="83" spans="1:17">
      <c r="A83" s="19" t="s">
        <v>202</v>
      </c>
      <c r="B83" s="29" t="s">
        <v>201</v>
      </c>
      <c r="C83" s="29"/>
      <c r="D83" s="29"/>
      <c r="E83" s="29">
        <f>SUM(E79:E82)</f>
        <v>0</v>
      </c>
      <c r="F83" s="29"/>
      <c r="G83" s="29"/>
      <c r="H83" s="29">
        <f>SUM(H76:H82)</f>
        <v>0</v>
      </c>
      <c r="I83" s="29"/>
      <c r="J83" s="29"/>
      <c r="K83" s="29"/>
      <c r="L83" s="29"/>
      <c r="M83" s="29"/>
      <c r="N83" s="29"/>
      <c r="O83" s="29">
        <f t="shared" si="9"/>
        <v>0</v>
      </c>
      <c r="P83" s="37"/>
      <c r="Q83" s="37"/>
    </row>
    <row r="84" spans="1:17">
      <c r="A84" s="12" t="s">
        <v>200</v>
      </c>
      <c r="B84" s="30" t="s">
        <v>199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>
        <f t="shared" si="9"/>
        <v>0</v>
      </c>
      <c r="P84" s="37"/>
      <c r="Q84" s="37"/>
    </row>
    <row r="85" spans="1:17">
      <c r="A85" s="12" t="s">
        <v>198</v>
      </c>
      <c r="B85" s="30" t="s">
        <v>197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>
        <f t="shared" si="9"/>
        <v>0</v>
      </c>
      <c r="P85" s="37"/>
      <c r="Q85" s="37"/>
    </row>
    <row r="86" spans="1:17">
      <c r="A86" s="12" t="s">
        <v>196</v>
      </c>
      <c r="B86" s="30" t="s">
        <v>195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>
        <f t="shared" si="9"/>
        <v>0</v>
      </c>
      <c r="P86" s="37"/>
      <c r="Q86" s="37"/>
    </row>
    <row r="87" spans="1:17">
      <c r="A87" s="12" t="s">
        <v>194</v>
      </c>
      <c r="B87" s="30" t="s">
        <v>193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>
        <f t="shared" si="9"/>
        <v>0</v>
      </c>
      <c r="P87" s="37"/>
      <c r="Q87" s="37"/>
    </row>
    <row r="88" spans="1:17">
      <c r="A88" s="22" t="s">
        <v>192</v>
      </c>
      <c r="B88" s="29" t="s">
        <v>191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>
        <f t="shared" si="9"/>
        <v>0</v>
      </c>
      <c r="P88" s="37"/>
      <c r="Q88" s="37"/>
    </row>
    <row r="89" spans="1:17" ht="30">
      <c r="A89" s="12" t="s">
        <v>190</v>
      </c>
      <c r="B89" s="30" t="s">
        <v>189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>
        <f t="shared" si="9"/>
        <v>0</v>
      </c>
      <c r="P89" s="37"/>
      <c r="Q89" s="37"/>
    </row>
    <row r="90" spans="1:17" ht="30">
      <c r="A90" s="12" t="s">
        <v>188</v>
      </c>
      <c r="B90" s="30" t="s">
        <v>187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>
        <f t="shared" si="9"/>
        <v>0</v>
      </c>
      <c r="P90" s="37"/>
      <c r="Q90" s="37"/>
    </row>
    <row r="91" spans="1:17" ht="30">
      <c r="A91" s="12" t="s">
        <v>186</v>
      </c>
      <c r="B91" s="30" t="s">
        <v>185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>
        <f t="shared" si="9"/>
        <v>0</v>
      </c>
      <c r="P91" s="37"/>
      <c r="Q91" s="37"/>
    </row>
    <row r="92" spans="1:17">
      <c r="A92" s="12" t="s">
        <v>184</v>
      </c>
      <c r="B92" s="30" t="s">
        <v>183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>
        <f t="shared" si="9"/>
        <v>0</v>
      </c>
      <c r="P92" s="37"/>
      <c r="Q92" s="37"/>
    </row>
    <row r="93" spans="1:17" ht="30">
      <c r="A93" s="12" t="s">
        <v>182</v>
      </c>
      <c r="B93" s="30" t="s">
        <v>181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>
        <f t="shared" si="9"/>
        <v>0</v>
      </c>
      <c r="P93" s="37"/>
      <c r="Q93" s="37"/>
    </row>
    <row r="94" spans="1:17" ht="30">
      <c r="A94" s="12" t="s">
        <v>180</v>
      </c>
      <c r="B94" s="30" t="s">
        <v>179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>
        <f t="shared" si="9"/>
        <v>0</v>
      </c>
      <c r="P94" s="37"/>
      <c r="Q94" s="37"/>
    </row>
    <row r="95" spans="1:17">
      <c r="A95" s="12" t="s">
        <v>178</v>
      </c>
      <c r="B95" s="30" t="s">
        <v>177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>
        <f t="shared" si="9"/>
        <v>0</v>
      </c>
      <c r="P95" s="37"/>
      <c r="Q95" s="37"/>
    </row>
    <row r="96" spans="1:17">
      <c r="A96" s="12" t="s">
        <v>176</v>
      </c>
      <c r="B96" s="30" t="s">
        <v>175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>
        <f t="shared" si="9"/>
        <v>0</v>
      </c>
      <c r="P96" s="37"/>
      <c r="Q96" s="37"/>
    </row>
    <row r="97" spans="1:17">
      <c r="A97" s="22" t="s">
        <v>174</v>
      </c>
      <c r="B97" s="29" t="s">
        <v>173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>
        <f t="shared" si="9"/>
        <v>0</v>
      </c>
      <c r="P97" s="37"/>
      <c r="Q97" s="37"/>
    </row>
    <row r="98" spans="1:17" ht="15.75">
      <c r="A98" s="18" t="s">
        <v>172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>
        <f t="shared" si="9"/>
        <v>0</v>
      </c>
      <c r="P98" s="37"/>
      <c r="Q98" s="37"/>
    </row>
    <row r="99" spans="1:17" ht="15.75">
      <c r="A99" s="15" t="s">
        <v>171</v>
      </c>
      <c r="B99" s="114" t="s">
        <v>170</v>
      </c>
      <c r="C99" s="27">
        <f t="shared" ref="C99:N99" si="11">C25+C26+C51+C60+C74+C83+C88+C97</f>
        <v>1204793</v>
      </c>
      <c r="D99" s="27">
        <f t="shared" si="11"/>
        <v>1159793</v>
      </c>
      <c r="E99" s="27">
        <f t="shared" si="11"/>
        <v>1159793</v>
      </c>
      <c r="F99" s="27">
        <f t="shared" si="11"/>
        <v>1159793</v>
      </c>
      <c r="G99" s="27">
        <f t="shared" si="11"/>
        <v>1159793</v>
      </c>
      <c r="H99" s="27">
        <f t="shared" si="11"/>
        <v>1159793</v>
      </c>
      <c r="I99" s="27">
        <f t="shared" si="11"/>
        <v>1159793</v>
      </c>
      <c r="J99" s="27">
        <f t="shared" si="11"/>
        <v>1209793</v>
      </c>
      <c r="K99" s="27">
        <f t="shared" si="11"/>
        <v>1159793</v>
      </c>
      <c r="L99" s="27">
        <f t="shared" si="11"/>
        <v>1159793</v>
      </c>
      <c r="M99" s="27">
        <f t="shared" si="11"/>
        <v>1159793</v>
      </c>
      <c r="N99" s="27">
        <f t="shared" si="11"/>
        <v>1159777</v>
      </c>
      <c r="O99" s="27">
        <f t="shared" si="9"/>
        <v>14012500</v>
      </c>
      <c r="P99" s="37"/>
      <c r="Q99" s="37"/>
    </row>
    <row r="100" spans="1:17">
      <c r="A100" s="12" t="s">
        <v>342</v>
      </c>
      <c r="B100" s="10" t="s">
        <v>341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42">
        <f t="shared" si="9"/>
        <v>0</v>
      </c>
      <c r="P100" s="37"/>
      <c r="Q100" s="37"/>
    </row>
    <row r="101" spans="1:17">
      <c r="A101" s="12" t="s">
        <v>340</v>
      </c>
      <c r="B101" s="10" t="s">
        <v>339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42">
        <f t="shared" si="9"/>
        <v>0</v>
      </c>
      <c r="P101" s="37"/>
      <c r="Q101" s="37"/>
    </row>
    <row r="102" spans="1:17">
      <c r="A102" s="12" t="s">
        <v>338</v>
      </c>
      <c r="B102" s="10" t="s">
        <v>337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42">
        <f t="shared" si="9"/>
        <v>0</v>
      </c>
      <c r="P102" s="37"/>
      <c r="Q102" s="37"/>
    </row>
    <row r="103" spans="1:17">
      <c r="A103" s="8" t="s">
        <v>169</v>
      </c>
      <c r="B103" s="7" t="s">
        <v>168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41">
        <f t="shared" si="9"/>
        <v>0</v>
      </c>
      <c r="P103" s="37"/>
      <c r="Q103" s="37"/>
    </row>
    <row r="104" spans="1:17">
      <c r="A104" s="11" t="s">
        <v>336</v>
      </c>
      <c r="B104" s="10" t="s">
        <v>335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42">
        <f t="shared" si="9"/>
        <v>0</v>
      </c>
      <c r="P104" s="37"/>
      <c r="Q104" s="37"/>
    </row>
    <row r="105" spans="1:17">
      <c r="A105" s="11" t="s">
        <v>334</v>
      </c>
      <c r="B105" s="10" t="s">
        <v>333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42">
        <f t="shared" si="9"/>
        <v>0</v>
      </c>
      <c r="P105" s="37"/>
      <c r="Q105" s="37"/>
    </row>
    <row r="106" spans="1:17">
      <c r="A106" s="12" t="s">
        <v>332</v>
      </c>
      <c r="B106" s="10" t="s">
        <v>331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42">
        <f t="shared" si="9"/>
        <v>0</v>
      </c>
      <c r="P106" s="37"/>
      <c r="Q106" s="37"/>
    </row>
    <row r="107" spans="1:17">
      <c r="A107" s="12" t="s">
        <v>330</v>
      </c>
      <c r="B107" s="10" t="s">
        <v>329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42">
        <f t="shared" si="9"/>
        <v>0</v>
      </c>
      <c r="P107" s="37"/>
      <c r="Q107" s="37"/>
    </row>
    <row r="108" spans="1:17">
      <c r="A108" s="9" t="s">
        <v>167</v>
      </c>
      <c r="B108" s="7" t="s">
        <v>166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41">
        <f t="shared" si="9"/>
        <v>0</v>
      </c>
      <c r="P108" s="37"/>
      <c r="Q108" s="37"/>
    </row>
    <row r="109" spans="1:17">
      <c r="A109" s="11" t="s">
        <v>165</v>
      </c>
      <c r="B109" s="10" t="s">
        <v>164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42">
        <f t="shared" si="9"/>
        <v>0</v>
      </c>
      <c r="P109" s="37"/>
      <c r="Q109" s="37"/>
    </row>
    <row r="110" spans="1:17">
      <c r="A110" s="11" t="s">
        <v>163</v>
      </c>
      <c r="B110" s="10" t="s">
        <v>162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42">
        <f t="shared" si="9"/>
        <v>0</v>
      </c>
      <c r="P110" s="37"/>
      <c r="Q110" s="37"/>
    </row>
    <row r="111" spans="1:17">
      <c r="A111" s="9" t="s">
        <v>161</v>
      </c>
      <c r="B111" s="7" t="s">
        <v>160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41">
        <f t="shared" si="9"/>
        <v>0</v>
      </c>
      <c r="P111" s="37"/>
      <c r="Q111" s="37"/>
    </row>
    <row r="112" spans="1:17">
      <c r="A112" s="11" t="s">
        <v>159</v>
      </c>
      <c r="B112" s="10" t="s">
        <v>158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42">
        <f t="shared" si="9"/>
        <v>0</v>
      </c>
      <c r="P112" s="37"/>
      <c r="Q112" s="37"/>
    </row>
    <row r="113" spans="1:17">
      <c r="A113" s="11" t="s">
        <v>157</v>
      </c>
      <c r="B113" s="10" t="s">
        <v>156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42">
        <f t="shared" si="9"/>
        <v>0</v>
      </c>
      <c r="P113" s="37"/>
      <c r="Q113" s="37"/>
    </row>
    <row r="114" spans="1:17">
      <c r="A114" s="11" t="s">
        <v>155</v>
      </c>
      <c r="B114" s="10" t="s">
        <v>154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42">
        <f t="shared" si="9"/>
        <v>0</v>
      </c>
      <c r="P114" s="37"/>
      <c r="Q114" s="37"/>
    </row>
    <row r="115" spans="1:17">
      <c r="A115" s="26" t="s">
        <v>153</v>
      </c>
      <c r="B115" s="20" t="s">
        <v>152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46">
        <f t="shared" si="9"/>
        <v>0</v>
      </c>
      <c r="P115" s="37"/>
      <c r="Q115" s="37"/>
    </row>
    <row r="116" spans="1:17">
      <c r="A116" s="11" t="s">
        <v>151</v>
      </c>
      <c r="B116" s="10" t="s">
        <v>150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42">
        <f t="shared" si="9"/>
        <v>0</v>
      </c>
      <c r="P116" s="37"/>
      <c r="Q116" s="37"/>
    </row>
    <row r="117" spans="1:17">
      <c r="A117" s="12" t="s">
        <v>149</v>
      </c>
      <c r="B117" s="10" t="s">
        <v>148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42">
        <f t="shared" si="9"/>
        <v>0</v>
      </c>
      <c r="P117" s="37"/>
      <c r="Q117" s="37"/>
    </row>
    <row r="118" spans="1:17">
      <c r="A118" s="11" t="s">
        <v>147</v>
      </c>
      <c r="B118" s="10" t="s">
        <v>146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42">
        <f t="shared" si="9"/>
        <v>0</v>
      </c>
      <c r="P118" s="37"/>
      <c r="Q118" s="37"/>
    </row>
    <row r="119" spans="1:17">
      <c r="A119" s="11" t="s">
        <v>145</v>
      </c>
      <c r="B119" s="10" t="s">
        <v>144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42">
        <f t="shared" si="9"/>
        <v>0</v>
      </c>
      <c r="P119" s="37"/>
      <c r="Q119" s="37"/>
    </row>
    <row r="120" spans="1:17">
      <c r="A120" s="26" t="s">
        <v>143</v>
      </c>
      <c r="B120" s="20" t="s">
        <v>142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46">
        <f t="shared" si="9"/>
        <v>0</v>
      </c>
      <c r="P120" s="37"/>
      <c r="Q120" s="37"/>
    </row>
    <row r="121" spans="1:17">
      <c r="A121" s="12" t="s">
        <v>141</v>
      </c>
      <c r="B121" s="10" t="s">
        <v>140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42">
        <f t="shared" si="9"/>
        <v>0</v>
      </c>
      <c r="P121" s="37"/>
      <c r="Q121" s="37"/>
    </row>
    <row r="122" spans="1:17" ht="15.75">
      <c r="A122" s="6" t="s">
        <v>139</v>
      </c>
      <c r="B122" s="5" t="s">
        <v>138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0">
        <f t="shared" si="9"/>
        <v>0</v>
      </c>
      <c r="P122" s="37"/>
      <c r="Q122" s="37"/>
    </row>
    <row r="123" spans="1:17" ht="15.75">
      <c r="A123" s="4" t="s">
        <v>137</v>
      </c>
      <c r="B123" s="3"/>
      <c r="C123" s="4">
        <f t="shared" ref="C123:N123" si="12">C99+C122</f>
        <v>1204793</v>
      </c>
      <c r="D123" s="4">
        <f t="shared" si="12"/>
        <v>1159793</v>
      </c>
      <c r="E123" s="4">
        <f t="shared" si="12"/>
        <v>1159793</v>
      </c>
      <c r="F123" s="4">
        <f t="shared" si="12"/>
        <v>1159793</v>
      </c>
      <c r="G123" s="4">
        <f t="shared" si="12"/>
        <v>1159793</v>
      </c>
      <c r="H123" s="4">
        <f t="shared" si="12"/>
        <v>1159793</v>
      </c>
      <c r="I123" s="4">
        <f t="shared" si="12"/>
        <v>1159793</v>
      </c>
      <c r="J123" s="4">
        <f t="shared" si="12"/>
        <v>1209793</v>
      </c>
      <c r="K123" s="4">
        <f t="shared" si="12"/>
        <v>1159793</v>
      </c>
      <c r="L123" s="4">
        <f t="shared" si="12"/>
        <v>1159793</v>
      </c>
      <c r="M123" s="4">
        <f t="shared" si="12"/>
        <v>1159793</v>
      </c>
      <c r="N123" s="4">
        <f t="shared" si="12"/>
        <v>1159777</v>
      </c>
      <c r="O123" s="4">
        <f t="shared" si="9"/>
        <v>14012500</v>
      </c>
      <c r="P123" s="37"/>
      <c r="Q123" s="37"/>
    </row>
    <row r="124" spans="1:17" ht="38.25">
      <c r="A124" s="25" t="s">
        <v>136</v>
      </c>
      <c r="B124" s="24" t="s">
        <v>328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41">
        <f t="shared" si="9"/>
        <v>0</v>
      </c>
      <c r="P124" s="37"/>
      <c r="Q124" s="37"/>
    </row>
    <row r="125" spans="1:17">
      <c r="A125" s="36" t="s">
        <v>327</v>
      </c>
      <c r="B125" s="21" t="s">
        <v>326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45">
        <f t="shared" si="9"/>
        <v>0</v>
      </c>
      <c r="P125" s="37"/>
      <c r="Q125" s="37"/>
    </row>
    <row r="126" spans="1:17">
      <c r="A126" s="10" t="s">
        <v>325</v>
      </c>
      <c r="B126" s="21" t="s">
        <v>324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45">
        <f t="shared" si="9"/>
        <v>0</v>
      </c>
      <c r="P126" s="37"/>
      <c r="Q126" s="37"/>
    </row>
    <row r="127" spans="1:17">
      <c r="A127" s="10" t="s">
        <v>323</v>
      </c>
      <c r="B127" s="21" t="s">
        <v>322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45">
        <f t="shared" si="9"/>
        <v>0</v>
      </c>
      <c r="P127" s="37"/>
      <c r="Q127" s="37"/>
    </row>
    <row r="128" spans="1:17">
      <c r="A128" s="10" t="s">
        <v>321</v>
      </c>
      <c r="B128" s="21" t="s">
        <v>320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45">
        <f t="shared" si="9"/>
        <v>0</v>
      </c>
      <c r="P128" s="37"/>
      <c r="Q128" s="37"/>
    </row>
    <row r="129" spans="1:17">
      <c r="A129" s="10" t="s">
        <v>319</v>
      </c>
      <c r="B129" s="21" t="s">
        <v>318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45">
        <f t="shared" si="9"/>
        <v>0</v>
      </c>
      <c r="P129" s="37"/>
      <c r="Q129" s="37"/>
    </row>
    <row r="130" spans="1:17">
      <c r="A130" s="10" t="s">
        <v>317</v>
      </c>
      <c r="B130" s="21" t="s">
        <v>316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45">
        <f t="shared" si="9"/>
        <v>0</v>
      </c>
      <c r="P130" s="37"/>
      <c r="Q130" s="37"/>
    </row>
    <row r="131" spans="1:17">
      <c r="A131" s="7" t="s">
        <v>134</v>
      </c>
      <c r="B131" s="48" t="s">
        <v>133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58">
        <f t="shared" si="9"/>
        <v>0</v>
      </c>
      <c r="P131" s="37"/>
      <c r="Q131" s="37"/>
    </row>
    <row r="132" spans="1:17">
      <c r="A132" s="10" t="s">
        <v>132</v>
      </c>
      <c r="B132" s="21" t="s">
        <v>131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45">
        <f t="shared" si="9"/>
        <v>0</v>
      </c>
      <c r="P132" s="37"/>
      <c r="Q132" s="37"/>
    </row>
    <row r="133" spans="1:17" ht="30">
      <c r="A133" s="10" t="s">
        <v>130</v>
      </c>
      <c r="B133" s="21" t="s">
        <v>129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45">
        <f t="shared" si="9"/>
        <v>0</v>
      </c>
      <c r="P133" s="37"/>
      <c r="Q133" s="37"/>
    </row>
    <row r="134" spans="1:17" ht="30">
      <c r="A134" s="10" t="s">
        <v>128</v>
      </c>
      <c r="B134" s="21" t="s">
        <v>127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45">
        <f t="shared" si="9"/>
        <v>0</v>
      </c>
      <c r="P134" s="37"/>
      <c r="Q134" s="37"/>
    </row>
    <row r="135" spans="1:17" ht="30">
      <c r="A135" s="10" t="s">
        <v>126</v>
      </c>
      <c r="B135" s="21" t="s">
        <v>125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45">
        <f t="shared" ref="O135:O198" si="13">SUM(C135:N135)</f>
        <v>0</v>
      </c>
      <c r="P135" s="37"/>
      <c r="Q135" s="37"/>
    </row>
    <row r="136" spans="1:17">
      <c r="A136" s="10" t="s">
        <v>124</v>
      </c>
      <c r="B136" s="21" t="s">
        <v>123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45">
        <f t="shared" si="13"/>
        <v>0</v>
      </c>
      <c r="P136" s="37"/>
      <c r="Q136" s="37"/>
    </row>
    <row r="137" spans="1:17">
      <c r="A137" s="20" t="s">
        <v>122</v>
      </c>
      <c r="B137" s="19" t="s">
        <v>121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44">
        <f t="shared" si="13"/>
        <v>0</v>
      </c>
      <c r="P137" s="37"/>
      <c r="Q137" s="37"/>
    </row>
    <row r="138" spans="1:17">
      <c r="A138" s="10" t="s">
        <v>315</v>
      </c>
      <c r="B138" s="21" t="s">
        <v>314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45">
        <f t="shared" si="13"/>
        <v>0</v>
      </c>
      <c r="P138" s="37"/>
      <c r="Q138" s="37"/>
    </row>
    <row r="139" spans="1:17">
      <c r="A139" s="10" t="s">
        <v>313</v>
      </c>
      <c r="B139" s="21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45">
        <f t="shared" si="13"/>
        <v>0</v>
      </c>
      <c r="P139" s="37"/>
      <c r="Q139" s="37"/>
    </row>
    <row r="140" spans="1:17">
      <c r="A140" s="7" t="s">
        <v>120</v>
      </c>
      <c r="B140" s="48" t="s">
        <v>119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58">
        <f t="shared" si="13"/>
        <v>0</v>
      </c>
      <c r="P140" s="37"/>
      <c r="Q140" s="37"/>
    </row>
    <row r="141" spans="1:17">
      <c r="A141" s="10" t="s">
        <v>118</v>
      </c>
      <c r="B141" s="21" t="s">
        <v>117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45">
        <f t="shared" si="13"/>
        <v>0</v>
      </c>
      <c r="P141" s="37"/>
      <c r="Q141" s="37"/>
    </row>
    <row r="142" spans="1:17">
      <c r="A142" s="10" t="s">
        <v>116</v>
      </c>
      <c r="B142" s="21" t="s">
        <v>115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45">
        <f t="shared" si="13"/>
        <v>0</v>
      </c>
      <c r="P142" s="37"/>
      <c r="Q142" s="37"/>
    </row>
    <row r="143" spans="1:17">
      <c r="A143" s="10" t="s">
        <v>114</v>
      </c>
      <c r="B143" s="21" t="s">
        <v>113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45">
        <f t="shared" si="13"/>
        <v>0</v>
      </c>
      <c r="P143" s="37"/>
      <c r="Q143" s="37"/>
    </row>
    <row r="144" spans="1:17">
      <c r="A144" s="10" t="s">
        <v>311</v>
      </c>
      <c r="B144" s="21" t="s">
        <v>310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45">
        <f t="shared" si="13"/>
        <v>0</v>
      </c>
      <c r="P144" s="37"/>
      <c r="Q144" s="37"/>
    </row>
    <row r="145" spans="1:17">
      <c r="A145" s="10" t="s">
        <v>309</v>
      </c>
      <c r="B145" s="21" t="s">
        <v>308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45">
        <f t="shared" si="13"/>
        <v>0</v>
      </c>
      <c r="P145" s="37"/>
      <c r="Q145" s="37"/>
    </row>
    <row r="146" spans="1:17">
      <c r="A146" s="10" t="s">
        <v>307</v>
      </c>
      <c r="B146" s="21" t="s">
        <v>306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45">
        <f t="shared" si="13"/>
        <v>0</v>
      </c>
      <c r="P146" s="37"/>
      <c r="Q146" s="37"/>
    </row>
    <row r="147" spans="1:17">
      <c r="A147" s="10" t="s">
        <v>305</v>
      </c>
      <c r="B147" s="21" t="s">
        <v>304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45">
        <f t="shared" si="13"/>
        <v>0</v>
      </c>
      <c r="P147" s="37"/>
      <c r="Q147" s="37"/>
    </row>
    <row r="148" spans="1:17">
      <c r="A148" s="10" t="s">
        <v>303</v>
      </c>
      <c r="B148" s="21" t="s">
        <v>302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45">
        <f t="shared" si="13"/>
        <v>0</v>
      </c>
      <c r="P148" s="37"/>
      <c r="Q148" s="37"/>
    </row>
    <row r="149" spans="1:17">
      <c r="A149" s="7" t="s">
        <v>112</v>
      </c>
      <c r="B149" s="48" t="s">
        <v>111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58">
        <f t="shared" si="13"/>
        <v>0</v>
      </c>
      <c r="P149" s="37"/>
      <c r="Q149" s="37"/>
    </row>
    <row r="150" spans="1:17">
      <c r="A150" s="10" t="s">
        <v>110</v>
      </c>
      <c r="B150" s="21" t="s">
        <v>109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45">
        <f t="shared" si="13"/>
        <v>0</v>
      </c>
      <c r="P150" s="37"/>
      <c r="Q150" s="37"/>
    </row>
    <row r="151" spans="1:17">
      <c r="A151" s="20" t="s">
        <v>108</v>
      </c>
      <c r="B151" s="19" t="s">
        <v>107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44">
        <f t="shared" si="13"/>
        <v>0</v>
      </c>
      <c r="P151" s="37"/>
      <c r="Q151" s="37"/>
    </row>
    <row r="152" spans="1:17">
      <c r="A152" s="12" t="s">
        <v>106</v>
      </c>
      <c r="B152" s="21" t="s">
        <v>105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45">
        <f t="shared" si="13"/>
        <v>0</v>
      </c>
      <c r="P152" s="37"/>
      <c r="Q152" s="37"/>
    </row>
    <row r="153" spans="1:17">
      <c r="A153" s="12" t="s">
        <v>104</v>
      </c>
      <c r="B153" s="21" t="s">
        <v>103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45">
        <f t="shared" si="13"/>
        <v>0</v>
      </c>
      <c r="P153" s="37"/>
      <c r="Q153" s="37"/>
    </row>
    <row r="154" spans="1:17">
      <c r="A154" s="12" t="s">
        <v>102</v>
      </c>
      <c r="B154" s="21" t="s">
        <v>101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45">
        <f t="shared" si="13"/>
        <v>0</v>
      </c>
      <c r="P154" s="37"/>
      <c r="Q154" s="37"/>
    </row>
    <row r="155" spans="1:17">
      <c r="A155" s="12" t="s">
        <v>100</v>
      </c>
      <c r="B155" s="21" t="s">
        <v>99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45">
        <f t="shared" si="13"/>
        <v>0</v>
      </c>
      <c r="P155" s="37"/>
      <c r="Q155" s="37"/>
    </row>
    <row r="156" spans="1:17">
      <c r="A156" s="12" t="s">
        <v>98</v>
      </c>
      <c r="B156" s="21" t="s">
        <v>97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45">
        <f t="shared" si="13"/>
        <v>0</v>
      </c>
      <c r="P156" s="37"/>
      <c r="Q156" s="37"/>
    </row>
    <row r="157" spans="1:17">
      <c r="A157" s="12" t="s">
        <v>96</v>
      </c>
      <c r="B157" s="21" t="s">
        <v>95</v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45">
        <f t="shared" si="13"/>
        <v>0</v>
      </c>
      <c r="P157" s="37"/>
      <c r="Q157" s="37"/>
    </row>
    <row r="158" spans="1:17">
      <c r="A158" s="12" t="s">
        <v>94</v>
      </c>
      <c r="B158" s="21" t="s">
        <v>93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45">
        <f t="shared" si="13"/>
        <v>0</v>
      </c>
      <c r="P158" s="37"/>
      <c r="Q158" s="37"/>
    </row>
    <row r="159" spans="1:17">
      <c r="A159" s="12" t="s">
        <v>92</v>
      </c>
      <c r="B159" s="21" t="s">
        <v>91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45">
        <f t="shared" si="13"/>
        <v>0</v>
      </c>
      <c r="P159" s="37"/>
      <c r="Q159" s="37"/>
    </row>
    <row r="160" spans="1:17">
      <c r="A160" s="12" t="s">
        <v>90</v>
      </c>
      <c r="B160" s="21" t="s">
        <v>89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45">
        <f t="shared" si="13"/>
        <v>0</v>
      </c>
      <c r="P160" s="37"/>
      <c r="Q160" s="37"/>
    </row>
    <row r="161" spans="1:17">
      <c r="A161" s="12" t="s">
        <v>88</v>
      </c>
      <c r="B161" s="21" t="s">
        <v>87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45">
        <f t="shared" si="13"/>
        <v>0</v>
      </c>
      <c r="P161" s="37"/>
      <c r="Q161" s="37"/>
    </row>
    <row r="162" spans="1:17">
      <c r="A162" s="22" t="s">
        <v>86</v>
      </c>
      <c r="B162" s="19" t="s">
        <v>85</v>
      </c>
      <c r="C162" s="19">
        <f t="shared" ref="C162:N162" si="14">SUM(C152:C161)</f>
        <v>0</v>
      </c>
      <c r="D162" s="19">
        <f t="shared" si="14"/>
        <v>0</v>
      </c>
      <c r="E162" s="19">
        <f t="shared" si="14"/>
        <v>0</v>
      </c>
      <c r="F162" s="19">
        <f t="shared" si="14"/>
        <v>0</v>
      </c>
      <c r="G162" s="19">
        <f t="shared" si="14"/>
        <v>0</v>
      </c>
      <c r="H162" s="19">
        <f t="shared" si="14"/>
        <v>0</v>
      </c>
      <c r="I162" s="19">
        <f t="shared" si="14"/>
        <v>0</v>
      </c>
      <c r="J162" s="19">
        <f t="shared" si="14"/>
        <v>0</v>
      </c>
      <c r="K162" s="19">
        <f t="shared" si="14"/>
        <v>0</v>
      </c>
      <c r="L162" s="19">
        <f t="shared" si="14"/>
        <v>0</v>
      </c>
      <c r="M162" s="19">
        <f t="shared" si="14"/>
        <v>0</v>
      </c>
      <c r="N162" s="19">
        <f t="shared" si="14"/>
        <v>0</v>
      </c>
      <c r="O162" s="44">
        <f t="shared" si="13"/>
        <v>0</v>
      </c>
      <c r="P162" s="37"/>
      <c r="Q162" s="37"/>
    </row>
    <row r="163" spans="1:17" ht="30">
      <c r="A163" s="12" t="s">
        <v>84</v>
      </c>
      <c r="B163" s="21" t="s">
        <v>83</v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45">
        <f t="shared" si="13"/>
        <v>0</v>
      </c>
      <c r="P163" s="37"/>
      <c r="Q163" s="37"/>
    </row>
    <row r="164" spans="1:17" ht="30">
      <c r="A164" s="10" t="s">
        <v>82</v>
      </c>
      <c r="B164" s="21" t="s">
        <v>81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45">
        <f t="shared" si="13"/>
        <v>0</v>
      </c>
      <c r="P164" s="37"/>
      <c r="Q164" s="37"/>
    </row>
    <row r="165" spans="1:17">
      <c r="A165" s="12" t="s">
        <v>80</v>
      </c>
      <c r="B165" s="21" t="s">
        <v>79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45">
        <f t="shared" si="13"/>
        <v>0</v>
      </c>
      <c r="P165" s="37"/>
      <c r="Q165" s="37"/>
    </row>
    <row r="166" spans="1:17">
      <c r="A166" s="20" t="s">
        <v>78</v>
      </c>
      <c r="B166" s="19" t="s">
        <v>77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44">
        <f t="shared" si="13"/>
        <v>0</v>
      </c>
      <c r="P166" s="37"/>
      <c r="Q166" s="37"/>
    </row>
    <row r="167" spans="1:17" ht="15.75">
      <c r="A167" s="18" t="s">
        <v>76</v>
      </c>
      <c r="B167" s="17"/>
      <c r="C167" s="90">
        <f>SUM(C162)</f>
        <v>0</v>
      </c>
      <c r="D167" s="90">
        <f t="shared" ref="D167:N167" si="15">SUM(D162)</f>
        <v>0</v>
      </c>
      <c r="E167" s="90">
        <f t="shared" si="15"/>
        <v>0</v>
      </c>
      <c r="F167" s="90">
        <f t="shared" si="15"/>
        <v>0</v>
      </c>
      <c r="G167" s="90">
        <f t="shared" si="15"/>
        <v>0</v>
      </c>
      <c r="H167" s="90">
        <f t="shared" si="15"/>
        <v>0</v>
      </c>
      <c r="I167" s="90">
        <f t="shared" si="15"/>
        <v>0</v>
      </c>
      <c r="J167" s="90">
        <f t="shared" si="15"/>
        <v>0</v>
      </c>
      <c r="K167" s="90">
        <f t="shared" si="15"/>
        <v>0</v>
      </c>
      <c r="L167" s="90">
        <f t="shared" si="15"/>
        <v>0</v>
      </c>
      <c r="M167" s="90">
        <f t="shared" si="15"/>
        <v>0</v>
      </c>
      <c r="N167" s="90">
        <f t="shared" si="15"/>
        <v>0</v>
      </c>
      <c r="O167" s="43">
        <f t="shared" si="13"/>
        <v>0</v>
      </c>
      <c r="P167" s="37"/>
      <c r="Q167" s="37"/>
    </row>
    <row r="168" spans="1:17">
      <c r="A168" s="10" t="s">
        <v>75</v>
      </c>
      <c r="B168" s="21" t="s">
        <v>74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45">
        <f t="shared" si="13"/>
        <v>0</v>
      </c>
      <c r="P168" s="37"/>
      <c r="Q168" s="37"/>
    </row>
    <row r="169" spans="1:17" ht="30">
      <c r="A169" s="10" t="s">
        <v>73</v>
      </c>
      <c r="B169" s="21" t="s">
        <v>72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45">
        <f t="shared" si="13"/>
        <v>0</v>
      </c>
      <c r="P169" s="37"/>
      <c r="Q169" s="37"/>
    </row>
    <row r="170" spans="1:17" ht="30">
      <c r="A170" s="10" t="s">
        <v>71</v>
      </c>
      <c r="B170" s="21" t="s">
        <v>70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45">
        <f t="shared" si="13"/>
        <v>0</v>
      </c>
      <c r="P170" s="37"/>
      <c r="Q170" s="37"/>
    </row>
    <row r="171" spans="1:17" ht="30">
      <c r="A171" s="10" t="s">
        <v>69</v>
      </c>
      <c r="B171" s="21" t="s">
        <v>68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45">
        <f t="shared" si="13"/>
        <v>0</v>
      </c>
      <c r="P171" s="37"/>
      <c r="Q171" s="37"/>
    </row>
    <row r="172" spans="1:17">
      <c r="A172" s="10" t="s">
        <v>67</v>
      </c>
      <c r="B172" s="21" t="s">
        <v>66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45">
        <f t="shared" si="13"/>
        <v>0</v>
      </c>
      <c r="P172" s="37"/>
      <c r="Q172" s="37"/>
    </row>
    <row r="173" spans="1:17">
      <c r="A173" s="20" t="s">
        <v>65</v>
      </c>
      <c r="B173" s="19" t="s">
        <v>64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44">
        <f t="shared" si="13"/>
        <v>0</v>
      </c>
      <c r="P173" s="37"/>
      <c r="Q173" s="37"/>
    </row>
    <row r="174" spans="1:17">
      <c r="A174" s="12" t="s">
        <v>63</v>
      </c>
      <c r="B174" s="21" t="s">
        <v>62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45">
        <f t="shared" si="13"/>
        <v>0</v>
      </c>
      <c r="P174" s="37"/>
      <c r="Q174" s="37"/>
    </row>
    <row r="175" spans="1:17">
      <c r="A175" s="12" t="s">
        <v>61</v>
      </c>
      <c r="B175" s="21" t="s">
        <v>60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45">
        <f t="shared" si="13"/>
        <v>0</v>
      </c>
      <c r="P175" s="37"/>
      <c r="Q175" s="37"/>
    </row>
    <row r="176" spans="1:17">
      <c r="A176" s="12" t="s">
        <v>59</v>
      </c>
      <c r="B176" s="21" t="s">
        <v>58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45">
        <f t="shared" si="13"/>
        <v>0</v>
      </c>
      <c r="P176" s="37"/>
      <c r="Q176" s="37"/>
    </row>
    <row r="177" spans="1:17">
      <c r="A177" s="12" t="s">
        <v>57</v>
      </c>
      <c r="B177" s="21" t="s">
        <v>56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45">
        <f t="shared" si="13"/>
        <v>0</v>
      </c>
      <c r="P177" s="37"/>
      <c r="Q177" s="37"/>
    </row>
    <row r="178" spans="1:17">
      <c r="A178" s="12" t="s">
        <v>55</v>
      </c>
      <c r="B178" s="21" t="s">
        <v>54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45">
        <f t="shared" si="13"/>
        <v>0</v>
      </c>
      <c r="P178" s="37"/>
      <c r="Q178" s="37"/>
    </row>
    <row r="179" spans="1:17">
      <c r="A179" s="20" t="s">
        <v>53</v>
      </c>
      <c r="B179" s="19" t="s">
        <v>52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44">
        <f t="shared" si="13"/>
        <v>0</v>
      </c>
      <c r="P179" s="37"/>
      <c r="Q179" s="37"/>
    </row>
    <row r="180" spans="1:17" ht="30">
      <c r="A180" s="12" t="s">
        <v>51</v>
      </c>
      <c r="B180" s="21" t="s">
        <v>50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45">
        <f t="shared" si="13"/>
        <v>0</v>
      </c>
      <c r="P180" s="37"/>
      <c r="Q180" s="37"/>
    </row>
    <row r="181" spans="1:17" ht="30">
      <c r="A181" s="10" t="s">
        <v>49</v>
      </c>
      <c r="B181" s="21" t="s">
        <v>48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45">
        <f t="shared" si="13"/>
        <v>0</v>
      </c>
      <c r="P181" s="37"/>
      <c r="Q181" s="37"/>
    </row>
    <row r="182" spans="1:17">
      <c r="A182" s="12" t="s">
        <v>47</v>
      </c>
      <c r="B182" s="21" t="s">
        <v>46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45">
        <f t="shared" si="13"/>
        <v>0</v>
      </c>
      <c r="P182" s="37"/>
      <c r="Q182" s="37"/>
    </row>
    <row r="183" spans="1:17">
      <c r="A183" s="20" t="s">
        <v>45</v>
      </c>
      <c r="B183" s="19" t="s">
        <v>44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44">
        <f t="shared" si="13"/>
        <v>0</v>
      </c>
      <c r="P183" s="37"/>
      <c r="Q183" s="37"/>
    </row>
    <row r="184" spans="1:17" ht="15.75">
      <c r="A184" s="18" t="s">
        <v>43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43">
        <f t="shared" si="13"/>
        <v>0</v>
      </c>
      <c r="P184" s="37"/>
      <c r="Q184" s="37"/>
    </row>
    <row r="185" spans="1:17" ht="15.75">
      <c r="A185" s="16" t="s">
        <v>42</v>
      </c>
      <c r="B185" s="91" t="s">
        <v>41</v>
      </c>
      <c r="C185" s="91">
        <f t="shared" ref="C185:N185" si="16">C137+C151+C162+C166+C173+C179+C183</f>
        <v>0</v>
      </c>
      <c r="D185" s="91">
        <f t="shared" si="16"/>
        <v>0</v>
      </c>
      <c r="E185" s="91">
        <f t="shared" si="16"/>
        <v>0</v>
      </c>
      <c r="F185" s="91">
        <f t="shared" si="16"/>
        <v>0</v>
      </c>
      <c r="G185" s="91">
        <f t="shared" si="16"/>
        <v>0</v>
      </c>
      <c r="H185" s="91">
        <f t="shared" si="16"/>
        <v>0</v>
      </c>
      <c r="I185" s="91">
        <f t="shared" si="16"/>
        <v>0</v>
      </c>
      <c r="J185" s="91">
        <f t="shared" si="16"/>
        <v>0</v>
      </c>
      <c r="K185" s="91">
        <f t="shared" si="16"/>
        <v>0</v>
      </c>
      <c r="L185" s="91">
        <f t="shared" si="16"/>
        <v>0</v>
      </c>
      <c r="M185" s="91">
        <f t="shared" si="16"/>
        <v>0</v>
      </c>
      <c r="N185" s="91">
        <f t="shared" si="16"/>
        <v>0</v>
      </c>
      <c r="O185" s="92">
        <f t="shared" si="13"/>
        <v>0</v>
      </c>
      <c r="P185" s="37"/>
      <c r="Q185" s="37"/>
    </row>
    <row r="186" spans="1:17" ht="15.75">
      <c r="A186" s="14" t="s">
        <v>40</v>
      </c>
      <c r="B186" s="13"/>
      <c r="C186" s="9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57">
        <f t="shared" si="13"/>
        <v>0</v>
      </c>
      <c r="P186" s="37"/>
      <c r="Q186" s="37"/>
    </row>
    <row r="187" spans="1:17" ht="15.75">
      <c r="A187" s="14" t="s">
        <v>39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57">
        <f t="shared" si="13"/>
        <v>0</v>
      </c>
      <c r="P187" s="37"/>
      <c r="Q187" s="37"/>
    </row>
    <row r="188" spans="1:17">
      <c r="A188" s="11" t="s">
        <v>301</v>
      </c>
      <c r="B188" s="10" t="s">
        <v>300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42">
        <f t="shared" si="13"/>
        <v>0</v>
      </c>
      <c r="P188" s="37"/>
      <c r="Q188" s="37"/>
    </row>
    <row r="189" spans="1:17">
      <c r="A189" s="12" t="s">
        <v>299</v>
      </c>
      <c r="B189" s="10" t="s">
        <v>298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42">
        <f t="shared" si="13"/>
        <v>0</v>
      </c>
      <c r="P189" s="37"/>
      <c r="Q189" s="37"/>
    </row>
    <row r="190" spans="1:17">
      <c r="A190" s="11" t="s">
        <v>297</v>
      </c>
      <c r="B190" s="10" t="s">
        <v>296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42">
        <f t="shared" si="13"/>
        <v>0</v>
      </c>
      <c r="P190" s="37"/>
      <c r="Q190" s="37"/>
    </row>
    <row r="191" spans="1:17">
      <c r="A191" s="8" t="s">
        <v>38</v>
      </c>
      <c r="B191" s="7" t="s">
        <v>37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41">
        <f t="shared" si="13"/>
        <v>0</v>
      </c>
      <c r="P191" s="37"/>
      <c r="Q191" s="37"/>
    </row>
    <row r="192" spans="1:17">
      <c r="A192" s="12" t="s">
        <v>295</v>
      </c>
      <c r="B192" s="10" t="s">
        <v>294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42">
        <f t="shared" si="13"/>
        <v>0</v>
      </c>
      <c r="P192" s="37"/>
      <c r="Q192" s="37"/>
    </row>
    <row r="193" spans="1:17">
      <c r="A193" s="11" t="s">
        <v>293</v>
      </c>
      <c r="B193" s="10" t="s">
        <v>292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42">
        <f t="shared" si="13"/>
        <v>0</v>
      </c>
      <c r="P193" s="37"/>
      <c r="Q193" s="37"/>
    </row>
    <row r="194" spans="1:17">
      <c r="A194" s="12" t="s">
        <v>291</v>
      </c>
      <c r="B194" s="10" t="s">
        <v>290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42">
        <f t="shared" si="13"/>
        <v>0</v>
      </c>
      <c r="P194" s="37"/>
      <c r="Q194" s="37"/>
    </row>
    <row r="195" spans="1:17">
      <c r="A195" s="11" t="s">
        <v>289</v>
      </c>
      <c r="B195" s="10" t="s">
        <v>288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42">
        <f t="shared" si="13"/>
        <v>0</v>
      </c>
      <c r="P195" s="37"/>
      <c r="Q195" s="37"/>
    </row>
    <row r="196" spans="1:17">
      <c r="A196" s="9" t="s">
        <v>36</v>
      </c>
      <c r="B196" s="7" t="s">
        <v>35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41">
        <f t="shared" si="13"/>
        <v>0</v>
      </c>
      <c r="P196" s="37"/>
      <c r="Q196" s="37"/>
    </row>
    <row r="197" spans="1:17">
      <c r="A197" s="10" t="s">
        <v>34</v>
      </c>
      <c r="B197" s="10" t="s">
        <v>32</v>
      </c>
      <c r="C197" s="10">
        <v>8250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42">
        <f t="shared" si="13"/>
        <v>8250</v>
      </c>
      <c r="P197" s="37"/>
      <c r="Q197" s="37"/>
    </row>
    <row r="198" spans="1:17">
      <c r="A198" s="10" t="s">
        <v>33</v>
      </c>
      <c r="B198" s="10" t="s">
        <v>32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42">
        <f t="shared" si="13"/>
        <v>0</v>
      </c>
      <c r="P198" s="37"/>
      <c r="Q198" s="37"/>
    </row>
    <row r="199" spans="1:17">
      <c r="A199" s="10" t="s">
        <v>31</v>
      </c>
      <c r="B199" s="10" t="s">
        <v>29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42">
        <f t="shared" ref="O199:O215" si="17">SUM(C199:N199)</f>
        <v>0</v>
      </c>
      <c r="P199" s="37"/>
      <c r="Q199" s="37"/>
    </row>
    <row r="200" spans="1:17">
      <c r="A200" s="10" t="s">
        <v>30</v>
      </c>
      <c r="B200" s="10" t="s">
        <v>29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42">
        <f t="shared" si="17"/>
        <v>0</v>
      </c>
      <c r="P200" s="37"/>
      <c r="Q200" s="37"/>
    </row>
    <row r="201" spans="1:17">
      <c r="A201" s="7" t="s">
        <v>28</v>
      </c>
      <c r="B201" s="7" t="s">
        <v>27</v>
      </c>
      <c r="C201" s="7">
        <f t="shared" ref="C201:N201" si="18">SUM(C197:C200)</f>
        <v>8250</v>
      </c>
      <c r="D201" s="7">
        <f t="shared" si="18"/>
        <v>0</v>
      </c>
      <c r="E201" s="7">
        <f t="shared" si="18"/>
        <v>0</v>
      </c>
      <c r="F201" s="7">
        <f t="shared" si="18"/>
        <v>0</v>
      </c>
      <c r="G201" s="7">
        <f t="shared" si="18"/>
        <v>0</v>
      </c>
      <c r="H201" s="7">
        <f t="shared" si="18"/>
        <v>0</v>
      </c>
      <c r="I201" s="7">
        <f t="shared" si="18"/>
        <v>0</v>
      </c>
      <c r="J201" s="7">
        <f t="shared" si="18"/>
        <v>0</v>
      </c>
      <c r="K201" s="7">
        <f t="shared" si="18"/>
        <v>0</v>
      </c>
      <c r="L201" s="7">
        <f t="shared" si="18"/>
        <v>0</v>
      </c>
      <c r="M201" s="7">
        <f t="shared" si="18"/>
        <v>0</v>
      </c>
      <c r="N201" s="7">
        <f t="shared" si="18"/>
        <v>0</v>
      </c>
      <c r="O201" s="41">
        <f t="shared" si="17"/>
        <v>8250</v>
      </c>
      <c r="P201" s="37"/>
      <c r="Q201" s="37"/>
    </row>
    <row r="202" spans="1:17">
      <c r="A202" s="11" t="s">
        <v>26</v>
      </c>
      <c r="B202" s="10" t="s">
        <v>25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42">
        <f t="shared" si="17"/>
        <v>0</v>
      </c>
      <c r="P202" s="37"/>
      <c r="Q202" s="37"/>
    </row>
    <row r="203" spans="1:17">
      <c r="A203" s="11" t="s">
        <v>24</v>
      </c>
      <c r="B203" s="10" t="s">
        <v>23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42">
        <f t="shared" si="17"/>
        <v>0</v>
      </c>
      <c r="P203" s="37"/>
      <c r="Q203" s="37"/>
    </row>
    <row r="204" spans="1:17">
      <c r="A204" s="11" t="s">
        <v>22</v>
      </c>
      <c r="B204" s="10" t="s">
        <v>21</v>
      </c>
      <c r="C204" s="10">
        <v>1131746</v>
      </c>
      <c r="D204" s="10">
        <v>1131746</v>
      </c>
      <c r="E204" s="10">
        <v>1131746</v>
      </c>
      <c r="F204" s="10">
        <v>1131746</v>
      </c>
      <c r="G204" s="10">
        <v>1131746</v>
      </c>
      <c r="H204" s="10">
        <v>1131746</v>
      </c>
      <c r="I204" s="10">
        <v>1131746</v>
      </c>
      <c r="J204" s="10">
        <v>1131746</v>
      </c>
      <c r="K204" s="10">
        <v>1131746</v>
      </c>
      <c r="L204" s="10">
        <v>1131746</v>
      </c>
      <c r="M204" s="10">
        <v>1131746</v>
      </c>
      <c r="N204" s="10">
        <v>1131746</v>
      </c>
      <c r="O204" s="42">
        <f t="shared" si="17"/>
        <v>13580952</v>
      </c>
      <c r="P204" s="37"/>
      <c r="Q204" s="37"/>
    </row>
    <row r="205" spans="1:17">
      <c r="A205" s="11" t="s">
        <v>20</v>
      </c>
      <c r="B205" s="10" t="s">
        <v>19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42">
        <f t="shared" si="17"/>
        <v>0</v>
      </c>
      <c r="P205" s="37"/>
      <c r="Q205" s="37"/>
    </row>
    <row r="206" spans="1:17">
      <c r="A206" s="12" t="s">
        <v>18</v>
      </c>
      <c r="B206" s="10" t="s">
        <v>17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42">
        <f t="shared" si="17"/>
        <v>0</v>
      </c>
      <c r="P206" s="37"/>
      <c r="Q206" s="37"/>
    </row>
    <row r="207" spans="1:17">
      <c r="A207" s="8" t="s">
        <v>16</v>
      </c>
      <c r="B207" s="7" t="s">
        <v>15</v>
      </c>
      <c r="C207" s="7">
        <f t="shared" ref="C207:N207" si="19">SUM(C202:C206)</f>
        <v>1131746</v>
      </c>
      <c r="D207" s="7">
        <f t="shared" si="19"/>
        <v>1131746</v>
      </c>
      <c r="E207" s="7">
        <f t="shared" si="19"/>
        <v>1131746</v>
      </c>
      <c r="F207" s="7">
        <f t="shared" si="19"/>
        <v>1131746</v>
      </c>
      <c r="G207" s="7">
        <f t="shared" si="19"/>
        <v>1131746</v>
      </c>
      <c r="H207" s="7">
        <f t="shared" si="19"/>
        <v>1131746</v>
      </c>
      <c r="I207" s="7">
        <f t="shared" si="19"/>
        <v>1131746</v>
      </c>
      <c r="J207" s="7">
        <f t="shared" si="19"/>
        <v>1131746</v>
      </c>
      <c r="K207" s="7">
        <f t="shared" si="19"/>
        <v>1131746</v>
      </c>
      <c r="L207" s="7">
        <f t="shared" si="19"/>
        <v>1131746</v>
      </c>
      <c r="M207" s="7">
        <f t="shared" si="19"/>
        <v>1131746</v>
      </c>
      <c r="N207" s="7">
        <f t="shared" si="19"/>
        <v>1131746</v>
      </c>
      <c r="O207" s="41">
        <f t="shared" si="17"/>
        <v>13580952</v>
      </c>
      <c r="P207" s="37"/>
      <c r="Q207" s="37"/>
    </row>
    <row r="208" spans="1:17">
      <c r="A208" s="12" t="s">
        <v>14</v>
      </c>
      <c r="B208" s="10" t="s">
        <v>13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42">
        <f t="shared" si="17"/>
        <v>0</v>
      </c>
      <c r="P208" s="37"/>
      <c r="Q208" s="37"/>
    </row>
    <row r="209" spans="1:17">
      <c r="A209" s="12" t="s">
        <v>12</v>
      </c>
      <c r="B209" s="10" t="s">
        <v>11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42">
        <f t="shared" si="17"/>
        <v>0</v>
      </c>
      <c r="P209" s="37"/>
      <c r="Q209" s="37"/>
    </row>
    <row r="210" spans="1:17">
      <c r="A210" s="11" t="s">
        <v>10</v>
      </c>
      <c r="B210" s="10" t="s">
        <v>9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42">
        <f t="shared" si="17"/>
        <v>0</v>
      </c>
      <c r="P210" s="37"/>
      <c r="Q210" s="37"/>
    </row>
    <row r="211" spans="1:17">
      <c r="A211" s="11" t="s">
        <v>8</v>
      </c>
      <c r="B211" s="10" t="s">
        <v>7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42">
        <f t="shared" si="17"/>
        <v>0</v>
      </c>
      <c r="P211" s="37"/>
      <c r="Q211" s="37"/>
    </row>
    <row r="212" spans="1:17">
      <c r="A212" s="9" t="s">
        <v>6</v>
      </c>
      <c r="B212" s="7" t="s">
        <v>5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41">
        <f t="shared" si="17"/>
        <v>0</v>
      </c>
      <c r="P212" s="37"/>
      <c r="Q212" s="37"/>
    </row>
    <row r="213" spans="1:17">
      <c r="A213" s="8" t="s">
        <v>4</v>
      </c>
      <c r="B213" s="7" t="s">
        <v>3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41">
        <f t="shared" si="17"/>
        <v>0</v>
      </c>
      <c r="P213" s="37"/>
      <c r="Q213" s="37"/>
    </row>
    <row r="214" spans="1:17" ht="15.75">
      <c r="A214" s="6" t="s">
        <v>2</v>
      </c>
      <c r="B214" s="5" t="s">
        <v>1</v>
      </c>
      <c r="C214" s="5">
        <f t="shared" ref="C214:N214" si="20">C201+C207</f>
        <v>1139996</v>
      </c>
      <c r="D214" s="5">
        <f t="shared" si="20"/>
        <v>1131746</v>
      </c>
      <c r="E214" s="5">
        <f t="shared" si="20"/>
        <v>1131746</v>
      </c>
      <c r="F214" s="5">
        <f t="shared" si="20"/>
        <v>1131746</v>
      </c>
      <c r="G214" s="5">
        <f t="shared" si="20"/>
        <v>1131746</v>
      </c>
      <c r="H214" s="5">
        <f t="shared" si="20"/>
        <v>1131746</v>
      </c>
      <c r="I214" s="5">
        <f t="shared" si="20"/>
        <v>1131746</v>
      </c>
      <c r="J214" s="5">
        <f t="shared" si="20"/>
        <v>1131746</v>
      </c>
      <c r="K214" s="5">
        <f t="shared" si="20"/>
        <v>1131746</v>
      </c>
      <c r="L214" s="5">
        <f t="shared" si="20"/>
        <v>1131746</v>
      </c>
      <c r="M214" s="5">
        <f t="shared" si="20"/>
        <v>1131746</v>
      </c>
      <c r="N214" s="5">
        <f t="shared" si="20"/>
        <v>1131746</v>
      </c>
      <c r="O214" s="40">
        <f t="shared" si="17"/>
        <v>13589202</v>
      </c>
      <c r="P214" s="37"/>
      <c r="Q214" s="37"/>
    </row>
    <row r="215" spans="1:17" ht="15.75">
      <c r="A215" s="4" t="s">
        <v>0</v>
      </c>
      <c r="B215" s="3"/>
      <c r="C215" s="4">
        <f t="shared" ref="C215:N215" si="21">C185+C214</f>
        <v>1139996</v>
      </c>
      <c r="D215" s="4">
        <f t="shared" si="21"/>
        <v>1131746</v>
      </c>
      <c r="E215" s="4">
        <f t="shared" si="21"/>
        <v>1131746</v>
      </c>
      <c r="F215" s="4">
        <f t="shared" si="21"/>
        <v>1131746</v>
      </c>
      <c r="G215" s="4">
        <f t="shared" si="21"/>
        <v>1131746</v>
      </c>
      <c r="H215" s="4">
        <f t="shared" si="21"/>
        <v>1131746</v>
      </c>
      <c r="I215" s="4">
        <f t="shared" si="21"/>
        <v>1131746</v>
      </c>
      <c r="J215" s="4">
        <f t="shared" si="21"/>
        <v>1131746</v>
      </c>
      <c r="K215" s="4">
        <f t="shared" si="21"/>
        <v>1131746</v>
      </c>
      <c r="L215" s="4">
        <f t="shared" si="21"/>
        <v>1131746</v>
      </c>
      <c r="M215" s="4">
        <f t="shared" si="21"/>
        <v>1131746</v>
      </c>
      <c r="N215" s="4">
        <f t="shared" si="21"/>
        <v>1131746</v>
      </c>
      <c r="O215" s="115">
        <f t="shared" si="17"/>
        <v>13589202</v>
      </c>
      <c r="P215" s="37"/>
      <c r="Q215" s="37"/>
    </row>
    <row r="216" spans="1:17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1:17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1:17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1:17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1:17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1:17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1:17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1:17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1:17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</sheetData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workbookViewId="0">
      <selection activeCell="H31" sqref="H31"/>
    </sheetView>
  </sheetViews>
  <sheetFormatPr defaultRowHeight="15"/>
  <cols>
    <col min="1" max="1" width="105.140625" customWidth="1"/>
    <col min="3" max="3" width="17.140625" customWidth="1"/>
    <col min="4" max="4" width="18.7109375" customWidth="1"/>
    <col min="5" max="5" width="19" customWidth="1"/>
    <col min="6" max="6" width="19.140625" customWidth="1"/>
  </cols>
  <sheetData>
    <row r="1" spans="1:6">
      <c r="E1" s="120" t="s">
        <v>435</v>
      </c>
      <c r="F1" s="120"/>
    </row>
    <row r="2" spans="1:6" ht="21" customHeight="1">
      <c r="A2" s="116" t="s">
        <v>446</v>
      </c>
      <c r="B2" s="117"/>
      <c r="C2" s="117"/>
      <c r="D2" s="117"/>
      <c r="E2" s="117"/>
      <c r="F2" s="121"/>
    </row>
    <row r="3" spans="1:6" ht="18.75" customHeight="1">
      <c r="A3" s="118" t="s">
        <v>445</v>
      </c>
      <c r="B3" s="119"/>
      <c r="C3" s="119"/>
      <c r="D3" s="119"/>
      <c r="E3" s="119"/>
      <c r="F3" s="121"/>
    </row>
    <row r="4" spans="1:6" ht="18">
      <c r="A4" s="64"/>
    </row>
    <row r="5" spans="1:6">
      <c r="A5" s="37" t="s">
        <v>429</v>
      </c>
    </row>
    <row r="6" spans="1:6" ht="25.5">
      <c r="A6" s="25" t="s">
        <v>136</v>
      </c>
      <c r="B6" s="24" t="s">
        <v>283</v>
      </c>
      <c r="C6" s="23" t="s">
        <v>428</v>
      </c>
      <c r="D6" s="23" t="s">
        <v>427</v>
      </c>
      <c r="E6" s="63" t="s">
        <v>426</v>
      </c>
      <c r="F6" s="63" t="s">
        <v>443</v>
      </c>
    </row>
    <row r="7" spans="1:6">
      <c r="A7" s="53" t="s">
        <v>412</v>
      </c>
      <c r="B7" s="54" t="s">
        <v>411</v>
      </c>
      <c r="C7" s="77">
        <v>20191000</v>
      </c>
      <c r="D7" s="77">
        <v>20191000</v>
      </c>
      <c r="E7" s="77">
        <v>20191000</v>
      </c>
      <c r="F7" s="77">
        <v>20191000</v>
      </c>
    </row>
    <row r="8" spans="1:6">
      <c r="A8" s="53" t="s">
        <v>410</v>
      </c>
      <c r="B8" s="30" t="s">
        <v>409</v>
      </c>
      <c r="C8" s="77">
        <v>0</v>
      </c>
      <c r="D8" s="77">
        <v>0</v>
      </c>
      <c r="E8" s="77">
        <v>0</v>
      </c>
      <c r="F8" s="77">
        <v>0</v>
      </c>
    </row>
    <row r="9" spans="1:6">
      <c r="A9" s="53" t="s">
        <v>408</v>
      </c>
      <c r="B9" s="30" t="s">
        <v>407</v>
      </c>
      <c r="C9" s="77">
        <v>0</v>
      </c>
      <c r="D9" s="77">
        <v>0</v>
      </c>
      <c r="E9" s="77">
        <v>0</v>
      </c>
      <c r="F9" s="77">
        <v>0</v>
      </c>
    </row>
    <row r="10" spans="1:6">
      <c r="A10" s="36" t="s">
        <v>406</v>
      </c>
      <c r="B10" s="30" t="s">
        <v>405</v>
      </c>
      <c r="C10" s="77">
        <v>0</v>
      </c>
      <c r="D10" s="77">
        <v>0</v>
      </c>
      <c r="E10" s="77">
        <v>0</v>
      </c>
      <c r="F10" s="77">
        <v>0</v>
      </c>
    </row>
    <row r="11" spans="1:6">
      <c r="A11" s="36" t="s">
        <v>404</v>
      </c>
      <c r="B11" s="30" t="s">
        <v>403</v>
      </c>
      <c r="C11" s="77">
        <v>0</v>
      </c>
      <c r="D11" s="77">
        <v>0</v>
      </c>
      <c r="E11" s="77">
        <v>0</v>
      </c>
      <c r="F11" s="77">
        <v>0</v>
      </c>
    </row>
    <row r="12" spans="1:6">
      <c r="A12" s="36" t="s">
        <v>402</v>
      </c>
      <c r="B12" s="30" t="s">
        <v>401</v>
      </c>
      <c r="C12" s="77">
        <v>258000</v>
      </c>
      <c r="D12" s="77">
        <v>0</v>
      </c>
      <c r="E12" s="77">
        <v>0</v>
      </c>
      <c r="F12" s="77">
        <v>0</v>
      </c>
    </row>
    <row r="13" spans="1:6">
      <c r="A13" s="36" t="s">
        <v>400</v>
      </c>
      <c r="B13" s="30" t="s">
        <v>399</v>
      </c>
      <c r="C13" s="77">
        <v>432000</v>
      </c>
      <c r="D13" s="77">
        <v>432000</v>
      </c>
      <c r="E13" s="77">
        <v>432000</v>
      </c>
      <c r="F13" s="77">
        <v>432000</v>
      </c>
    </row>
    <row r="14" spans="1:6">
      <c r="A14" s="36" t="s">
        <v>398</v>
      </c>
      <c r="B14" s="30" t="s">
        <v>397</v>
      </c>
      <c r="C14" s="77">
        <v>0</v>
      </c>
      <c r="D14" s="77">
        <v>0</v>
      </c>
      <c r="E14" s="77">
        <v>0</v>
      </c>
      <c r="F14" s="77">
        <v>0</v>
      </c>
    </row>
    <row r="15" spans="1:6">
      <c r="A15" s="10" t="s">
        <v>396</v>
      </c>
      <c r="B15" s="30" t="s">
        <v>395</v>
      </c>
      <c r="C15" s="77">
        <v>0</v>
      </c>
      <c r="D15" s="77">
        <v>0</v>
      </c>
      <c r="E15" s="77">
        <v>0</v>
      </c>
      <c r="F15" s="77"/>
    </row>
    <row r="16" spans="1:6">
      <c r="A16" s="10" t="s">
        <v>394</v>
      </c>
      <c r="B16" s="30" t="s">
        <v>393</v>
      </c>
      <c r="C16" s="77">
        <v>0</v>
      </c>
      <c r="D16" s="77">
        <v>0</v>
      </c>
      <c r="E16" s="77">
        <v>0</v>
      </c>
      <c r="F16" s="77">
        <v>0</v>
      </c>
    </row>
    <row r="17" spans="1:6">
      <c r="A17" s="10" t="s">
        <v>392</v>
      </c>
      <c r="B17" s="30" t="s">
        <v>391</v>
      </c>
      <c r="C17" s="77">
        <v>0</v>
      </c>
      <c r="D17" s="77">
        <v>0</v>
      </c>
      <c r="E17" s="77">
        <v>0</v>
      </c>
      <c r="F17" s="77">
        <v>0</v>
      </c>
    </row>
    <row r="18" spans="1:6">
      <c r="A18" s="10" t="s">
        <v>390</v>
      </c>
      <c r="B18" s="30" t="s">
        <v>389</v>
      </c>
      <c r="C18" s="77">
        <v>0</v>
      </c>
      <c r="D18" s="77">
        <v>0</v>
      </c>
      <c r="E18" s="77">
        <v>0</v>
      </c>
      <c r="F18" s="77">
        <v>0</v>
      </c>
    </row>
    <row r="19" spans="1:6">
      <c r="A19" s="10" t="s">
        <v>388</v>
      </c>
      <c r="B19" s="30" t="s">
        <v>387</v>
      </c>
      <c r="C19" s="77">
        <v>544200</v>
      </c>
      <c r="D19" s="77">
        <v>544200</v>
      </c>
      <c r="E19" s="77">
        <v>544200</v>
      </c>
      <c r="F19" s="77">
        <v>544200</v>
      </c>
    </row>
    <row r="20" spans="1:6">
      <c r="A20" s="52" t="s">
        <v>282</v>
      </c>
      <c r="B20" s="50" t="s">
        <v>281</v>
      </c>
      <c r="C20" s="99">
        <f>SUM(C7:C19)</f>
        <v>21425200</v>
      </c>
      <c r="D20" s="99">
        <f t="shared" ref="D20:F20" si="0">SUM(D7:D19)</f>
        <v>21167200</v>
      </c>
      <c r="E20" s="99">
        <f t="shared" si="0"/>
        <v>21167200</v>
      </c>
      <c r="F20" s="99">
        <f t="shared" si="0"/>
        <v>21167200</v>
      </c>
    </row>
    <row r="21" spans="1:6">
      <c r="A21" s="10" t="s">
        <v>386</v>
      </c>
      <c r="B21" s="30" t="s">
        <v>385</v>
      </c>
      <c r="C21" s="77">
        <v>1032000</v>
      </c>
      <c r="D21" s="77">
        <v>1032000</v>
      </c>
      <c r="E21" s="77">
        <v>1032000</v>
      </c>
      <c r="F21" s="77">
        <v>1032000</v>
      </c>
    </row>
    <row r="22" spans="1:6">
      <c r="A22" s="10" t="s">
        <v>384</v>
      </c>
      <c r="B22" s="30" t="s">
        <v>383</v>
      </c>
      <c r="C22" s="77">
        <v>420000</v>
      </c>
      <c r="D22" s="77">
        <v>420000</v>
      </c>
      <c r="E22" s="77">
        <v>420000</v>
      </c>
      <c r="F22" s="77">
        <v>420000</v>
      </c>
    </row>
    <row r="23" spans="1:6">
      <c r="A23" s="21" t="s">
        <v>382</v>
      </c>
      <c r="B23" s="30" t="s">
        <v>381</v>
      </c>
      <c r="C23" s="77">
        <v>0</v>
      </c>
      <c r="D23" s="77">
        <v>0</v>
      </c>
      <c r="E23" s="77">
        <v>0</v>
      </c>
      <c r="F23" s="77">
        <v>0</v>
      </c>
    </row>
    <row r="24" spans="1:6">
      <c r="A24" s="7" t="s">
        <v>280</v>
      </c>
      <c r="B24" s="50" t="s">
        <v>279</v>
      </c>
      <c r="C24" s="99">
        <f>SUM(C21:C23)</f>
        <v>1452000</v>
      </c>
      <c r="D24" s="99">
        <f t="shared" ref="D24:F24" si="1">SUM(D21:D23)</f>
        <v>1452000</v>
      </c>
      <c r="E24" s="99">
        <f t="shared" si="1"/>
        <v>1452000</v>
      </c>
      <c r="F24" s="99">
        <f t="shared" si="1"/>
        <v>1452000</v>
      </c>
    </row>
    <row r="25" spans="1:6">
      <c r="A25" s="35" t="s">
        <v>278</v>
      </c>
      <c r="B25" s="29" t="s">
        <v>277</v>
      </c>
      <c r="C25" s="78">
        <f>C20+C24</f>
        <v>22877200</v>
      </c>
      <c r="D25" s="78">
        <f t="shared" ref="D25:F25" si="2">D20+D24</f>
        <v>22619200</v>
      </c>
      <c r="E25" s="78">
        <f t="shared" si="2"/>
        <v>22619200</v>
      </c>
      <c r="F25" s="78">
        <f t="shared" si="2"/>
        <v>22619200</v>
      </c>
    </row>
    <row r="26" spans="1:6">
      <c r="A26" s="20" t="s">
        <v>276</v>
      </c>
      <c r="B26" s="29" t="s">
        <v>275</v>
      </c>
      <c r="C26" s="78">
        <v>4757048</v>
      </c>
      <c r="D26" s="78">
        <v>4757048</v>
      </c>
      <c r="E26" s="78">
        <v>4757048</v>
      </c>
      <c r="F26" s="78">
        <v>4757048</v>
      </c>
    </row>
    <row r="27" spans="1:6">
      <c r="A27" s="10" t="s">
        <v>380</v>
      </c>
      <c r="B27" s="30" t="s">
        <v>379</v>
      </c>
      <c r="C27" s="77">
        <v>22000</v>
      </c>
      <c r="D27" s="77">
        <v>22000</v>
      </c>
      <c r="E27" s="77">
        <v>22000</v>
      </c>
      <c r="F27" s="77">
        <v>22000</v>
      </c>
    </row>
    <row r="28" spans="1:6">
      <c r="A28" s="10" t="s">
        <v>378</v>
      </c>
      <c r="B28" s="30" t="s">
        <v>377</v>
      </c>
      <c r="C28" s="77">
        <v>3714000</v>
      </c>
      <c r="D28" s="77">
        <v>3714000</v>
      </c>
      <c r="E28" s="77">
        <v>3714000</v>
      </c>
      <c r="F28" s="77">
        <v>3714000</v>
      </c>
    </row>
    <row r="29" spans="1:6">
      <c r="A29" s="10" t="s">
        <v>376</v>
      </c>
      <c r="B29" s="30" t="s">
        <v>375</v>
      </c>
      <c r="C29" s="77">
        <v>0</v>
      </c>
      <c r="D29" s="77">
        <v>0</v>
      </c>
      <c r="E29" s="77">
        <v>0</v>
      </c>
      <c r="F29" s="77">
        <v>0</v>
      </c>
    </row>
    <row r="30" spans="1:6">
      <c r="A30" s="7" t="s">
        <v>274</v>
      </c>
      <c r="B30" s="50" t="s">
        <v>273</v>
      </c>
      <c r="C30" s="99">
        <f>SUM(C27:C29)</f>
        <v>3736000</v>
      </c>
      <c r="D30" s="99">
        <f t="shared" ref="D30:F30" si="3">SUM(D27:D29)</f>
        <v>3736000</v>
      </c>
      <c r="E30" s="99">
        <f t="shared" si="3"/>
        <v>3736000</v>
      </c>
      <c r="F30" s="99">
        <f t="shared" si="3"/>
        <v>3736000</v>
      </c>
    </row>
    <row r="31" spans="1:6">
      <c r="A31" s="10" t="s">
        <v>374</v>
      </c>
      <c r="B31" s="30" t="s">
        <v>373</v>
      </c>
      <c r="C31" s="77">
        <v>60000</v>
      </c>
      <c r="D31" s="77">
        <v>60000</v>
      </c>
      <c r="E31" s="77">
        <v>60000</v>
      </c>
      <c r="F31" s="77">
        <v>60000</v>
      </c>
    </row>
    <row r="32" spans="1:6">
      <c r="A32" s="10" t="s">
        <v>372</v>
      </c>
      <c r="B32" s="30" t="s">
        <v>371</v>
      </c>
      <c r="C32" s="77">
        <v>480000</v>
      </c>
      <c r="D32" s="77">
        <v>480000</v>
      </c>
      <c r="E32" s="77">
        <v>480000</v>
      </c>
      <c r="F32" s="77">
        <v>480000</v>
      </c>
    </row>
    <row r="33" spans="1:6" ht="15" customHeight="1">
      <c r="A33" s="7" t="s">
        <v>272</v>
      </c>
      <c r="B33" s="50" t="s">
        <v>271</v>
      </c>
      <c r="C33" s="99">
        <f>SUM(C31:C32)</f>
        <v>540000</v>
      </c>
      <c r="D33" s="99">
        <f t="shared" ref="D33:F33" si="4">SUM(D31:D32)</f>
        <v>540000</v>
      </c>
      <c r="E33" s="99">
        <f t="shared" si="4"/>
        <v>540000</v>
      </c>
      <c r="F33" s="99">
        <f t="shared" si="4"/>
        <v>540000</v>
      </c>
    </row>
    <row r="34" spans="1:6">
      <c r="A34" s="10" t="s">
        <v>370</v>
      </c>
      <c r="B34" s="30" t="s">
        <v>369</v>
      </c>
      <c r="C34" s="77">
        <v>2910000</v>
      </c>
      <c r="D34" s="77">
        <v>2910000</v>
      </c>
      <c r="E34" s="77">
        <v>2910000</v>
      </c>
      <c r="F34" s="77">
        <v>2910000</v>
      </c>
    </row>
    <row r="35" spans="1:6">
      <c r="A35" s="10" t="s">
        <v>368</v>
      </c>
      <c r="B35" s="30" t="s">
        <v>367</v>
      </c>
      <c r="C35" s="77">
        <v>4230000</v>
      </c>
      <c r="D35" s="77">
        <v>4230000</v>
      </c>
      <c r="E35" s="77">
        <v>4230000</v>
      </c>
      <c r="F35" s="77">
        <v>4230000</v>
      </c>
    </row>
    <row r="36" spans="1:6">
      <c r="A36" s="10" t="s">
        <v>366</v>
      </c>
      <c r="B36" s="30" t="s">
        <v>365</v>
      </c>
      <c r="C36" s="77">
        <v>960000</v>
      </c>
      <c r="D36" s="77">
        <v>960000</v>
      </c>
      <c r="E36" s="77">
        <v>960000</v>
      </c>
      <c r="F36" s="77">
        <v>960000</v>
      </c>
    </row>
    <row r="37" spans="1:6">
      <c r="A37" s="10" t="s">
        <v>364</v>
      </c>
      <c r="B37" s="30" t="s">
        <v>363</v>
      </c>
      <c r="C37" s="77">
        <v>2414000</v>
      </c>
      <c r="D37" s="77">
        <v>2414000</v>
      </c>
      <c r="E37" s="77">
        <v>2414000</v>
      </c>
      <c r="F37" s="77">
        <v>2414000</v>
      </c>
    </row>
    <row r="38" spans="1:6">
      <c r="A38" s="51" t="s">
        <v>362</v>
      </c>
      <c r="B38" s="30" t="s">
        <v>361</v>
      </c>
      <c r="C38" s="77">
        <v>0</v>
      </c>
      <c r="D38" s="77">
        <v>0</v>
      </c>
      <c r="E38" s="77">
        <v>0</v>
      </c>
      <c r="F38" s="77">
        <v>0</v>
      </c>
    </row>
    <row r="39" spans="1:6">
      <c r="A39" s="21" t="s">
        <v>360</v>
      </c>
      <c r="B39" s="30" t="s">
        <v>359</v>
      </c>
      <c r="C39" s="77">
        <v>10000</v>
      </c>
      <c r="D39" s="77">
        <v>10000</v>
      </c>
      <c r="E39" s="77">
        <v>10000</v>
      </c>
      <c r="F39" s="77">
        <v>10000</v>
      </c>
    </row>
    <row r="40" spans="1:6">
      <c r="A40" s="10" t="s">
        <v>358</v>
      </c>
      <c r="B40" s="30" t="s">
        <v>357</v>
      </c>
      <c r="C40" s="77">
        <v>1680000</v>
      </c>
      <c r="D40" s="77">
        <v>1680000</v>
      </c>
      <c r="E40" s="77">
        <v>1680000</v>
      </c>
      <c r="F40" s="77">
        <v>1680000</v>
      </c>
    </row>
    <row r="41" spans="1:6">
      <c r="A41" s="7" t="s">
        <v>270</v>
      </c>
      <c r="B41" s="50" t="s">
        <v>269</v>
      </c>
      <c r="C41" s="99">
        <f>SUM(C34:C40)</f>
        <v>12204000</v>
      </c>
      <c r="D41" s="99">
        <f t="shared" ref="D41:F41" si="5">SUM(D34:D40)</f>
        <v>12204000</v>
      </c>
      <c r="E41" s="99">
        <f t="shared" si="5"/>
        <v>12204000</v>
      </c>
      <c r="F41" s="99">
        <f t="shared" si="5"/>
        <v>12204000</v>
      </c>
    </row>
    <row r="42" spans="1:6">
      <c r="A42" s="10" t="s">
        <v>356</v>
      </c>
      <c r="B42" s="30" t="s">
        <v>355</v>
      </c>
      <c r="C42" s="77">
        <v>0</v>
      </c>
      <c r="D42" s="77">
        <v>0</v>
      </c>
      <c r="E42" s="77">
        <v>0</v>
      </c>
      <c r="F42" s="77">
        <v>0</v>
      </c>
    </row>
    <row r="43" spans="1:6">
      <c r="A43" s="10" t="s">
        <v>354</v>
      </c>
      <c r="B43" s="30" t="s">
        <v>353</v>
      </c>
      <c r="C43" s="77">
        <v>0</v>
      </c>
      <c r="D43" s="77">
        <v>0</v>
      </c>
      <c r="E43" s="77">
        <v>0</v>
      </c>
      <c r="F43" s="77">
        <v>0</v>
      </c>
    </row>
    <row r="44" spans="1:6">
      <c r="A44" s="7" t="s">
        <v>268</v>
      </c>
      <c r="B44" s="50" t="s">
        <v>267</v>
      </c>
      <c r="C44" s="99">
        <f>SUM(C42:C43)</f>
        <v>0</v>
      </c>
      <c r="D44" s="99">
        <f t="shared" ref="D44:F44" si="6">SUM(D42:D43)</f>
        <v>0</v>
      </c>
      <c r="E44" s="99">
        <f t="shared" si="6"/>
        <v>0</v>
      </c>
      <c r="F44" s="99">
        <f t="shared" si="6"/>
        <v>0</v>
      </c>
    </row>
    <row r="45" spans="1:6">
      <c r="A45" s="10" t="s">
        <v>352</v>
      </c>
      <c r="B45" s="30" t="s">
        <v>351</v>
      </c>
      <c r="C45" s="77">
        <v>3634000</v>
      </c>
      <c r="D45" s="77">
        <v>3634000</v>
      </c>
      <c r="E45" s="77">
        <v>3634000</v>
      </c>
      <c r="F45" s="77">
        <v>3634000</v>
      </c>
    </row>
    <row r="46" spans="1:6">
      <c r="A46" s="10" t="s">
        <v>350</v>
      </c>
      <c r="B46" s="30" t="s">
        <v>349</v>
      </c>
      <c r="C46" s="77">
        <v>159448</v>
      </c>
      <c r="D46" s="77">
        <v>159448</v>
      </c>
      <c r="E46" s="77">
        <v>159448</v>
      </c>
      <c r="F46" s="77">
        <v>159448</v>
      </c>
    </row>
    <row r="47" spans="1:6">
      <c r="A47" s="10" t="s">
        <v>348</v>
      </c>
      <c r="B47" s="30" t="s">
        <v>347</v>
      </c>
      <c r="C47" s="77">
        <v>0</v>
      </c>
      <c r="D47" s="77">
        <v>0</v>
      </c>
      <c r="E47" s="77">
        <v>0</v>
      </c>
      <c r="F47" s="77">
        <v>0</v>
      </c>
    </row>
    <row r="48" spans="1:6">
      <c r="A48" s="10" t="s">
        <v>346</v>
      </c>
      <c r="B48" s="30" t="s">
        <v>345</v>
      </c>
      <c r="C48" s="77">
        <v>0</v>
      </c>
      <c r="D48" s="77">
        <v>0</v>
      </c>
      <c r="E48" s="77">
        <v>0</v>
      </c>
      <c r="F48" s="77">
        <v>0</v>
      </c>
    </row>
    <row r="49" spans="1:6">
      <c r="A49" s="10" t="s">
        <v>344</v>
      </c>
      <c r="B49" s="30" t="s">
        <v>343</v>
      </c>
      <c r="C49" s="77">
        <v>1035000</v>
      </c>
      <c r="D49" s="77">
        <v>1035000</v>
      </c>
      <c r="E49" s="77">
        <v>1035000</v>
      </c>
      <c r="F49" s="77">
        <v>1035000</v>
      </c>
    </row>
    <row r="50" spans="1:6">
      <c r="A50" s="7" t="s">
        <v>266</v>
      </c>
      <c r="B50" s="50" t="s">
        <v>265</v>
      </c>
      <c r="C50" s="99">
        <f>SUM(C45:C49)</f>
        <v>4828448</v>
      </c>
      <c r="D50" s="99">
        <f t="shared" ref="D50:F50" si="7">SUM(D45:D49)</f>
        <v>4828448</v>
      </c>
      <c r="E50" s="99">
        <f t="shared" si="7"/>
        <v>4828448</v>
      </c>
      <c r="F50" s="99">
        <f t="shared" si="7"/>
        <v>4828448</v>
      </c>
    </row>
    <row r="51" spans="1:6">
      <c r="A51" s="20" t="s">
        <v>264</v>
      </c>
      <c r="B51" s="29" t="s">
        <v>263</v>
      </c>
      <c r="C51" s="78">
        <f>C30+C33+C41+C44+C50</f>
        <v>21308448</v>
      </c>
      <c r="D51" s="78">
        <f t="shared" ref="D51:F51" si="8">D30+D33+D41+D44+D50</f>
        <v>21308448</v>
      </c>
      <c r="E51" s="78">
        <f t="shared" si="8"/>
        <v>21308448</v>
      </c>
      <c r="F51" s="78">
        <f t="shared" si="8"/>
        <v>21308448</v>
      </c>
    </row>
    <row r="52" spans="1:6">
      <c r="A52" s="12" t="s">
        <v>262</v>
      </c>
      <c r="B52" s="30" t="s">
        <v>261</v>
      </c>
      <c r="C52" s="77">
        <v>0</v>
      </c>
      <c r="D52" s="77">
        <v>0</v>
      </c>
      <c r="E52" s="77">
        <v>0</v>
      </c>
      <c r="F52" s="77">
        <v>0</v>
      </c>
    </row>
    <row r="53" spans="1:6">
      <c r="A53" s="12" t="s">
        <v>260</v>
      </c>
      <c r="B53" s="30" t="s">
        <v>259</v>
      </c>
      <c r="C53" s="77">
        <v>500000</v>
      </c>
      <c r="D53" s="77">
        <v>500000</v>
      </c>
      <c r="E53" s="77">
        <v>500000</v>
      </c>
      <c r="F53" s="77">
        <v>500000</v>
      </c>
    </row>
    <row r="54" spans="1:6">
      <c r="A54" s="34" t="s">
        <v>258</v>
      </c>
      <c r="B54" s="30" t="s">
        <v>257</v>
      </c>
      <c r="C54" s="77">
        <v>0</v>
      </c>
      <c r="D54" s="77">
        <v>0</v>
      </c>
      <c r="E54" s="77">
        <v>0</v>
      </c>
      <c r="F54" s="77">
        <v>0</v>
      </c>
    </row>
    <row r="55" spans="1:6">
      <c r="A55" s="34" t="s">
        <v>256</v>
      </c>
      <c r="B55" s="30" t="s">
        <v>255</v>
      </c>
      <c r="C55" s="77">
        <v>283200</v>
      </c>
      <c r="D55" s="77">
        <v>283200</v>
      </c>
      <c r="E55" s="77">
        <v>283200</v>
      </c>
      <c r="F55" s="77">
        <v>283200</v>
      </c>
    </row>
    <row r="56" spans="1:6">
      <c r="A56" s="34" t="s">
        <v>254</v>
      </c>
      <c r="B56" s="30" t="s">
        <v>253</v>
      </c>
      <c r="C56" s="77"/>
      <c r="D56" s="77"/>
      <c r="E56" s="77"/>
      <c r="F56" s="77"/>
    </row>
    <row r="57" spans="1:6">
      <c r="A57" s="12" t="s">
        <v>252</v>
      </c>
      <c r="B57" s="30" t="s">
        <v>251</v>
      </c>
      <c r="C57" s="77">
        <v>180000</v>
      </c>
      <c r="D57" s="77">
        <v>180000</v>
      </c>
      <c r="E57" s="77">
        <v>180000</v>
      </c>
      <c r="F57" s="77">
        <v>180000</v>
      </c>
    </row>
    <row r="58" spans="1:6">
      <c r="A58" s="12" t="s">
        <v>250</v>
      </c>
      <c r="B58" s="30" t="s">
        <v>249</v>
      </c>
      <c r="C58" s="77">
        <v>0</v>
      </c>
      <c r="D58" s="77">
        <v>0</v>
      </c>
      <c r="E58" s="77">
        <v>0</v>
      </c>
      <c r="F58" s="77">
        <v>0</v>
      </c>
    </row>
    <row r="59" spans="1:6">
      <c r="A59" s="12" t="s">
        <v>248</v>
      </c>
      <c r="B59" s="30" t="s">
        <v>247</v>
      </c>
      <c r="C59" s="77">
        <v>230000</v>
      </c>
      <c r="D59" s="77">
        <v>230000</v>
      </c>
      <c r="E59" s="77">
        <v>230000</v>
      </c>
      <c r="F59" s="77">
        <v>230000</v>
      </c>
    </row>
    <row r="60" spans="1:6">
      <c r="A60" s="22" t="s">
        <v>246</v>
      </c>
      <c r="B60" s="29" t="s">
        <v>245</v>
      </c>
      <c r="C60" s="78">
        <f>SUM(C52:C59)</f>
        <v>1193200</v>
      </c>
      <c r="D60" s="78">
        <f t="shared" ref="D60:F60" si="9">SUM(D52:D59)</f>
        <v>1193200</v>
      </c>
      <c r="E60" s="78">
        <f t="shared" si="9"/>
        <v>1193200</v>
      </c>
      <c r="F60" s="78">
        <f t="shared" si="9"/>
        <v>1193200</v>
      </c>
    </row>
    <row r="61" spans="1:6">
      <c r="A61" s="33" t="s">
        <v>244</v>
      </c>
      <c r="B61" s="30" t="s">
        <v>243</v>
      </c>
      <c r="C61" s="77">
        <v>0</v>
      </c>
      <c r="D61" s="77">
        <v>0</v>
      </c>
      <c r="E61" s="77">
        <v>0</v>
      </c>
      <c r="F61" s="77">
        <v>0</v>
      </c>
    </row>
    <row r="62" spans="1:6">
      <c r="A62" s="33" t="s">
        <v>242</v>
      </c>
      <c r="B62" s="30" t="s">
        <v>241</v>
      </c>
      <c r="C62" s="77">
        <v>0</v>
      </c>
      <c r="D62" s="77">
        <v>0</v>
      </c>
      <c r="E62" s="77">
        <v>0</v>
      </c>
      <c r="F62" s="77">
        <v>0</v>
      </c>
    </row>
    <row r="63" spans="1:6">
      <c r="A63" s="33" t="s">
        <v>240</v>
      </c>
      <c r="B63" s="30" t="s">
        <v>239</v>
      </c>
      <c r="C63" s="77">
        <v>0</v>
      </c>
      <c r="D63" s="77">
        <v>0</v>
      </c>
      <c r="E63" s="77">
        <v>0</v>
      </c>
      <c r="F63" s="77">
        <v>0</v>
      </c>
    </row>
    <row r="64" spans="1:6">
      <c r="A64" s="33" t="s">
        <v>238</v>
      </c>
      <c r="B64" s="30" t="s">
        <v>237</v>
      </c>
      <c r="C64" s="77">
        <v>0</v>
      </c>
      <c r="D64" s="77">
        <v>0</v>
      </c>
      <c r="E64" s="77">
        <v>0</v>
      </c>
      <c r="F64" s="77">
        <v>0</v>
      </c>
    </row>
    <row r="65" spans="1:6">
      <c r="A65" s="33" t="s">
        <v>236</v>
      </c>
      <c r="B65" s="30" t="s">
        <v>235</v>
      </c>
      <c r="C65" s="77">
        <v>0</v>
      </c>
      <c r="D65" s="77">
        <v>0</v>
      </c>
      <c r="E65" s="77">
        <v>0</v>
      </c>
      <c r="F65" s="77">
        <v>0</v>
      </c>
    </row>
    <row r="66" spans="1:6">
      <c r="A66" s="33" t="s">
        <v>234</v>
      </c>
      <c r="B66" s="30" t="s">
        <v>233</v>
      </c>
      <c r="C66" s="77">
        <v>1837000</v>
      </c>
      <c r="D66" s="77">
        <v>1837000</v>
      </c>
      <c r="E66" s="77">
        <v>1837000</v>
      </c>
      <c r="F66" s="77">
        <v>1837000</v>
      </c>
    </row>
    <row r="67" spans="1:6">
      <c r="A67" s="33" t="s">
        <v>232</v>
      </c>
      <c r="B67" s="30" t="s">
        <v>231</v>
      </c>
      <c r="C67" s="77">
        <v>0</v>
      </c>
      <c r="D67" s="77">
        <v>0</v>
      </c>
      <c r="E67" s="77">
        <v>0</v>
      </c>
      <c r="F67" s="77">
        <v>0</v>
      </c>
    </row>
    <row r="68" spans="1:6">
      <c r="A68" s="33" t="s">
        <v>230</v>
      </c>
      <c r="B68" s="30" t="s">
        <v>229</v>
      </c>
      <c r="C68" s="77">
        <v>0</v>
      </c>
      <c r="D68" s="77">
        <v>0</v>
      </c>
      <c r="E68" s="77">
        <v>0</v>
      </c>
      <c r="F68" s="77">
        <v>0</v>
      </c>
    </row>
    <row r="69" spans="1:6">
      <c r="A69" s="33" t="s">
        <v>228</v>
      </c>
      <c r="B69" s="30" t="s">
        <v>227</v>
      </c>
      <c r="C69" s="77">
        <v>0</v>
      </c>
      <c r="D69" s="77">
        <v>0</v>
      </c>
      <c r="E69" s="77">
        <v>0</v>
      </c>
      <c r="F69" s="77">
        <v>0</v>
      </c>
    </row>
    <row r="70" spans="1:6">
      <c r="A70" s="32" t="s">
        <v>226</v>
      </c>
      <c r="B70" s="30" t="s">
        <v>225</v>
      </c>
      <c r="C70" s="77">
        <v>0</v>
      </c>
      <c r="D70" s="77">
        <v>0</v>
      </c>
      <c r="E70" s="77">
        <v>0</v>
      </c>
      <c r="F70" s="77">
        <v>0</v>
      </c>
    </row>
    <row r="71" spans="1:6">
      <c r="A71" s="33" t="s">
        <v>224</v>
      </c>
      <c r="B71" s="30" t="s">
        <v>223</v>
      </c>
      <c r="C71" s="77">
        <v>0</v>
      </c>
      <c r="D71" s="77">
        <v>0</v>
      </c>
      <c r="E71" s="77">
        <v>0</v>
      </c>
      <c r="F71" s="77">
        <v>0</v>
      </c>
    </row>
    <row r="72" spans="1:6">
      <c r="A72" s="32" t="s">
        <v>222</v>
      </c>
      <c r="B72" s="30" t="s">
        <v>285</v>
      </c>
      <c r="C72" s="77">
        <v>14791993</v>
      </c>
      <c r="D72" s="77">
        <v>14791993</v>
      </c>
      <c r="E72" s="77">
        <v>14791993</v>
      </c>
      <c r="F72" s="77">
        <v>14791993</v>
      </c>
    </row>
    <row r="73" spans="1:6">
      <c r="A73" s="32" t="s">
        <v>221</v>
      </c>
      <c r="B73" s="30" t="s">
        <v>285</v>
      </c>
      <c r="C73" s="77">
        <v>0</v>
      </c>
      <c r="D73" s="77">
        <v>0</v>
      </c>
      <c r="E73" s="77">
        <v>0</v>
      </c>
      <c r="F73" s="77">
        <v>0</v>
      </c>
    </row>
    <row r="74" spans="1:6">
      <c r="A74" s="22" t="s">
        <v>219</v>
      </c>
      <c r="B74" s="29" t="s">
        <v>218</v>
      </c>
      <c r="C74" s="78">
        <f>SUM(C61:C73)</f>
        <v>16628993</v>
      </c>
      <c r="D74" s="78">
        <f t="shared" ref="D74:F74" si="10">SUM(D61:D73)</f>
        <v>16628993</v>
      </c>
      <c r="E74" s="78">
        <f t="shared" si="10"/>
        <v>16628993</v>
      </c>
      <c r="F74" s="78">
        <f t="shared" si="10"/>
        <v>16628993</v>
      </c>
    </row>
    <row r="75" spans="1:6" ht="15.75">
      <c r="A75" s="18" t="s">
        <v>217</v>
      </c>
      <c r="B75" s="49"/>
      <c r="C75" s="101">
        <f>C25+C26+C51+C60+C74</f>
        <v>66764889</v>
      </c>
      <c r="D75" s="101">
        <f t="shared" ref="D75:F75" si="11">D25+D26+D51+D60+D74</f>
        <v>66506889</v>
      </c>
      <c r="E75" s="101">
        <f t="shared" si="11"/>
        <v>66506889</v>
      </c>
      <c r="F75" s="101">
        <f t="shared" si="11"/>
        <v>66506889</v>
      </c>
    </row>
    <row r="76" spans="1:6">
      <c r="A76" s="31" t="s">
        <v>216</v>
      </c>
      <c r="B76" s="30" t="s">
        <v>215</v>
      </c>
      <c r="C76" s="77">
        <v>0</v>
      </c>
      <c r="D76" s="77">
        <v>0</v>
      </c>
      <c r="E76" s="77">
        <v>0</v>
      </c>
      <c r="F76" s="77">
        <v>0</v>
      </c>
    </row>
    <row r="77" spans="1:6">
      <c r="A77" s="31" t="s">
        <v>214</v>
      </c>
      <c r="B77" s="30" t="s">
        <v>213</v>
      </c>
      <c r="C77" s="77">
        <v>0</v>
      </c>
      <c r="D77" s="77">
        <v>0</v>
      </c>
      <c r="E77" s="77">
        <v>0</v>
      </c>
      <c r="F77" s="77">
        <v>0</v>
      </c>
    </row>
    <row r="78" spans="1:6">
      <c r="A78" s="31" t="s">
        <v>212</v>
      </c>
      <c r="B78" s="30" t="s">
        <v>211</v>
      </c>
      <c r="C78" s="77">
        <v>0</v>
      </c>
      <c r="D78" s="77">
        <v>0</v>
      </c>
      <c r="E78" s="77">
        <v>0</v>
      </c>
      <c r="F78" s="77">
        <v>0</v>
      </c>
    </row>
    <row r="79" spans="1:6">
      <c r="A79" s="31" t="s">
        <v>210</v>
      </c>
      <c r="B79" s="30" t="s">
        <v>209</v>
      </c>
      <c r="C79" s="77">
        <v>0</v>
      </c>
      <c r="D79" s="77">
        <v>0</v>
      </c>
      <c r="E79" s="77">
        <v>0</v>
      </c>
      <c r="F79" s="77">
        <v>0</v>
      </c>
    </row>
    <row r="80" spans="1:6">
      <c r="A80" s="21" t="s">
        <v>208</v>
      </c>
      <c r="B80" s="30" t="s">
        <v>207</v>
      </c>
      <c r="C80" s="77">
        <v>0</v>
      </c>
      <c r="D80" s="77">
        <v>0</v>
      </c>
      <c r="E80" s="77">
        <v>0</v>
      </c>
      <c r="F80" s="77">
        <v>0</v>
      </c>
    </row>
    <row r="81" spans="1:6">
      <c r="A81" s="21" t="s">
        <v>206</v>
      </c>
      <c r="B81" s="30" t="s">
        <v>205</v>
      </c>
      <c r="C81" s="77">
        <v>0</v>
      </c>
      <c r="D81" s="77">
        <v>0</v>
      </c>
      <c r="E81" s="77">
        <v>0</v>
      </c>
      <c r="F81" s="77">
        <v>0</v>
      </c>
    </row>
    <row r="82" spans="1:6">
      <c r="A82" s="21" t="s">
        <v>204</v>
      </c>
      <c r="B82" s="30" t="s">
        <v>203</v>
      </c>
      <c r="C82" s="77">
        <v>0</v>
      </c>
      <c r="D82" s="77">
        <v>0</v>
      </c>
      <c r="E82" s="77">
        <v>0</v>
      </c>
      <c r="F82" s="77">
        <v>0</v>
      </c>
    </row>
    <row r="83" spans="1:6">
      <c r="A83" s="19" t="s">
        <v>202</v>
      </c>
      <c r="B83" s="29" t="s">
        <v>201</v>
      </c>
      <c r="C83" s="78">
        <f>SUM(C76:C82)</f>
        <v>0</v>
      </c>
      <c r="D83" s="78">
        <f t="shared" ref="D83:F83" si="12">SUM(D76:D82)</f>
        <v>0</v>
      </c>
      <c r="E83" s="78">
        <f t="shared" si="12"/>
        <v>0</v>
      </c>
      <c r="F83" s="78">
        <f t="shared" si="12"/>
        <v>0</v>
      </c>
    </row>
    <row r="84" spans="1:6">
      <c r="A84" s="12" t="s">
        <v>200</v>
      </c>
      <c r="B84" s="30" t="s">
        <v>199</v>
      </c>
      <c r="C84" s="77">
        <v>0</v>
      </c>
      <c r="D84" s="77">
        <v>0</v>
      </c>
      <c r="E84" s="77">
        <v>0</v>
      </c>
      <c r="F84" s="77">
        <v>0</v>
      </c>
    </row>
    <row r="85" spans="1:6">
      <c r="A85" s="12" t="s">
        <v>198</v>
      </c>
      <c r="B85" s="30" t="s">
        <v>197</v>
      </c>
      <c r="C85" s="77">
        <v>0</v>
      </c>
      <c r="D85" s="77">
        <v>0</v>
      </c>
      <c r="E85" s="77">
        <v>0</v>
      </c>
      <c r="F85" s="77">
        <v>0</v>
      </c>
    </row>
    <row r="86" spans="1:6">
      <c r="A86" s="12" t="s">
        <v>196</v>
      </c>
      <c r="B86" s="30" t="s">
        <v>195</v>
      </c>
      <c r="C86" s="77">
        <v>0</v>
      </c>
      <c r="D86" s="77">
        <v>0</v>
      </c>
      <c r="E86" s="77">
        <v>0</v>
      </c>
      <c r="F86" s="77">
        <v>0</v>
      </c>
    </row>
    <row r="87" spans="1:6">
      <c r="A87" s="12" t="s">
        <v>194</v>
      </c>
      <c r="B87" s="30" t="s">
        <v>193</v>
      </c>
      <c r="C87" s="77">
        <v>0</v>
      </c>
      <c r="D87" s="77">
        <v>0</v>
      </c>
      <c r="E87" s="77">
        <v>0</v>
      </c>
      <c r="F87" s="77">
        <v>0</v>
      </c>
    </row>
    <row r="88" spans="1:6">
      <c r="A88" s="22" t="s">
        <v>192</v>
      </c>
      <c r="B88" s="29" t="s">
        <v>191</v>
      </c>
      <c r="C88" s="99">
        <f>SUM(C84:C87)</f>
        <v>0</v>
      </c>
      <c r="D88" s="99">
        <f t="shared" ref="D88:F88" si="13">SUM(D84:D87)</f>
        <v>0</v>
      </c>
      <c r="E88" s="99">
        <f t="shared" si="13"/>
        <v>0</v>
      </c>
      <c r="F88" s="99">
        <f t="shared" si="13"/>
        <v>0</v>
      </c>
    </row>
    <row r="89" spans="1:6">
      <c r="A89" s="12" t="s">
        <v>190</v>
      </c>
      <c r="B89" s="30" t="s">
        <v>189</v>
      </c>
      <c r="C89" s="77">
        <v>0</v>
      </c>
      <c r="D89" s="77">
        <v>0</v>
      </c>
      <c r="E89" s="77">
        <v>0</v>
      </c>
      <c r="F89" s="77">
        <v>0</v>
      </c>
    </row>
    <row r="90" spans="1:6">
      <c r="A90" s="12" t="s">
        <v>188</v>
      </c>
      <c r="B90" s="30" t="s">
        <v>187</v>
      </c>
      <c r="C90" s="77">
        <v>0</v>
      </c>
      <c r="D90" s="77">
        <v>0</v>
      </c>
      <c r="E90" s="77">
        <v>0</v>
      </c>
      <c r="F90" s="77">
        <v>0</v>
      </c>
    </row>
    <row r="91" spans="1:6">
      <c r="A91" s="12" t="s">
        <v>186</v>
      </c>
      <c r="B91" s="30" t="s">
        <v>185</v>
      </c>
      <c r="C91" s="77">
        <v>0</v>
      </c>
      <c r="D91" s="77">
        <v>0</v>
      </c>
      <c r="E91" s="77">
        <v>0</v>
      </c>
      <c r="F91" s="77">
        <v>0</v>
      </c>
    </row>
    <row r="92" spans="1:6">
      <c r="A92" s="12" t="s">
        <v>184</v>
      </c>
      <c r="B92" s="30" t="s">
        <v>183</v>
      </c>
      <c r="C92" s="77">
        <v>0</v>
      </c>
      <c r="D92" s="77">
        <v>0</v>
      </c>
      <c r="E92" s="77">
        <v>0</v>
      </c>
      <c r="F92" s="77">
        <v>0</v>
      </c>
    </row>
    <row r="93" spans="1:6">
      <c r="A93" s="12" t="s">
        <v>182</v>
      </c>
      <c r="B93" s="30" t="s">
        <v>181</v>
      </c>
      <c r="C93" s="77">
        <v>0</v>
      </c>
      <c r="D93" s="77">
        <v>0</v>
      </c>
      <c r="E93" s="77">
        <v>0</v>
      </c>
      <c r="F93" s="77">
        <v>0</v>
      </c>
    </row>
    <row r="94" spans="1:6">
      <c r="A94" s="12" t="s">
        <v>180</v>
      </c>
      <c r="B94" s="30" t="s">
        <v>179</v>
      </c>
      <c r="C94" s="77">
        <v>0</v>
      </c>
      <c r="D94" s="77">
        <v>0</v>
      </c>
      <c r="E94" s="77">
        <v>0</v>
      </c>
      <c r="F94" s="77">
        <v>0</v>
      </c>
    </row>
    <row r="95" spans="1:6">
      <c r="A95" s="12" t="s">
        <v>178</v>
      </c>
      <c r="B95" s="30" t="s">
        <v>177</v>
      </c>
      <c r="C95" s="77">
        <v>0</v>
      </c>
      <c r="D95" s="77">
        <v>0</v>
      </c>
      <c r="E95" s="77">
        <v>0</v>
      </c>
      <c r="F95" s="77">
        <v>0</v>
      </c>
    </row>
    <row r="96" spans="1:6">
      <c r="A96" s="12" t="s">
        <v>176</v>
      </c>
      <c r="B96" s="30" t="s">
        <v>175</v>
      </c>
      <c r="C96" s="77">
        <v>0</v>
      </c>
      <c r="D96" s="77">
        <v>0</v>
      </c>
      <c r="E96" s="77">
        <v>0</v>
      </c>
      <c r="F96" s="77">
        <v>0</v>
      </c>
    </row>
    <row r="97" spans="1:25">
      <c r="A97" s="22" t="s">
        <v>174</v>
      </c>
      <c r="B97" s="29" t="s">
        <v>173</v>
      </c>
      <c r="C97" s="78">
        <v>0</v>
      </c>
      <c r="D97" s="78">
        <v>0</v>
      </c>
      <c r="E97" s="78">
        <v>0</v>
      </c>
      <c r="F97" s="78">
        <v>0</v>
      </c>
    </row>
    <row r="98" spans="1:25" ht="15.75">
      <c r="A98" s="18" t="s">
        <v>172</v>
      </c>
      <c r="B98" s="49"/>
      <c r="C98" s="100">
        <f>C83+C88+C97</f>
        <v>0</v>
      </c>
      <c r="D98" s="100">
        <f t="shared" ref="D98:F98" si="14">D83+D88+D97</f>
        <v>0</v>
      </c>
      <c r="E98" s="100">
        <f t="shared" si="14"/>
        <v>0</v>
      </c>
      <c r="F98" s="100">
        <f t="shared" si="14"/>
        <v>0</v>
      </c>
    </row>
    <row r="99" spans="1:25" ht="15.75">
      <c r="A99" s="15" t="s">
        <v>171</v>
      </c>
      <c r="B99" s="27" t="s">
        <v>170</v>
      </c>
      <c r="C99" s="102">
        <f>C75+C83+C88+C97</f>
        <v>66764889</v>
      </c>
      <c r="D99" s="102">
        <f t="shared" ref="D99:F99" si="15">D75+D83+D88+D97</f>
        <v>66506889</v>
      </c>
      <c r="E99" s="102">
        <f t="shared" si="15"/>
        <v>66506889</v>
      </c>
      <c r="F99" s="102">
        <f t="shared" si="15"/>
        <v>66506889</v>
      </c>
    </row>
    <row r="100" spans="1:25">
      <c r="A100" s="12" t="s">
        <v>342</v>
      </c>
      <c r="B100" s="10" t="s">
        <v>341</v>
      </c>
      <c r="C100" s="82">
        <v>0</v>
      </c>
      <c r="D100" s="82">
        <v>0</v>
      </c>
      <c r="E100" s="82">
        <v>0</v>
      </c>
      <c r="F100" s="82">
        <v>0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1"/>
      <c r="Y100" s="1"/>
    </row>
    <row r="101" spans="1:25">
      <c r="A101" s="12" t="s">
        <v>340</v>
      </c>
      <c r="B101" s="10" t="s">
        <v>339</v>
      </c>
      <c r="C101" s="82">
        <v>0</v>
      </c>
      <c r="D101" s="82">
        <v>0</v>
      </c>
      <c r="E101" s="82">
        <v>0</v>
      </c>
      <c r="F101" s="82">
        <v>0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1"/>
      <c r="Y101" s="1"/>
    </row>
    <row r="102" spans="1:25">
      <c r="A102" s="12" t="s">
        <v>338</v>
      </c>
      <c r="B102" s="10" t="s">
        <v>337</v>
      </c>
      <c r="C102" s="82">
        <v>0</v>
      </c>
      <c r="D102" s="82">
        <v>0</v>
      </c>
      <c r="E102" s="82">
        <v>0</v>
      </c>
      <c r="F102" s="82">
        <v>0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1"/>
      <c r="Y102" s="1"/>
    </row>
    <row r="103" spans="1:25">
      <c r="A103" s="8" t="s">
        <v>169</v>
      </c>
      <c r="B103" s="7" t="s">
        <v>168</v>
      </c>
      <c r="C103" s="81">
        <v>0</v>
      </c>
      <c r="D103" s="81">
        <v>0</v>
      </c>
      <c r="E103" s="81">
        <v>0</v>
      </c>
      <c r="F103" s="81">
        <v>0</v>
      </c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1"/>
      <c r="Y103" s="1"/>
    </row>
    <row r="104" spans="1:25">
      <c r="A104" s="11" t="s">
        <v>336</v>
      </c>
      <c r="B104" s="10" t="s">
        <v>335</v>
      </c>
      <c r="C104" s="82">
        <v>0</v>
      </c>
      <c r="D104" s="82">
        <v>0</v>
      </c>
      <c r="E104" s="82">
        <v>0</v>
      </c>
      <c r="F104" s="82">
        <v>0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1"/>
      <c r="Y104" s="1"/>
    </row>
    <row r="105" spans="1:25">
      <c r="A105" s="11" t="s">
        <v>334</v>
      </c>
      <c r="B105" s="10" t="s">
        <v>333</v>
      </c>
      <c r="C105" s="82">
        <v>0</v>
      </c>
      <c r="D105" s="82">
        <v>0</v>
      </c>
      <c r="E105" s="82">
        <v>0</v>
      </c>
      <c r="F105" s="82">
        <v>0</v>
      </c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1"/>
      <c r="Y105" s="1"/>
    </row>
    <row r="106" spans="1:25">
      <c r="A106" s="12" t="s">
        <v>332</v>
      </c>
      <c r="B106" s="10" t="s">
        <v>331</v>
      </c>
      <c r="C106" s="82">
        <v>0</v>
      </c>
      <c r="D106" s="82">
        <v>0</v>
      </c>
      <c r="E106" s="82">
        <v>0</v>
      </c>
      <c r="F106" s="82">
        <v>0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1"/>
      <c r="Y106" s="1"/>
    </row>
    <row r="107" spans="1:25">
      <c r="A107" s="12" t="s">
        <v>330</v>
      </c>
      <c r="B107" s="10" t="s">
        <v>329</v>
      </c>
      <c r="C107" s="82">
        <v>0</v>
      </c>
      <c r="D107" s="82">
        <v>0</v>
      </c>
      <c r="E107" s="82">
        <v>0</v>
      </c>
      <c r="F107" s="82">
        <v>0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1"/>
      <c r="Y107" s="1"/>
    </row>
    <row r="108" spans="1:25">
      <c r="A108" s="9" t="s">
        <v>167</v>
      </c>
      <c r="B108" s="7" t="s">
        <v>166</v>
      </c>
      <c r="C108" s="81">
        <v>0</v>
      </c>
      <c r="D108" s="81">
        <v>0</v>
      </c>
      <c r="E108" s="81">
        <v>0</v>
      </c>
      <c r="F108" s="81">
        <v>0</v>
      </c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1"/>
      <c r="Y108" s="1"/>
    </row>
    <row r="109" spans="1:25">
      <c r="A109" s="11" t="s">
        <v>165</v>
      </c>
      <c r="B109" s="10" t="s">
        <v>164</v>
      </c>
      <c r="C109" s="82">
        <v>0</v>
      </c>
      <c r="D109" s="82">
        <v>0</v>
      </c>
      <c r="E109" s="82">
        <v>0</v>
      </c>
      <c r="F109" s="82">
        <v>0</v>
      </c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1"/>
      <c r="Y109" s="1"/>
    </row>
    <row r="110" spans="1:25">
      <c r="A110" s="11" t="s">
        <v>163</v>
      </c>
      <c r="B110" s="10" t="s">
        <v>162</v>
      </c>
      <c r="C110" s="82">
        <v>944020</v>
      </c>
      <c r="D110" s="82">
        <v>944020</v>
      </c>
      <c r="E110" s="82">
        <v>944020</v>
      </c>
      <c r="F110" s="82">
        <v>944020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1"/>
      <c r="Y110" s="1"/>
    </row>
    <row r="111" spans="1:25">
      <c r="A111" s="9" t="s">
        <v>161</v>
      </c>
      <c r="B111" s="7" t="s">
        <v>160</v>
      </c>
      <c r="C111" s="81">
        <v>13580950</v>
      </c>
      <c r="D111" s="81">
        <v>13580950</v>
      </c>
      <c r="E111" s="81">
        <v>13580950</v>
      </c>
      <c r="F111" s="81">
        <v>13580950</v>
      </c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1"/>
      <c r="Y111" s="1"/>
    </row>
    <row r="112" spans="1:25">
      <c r="A112" s="11" t="s">
        <v>159</v>
      </c>
      <c r="B112" s="10" t="s">
        <v>158</v>
      </c>
      <c r="C112" s="82">
        <v>0</v>
      </c>
      <c r="D112" s="82">
        <v>0</v>
      </c>
      <c r="E112" s="82">
        <v>0</v>
      </c>
      <c r="F112" s="82">
        <v>0</v>
      </c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1"/>
      <c r="Y112" s="1"/>
    </row>
    <row r="113" spans="1:25">
      <c r="A113" s="11" t="s">
        <v>157</v>
      </c>
      <c r="B113" s="10" t="s">
        <v>156</v>
      </c>
      <c r="C113" s="82">
        <v>0</v>
      </c>
      <c r="D113" s="82">
        <v>0</v>
      </c>
      <c r="E113" s="82">
        <v>0</v>
      </c>
      <c r="F113" s="82">
        <v>0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1"/>
      <c r="Y113" s="1"/>
    </row>
    <row r="114" spans="1:25">
      <c r="A114" s="11" t="s">
        <v>155</v>
      </c>
      <c r="B114" s="10" t="s">
        <v>154</v>
      </c>
      <c r="C114" s="82">
        <v>0</v>
      </c>
      <c r="D114" s="82">
        <v>0</v>
      </c>
      <c r="E114" s="82">
        <v>0</v>
      </c>
      <c r="F114" s="82">
        <v>0</v>
      </c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1"/>
      <c r="Y114" s="1"/>
    </row>
    <row r="115" spans="1:25">
      <c r="A115" s="26" t="s">
        <v>153</v>
      </c>
      <c r="B115" s="20" t="s">
        <v>152</v>
      </c>
      <c r="C115" s="81">
        <f>SUM(C100:C114)</f>
        <v>14524970</v>
      </c>
      <c r="D115" s="81">
        <f t="shared" ref="D115:F115" si="16">SUM(D100:D114)</f>
        <v>14524970</v>
      </c>
      <c r="E115" s="81">
        <f t="shared" si="16"/>
        <v>14524970</v>
      </c>
      <c r="F115" s="81">
        <f t="shared" si="16"/>
        <v>14524970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1"/>
      <c r="Y115" s="1"/>
    </row>
    <row r="116" spans="1:25">
      <c r="A116" s="11" t="s">
        <v>151</v>
      </c>
      <c r="B116" s="10" t="s">
        <v>150</v>
      </c>
      <c r="C116" s="82">
        <v>0</v>
      </c>
      <c r="D116" s="82">
        <v>0</v>
      </c>
      <c r="E116" s="82">
        <v>0</v>
      </c>
      <c r="F116" s="82">
        <v>0</v>
      </c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1"/>
      <c r="Y116" s="1"/>
    </row>
    <row r="117" spans="1:25">
      <c r="A117" s="12" t="s">
        <v>149</v>
      </c>
      <c r="B117" s="10" t="s">
        <v>148</v>
      </c>
      <c r="C117" s="82">
        <v>0</v>
      </c>
      <c r="D117" s="82">
        <v>0</v>
      </c>
      <c r="E117" s="82">
        <v>0</v>
      </c>
      <c r="F117" s="82">
        <v>0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1"/>
      <c r="Y117" s="1"/>
    </row>
    <row r="118" spans="1:25">
      <c r="A118" s="11" t="s">
        <v>147</v>
      </c>
      <c r="B118" s="10" t="s">
        <v>146</v>
      </c>
      <c r="C118" s="82">
        <v>0</v>
      </c>
      <c r="D118" s="82">
        <v>0</v>
      </c>
      <c r="E118" s="82">
        <v>0</v>
      </c>
      <c r="F118" s="82">
        <v>0</v>
      </c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1"/>
      <c r="Y118" s="1"/>
    </row>
    <row r="119" spans="1:25">
      <c r="A119" s="11" t="s">
        <v>145</v>
      </c>
      <c r="B119" s="10" t="s">
        <v>144</v>
      </c>
      <c r="C119" s="82">
        <v>0</v>
      </c>
      <c r="D119" s="82">
        <v>0</v>
      </c>
      <c r="E119" s="82">
        <v>0</v>
      </c>
      <c r="F119" s="82">
        <v>0</v>
      </c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1"/>
      <c r="Y119" s="1"/>
    </row>
    <row r="120" spans="1:25">
      <c r="A120" s="26" t="s">
        <v>143</v>
      </c>
      <c r="B120" s="20" t="s">
        <v>142</v>
      </c>
      <c r="C120" s="83">
        <v>0</v>
      </c>
      <c r="D120" s="83">
        <v>0</v>
      </c>
      <c r="E120" s="83">
        <v>0</v>
      </c>
      <c r="F120" s="83">
        <v>0</v>
      </c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1"/>
      <c r="Y120" s="1"/>
    </row>
    <row r="121" spans="1:25">
      <c r="A121" s="12" t="s">
        <v>141</v>
      </c>
      <c r="B121" s="10" t="s">
        <v>140</v>
      </c>
      <c r="C121" s="82">
        <v>0</v>
      </c>
      <c r="D121" s="82">
        <v>0</v>
      </c>
      <c r="E121" s="82">
        <v>0</v>
      </c>
      <c r="F121" s="82">
        <v>0</v>
      </c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1"/>
      <c r="Y121" s="1"/>
    </row>
    <row r="122" spans="1:25" ht="15.75">
      <c r="A122" s="6" t="s">
        <v>139</v>
      </c>
      <c r="B122" s="5" t="s">
        <v>138</v>
      </c>
      <c r="C122" s="84">
        <f>C115+C120+C121</f>
        <v>14524970</v>
      </c>
      <c r="D122" s="84">
        <f t="shared" ref="D122:F122" si="17">D115+D120+D121</f>
        <v>14524970</v>
      </c>
      <c r="E122" s="84">
        <f t="shared" si="17"/>
        <v>14524970</v>
      </c>
      <c r="F122" s="84">
        <f t="shared" si="17"/>
        <v>14524970</v>
      </c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1"/>
      <c r="Y122" s="1"/>
    </row>
    <row r="123" spans="1:25" ht="15.75">
      <c r="A123" s="4" t="s">
        <v>137</v>
      </c>
      <c r="B123" s="3"/>
      <c r="C123" s="85">
        <f>C99+C122-C111</f>
        <v>67708909</v>
      </c>
      <c r="D123" s="85">
        <f t="shared" ref="D123:F123" si="18">D99+D122-D111</f>
        <v>67450909</v>
      </c>
      <c r="E123" s="85">
        <f t="shared" si="18"/>
        <v>67450909</v>
      </c>
      <c r="F123" s="85">
        <f t="shared" si="18"/>
        <v>67450909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</sheetData>
  <mergeCells count="3">
    <mergeCell ref="A2:F2"/>
    <mergeCell ref="A3:F3"/>
    <mergeCell ref="E1:F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workbookViewId="0">
      <selection activeCell="H81" sqref="H81"/>
    </sheetView>
  </sheetViews>
  <sheetFormatPr defaultRowHeight="15"/>
  <cols>
    <col min="1" max="1" width="92.5703125" customWidth="1"/>
    <col min="3" max="3" width="19.140625" customWidth="1"/>
    <col min="4" max="4" width="18.140625" customWidth="1"/>
    <col min="5" max="5" width="19.28515625" customWidth="1"/>
    <col min="6" max="6" width="18.42578125" customWidth="1"/>
  </cols>
  <sheetData>
    <row r="1" spans="1:6">
      <c r="E1" s="120" t="s">
        <v>436</v>
      </c>
      <c r="F1" s="120"/>
    </row>
    <row r="2" spans="1:6" ht="27" customHeight="1">
      <c r="A2" s="116" t="s">
        <v>446</v>
      </c>
      <c r="B2" s="117"/>
      <c r="C2" s="117"/>
      <c r="D2" s="117"/>
      <c r="E2" s="117"/>
      <c r="F2" s="121"/>
    </row>
    <row r="3" spans="1:6" ht="23.25" customHeight="1">
      <c r="A3" s="118" t="s">
        <v>444</v>
      </c>
      <c r="B3" s="119"/>
      <c r="C3" s="119"/>
      <c r="D3" s="119"/>
      <c r="E3" s="119"/>
      <c r="F3" s="121"/>
    </row>
    <row r="4" spans="1:6" ht="18">
      <c r="A4" s="64"/>
    </row>
    <row r="5" spans="1:6">
      <c r="A5" s="37" t="s">
        <v>429</v>
      </c>
    </row>
    <row r="6" spans="1:6" ht="25.5">
      <c r="A6" s="25" t="s">
        <v>136</v>
      </c>
      <c r="B6" s="24" t="s">
        <v>135</v>
      </c>
      <c r="C6" s="23" t="s">
        <v>428</v>
      </c>
      <c r="D6" s="23" t="s">
        <v>427</v>
      </c>
      <c r="E6" s="63" t="s">
        <v>426</v>
      </c>
      <c r="F6" s="63" t="s">
        <v>443</v>
      </c>
    </row>
    <row r="7" spans="1:6" ht="15.95" customHeight="1">
      <c r="A7" s="36" t="s">
        <v>327</v>
      </c>
      <c r="B7" s="21" t="s">
        <v>326</v>
      </c>
      <c r="C7" s="67">
        <v>10658206</v>
      </c>
      <c r="D7" s="67">
        <v>10658206</v>
      </c>
      <c r="E7" s="67">
        <v>10658206</v>
      </c>
      <c r="F7" s="67">
        <v>10658206</v>
      </c>
    </row>
    <row r="8" spans="1:6" ht="15.95" customHeight="1">
      <c r="A8" s="10" t="s">
        <v>325</v>
      </c>
      <c r="B8" s="21" t="s">
        <v>324</v>
      </c>
      <c r="C8" s="67">
        <v>10049333</v>
      </c>
      <c r="D8" s="67">
        <v>10049333</v>
      </c>
      <c r="E8" s="67">
        <v>10049333</v>
      </c>
      <c r="F8" s="67">
        <v>10049333</v>
      </c>
    </row>
    <row r="9" spans="1:6" ht="15.95" customHeight="1">
      <c r="A9" s="10" t="s">
        <v>323</v>
      </c>
      <c r="B9" s="21" t="s">
        <v>322</v>
      </c>
      <c r="C9" s="67">
        <v>9420538</v>
      </c>
      <c r="D9" s="67">
        <v>9420538</v>
      </c>
      <c r="E9" s="67">
        <v>9420538</v>
      </c>
      <c r="F9" s="67">
        <v>9420538</v>
      </c>
    </row>
    <row r="10" spans="1:6" ht="15.95" customHeight="1">
      <c r="A10" s="10" t="s">
        <v>321</v>
      </c>
      <c r="B10" s="21" t="s">
        <v>320</v>
      </c>
      <c r="C10" s="67">
        <v>1200000</v>
      </c>
      <c r="D10" s="67">
        <v>1200000</v>
      </c>
      <c r="E10" s="67">
        <v>1200000</v>
      </c>
      <c r="F10" s="67">
        <v>1200000</v>
      </c>
    </row>
    <row r="11" spans="1:6" ht="15.95" customHeight="1">
      <c r="A11" s="10" t="s">
        <v>319</v>
      </c>
      <c r="B11" s="21" t="s">
        <v>318</v>
      </c>
      <c r="C11" s="67">
        <v>0</v>
      </c>
      <c r="D11" s="67">
        <v>0</v>
      </c>
      <c r="E11" s="67">
        <v>0</v>
      </c>
      <c r="F11" s="67">
        <v>0</v>
      </c>
    </row>
    <row r="12" spans="1:6" ht="15.95" customHeight="1">
      <c r="A12" s="10" t="s">
        <v>317</v>
      </c>
      <c r="B12" s="21" t="s">
        <v>316</v>
      </c>
      <c r="C12" s="67">
        <v>0</v>
      </c>
      <c r="D12" s="67">
        <v>0</v>
      </c>
      <c r="E12" s="67">
        <v>0</v>
      </c>
      <c r="F12" s="67">
        <v>0</v>
      </c>
    </row>
    <row r="13" spans="1:6" ht="15.95" customHeight="1">
      <c r="A13" s="7" t="s">
        <v>134</v>
      </c>
      <c r="B13" s="48" t="s">
        <v>133</v>
      </c>
      <c r="C13" s="103">
        <f>SUM(C7:C12)</f>
        <v>31328077</v>
      </c>
      <c r="D13" s="103">
        <f t="shared" ref="D13:F13" si="0">SUM(D7:D12)</f>
        <v>31328077</v>
      </c>
      <c r="E13" s="103">
        <f t="shared" si="0"/>
        <v>31328077</v>
      </c>
      <c r="F13" s="103">
        <f t="shared" si="0"/>
        <v>31328077</v>
      </c>
    </row>
    <row r="14" spans="1:6" ht="15.95" customHeight="1">
      <c r="A14" s="10" t="s">
        <v>132</v>
      </c>
      <c r="B14" s="21" t="s">
        <v>131</v>
      </c>
      <c r="C14" s="67">
        <v>0</v>
      </c>
      <c r="D14" s="67">
        <v>0</v>
      </c>
      <c r="E14" s="67">
        <v>0</v>
      </c>
      <c r="F14" s="67">
        <v>0</v>
      </c>
    </row>
    <row r="15" spans="1:6" ht="15.95" customHeight="1">
      <c r="A15" s="10" t="s">
        <v>130</v>
      </c>
      <c r="B15" s="21" t="s">
        <v>129</v>
      </c>
      <c r="C15" s="67">
        <v>0</v>
      </c>
      <c r="D15" s="67">
        <v>0</v>
      </c>
      <c r="E15" s="67">
        <v>0</v>
      </c>
      <c r="F15" s="67">
        <v>0</v>
      </c>
    </row>
    <row r="16" spans="1:6" ht="15.95" customHeight="1">
      <c r="A16" s="10" t="s">
        <v>128</v>
      </c>
      <c r="B16" s="21" t="s">
        <v>127</v>
      </c>
      <c r="C16" s="67">
        <v>0</v>
      </c>
      <c r="D16" s="67">
        <v>0</v>
      </c>
      <c r="E16" s="67">
        <v>0</v>
      </c>
      <c r="F16" s="67">
        <v>0</v>
      </c>
    </row>
    <row r="17" spans="1:6" ht="15.95" customHeight="1">
      <c r="A17" s="10" t="s">
        <v>126</v>
      </c>
      <c r="B17" s="21" t="s">
        <v>125</v>
      </c>
      <c r="C17" s="67">
        <v>0</v>
      </c>
      <c r="D17" s="67">
        <v>0</v>
      </c>
      <c r="E17" s="67">
        <v>0</v>
      </c>
      <c r="F17" s="67">
        <v>0</v>
      </c>
    </row>
    <row r="18" spans="1:6" ht="15.95" customHeight="1">
      <c r="A18" s="10" t="s">
        <v>124</v>
      </c>
      <c r="B18" s="21" t="s">
        <v>123</v>
      </c>
      <c r="C18" s="67">
        <v>14600000</v>
      </c>
      <c r="D18" s="67">
        <v>14600000</v>
      </c>
      <c r="E18" s="67">
        <v>14600000</v>
      </c>
      <c r="F18" s="67">
        <v>14600000</v>
      </c>
    </row>
    <row r="19" spans="1:6" ht="15.95" customHeight="1">
      <c r="A19" s="20" t="s">
        <v>122</v>
      </c>
      <c r="B19" s="19" t="s">
        <v>121</v>
      </c>
      <c r="C19" s="68">
        <f>SUM(C13:C18)</f>
        <v>45928077</v>
      </c>
      <c r="D19" s="68">
        <f t="shared" ref="D19:F19" si="1">SUM(D13:D18)</f>
        <v>45928077</v>
      </c>
      <c r="E19" s="68">
        <f t="shared" si="1"/>
        <v>45928077</v>
      </c>
      <c r="F19" s="68">
        <f t="shared" si="1"/>
        <v>45928077</v>
      </c>
    </row>
    <row r="20" spans="1:6" ht="15.95" customHeight="1">
      <c r="A20" s="10" t="s">
        <v>315</v>
      </c>
      <c r="B20" s="21" t="s">
        <v>314</v>
      </c>
      <c r="C20" s="67">
        <v>0</v>
      </c>
      <c r="D20" s="67">
        <v>0</v>
      </c>
      <c r="E20" s="67">
        <v>0</v>
      </c>
      <c r="F20" s="67">
        <v>0</v>
      </c>
    </row>
    <row r="21" spans="1:6" ht="15.95" customHeight="1">
      <c r="A21" s="10" t="s">
        <v>313</v>
      </c>
      <c r="B21" s="21" t="s">
        <v>312</v>
      </c>
      <c r="C21" s="67">
        <v>0</v>
      </c>
      <c r="D21" s="67">
        <v>0</v>
      </c>
      <c r="E21" s="67">
        <v>0</v>
      </c>
      <c r="F21" s="67">
        <v>0</v>
      </c>
    </row>
    <row r="22" spans="1:6" ht="15.95" customHeight="1">
      <c r="A22" s="7" t="s">
        <v>120</v>
      </c>
      <c r="B22" s="48" t="s">
        <v>119</v>
      </c>
      <c r="C22" s="103">
        <v>0</v>
      </c>
      <c r="D22" s="103">
        <v>0</v>
      </c>
      <c r="E22" s="103">
        <v>0</v>
      </c>
      <c r="F22" s="103">
        <v>0</v>
      </c>
    </row>
    <row r="23" spans="1:6" ht="15.95" customHeight="1">
      <c r="A23" s="10" t="s">
        <v>118</v>
      </c>
      <c r="B23" s="21" t="s">
        <v>117</v>
      </c>
      <c r="C23" s="67">
        <v>0</v>
      </c>
      <c r="D23" s="67">
        <v>0</v>
      </c>
      <c r="E23" s="67">
        <v>0</v>
      </c>
      <c r="F23" s="67">
        <v>0</v>
      </c>
    </row>
    <row r="24" spans="1:6" ht="15.95" customHeight="1">
      <c r="A24" s="10" t="s">
        <v>116</v>
      </c>
      <c r="B24" s="21" t="s">
        <v>115</v>
      </c>
      <c r="C24" s="67">
        <v>0</v>
      </c>
      <c r="D24" s="67">
        <v>0</v>
      </c>
      <c r="E24" s="67">
        <v>0</v>
      </c>
      <c r="F24" s="67">
        <v>0</v>
      </c>
    </row>
    <row r="25" spans="1:6" ht="15.95" customHeight="1">
      <c r="A25" s="10" t="s">
        <v>114</v>
      </c>
      <c r="B25" s="21" t="s">
        <v>113</v>
      </c>
      <c r="C25" s="67">
        <v>1500000</v>
      </c>
      <c r="D25" s="67">
        <v>1500000</v>
      </c>
      <c r="E25" s="67">
        <v>1500000</v>
      </c>
      <c r="F25" s="67">
        <v>1500000</v>
      </c>
    </row>
    <row r="26" spans="1:6" ht="15.95" customHeight="1">
      <c r="A26" s="10" t="s">
        <v>311</v>
      </c>
      <c r="B26" s="21" t="s">
        <v>310</v>
      </c>
      <c r="C26" s="67">
        <v>2600000</v>
      </c>
      <c r="D26" s="67">
        <v>2600000</v>
      </c>
      <c r="E26" s="67">
        <v>2600000</v>
      </c>
      <c r="F26" s="67">
        <v>2600000</v>
      </c>
    </row>
    <row r="27" spans="1:6" ht="15.95" customHeight="1">
      <c r="A27" s="10" t="s">
        <v>309</v>
      </c>
      <c r="B27" s="21" t="s">
        <v>308</v>
      </c>
      <c r="C27" s="67">
        <v>0</v>
      </c>
      <c r="D27" s="67">
        <v>0</v>
      </c>
      <c r="E27" s="67">
        <v>0</v>
      </c>
      <c r="F27" s="67">
        <v>0</v>
      </c>
    </row>
    <row r="28" spans="1:6" ht="15.95" customHeight="1">
      <c r="A28" s="10" t="s">
        <v>307</v>
      </c>
      <c r="B28" s="21" t="s">
        <v>306</v>
      </c>
      <c r="C28" s="67">
        <v>0</v>
      </c>
      <c r="D28" s="67">
        <v>0</v>
      </c>
      <c r="E28" s="67">
        <v>0</v>
      </c>
      <c r="F28" s="67">
        <v>0</v>
      </c>
    </row>
    <row r="29" spans="1:6" ht="15.95" customHeight="1">
      <c r="A29" s="10" t="s">
        <v>305</v>
      </c>
      <c r="B29" s="21" t="s">
        <v>304</v>
      </c>
      <c r="C29" s="67">
        <v>800000</v>
      </c>
      <c r="D29" s="67">
        <v>800000</v>
      </c>
      <c r="E29" s="67">
        <v>800000</v>
      </c>
      <c r="F29" s="67">
        <v>800000</v>
      </c>
    </row>
    <row r="30" spans="1:6" ht="15.95" customHeight="1">
      <c r="A30" s="10" t="s">
        <v>303</v>
      </c>
      <c r="B30" s="21" t="s">
        <v>302</v>
      </c>
      <c r="C30" s="67">
        <v>0</v>
      </c>
      <c r="D30" s="67">
        <v>0</v>
      </c>
      <c r="E30" s="67">
        <v>0</v>
      </c>
      <c r="F30" s="67">
        <v>0</v>
      </c>
    </row>
    <row r="31" spans="1:6" ht="15.95" customHeight="1">
      <c r="A31" s="7" t="s">
        <v>112</v>
      </c>
      <c r="B31" s="48" t="s">
        <v>111</v>
      </c>
      <c r="C31" s="103">
        <f>SUM(C26:C30)</f>
        <v>3400000</v>
      </c>
      <c r="D31" s="103">
        <f t="shared" ref="D31:F31" si="2">SUM(D26:D30)</f>
        <v>3400000</v>
      </c>
      <c r="E31" s="103">
        <f t="shared" si="2"/>
        <v>3400000</v>
      </c>
      <c r="F31" s="103">
        <f t="shared" si="2"/>
        <v>3400000</v>
      </c>
    </row>
    <row r="32" spans="1:6" ht="15.95" customHeight="1">
      <c r="A32" s="10" t="s">
        <v>110</v>
      </c>
      <c r="B32" s="21" t="s">
        <v>109</v>
      </c>
      <c r="C32" s="67">
        <v>0</v>
      </c>
      <c r="D32" s="67">
        <v>1</v>
      </c>
      <c r="E32" s="67">
        <v>2</v>
      </c>
      <c r="F32" s="67">
        <v>3</v>
      </c>
    </row>
    <row r="33" spans="1:6" ht="15.95" customHeight="1">
      <c r="A33" s="20" t="s">
        <v>108</v>
      </c>
      <c r="B33" s="19" t="s">
        <v>107</v>
      </c>
      <c r="C33" s="68">
        <f>C31+C25</f>
        <v>4900000</v>
      </c>
      <c r="D33" s="68">
        <f t="shared" ref="D33:F33" si="3">D31+D25</f>
        <v>4900000</v>
      </c>
      <c r="E33" s="68">
        <f t="shared" si="3"/>
        <v>4900000</v>
      </c>
      <c r="F33" s="68">
        <f t="shared" si="3"/>
        <v>4900000</v>
      </c>
    </row>
    <row r="34" spans="1:6" ht="15.95" customHeight="1">
      <c r="A34" s="12" t="s">
        <v>106</v>
      </c>
      <c r="B34" s="21" t="s">
        <v>105</v>
      </c>
      <c r="C34" s="67">
        <v>0</v>
      </c>
      <c r="D34" s="67">
        <v>0</v>
      </c>
      <c r="E34" s="67">
        <v>0</v>
      </c>
      <c r="F34" s="67">
        <v>0</v>
      </c>
    </row>
    <row r="35" spans="1:6" ht="15.95" customHeight="1">
      <c r="A35" s="12" t="s">
        <v>104</v>
      </c>
      <c r="B35" s="21" t="s">
        <v>103</v>
      </c>
      <c r="C35" s="67">
        <v>200000</v>
      </c>
      <c r="D35" s="67">
        <v>200000</v>
      </c>
      <c r="E35" s="67">
        <v>200000</v>
      </c>
      <c r="F35" s="67">
        <v>200000</v>
      </c>
    </row>
    <row r="36" spans="1:6" ht="15.95" customHeight="1">
      <c r="A36" s="12" t="s">
        <v>102</v>
      </c>
      <c r="B36" s="21" t="s">
        <v>101</v>
      </c>
      <c r="C36" s="67">
        <v>240000</v>
      </c>
      <c r="D36" s="67">
        <v>240000</v>
      </c>
      <c r="E36" s="67">
        <v>240000</v>
      </c>
      <c r="F36" s="67">
        <v>240000</v>
      </c>
    </row>
    <row r="37" spans="1:6" ht="15.95" customHeight="1">
      <c r="A37" s="12" t="s">
        <v>100</v>
      </c>
      <c r="B37" s="21" t="s">
        <v>99</v>
      </c>
      <c r="C37" s="67">
        <v>700552</v>
      </c>
      <c r="D37" s="67">
        <v>700552</v>
      </c>
      <c r="E37" s="67">
        <v>700552</v>
      </c>
      <c r="F37" s="67">
        <v>700552</v>
      </c>
    </row>
    <row r="38" spans="1:6" ht="15.95" customHeight="1">
      <c r="A38" s="12" t="s">
        <v>98</v>
      </c>
      <c r="B38" s="21" t="s">
        <v>97</v>
      </c>
      <c r="C38" s="67">
        <v>1300000</v>
      </c>
      <c r="D38" s="67">
        <v>1300000</v>
      </c>
      <c r="E38" s="67">
        <v>1300000</v>
      </c>
      <c r="F38" s="67">
        <v>1300000</v>
      </c>
    </row>
    <row r="39" spans="1:6" ht="15.95" customHeight="1">
      <c r="A39" s="12" t="s">
        <v>96</v>
      </c>
      <c r="B39" s="21" t="s">
        <v>95</v>
      </c>
      <c r="C39" s="67">
        <v>159448</v>
      </c>
      <c r="D39" s="67">
        <v>159448</v>
      </c>
      <c r="E39" s="67">
        <v>159448</v>
      </c>
      <c r="F39" s="67">
        <v>159448</v>
      </c>
    </row>
    <row r="40" spans="1:6" ht="15.95" customHeight="1">
      <c r="A40" s="12" t="s">
        <v>94</v>
      </c>
      <c r="B40" s="21" t="s">
        <v>93</v>
      </c>
      <c r="C40" s="67">
        <v>0</v>
      </c>
      <c r="D40" s="67">
        <v>0</v>
      </c>
      <c r="E40" s="67">
        <v>0</v>
      </c>
      <c r="F40" s="67">
        <v>0</v>
      </c>
    </row>
    <row r="41" spans="1:6" ht="15.95" customHeight="1">
      <c r="A41" s="12" t="s">
        <v>92</v>
      </c>
      <c r="B41" s="21" t="s">
        <v>91</v>
      </c>
      <c r="C41" s="67">
        <v>0</v>
      </c>
      <c r="D41" s="67">
        <v>0</v>
      </c>
      <c r="E41" s="67">
        <v>0</v>
      </c>
      <c r="F41" s="67">
        <v>0</v>
      </c>
    </row>
    <row r="42" spans="1:6" ht="15.95" customHeight="1">
      <c r="A42" s="12" t="s">
        <v>90</v>
      </c>
      <c r="B42" s="21" t="s">
        <v>89</v>
      </c>
      <c r="C42" s="67">
        <v>0</v>
      </c>
      <c r="D42" s="67">
        <v>0</v>
      </c>
      <c r="E42" s="67">
        <v>0</v>
      </c>
      <c r="F42" s="67">
        <v>0</v>
      </c>
    </row>
    <row r="43" spans="1:6" ht="15.95" customHeight="1">
      <c r="A43" s="12" t="s">
        <v>88</v>
      </c>
      <c r="B43" s="21" t="s">
        <v>87</v>
      </c>
      <c r="C43" s="67">
        <v>0</v>
      </c>
      <c r="D43" s="67">
        <v>0</v>
      </c>
      <c r="E43" s="67">
        <v>0</v>
      </c>
      <c r="F43" s="67">
        <v>0</v>
      </c>
    </row>
    <row r="44" spans="1:6" ht="15.95" customHeight="1">
      <c r="A44" s="22" t="s">
        <v>86</v>
      </c>
      <c r="B44" s="19" t="s">
        <v>85</v>
      </c>
      <c r="C44" s="68">
        <f>SUM(C34:C43)</f>
        <v>2600000</v>
      </c>
      <c r="D44" s="68">
        <f t="shared" ref="D44:F44" si="4">SUM(D34:D43)</f>
        <v>2600000</v>
      </c>
      <c r="E44" s="68">
        <f t="shared" si="4"/>
        <v>2600000</v>
      </c>
      <c r="F44" s="68">
        <f t="shared" si="4"/>
        <v>2600000</v>
      </c>
    </row>
    <row r="45" spans="1:6" ht="15.95" customHeight="1">
      <c r="A45" s="12" t="s">
        <v>84</v>
      </c>
      <c r="B45" s="21" t="s">
        <v>83</v>
      </c>
      <c r="C45" s="67">
        <v>0</v>
      </c>
      <c r="D45" s="67">
        <v>0</v>
      </c>
      <c r="E45" s="67">
        <v>0</v>
      </c>
      <c r="F45" s="67">
        <v>0</v>
      </c>
    </row>
    <row r="46" spans="1:6" ht="15.95" customHeight="1">
      <c r="A46" s="10" t="s">
        <v>82</v>
      </c>
      <c r="B46" s="21" t="s">
        <v>81</v>
      </c>
      <c r="C46" s="67">
        <v>0</v>
      </c>
      <c r="D46" s="67">
        <v>0</v>
      </c>
      <c r="E46" s="67">
        <v>0</v>
      </c>
      <c r="F46" s="67">
        <v>0</v>
      </c>
    </row>
    <row r="47" spans="1:6" ht="15.95" customHeight="1">
      <c r="A47" s="12" t="s">
        <v>80</v>
      </c>
      <c r="B47" s="21" t="s">
        <v>79</v>
      </c>
      <c r="C47" s="67">
        <v>126000</v>
      </c>
      <c r="D47" s="67">
        <v>126000</v>
      </c>
      <c r="E47" s="67">
        <v>126000</v>
      </c>
      <c r="F47" s="67">
        <v>126000</v>
      </c>
    </row>
    <row r="48" spans="1:6" ht="15.95" customHeight="1">
      <c r="A48" s="20" t="s">
        <v>78</v>
      </c>
      <c r="B48" s="19" t="s">
        <v>77</v>
      </c>
      <c r="C48" s="68">
        <f>SUM(C45:C47)</f>
        <v>126000</v>
      </c>
      <c r="D48" s="68">
        <f t="shared" ref="D48:F48" si="5">SUM(D45:D47)</f>
        <v>126000</v>
      </c>
      <c r="E48" s="68">
        <f t="shared" si="5"/>
        <v>126000</v>
      </c>
      <c r="F48" s="68">
        <f t="shared" si="5"/>
        <v>126000</v>
      </c>
    </row>
    <row r="49" spans="1:6" ht="15.95" customHeight="1">
      <c r="A49" s="18" t="s">
        <v>76</v>
      </c>
      <c r="B49" s="17"/>
      <c r="C49" s="69">
        <f>C19+C33+C44+C48</f>
        <v>53554077</v>
      </c>
      <c r="D49" s="69">
        <f t="shared" ref="D49:F49" si="6">D19+D33+D44+D48</f>
        <v>53554077</v>
      </c>
      <c r="E49" s="69">
        <f t="shared" si="6"/>
        <v>53554077</v>
      </c>
      <c r="F49" s="69">
        <f t="shared" si="6"/>
        <v>53554077</v>
      </c>
    </row>
    <row r="50" spans="1:6" ht="15.95" customHeight="1">
      <c r="A50" s="10" t="s">
        <v>75</v>
      </c>
      <c r="B50" s="21" t="s">
        <v>74</v>
      </c>
      <c r="C50" s="67">
        <v>0</v>
      </c>
      <c r="D50" s="67">
        <v>0</v>
      </c>
      <c r="E50" s="67">
        <v>0</v>
      </c>
      <c r="F50" s="67">
        <v>0</v>
      </c>
    </row>
    <row r="51" spans="1:6" ht="15.95" customHeight="1">
      <c r="A51" s="10" t="s">
        <v>73</v>
      </c>
      <c r="B51" s="21" t="s">
        <v>72</v>
      </c>
      <c r="C51" s="67">
        <v>0</v>
      </c>
      <c r="D51" s="67">
        <v>0</v>
      </c>
      <c r="E51" s="67">
        <v>0</v>
      </c>
      <c r="F51" s="67">
        <v>0</v>
      </c>
    </row>
    <row r="52" spans="1:6" ht="15.95" customHeight="1">
      <c r="A52" s="10" t="s">
        <v>71</v>
      </c>
      <c r="B52" s="21" t="s">
        <v>70</v>
      </c>
      <c r="C52" s="67">
        <v>0</v>
      </c>
      <c r="D52" s="67">
        <v>0</v>
      </c>
      <c r="E52" s="67">
        <v>0</v>
      </c>
      <c r="F52" s="67">
        <v>0</v>
      </c>
    </row>
    <row r="53" spans="1:6" ht="15.95" customHeight="1">
      <c r="A53" s="10" t="s">
        <v>69</v>
      </c>
      <c r="B53" s="21" t="s">
        <v>68</v>
      </c>
      <c r="C53" s="67">
        <v>0</v>
      </c>
      <c r="D53" s="67">
        <v>0</v>
      </c>
      <c r="E53" s="67">
        <v>0</v>
      </c>
      <c r="F53" s="67">
        <v>0</v>
      </c>
    </row>
    <row r="54" spans="1:6" ht="15.95" customHeight="1">
      <c r="A54" s="10" t="s">
        <v>67</v>
      </c>
      <c r="B54" s="21" t="s">
        <v>66</v>
      </c>
      <c r="C54" s="67">
        <v>0</v>
      </c>
      <c r="D54" s="67">
        <v>0</v>
      </c>
      <c r="E54" s="67">
        <v>0</v>
      </c>
      <c r="F54" s="67">
        <v>0</v>
      </c>
    </row>
    <row r="55" spans="1:6" ht="15.95" customHeight="1">
      <c r="A55" s="20" t="s">
        <v>65</v>
      </c>
      <c r="B55" s="19" t="s">
        <v>64</v>
      </c>
      <c r="C55" s="68">
        <v>0</v>
      </c>
      <c r="D55" s="68">
        <v>0</v>
      </c>
      <c r="E55" s="68">
        <v>0</v>
      </c>
      <c r="F55" s="68">
        <v>0</v>
      </c>
    </row>
    <row r="56" spans="1:6" ht="15.95" customHeight="1">
      <c r="A56" s="12" t="s">
        <v>63</v>
      </c>
      <c r="B56" s="21" t="s">
        <v>62</v>
      </c>
      <c r="C56" s="67">
        <v>0</v>
      </c>
      <c r="D56" s="67">
        <v>0</v>
      </c>
      <c r="E56" s="67">
        <v>0</v>
      </c>
      <c r="F56" s="67">
        <v>0</v>
      </c>
    </row>
    <row r="57" spans="1:6" ht="15.95" customHeight="1">
      <c r="A57" s="12" t="s">
        <v>61</v>
      </c>
      <c r="B57" s="21" t="s">
        <v>60</v>
      </c>
      <c r="C57" s="67">
        <v>0</v>
      </c>
      <c r="D57" s="67">
        <v>0</v>
      </c>
      <c r="E57" s="67">
        <v>0</v>
      </c>
      <c r="F57" s="67">
        <v>0</v>
      </c>
    </row>
    <row r="58" spans="1:6" ht="15.95" customHeight="1">
      <c r="A58" s="12" t="s">
        <v>59</v>
      </c>
      <c r="B58" s="21" t="s">
        <v>58</v>
      </c>
      <c r="C58" s="67">
        <v>0</v>
      </c>
      <c r="D58" s="67">
        <v>0</v>
      </c>
      <c r="E58" s="67">
        <v>0</v>
      </c>
      <c r="F58" s="67">
        <v>0</v>
      </c>
    </row>
    <row r="59" spans="1:6" ht="15.95" customHeight="1">
      <c r="A59" s="12" t="s">
        <v>57</v>
      </c>
      <c r="B59" s="21" t="s">
        <v>56</v>
      </c>
      <c r="C59" s="67">
        <v>0</v>
      </c>
      <c r="D59" s="67">
        <v>0</v>
      </c>
      <c r="E59" s="67">
        <v>0</v>
      </c>
      <c r="F59" s="67">
        <v>0</v>
      </c>
    </row>
    <row r="60" spans="1:6" ht="15.95" customHeight="1">
      <c r="A60" s="12" t="s">
        <v>55</v>
      </c>
      <c r="B60" s="21" t="s">
        <v>54</v>
      </c>
      <c r="C60" s="67">
        <v>0</v>
      </c>
      <c r="D60" s="67">
        <v>0</v>
      </c>
      <c r="E60" s="67">
        <v>0</v>
      </c>
      <c r="F60" s="67">
        <v>0</v>
      </c>
    </row>
    <row r="61" spans="1:6" ht="15.95" customHeight="1">
      <c r="A61" s="20" t="s">
        <v>53</v>
      </c>
      <c r="B61" s="19" t="s">
        <v>52</v>
      </c>
      <c r="C61" s="68">
        <v>0</v>
      </c>
      <c r="D61" s="68">
        <v>0</v>
      </c>
      <c r="E61" s="68">
        <v>0</v>
      </c>
      <c r="F61" s="68">
        <v>0</v>
      </c>
    </row>
    <row r="62" spans="1:6" ht="15.95" customHeight="1">
      <c r="A62" s="12" t="s">
        <v>51</v>
      </c>
      <c r="B62" s="21" t="s">
        <v>50</v>
      </c>
      <c r="C62" s="67">
        <v>0</v>
      </c>
      <c r="D62" s="67">
        <v>0</v>
      </c>
      <c r="E62" s="67">
        <v>0</v>
      </c>
      <c r="F62" s="67">
        <v>0</v>
      </c>
    </row>
    <row r="63" spans="1:6" ht="15.95" customHeight="1">
      <c r="A63" s="10" t="s">
        <v>49</v>
      </c>
      <c r="B63" s="21" t="s">
        <v>48</v>
      </c>
      <c r="C63" s="67">
        <v>0</v>
      </c>
      <c r="D63" s="67">
        <v>0</v>
      </c>
      <c r="E63" s="67">
        <v>0</v>
      </c>
      <c r="F63" s="67">
        <v>0</v>
      </c>
    </row>
    <row r="64" spans="1:6" ht="15.95" customHeight="1">
      <c r="A64" s="12" t="s">
        <v>47</v>
      </c>
      <c r="B64" s="21" t="s">
        <v>46</v>
      </c>
      <c r="C64" s="67">
        <v>0</v>
      </c>
      <c r="D64" s="67">
        <v>0</v>
      </c>
      <c r="E64" s="67">
        <v>0</v>
      </c>
      <c r="F64" s="67">
        <v>0</v>
      </c>
    </row>
    <row r="65" spans="1:6" ht="15.95" customHeight="1">
      <c r="A65" s="20" t="s">
        <v>45</v>
      </c>
      <c r="B65" s="19" t="s">
        <v>44</v>
      </c>
      <c r="C65" s="68">
        <v>0</v>
      </c>
      <c r="D65" s="68">
        <v>0</v>
      </c>
      <c r="E65" s="68">
        <v>0</v>
      </c>
      <c r="F65" s="68">
        <v>0</v>
      </c>
    </row>
    <row r="66" spans="1:6" ht="15.95" customHeight="1">
      <c r="A66" s="18" t="s">
        <v>43</v>
      </c>
      <c r="B66" s="17"/>
      <c r="C66" s="69">
        <v>0</v>
      </c>
      <c r="D66" s="69">
        <v>0</v>
      </c>
      <c r="E66" s="69">
        <v>0</v>
      </c>
      <c r="F66" s="69">
        <v>0</v>
      </c>
    </row>
    <row r="67" spans="1:6" ht="15.95" customHeight="1">
      <c r="A67" s="16" t="s">
        <v>42</v>
      </c>
      <c r="B67" s="15" t="s">
        <v>41</v>
      </c>
      <c r="C67" s="104">
        <f>C19+C33+C44+C48+C55+C61+C65</f>
        <v>53554077</v>
      </c>
      <c r="D67" s="104">
        <f t="shared" ref="D67:F67" si="7">D19+D33+D44+D48+D55+D61+D65</f>
        <v>53554077</v>
      </c>
      <c r="E67" s="104">
        <f t="shared" si="7"/>
        <v>53554077</v>
      </c>
      <c r="F67" s="104">
        <f t="shared" si="7"/>
        <v>53554077</v>
      </c>
    </row>
    <row r="68" spans="1:6" ht="15.95" customHeight="1">
      <c r="A68" s="14" t="s">
        <v>40</v>
      </c>
      <c r="B68" s="65"/>
      <c r="C68" s="105">
        <v>-4156717</v>
      </c>
      <c r="D68" s="105">
        <v>-4156717</v>
      </c>
      <c r="E68" s="105">
        <v>-4156717</v>
      </c>
      <c r="F68" s="105">
        <v>-4156717</v>
      </c>
    </row>
    <row r="69" spans="1:6" ht="15.95" customHeight="1">
      <c r="A69" s="14" t="s">
        <v>39</v>
      </c>
      <c r="B69" s="65"/>
      <c r="C69" s="105">
        <v>-3892000</v>
      </c>
      <c r="D69" s="105">
        <v>-3892000</v>
      </c>
      <c r="E69" s="105">
        <v>-3892000</v>
      </c>
      <c r="F69" s="105">
        <v>-3892000</v>
      </c>
    </row>
    <row r="70" spans="1:6" ht="15.95" customHeight="1">
      <c r="A70" s="11" t="s">
        <v>301</v>
      </c>
      <c r="B70" s="10" t="s">
        <v>300</v>
      </c>
      <c r="C70" s="72">
        <v>0</v>
      </c>
      <c r="D70" s="72">
        <v>0</v>
      </c>
      <c r="E70" s="72">
        <v>0</v>
      </c>
      <c r="F70" s="72">
        <v>0</v>
      </c>
    </row>
    <row r="71" spans="1:6" ht="15.95" customHeight="1">
      <c r="A71" s="12" t="s">
        <v>299</v>
      </c>
      <c r="B71" s="10" t="s">
        <v>298</v>
      </c>
      <c r="C71" s="72">
        <v>0</v>
      </c>
      <c r="D71" s="72">
        <v>0</v>
      </c>
      <c r="E71" s="72">
        <v>0</v>
      </c>
      <c r="F71" s="72">
        <v>0</v>
      </c>
    </row>
    <row r="72" spans="1:6" ht="15.95" customHeight="1">
      <c r="A72" s="11" t="s">
        <v>297</v>
      </c>
      <c r="B72" s="10" t="s">
        <v>296</v>
      </c>
      <c r="C72" s="72">
        <v>0</v>
      </c>
      <c r="D72" s="72">
        <v>0</v>
      </c>
      <c r="E72" s="72">
        <v>0</v>
      </c>
      <c r="F72" s="72">
        <v>0</v>
      </c>
    </row>
    <row r="73" spans="1:6" ht="15.95" customHeight="1">
      <c r="A73" s="8" t="s">
        <v>38</v>
      </c>
      <c r="B73" s="7" t="s">
        <v>37</v>
      </c>
      <c r="C73" s="71">
        <v>0</v>
      </c>
      <c r="D73" s="71">
        <v>0</v>
      </c>
      <c r="E73" s="71">
        <v>0</v>
      </c>
      <c r="F73" s="71">
        <v>0</v>
      </c>
    </row>
    <row r="74" spans="1:6" ht="15.95" customHeight="1">
      <c r="A74" s="12" t="s">
        <v>295</v>
      </c>
      <c r="B74" s="10" t="s">
        <v>294</v>
      </c>
      <c r="C74" s="72">
        <v>0</v>
      </c>
      <c r="D74" s="72">
        <v>0</v>
      </c>
      <c r="E74" s="72">
        <v>0</v>
      </c>
      <c r="F74" s="72">
        <v>0</v>
      </c>
    </row>
    <row r="75" spans="1:6" ht="15.95" customHeight="1">
      <c r="A75" s="11" t="s">
        <v>293</v>
      </c>
      <c r="B75" s="10" t="s">
        <v>292</v>
      </c>
      <c r="C75" s="72">
        <v>0</v>
      </c>
      <c r="D75" s="72">
        <v>0</v>
      </c>
      <c r="E75" s="72">
        <v>0</v>
      </c>
      <c r="F75" s="72">
        <v>0</v>
      </c>
    </row>
    <row r="76" spans="1:6" ht="15.95" customHeight="1">
      <c r="A76" s="12" t="s">
        <v>291</v>
      </c>
      <c r="B76" s="10" t="s">
        <v>290</v>
      </c>
      <c r="C76" s="72">
        <v>0</v>
      </c>
      <c r="D76" s="72">
        <v>0</v>
      </c>
      <c r="E76" s="72">
        <v>0</v>
      </c>
      <c r="F76" s="72">
        <v>0</v>
      </c>
    </row>
    <row r="77" spans="1:6" ht="15.95" customHeight="1">
      <c r="A77" s="11" t="s">
        <v>289</v>
      </c>
      <c r="B77" s="10" t="s">
        <v>288</v>
      </c>
      <c r="C77" s="72">
        <v>0</v>
      </c>
      <c r="D77" s="72">
        <v>0</v>
      </c>
      <c r="E77" s="72">
        <v>0</v>
      </c>
      <c r="F77" s="72">
        <v>0</v>
      </c>
    </row>
    <row r="78" spans="1:6" ht="15.95" customHeight="1">
      <c r="A78" s="9" t="s">
        <v>36</v>
      </c>
      <c r="B78" s="7" t="s">
        <v>35</v>
      </c>
      <c r="C78" s="71">
        <v>0</v>
      </c>
      <c r="D78" s="71">
        <v>0</v>
      </c>
      <c r="E78" s="71">
        <v>0</v>
      </c>
      <c r="F78" s="71">
        <v>0</v>
      </c>
    </row>
    <row r="79" spans="1:6" ht="15.95" customHeight="1">
      <c r="A79" s="10" t="s">
        <v>34</v>
      </c>
      <c r="B79" s="10" t="s">
        <v>32</v>
      </c>
      <c r="C79" s="72">
        <v>14154832</v>
      </c>
      <c r="D79" s="72">
        <v>13896832</v>
      </c>
      <c r="E79" s="72">
        <v>13896832</v>
      </c>
      <c r="F79" s="72">
        <v>13896832</v>
      </c>
    </row>
    <row r="80" spans="1:6" ht="15.95" customHeight="1">
      <c r="A80" s="10" t="s">
        <v>33</v>
      </c>
      <c r="B80" s="10" t="s">
        <v>32</v>
      </c>
      <c r="C80" s="72">
        <v>0</v>
      </c>
      <c r="D80" s="72">
        <v>0</v>
      </c>
      <c r="E80" s="72">
        <v>0</v>
      </c>
      <c r="F80" s="72">
        <v>0</v>
      </c>
    </row>
    <row r="81" spans="1:6" ht="15.95" customHeight="1">
      <c r="A81" s="10" t="s">
        <v>31</v>
      </c>
      <c r="B81" s="10" t="s">
        <v>29</v>
      </c>
      <c r="C81" s="72">
        <v>0</v>
      </c>
      <c r="D81" s="72">
        <v>0</v>
      </c>
      <c r="E81" s="72">
        <v>0</v>
      </c>
      <c r="F81" s="72">
        <v>0</v>
      </c>
    </row>
    <row r="82" spans="1:6" ht="15.95" customHeight="1">
      <c r="A82" s="10" t="s">
        <v>30</v>
      </c>
      <c r="B82" s="10" t="s">
        <v>29</v>
      </c>
      <c r="C82" s="72">
        <v>0</v>
      </c>
      <c r="D82" s="72">
        <v>0</v>
      </c>
      <c r="E82" s="72">
        <v>0</v>
      </c>
      <c r="F82" s="72">
        <v>0</v>
      </c>
    </row>
    <row r="83" spans="1:6" ht="15.95" customHeight="1">
      <c r="A83" s="7" t="s">
        <v>28</v>
      </c>
      <c r="B83" s="7" t="s">
        <v>27</v>
      </c>
      <c r="C83" s="71">
        <f>SUM(C79)</f>
        <v>14154832</v>
      </c>
      <c r="D83" s="71">
        <f t="shared" ref="D83:F83" si="8">SUM(D79)</f>
        <v>13896832</v>
      </c>
      <c r="E83" s="71">
        <f t="shared" si="8"/>
        <v>13896832</v>
      </c>
      <c r="F83" s="71">
        <f t="shared" si="8"/>
        <v>13896832</v>
      </c>
    </row>
    <row r="84" spans="1:6" ht="15.95" customHeight="1">
      <c r="A84" s="11" t="s">
        <v>26</v>
      </c>
      <c r="B84" s="10" t="s">
        <v>25</v>
      </c>
      <c r="C84" s="72">
        <v>0</v>
      </c>
      <c r="D84" s="72">
        <v>0</v>
      </c>
      <c r="E84" s="72">
        <v>0</v>
      </c>
      <c r="F84" s="72">
        <v>0</v>
      </c>
    </row>
    <row r="85" spans="1:6" ht="15.95" customHeight="1">
      <c r="A85" s="11" t="s">
        <v>24</v>
      </c>
      <c r="B85" s="10" t="s">
        <v>23</v>
      </c>
      <c r="C85" s="72">
        <v>0</v>
      </c>
      <c r="D85" s="72">
        <v>0</v>
      </c>
      <c r="E85" s="72">
        <v>0</v>
      </c>
      <c r="F85" s="72">
        <v>0</v>
      </c>
    </row>
    <row r="86" spans="1:6" ht="15.95" customHeight="1">
      <c r="A86" s="11" t="s">
        <v>22</v>
      </c>
      <c r="B86" s="10" t="s">
        <v>21</v>
      </c>
      <c r="C86" s="72">
        <v>13580950</v>
      </c>
      <c r="D86" s="72">
        <v>13580950</v>
      </c>
      <c r="E86" s="72">
        <v>13580950</v>
      </c>
      <c r="F86" s="72">
        <v>13580950</v>
      </c>
    </row>
    <row r="87" spans="1:6" ht="15.95" customHeight="1">
      <c r="A87" s="11" t="s">
        <v>20</v>
      </c>
      <c r="B87" s="10" t="s">
        <v>19</v>
      </c>
      <c r="C87" s="72">
        <v>0</v>
      </c>
      <c r="D87" s="72">
        <v>0</v>
      </c>
      <c r="E87" s="72">
        <v>0</v>
      </c>
      <c r="F87" s="72">
        <v>0</v>
      </c>
    </row>
    <row r="88" spans="1:6" ht="15.95" customHeight="1">
      <c r="A88" s="12" t="s">
        <v>18</v>
      </c>
      <c r="B88" s="10" t="s">
        <v>17</v>
      </c>
      <c r="C88" s="72">
        <v>0</v>
      </c>
      <c r="D88" s="72">
        <v>0</v>
      </c>
      <c r="E88" s="72">
        <v>0</v>
      </c>
      <c r="F88" s="72">
        <v>0</v>
      </c>
    </row>
    <row r="89" spans="1:6" ht="15.95" customHeight="1">
      <c r="A89" s="8" t="s">
        <v>16</v>
      </c>
      <c r="B89" s="7" t="s">
        <v>15</v>
      </c>
      <c r="C89" s="71">
        <f>SUM(C83:C88)</f>
        <v>27735782</v>
      </c>
      <c r="D89" s="71">
        <f t="shared" ref="D89:F89" si="9">SUM(D83:D88)</f>
        <v>27477782</v>
      </c>
      <c r="E89" s="71">
        <f t="shared" si="9"/>
        <v>27477782</v>
      </c>
      <c r="F89" s="71">
        <f t="shared" si="9"/>
        <v>27477782</v>
      </c>
    </row>
    <row r="90" spans="1:6" ht="15.95" customHeight="1">
      <c r="A90" s="12" t="s">
        <v>14</v>
      </c>
      <c r="B90" s="10" t="s">
        <v>13</v>
      </c>
      <c r="C90" s="72">
        <v>0</v>
      </c>
      <c r="D90" s="72">
        <v>0</v>
      </c>
      <c r="E90" s="72">
        <v>0</v>
      </c>
      <c r="F90" s="72">
        <v>0</v>
      </c>
    </row>
    <row r="91" spans="1:6" ht="15.95" customHeight="1">
      <c r="A91" s="12" t="s">
        <v>12</v>
      </c>
      <c r="B91" s="10" t="s">
        <v>11</v>
      </c>
      <c r="C91" s="72">
        <v>0</v>
      </c>
      <c r="D91" s="72">
        <v>0</v>
      </c>
      <c r="E91" s="72">
        <v>0</v>
      </c>
      <c r="F91" s="72">
        <v>0</v>
      </c>
    </row>
    <row r="92" spans="1:6" ht="15.95" customHeight="1">
      <c r="A92" s="11" t="s">
        <v>10</v>
      </c>
      <c r="B92" s="10" t="s">
        <v>9</v>
      </c>
      <c r="C92" s="72">
        <v>0</v>
      </c>
      <c r="D92" s="72">
        <v>0</v>
      </c>
      <c r="E92" s="72">
        <v>0</v>
      </c>
      <c r="F92" s="72">
        <v>0</v>
      </c>
    </row>
    <row r="93" spans="1:6" ht="15.95" customHeight="1">
      <c r="A93" s="11" t="s">
        <v>8</v>
      </c>
      <c r="B93" s="10" t="s">
        <v>7</v>
      </c>
      <c r="C93" s="72">
        <v>0</v>
      </c>
      <c r="D93" s="72">
        <v>0</v>
      </c>
      <c r="E93" s="72">
        <v>0</v>
      </c>
      <c r="F93" s="72">
        <v>0</v>
      </c>
    </row>
    <row r="94" spans="1:6" ht="15.95" customHeight="1">
      <c r="A94" s="9" t="s">
        <v>6</v>
      </c>
      <c r="B94" s="7" t="s">
        <v>5</v>
      </c>
      <c r="C94" s="71">
        <v>0</v>
      </c>
      <c r="D94" s="71">
        <v>0</v>
      </c>
      <c r="E94" s="71">
        <v>0</v>
      </c>
      <c r="F94" s="71">
        <v>0</v>
      </c>
    </row>
    <row r="95" spans="1:6" ht="15.95" customHeight="1">
      <c r="A95" s="8" t="s">
        <v>4</v>
      </c>
      <c r="B95" s="7" t="s">
        <v>3</v>
      </c>
      <c r="C95" s="71">
        <v>0</v>
      </c>
      <c r="D95" s="71">
        <v>0</v>
      </c>
      <c r="E95" s="71">
        <v>0</v>
      </c>
      <c r="F95" s="71">
        <v>0</v>
      </c>
    </row>
    <row r="96" spans="1:6" ht="15.95" customHeight="1">
      <c r="A96" s="6" t="s">
        <v>2</v>
      </c>
      <c r="B96" s="5" t="s">
        <v>1</v>
      </c>
      <c r="C96" s="74">
        <f>SUM(C89:C95)</f>
        <v>27735782</v>
      </c>
      <c r="D96" s="74">
        <f t="shared" ref="D96:F96" si="10">SUM(D89:D95)</f>
        <v>27477782</v>
      </c>
      <c r="E96" s="74">
        <f t="shared" si="10"/>
        <v>27477782</v>
      </c>
      <c r="F96" s="74">
        <f t="shared" si="10"/>
        <v>27477782</v>
      </c>
    </row>
    <row r="97" spans="1:6" ht="15.95" customHeight="1">
      <c r="A97" s="4" t="s">
        <v>0</v>
      </c>
      <c r="B97" s="3"/>
      <c r="C97" s="75">
        <f>C67+C96-C86</f>
        <v>67708909</v>
      </c>
      <c r="D97" s="75">
        <f t="shared" ref="D97:F97" si="11">D67+D96-D86</f>
        <v>67450909</v>
      </c>
      <c r="E97" s="75">
        <f t="shared" si="11"/>
        <v>67450909</v>
      </c>
      <c r="F97" s="75">
        <f t="shared" si="11"/>
        <v>67450909</v>
      </c>
    </row>
  </sheetData>
  <mergeCells count="3">
    <mergeCell ref="A2:F2"/>
    <mergeCell ref="A3:F3"/>
    <mergeCell ref="E1:F1"/>
  </mergeCells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25</vt:i4>
      </vt:variant>
    </vt:vector>
  </HeadingPairs>
  <TitlesOfParts>
    <vt:vector size="32" baseType="lpstr">
      <vt:lpstr>MÉRLEG</vt:lpstr>
      <vt:lpstr>MÉRLEG (2)</vt:lpstr>
      <vt:lpstr>MÉRLEG (3)</vt:lpstr>
      <vt:lpstr>EI FELHASZN TERV</vt:lpstr>
      <vt:lpstr>EI FELHASZN TERV (3)</vt:lpstr>
      <vt:lpstr>GÖRDÜLŐ kiadások teljes</vt:lpstr>
      <vt:lpstr>GÖRDÜLŐ bevételek teljes</vt:lpstr>
      <vt:lpstr>'MÉRLEG (2)'!_pr232</vt:lpstr>
      <vt:lpstr>'MÉRLEG (3)'!_pr232</vt:lpstr>
      <vt:lpstr>'MÉRLEG (2)'!_pr233</vt:lpstr>
      <vt:lpstr>'MÉRLEG (3)'!_pr233</vt:lpstr>
      <vt:lpstr>'MÉRLEG (2)'!_pr234</vt:lpstr>
      <vt:lpstr>'MÉRLEG (3)'!_pr234</vt:lpstr>
      <vt:lpstr>'MÉRLEG (2)'!_pr235</vt:lpstr>
      <vt:lpstr>'MÉRLEG (3)'!_pr235</vt:lpstr>
      <vt:lpstr>'MÉRLEG (2)'!_pr236</vt:lpstr>
      <vt:lpstr>'MÉRLEG (3)'!_pr236</vt:lpstr>
      <vt:lpstr>'MÉRLEG (2)'!_pr312</vt:lpstr>
      <vt:lpstr>'MÉRLEG (3)'!_pr312</vt:lpstr>
      <vt:lpstr>'MÉRLEG (2)'!_pr313</vt:lpstr>
      <vt:lpstr>'MÉRLEG (3)'!_pr313</vt:lpstr>
      <vt:lpstr>'MÉRLEG (2)'!_pr314</vt:lpstr>
      <vt:lpstr>'MÉRLEG (3)'!_pr314</vt:lpstr>
      <vt:lpstr>'MÉRLEG (2)'!_pr315</vt:lpstr>
      <vt:lpstr>'MÉRLEG (3)'!_pr315</vt:lpstr>
      <vt:lpstr>'EI FELHASZN TERV'!Nyomtatási_terület</vt:lpstr>
      <vt:lpstr>'EI FELHASZN TERV (3)'!Nyomtatási_terület</vt:lpstr>
      <vt:lpstr>'GÖRDÜLŐ bevételek teljes'!Nyomtatási_terület</vt:lpstr>
      <vt:lpstr>'GÖRDÜLŐ kiadások teljes'!Nyomtatási_terület</vt:lpstr>
      <vt:lpstr>MÉRLEG!Nyomtatási_terület</vt:lpstr>
      <vt:lpstr>'MÉRLEG (2)'!Nyomtatási_terület</vt:lpstr>
      <vt:lpstr>'MÉRLEG (3)'!Nyomtatási_terület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2016-03-23T09:00:21Z</cp:lastPrinted>
  <dcterms:created xsi:type="dcterms:W3CDTF">2015-03-25T07:22:01Z</dcterms:created>
  <dcterms:modified xsi:type="dcterms:W3CDTF">2016-03-24T09:34:12Z</dcterms:modified>
</cp:coreProperties>
</file>