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<sst xmlns="http://schemas.openxmlformats.org/spreadsheetml/2006/main" count="112" uniqueCount="36">
  <si>
    <t>Megnevezés</t>
  </si>
  <si>
    <t>Összesen</t>
  </si>
  <si>
    <t xml:space="preserve">Kiadás Mindösszesen    </t>
  </si>
  <si>
    <t>Személyi</t>
  </si>
  <si>
    <t>Járulék</t>
  </si>
  <si>
    <t>Dologi</t>
  </si>
  <si>
    <t xml:space="preserve">3. melléklet </t>
  </si>
  <si>
    <t>I.</t>
  </si>
  <si>
    <t>II.</t>
  </si>
  <si>
    <t>Őriszentpéter Városi Önkormányzat</t>
  </si>
  <si>
    <t>eredeti</t>
  </si>
  <si>
    <t>teljesítés</t>
  </si>
  <si>
    <t>módosított</t>
  </si>
  <si>
    <t>%</t>
  </si>
  <si>
    <t>-</t>
  </si>
  <si>
    <t>Önkormányzati feladatok:</t>
  </si>
  <si>
    <t>IV.</t>
  </si>
  <si>
    <t>Művelődési Ház</t>
  </si>
  <si>
    <t>Közös Önkorm. Hivatal:</t>
  </si>
  <si>
    <t>1. Közös Önkorm. Hivatal</t>
  </si>
  <si>
    <t>1. Képv-tst. működési költségek</t>
  </si>
  <si>
    <t>2. Kihely. munkaügyi kiadások</t>
  </si>
  <si>
    <t>3. Önk. felhalmozási kiadásai</t>
  </si>
  <si>
    <t>1. Művelődési Ház</t>
  </si>
  <si>
    <t xml:space="preserve">Pe.átadás </t>
  </si>
  <si>
    <t>Felhalm.</t>
  </si>
  <si>
    <t>Finansz.</t>
  </si>
  <si>
    <t>III.</t>
  </si>
  <si>
    <t>Őriszentpéteri Önkormányzati Konyha:</t>
  </si>
  <si>
    <t>1. Őriszentp. Önk. Konyha</t>
  </si>
  <si>
    <t>adatok Ft-ban</t>
  </si>
  <si>
    <t>2018. évi költségvetési előirányzatai és azok teljesítése</t>
  </si>
  <si>
    <t>4. Településig. és városgazd. fa</t>
  </si>
  <si>
    <t>5. Eü. feladatok</t>
  </si>
  <si>
    <t>6. Egyéb szociális feladatok</t>
  </si>
  <si>
    <t>7. Finanszírozási feladatok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</si>
</sst>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"/>
    <numFmt numFmtId="170" formatCode="0.000"/>
    <numFmt numFmtId="171" formatCode="0.0"/>
  </numFmts>
  <fonts count="46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5" fontId="4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165" fontId="1" fillId="0" borderId="0" xfId="40" applyNumberFormat="1" applyFont="1" applyAlignment="1">
      <alignment horizontal="center"/>
    </xf>
    <xf numFmtId="165" fontId="4" fillId="0" borderId="0" xfId="40" applyNumberFormat="1" applyFont="1" applyAlignment="1">
      <alignment/>
    </xf>
    <xf numFmtId="165" fontId="3" fillId="0" borderId="10" xfId="40" applyNumberFormat="1" applyFont="1" applyBorder="1" applyAlignment="1">
      <alignment horizontal="center" vertical="top" wrapText="1"/>
    </xf>
    <xf numFmtId="165" fontId="3" fillId="0" borderId="11" xfId="40" applyNumberFormat="1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/>
    </xf>
    <xf numFmtId="165" fontId="3" fillId="0" borderId="0" xfId="40" applyNumberFormat="1" applyFont="1" applyAlignment="1">
      <alignment/>
    </xf>
    <xf numFmtId="0" fontId="2" fillId="0" borderId="0" xfId="40" applyNumberFormat="1" applyFont="1" applyAlignment="1">
      <alignment/>
    </xf>
    <xf numFmtId="165" fontId="3" fillId="0" borderId="0" xfId="40" applyNumberFormat="1" applyFont="1" applyAlignment="1">
      <alignment/>
    </xf>
    <xf numFmtId="165" fontId="4" fillId="0" borderId="0" xfId="40" applyNumberFormat="1" applyFont="1" applyAlignment="1">
      <alignment horizontal="left"/>
    </xf>
    <xf numFmtId="0" fontId="2" fillId="0" borderId="0" xfId="40" applyNumberFormat="1" applyFont="1" applyBorder="1" applyAlignment="1">
      <alignment/>
    </xf>
    <xf numFmtId="0" fontId="4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0" fontId="3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0" fontId="4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1" xfId="40" applyNumberFormat="1" applyFont="1" applyBorder="1" applyAlignment="1">
      <alignment/>
    </xf>
    <xf numFmtId="0" fontId="3" fillId="0" borderId="10" xfId="40" applyNumberFormat="1" applyFont="1" applyBorder="1" applyAlignment="1">
      <alignment horizontal="center"/>
    </xf>
    <xf numFmtId="0" fontId="4" fillId="0" borderId="0" xfId="40" applyNumberFormat="1" applyFont="1" applyAlignment="1">
      <alignment horizontal="right"/>
    </xf>
    <xf numFmtId="165" fontId="4" fillId="0" borderId="0" xfId="40" applyNumberFormat="1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65" fontId="2" fillId="0" borderId="0" xfId="40" applyNumberFormat="1" applyFont="1" applyBorder="1" applyAlignment="1">
      <alignment vertical="top" wrapText="1"/>
    </xf>
    <xf numFmtId="165" fontId="4" fillId="0" borderId="0" xfId="40" applyNumberFormat="1" applyFont="1" applyBorder="1" applyAlignment="1">
      <alignment horizontal="right" vertical="top" wrapText="1"/>
    </xf>
    <xf numFmtId="0" fontId="8" fillId="0" borderId="0" xfId="40" applyNumberFormat="1" applyFont="1" applyBorder="1" applyAlignment="1">
      <alignment/>
    </xf>
    <xf numFmtId="165" fontId="8" fillId="0" borderId="0" xfId="40" applyNumberFormat="1" applyFont="1" applyBorder="1" applyAlignment="1">
      <alignment/>
    </xf>
    <xf numFmtId="165" fontId="8" fillId="0" borderId="0" xfId="40" applyNumberFormat="1" applyFont="1" applyAlignment="1">
      <alignment/>
    </xf>
    <xf numFmtId="0" fontId="3" fillId="0" borderId="12" xfId="40" applyNumberFormat="1" applyFont="1" applyBorder="1" applyAlignment="1">
      <alignment horizontal="center"/>
    </xf>
    <xf numFmtId="165" fontId="3" fillId="0" borderId="12" xfId="40" applyNumberFormat="1" applyFont="1" applyBorder="1" applyAlignment="1">
      <alignment horizontal="right" vertical="top" wrapText="1"/>
    </xf>
    <xf numFmtId="0" fontId="4" fillId="0" borderId="0" xfId="4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165" fontId="4" fillId="0" borderId="0" xfId="40" applyNumberFormat="1" applyFont="1" applyAlignment="1">
      <alignment horizontal="center"/>
    </xf>
    <xf numFmtId="165" fontId="3" fillId="0" borderId="0" xfId="40" applyNumberFormat="1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40" applyNumberFormat="1" applyFont="1" applyBorder="1" applyAlignment="1">
      <alignment horizontal="left"/>
    </xf>
    <xf numFmtId="165" fontId="4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4" xfId="4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/>
    </xf>
    <xf numFmtId="3" fontId="5" fillId="0" borderId="13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  <xf numFmtId="3" fontId="5" fillId="0" borderId="12" xfId="40" applyNumberFormat="1" applyFont="1" applyBorder="1" applyAlignment="1">
      <alignment horizontal="right" vertical="top" wrapText="1"/>
    </xf>
    <xf numFmtId="3" fontId="6" fillId="0" borderId="10" xfId="40" applyNumberFormat="1" applyFont="1" applyBorder="1" applyAlignment="1">
      <alignment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 horizontal="right" vertical="top" wrapText="1"/>
    </xf>
    <xf numFmtId="3" fontId="5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40" applyNumberFormat="1" applyFont="1" applyBorder="1" applyAlignment="1">
      <alignment/>
    </xf>
    <xf numFmtId="3" fontId="6" fillId="0" borderId="0" xfId="40" applyNumberFormat="1" applyFont="1" applyBorder="1" applyAlignment="1">
      <alignment vertical="top" wrapText="1"/>
    </xf>
    <xf numFmtId="3" fontId="6" fillId="0" borderId="0" xfId="40" applyNumberFormat="1" applyFont="1" applyBorder="1" applyAlignment="1">
      <alignment horizontal="right" vertical="top" wrapText="1"/>
    </xf>
    <xf numFmtId="3" fontId="5" fillId="0" borderId="0" xfId="40" applyNumberFormat="1" applyFont="1" applyBorder="1" applyAlignment="1">
      <alignment horizontal="right" vertical="top" wrapText="1"/>
    </xf>
    <xf numFmtId="3" fontId="6" fillId="0" borderId="0" xfId="40" applyNumberFormat="1" applyFont="1" applyAlignment="1">
      <alignment/>
    </xf>
    <xf numFmtId="165" fontId="3" fillId="0" borderId="14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3"/>
  <sheetViews>
    <sheetView tabSelected="1" zoomScale="110" zoomScaleNormal="110" zoomScalePageLayoutView="0" workbookViewId="0" topLeftCell="K1">
      <selection activeCell="O29" sqref="O29"/>
    </sheetView>
  </sheetViews>
  <sheetFormatPr defaultColWidth="9.00390625" defaultRowHeight="12.75"/>
  <cols>
    <col min="1" max="1" width="3.875" style="2" customWidth="1"/>
    <col min="2" max="2" width="29.75390625" style="2" customWidth="1"/>
    <col min="3" max="3" width="12.75390625" style="2" customWidth="1"/>
    <col min="4" max="4" width="11.25390625" style="2" customWidth="1"/>
    <col min="5" max="5" width="11.625" style="12" customWidth="1"/>
    <col min="6" max="6" width="4.75390625" style="12" customWidth="1"/>
    <col min="7" max="8" width="11.125" style="10" customWidth="1"/>
    <col min="9" max="9" width="11.25390625" style="10" customWidth="1"/>
    <col min="10" max="10" width="4.75390625" style="10" customWidth="1"/>
    <col min="11" max="11" width="12.125" style="13" customWidth="1"/>
    <col min="12" max="12" width="11.125" style="13" customWidth="1"/>
    <col min="13" max="13" width="11.25390625" style="13" customWidth="1"/>
    <col min="14" max="14" width="4.75390625" style="13" customWidth="1"/>
    <col min="15" max="15" width="11.25390625" style="15" customWidth="1"/>
    <col min="16" max="16" width="12.375" style="15" customWidth="1"/>
    <col min="17" max="17" width="11.25390625" style="40" customWidth="1"/>
    <col min="18" max="18" width="4.75390625" style="40" customWidth="1"/>
    <col min="19" max="21" width="11.25390625" style="40" customWidth="1"/>
    <col min="22" max="22" width="4.75390625" style="40" customWidth="1"/>
    <col min="23" max="23" width="10.625" style="40" customWidth="1"/>
    <col min="24" max="25" width="11.25390625" style="40" customWidth="1"/>
    <col min="26" max="26" width="4.75390625" style="40" customWidth="1"/>
    <col min="27" max="27" width="12.375" style="15" customWidth="1"/>
    <col min="28" max="28" width="12.125" style="15" customWidth="1"/>
    <col min="29" max="29" width="12.75390625" style="15" customWidth="1"/>
    <col min="30" max="30" width="4.75390625" style="15" customWidth="1"/>
    <col min="31" max="31" width="11.125" style="40" customWidth="1"/>
    <col min="32" max="33" width="11.125" style="15" customWidth="1"/>
    <col min="34" max="34" width="11.125" style="3" customWidth="1"/>
    <col min="35" max="35" width="4.75390625" style="40" customWidth="1"/>
    <col min="36" max="36" width="4.75390625" style="41" customWidth="1"/>
    <col min="37" max="37" width="4.75390625" style="13" hidden="1" customWidth="1"/>
    <col min="38" max="42" width="12.75390625" style="3" customWidth="1"/>
    <col min="43" max="71" width="9.125" style="3" customWidth="1"/>
    <col min="72" max="16384" width="9.125" style="2" customWidth="1"/>
  </cols>
  <sheetData>
    <row r="1" spans="9:37" ht="18.75">
      <c r="I1" s="52" t="s">
        <v>9</v>
      </c>
      <c r="J1" s="52"/>
      <c r="K1" s="4"/>
      <c r="M1" s="14"/>
      <c r="N1" s="14"/>
      <c r="AA1" s="42"/>
      <c r="AC1" s="26"/>
      <c r="AD1" s="26" t="s">
        <v>6</v>
      </c>
      <c r="AK1" s="14"/>
    </row>
    <row r="2" spans="9:37" ht="15" customHeight="1">
      <c r="I2" s="52" t="s">
        <v>31</v>
      </c>
      <c r="J2" s="52"/>
      <c r="K2" s="4"/>
      <c r="L2" s="14"/>
      <c r="M2" s="14"/>
      <c r="N2" s="14"/>
      <c r="AA2" s="42"/>
      <c r="AC2" s="41"/>
      <c r="AD2" s="41"/>
      <c r="AK2" s="14"/>
    </row>
    <row r="3" spans="9:37" ht="15" customHeight="1">
      <c r="I3" s="52"/>
      <c r="J3" s="52"/>
      <c r="K3" s="4"/>
      <c r="L3" s="14"/>
      <c r="M3" s="14"/>
      <c r="N3" s="14"/>
      <c r="AA3" s="42"/>
      <c r="AC3" s="41"/>
      <c r="AD3" s="41"/>
      <c r="AK3" s="14"/>
    </row>
    <row r="4" spans="9:37" ht="15" customHeight="1">
      <c r="I4" s="52"/>
      <c r="J4" s="52"/>
      <c r="K4" s="4"/>
      <c r="L4" s="14"/>
      <c r="M4" s="14"/>
      <c r="N4" s="14"/>
      <c r="AA4" s="42"/>
      <c r="AC4" s="41"/>
      <c r="AD4" s="41"/>
      <c r="AK4" s="14"/>
    </row>
    <row r="5" spans="9:37" ht="15" customHeight="1">
      <c r="I5" s="52"/>
      <c r="J5" s="52"/>
      <c r="K5" s="4"/>
      <c r="L5" s="14"/>
      <c r="M5" s="14"/>
      <c r="N5" s="14"/>
      <c r="AA5" s="42"/>
      <c r="AC5" s="41"/>
      <c r="AD5" s="41"/>
      <c r="AK5" s="14"/>
    </row>
    <row r="6" spans="1:37" ht="15" customHeight="1">
      <c r="A6" s="11"/>
      <c r="I6" s="52"/>
      <c r="J6" s="52"/>
      <c r="K6" s="4"/>
      <c r="L6" s="14"/>
      <c r="M6" s="14"/>
      <c r="N6" s="14"/>
      <c r="AA6" s="42"/>
      <c r="AC6" s="41"/>
      <c r="AD6" s="41"/>
      <c r="AK6" s="14"/>
    </row>
    <row r="7" spans="7:71" s="5" customFormat="1" ht="15.75" customHeight="1">
      <c r="G7" s="39"/>
      <c r="K7" s="14"/>
      <c r="L7" s="14"/>
      <c r="M7" s="14"/>
      <c r="N7" s="14"/>
      <c r="O7" s="1"/>
      <c r="P7" s="1"/>
      <c r="Q7" s="14"/>
      <c r="R7" s="14"/>
      <c r="S7" s="14"/>
      <c r="T7" s="14"/>
      <c r="U7" s="14"/>
      <c r="V7" s="14"/>
      <c r="W7" s="14"/>
      <c r="X7" s="14"/>
      <c r="Y7" s="14"/>
      <c r="Z7" s="14"/>
      <c r="AA7" s="1"/>
      <c r="AB7" s="1"/>
      <c r="AC7" s="27"/>
      <c r="AD7" s="27" t="s">
        <v>30</v>
      </c>
      <c r="AE7" s="14"/>
      <c r="AF7" s="1"/>
      <c r="AG7" s="1"/>
      <c r="AI7" s="14"/>
      <c r="AK7" s="14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9" customFormat="1" ht="15.75" customHeight="1">
      <c r="A8" s="6"/>
      <c r="B8" s="7" t="s">
        <v>0</v>
      </c>
      <c r="C8" s="25" t="s">
        <v>3</v>
      </c>
      <c r="D8" s="25" t="s">
        <v>3</v>
      </c>
      <c r="E8" s="25" t="s">
        <v>3</v>
      </c>
      <c r="F8" s="37"/>
      <c r="G8" s="37" t="s">
        <v>4</v>
      </c>
      <c r="H8" s="25" t="s">
        <v>4</v>
      </c>
      <c r="I8" s="25" t="s">
        <v>4</v>
      </c>
      <c r="J8" s="37"/>
      <c r="K8" s="37" t="s">
        <v>5</v>
      </c>
      <c r="L8" s="25" t="s">
        <v>5</v>
      </c>
      <c r="M8" s="25" t="s">
        <v>5</v>
      </c>
      <c r="N8" s="37"/>
      <c r="O8" s="37" t="s">
        <v>24</v>
      </c>
      <c r="P8" s="37" t="s">
        <v>24</v>
      </c>
      <c r="Q8" s="37" t="s">
        <v>24</v>
      </c>
      <c r="R8" s="37"/>
      <c r="S8" s="37" t="s">
        <v>25</v>
      </c>
      <c r="T8" s="37" t="s">
        <v>25</v>
      </c>
      <c r="U8" s="37" t="s">
        <v>25</v>
      </c>
      <c r="V8" s="37"/>
      <c r="W8" s="37" t="s">
        <v>26</v>
      </c>
      <c r="X8" s="37" t="s">
        <v>26</v>
      </c>
      <c r="Y8" s="37" t="s">
        <v>26</v>
      </c>
      <c r="Z8" s="37"/>
      <c r="AA8" s="37" t="s">
        <v>1</v>
      </c>
      <c r="AB8" s="25" t="s">
        <v>1</v>
      </c>
      <c r="AC8" s="25" t="s">
        <v>1</v>
      </c>
      <c r="AD8" s="56"/>
      <c r="AE8" s="17"/>
      <c r="AI8" s="17"/>
      <c r="AJ8" s="17"/>
      <c r="AK8" s="17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1" s="9" customFormat="1" ht="15.75">
      <c r="A9" s="8"/>
      <c r="B9" s="24"/>
      <c r="C9" s="25" t="s">
        <v>10</v>
      </c>
      <c r="D9" s="25" t="s">
        <v>12</v>
      </c>
      <c r="E9" s="25" t="s">
        <v>11</v>
      </c>
      <c r="F9" s="25" t="s">
        <v>13</v>
      </c>
      <c r="G9" s="25" t="s">
        <v>10</v>
      </c>
      <c r="H9" s="25" t="s">
        <v>12</v>
      </c>
      <c r="I9" s="25" t="s">
        <v>11</v>
      </c>
      <c r="J9" s="25" t="s">
        <v>13</v>
      </c>
      <c r="K9" s="25" t="s">
        <v>10</v>
      </c>
      <c r="L9" s="25" t="s">
        <v>12</v>
      </c>
      <c r="M9" s="25" t="s">
        <v>11</v>
      </c>
      <c r="N9" s="25" t="s">
        <v>13</v>
      </c>
      <c r="O9" s="25" t="s">
        <v>10</v>
      </c>
      <c r="P9" s="25" t="s">
        <v>12</v>
      </c>
      <c r="Q9" s="25" t="s">
        <v>11</v>
      </c>
      <c r="R9" s="25" t="s">
        <v>13</v>
      </c>
      <c r="S9" s="25" t="s">
        <v>10</v>
      </c>
      <c r="T9" s="25" t="s">
        <v>12</v>
      </c>
      <c r="U9" s="25" t="s">
        <v>11</v>
      </c>
      <c r="V9" s="25" t="s">
        <v>13</v>
      </c>
      <c r="W9" s="25" t="s">
        <v>10</v>
      </c>
      <c r="X9" s="25" t="s">
        <v>12</v>
      </c>
      <c r="Y9" s="25" t="s">
        <v>11</v>
      </c>
      <c r="Z9" s="25" t="s">
        <v>13</v>
      </c>
      <c r="AA9" s="25" t="s">
        <v>10</v>
      </c>
      <c r="AB9" s="25" t="s">
        <v>12</v>
      </c>
      <c r="AC9" s="25" t="s">
        <v>11</v>
      </c>
      <c r="AD9" s="25" t="s">
        <v>13</v>
      </c>
      <c r="AE9" s="17"/>
      <c r="AI9" s="17"/>
      <c r="AJ9" s="17"/>
      <c r="AK9" s="19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71" s="9" customFormat="1" ht="15.75" customHeight="1">
      <c r="A10" s="53" t="s">
        <v>7</v>
      </c>
      <c r="B10" s="54" t="s">
        <v>18</v>
      </c>
      <c r="C10" s="62">
        <f>SUM(C11:C11)</f>
        <v>76222570</v>
      </c>
      <c r="D10" s="62">
        <f>SUM(D11:D11)</f>
        <v>82422808</v>
      </c>
      <c r="E10" s="62">
        <f>SUM(E11:E11)</f>
        <v>82403243</v>
      </c>
      <c r="F10" s="63">
        <f>E10/D10*100</f>
        <v>99.97626263837068</v>
      </c>
      <c r="G10" s="62">
        <f>SUM(G11:G11)</f>
        <v>15640720</v>
      </c>
      <c r="H10" s="62">
        <f>SUM(H11:H11)</f>
        <v>16701972</v>
      </c>
      <c r="I10" s="62">
        <f>SUM(I11:I11)</f>
        <v>16701972</v>
      </c>
      <c r="J10" s="63">
        <f>I10/H10*100</f>
        <v>100</v>
      </c>
      <c r="K10" s="62">
        <f>SUM(K11:K11)</f>
        <v>24446000</v>
      </c>
      <c r="L10" s="62">
        <f>SUM(L11:L11)</f>
        <v>25642879</v>
      </c>
      <c r="M10" s="62">
        <f>SUM(M11:M11)</f>
        <v>25238108</v>
      </c>
      <c r="N10" s="63">
        <f>M10/L10*100</f>
        <v>98.42150719503844</v>
      </c>
      <c r="O10" s="62">
        <f>SUM(O11:O11)</f>
        <v>3657510</v>
      </c>
      <c r="P10" s="62">
        <f>SUM(P11:P11)</f>
        <v>5516125</v>
      </c>
      <c r="Q10" s="62">
        <f>SUM(Q11:Q11)</f>
        <v>5516125</v>
      </c>
      <c r="R10" s="63" t="s">
        <v>14</v>
      </c>
      <c r="S10" s="62">
        <f>SUM(S11:S11)</f>
        <v>0</v>
      </c>
      <c r="T10" s="62">
        <f>SUM(T11:T11)</f>
        <v>233970</v>
      </c>
      <c r="U10" s="62">
        <f>SUM(U11:U11)</f>
        <v>233970</v>
      </c>
      <c r="V10" s="63">
        <f>U10/T10*100</f>
        <v>100</v>
      </c>
      <c r="W10" s="62">
        <f>SUM(W11:W11)</f>
        <v>0</v>
      </c>
      <c r="X10" s="62">
        <f>SUM(X11:X11)</f>
        <v>0</v>
      </c>
      <c r="Y10" s="62">
        <f>SUM(Y11:Y11)</f>
        <v>0</v>
      </c>
      <c r="Z10" s="63" t="s">
        <v>14</v>
      </c>
      <c r="AA10" s="64">
        <f>C10+G10+K10+O10+S10+W10</f>
        <v>119966800</v>
      </c>
      <c r="AB10" s="64">
        <f>D10+H10+L10+P10+T10+X10</f>
        <v>130517754</v>
      </c>
      <c r="AC10" s="64">
        <f>E10+I10+M10+Q10+U10+Y10</f>
        <v>130093418</v>
      </c>
      <c r="AD10" s="79">
        <f aca="true" t="shared" si="0" ref="AD10:AD19">AC10/AB10*100</f>
        <v>99.67488254509804</v>
      </c>
      <c r="AE10" s="17"/>
      <c r="AI10" s="17"/>
      <c r="AJ10" s="17"/>
      <c r="AK10" s="18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1:71" s="5" customFormat="1" ht="15.75">
      <c r="A11" s="30"/>
      <c r="B11" s="31" t="s">
        <v>19</v>
      </c>
      <c r="C11" s="65">
        <v>76222570</v>
      </c>
      <c r="D11" s="65">
        <v>82422808</v>
      </c>
      <c r="E11" s="65">
        <v>82403243</v>
      </c>
      <c r="F11" s="66">
        <f aca="true" t="shared" si="1" ref="F11:F23">E11/D11*100</f>
        <v>99.97626263837068</v>
      </c>
      <c r="G11" s="65">
        <v>15640720</v>
      </c>
      <c r="H11" s="65">
        <v>16701972</v>
      </c>
      <c r="I11" s="65">
        <v>16701972</v>
      </c>
      <c r="J11" s="66">
        <f aca="true" t="shared" si="2" ref="J11:J23">I11/H11*100</f>
        <v>100</v>
      </c>
      <c r="K11" s="65">
        <v>24446000</v>
      </c>
      <c r="L11" s="65">
        <v>25642879</v>
      </c>
      <c r="M11" s="65">
        <v>25238108</v>
      </c>
      <c r="N11" s="66">
        <f aca="true" t="shared" si="3" ref="N11:N23">M11/L11*100</f>
        <v>98.42150719503844</v>
      </c>
      <c r="O11" s="65">
        <v>3657510</v>
      </c>
      <c r="P11" s="65">
        <v>5516125</v>
      </c>
      <c r="Q11" s="65">
        <v>5516125</v>
      </c>
      <c r="R11" s="66" t="s">
        <v>14</v>
      </c>
      <c r="S11" s="65">
        <v>0</v>
      </c>
      <c r="T11" s="65">
        <v>233970</v>
      </c>
      <c r="U11" s="65">
        <v>233970</v>
      </c>
      <c r="V11" s="67">
        <f>U11/T11*100</f>
        <v>100</v>
      </c>
      <c r="W11" s="65">
        <v>0</v>
      </c>
      <c r="X11" s="65">
        <v>0</v>
      </c>
      <c r="Y11" s="65">
        <v>0</v>
      </c>
      <c r="Z11" s="67" t="s">
        <v>14</v>
      </c>
      <c r="AA11" s="64">
        <f aca="true" t="shared" si="4" ref="AA11:AA23">C11+G11+K11+O11+S11+W11</f>
        <v>119966800</v>
      </c>
      <c r="AB11" s="64">
        <f aca="true" t="shared" si="5" ref="AB11:AB23">D11+H11+L11+P11+T11+X11</f>
        <v>130517754</v>
      </c>
      <c r="AC11" s="64">
        <f aca="true" t="shared" si="6" ref="AC11:AC23">E11+I11+M11+Q11+U11+Y11</f>
        <v>130093418</v>
      </c>
      <c r="AD11" s="79">
        <f t="shared" si="0"/>
        <v>99.67488254509804</v>
      </c>
      <c r="AE11" s="14"/>
      <c r="AI11" s="14"/>
      <c r="AJ11" s="14"/>
      <c r="AK11" s="2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9" customFormat="1" ht="18.75" customHeight="1">
      <c r="A12" s="53" t="s">
        <v>8</v>
      </c>
      <c r="B12" s="54" t="s">
        <v>15</v>
      </c>
      <c r="C12" s="62">
        <f>SUM(C13:C19)</f>
        <v>50047734</v>
      </c>
      <c r="D12" s="62">
        <f>SUM(D13:D19)</f>
        <v>69634473</v>
      </c>
      <c r="E12" s="62">
        <f>SUM(E13:E19)</f>
        <v>66986719</v>
      </c>
      <c r="F12" s="63">
        <f>E12/D12*100</f>
        <v>96.1976390630543</v>
      </c>
      <c r="G12" s="62">
        <f>SUM(G13:G19)</f>
        <v>9768602</v>
      </c>
      <c r="H12" s="62">
        <f>SUM(H13:H19)</f>
        <v>12262660</v>
      </c>
      <c r="I12" s="62">
        <f>SUM(I13:I19)</f>
        <v>12262660</v>
      </c>
      <c r="J12" s="63">
        <f>I12/H12*100</f>
        <v>100</v>
      </c>
      <c r="K12" s="62">
        <f>SUM(K13:K19)</f>
        <v>73094340</v>
      </c>
      <c r="L12" s="62">
        <f>SUM(L13:L19)</f>
        <v>109695922</v>
      </c>
      <c r="M12" s="62">
        <f>SUM(M13:M19)</f>
        <v>107986051</v>
      </c>
      <c r="N12" s="63">
        <f>M12/L12*100</f>
        <v>98.44126293044877</v>
      </c>
      <c r="O12" s="62">
        <f>SUM(O13:O19)</f>
        <v>73528047</v>
      </c>
      <c r="P12" s="62">
        <f>SUM(P13:P19)</f>
        <v>164540314</v>
      </c>
      <c r="Q12" s="62">
        <f>SUM(Q13:Q19)</f>
        <v>62825444</v>
      </c>
      <c r="R12" s="63">
        <f>Q12/P12*100</f>
        <v>38.182401912761634</v>
      </c>
      <c r="S12" s="62">
        <f>SUM(S13:S19)</f>
        <v>378033339</v>
      </c>
      <c r="T12" s="62">
        <f>SUM(T13:T19)</f>
        <v>358539299</v>
      </c>
      <c r="U12" s="62">
        <f>SUM(U13:U19)</f>
        <v>49012872</v>
      </c>
      <c r="V12" s="63">
        <f>U12/T12*100</f>
        <v>13.670153351864506</v>
      </c>
      <c r="W12" s="62">
        <f>SUM(W13:W19)</f>
        <v>0</v>
      </c>
      <c r="X12" s="62">
        <f>SUM(X13:X19)</f>
        <v>8111932</v>
      </c>
      <c r="Y12" s="62">
        <f>SUM(Y13:Y19)</f>
        <v>8111932</v>
      </c>
      <c r="Z12" s="63">
        <f>Y12/X12*100</f>
        <v>100</v>
      </c>
      <c r="AA12" s="64">
        <f t="shared" si="4"/>
        <v>584472062</v>
      </c>
      <c r="AB12" s="64">
        <f t="shared" si="5"/>
        <v>722784600</v>
      </c>
      <c r="AC12" s="64">
        <f t="shared" si="6"/>
        <v>307185678</v>
      </c>
      <c r="AD12" s="79">
        <f t="shared" si="0"/>
        <v>42.50030756050973</v>
      </c>
      <c r="AE12" s="17"/>
      <c r="AI12" s="17"/>
      <c r="AJ12" s="17"/>
      <c r="AK12" s="1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71" s="5" customFormat="1" ht="15.75">
      <c r="A13" s="30"/>
      <c r="B13" s="31" t="s">
        <v>20</v>
      </c>
      <c r="C13" s="65">
        <v>16300380</v>
      </c>
      <c r="D13" s="65">
        <v>30214707</v>
      </c>
      <c r="E13" s="65">
        <v>27893378</v>
      </c>
      <c r="F13" s="66">
        <f t="shared" si="1"/>
        <v>92.31722154379985</v>
      </c>
      <c r="G13" s="65">
        <v>3155844</v>
      </c>
      <c r="H13" s="65">
        <v>5570710</v>
      </c>
      <c r="I13" s="65">
        <v>5570710</v>
      </c>
      <c r="J13" s="66">
        <f t="shared" si="2"/>
        <v>100</v>
      </c>
      <c r="K13" s="65">
        <v>8312000</v>
      </c>
      <c r="L13" s="65">
        <v>50890000</v>
      </c>
      <c r="M13" s="65">
        <v>50872737</v>
      </c>
      <c r="N13" s="66">
        <f t="shared" si="3"/>
        <v>99.96607781489487</v>
      </c>
      <c r="O13" s="65">
        <v>61028047</v>
      </c>
      <c r="P13" s="65">
        <v>151759814</v>
      </c>
      <c r="Q13" s="65">
        <v>54825429</v>
      </c>
      <c r="R13" s="66">
        <f>Q13/P13*100</f>
        <v>36.12644715023175</v>
      </c>
      <c r="S13" s="65">
        <v>0</v>
      </c>
      <c r="T13" s="65">
        <v>0</v>
      </c>
      <c r="U13" s="65">
        <v>0</v>
      </c>
      <c r="V13" s="63" t="s">
        <v>14</v>
      </c>
      <c r="W13" s="65">
        <v>0</v>
      </c>
      <c r="X13" s="65">
        <v>0</v>
      </c>
      <c r="Y13" s="65">
        <v>0</v>
      </c>
      <c r="Z13" s="63" t="s">
        <v>14</v>
      </c>
      <c r="AA13" s="64">
        <f t="shared" si="4"/>
        <v>88796271</v>
      </c>
      <c r="AB13" s="64">
        <f t="shared" si="5"/>
        <v>238435231</v>
      </c>
      <c r="AC13" s="64">
        <f t="shared" si="6"/>
        <v>139162254</v>
      </c>
      <c r="AD13" s="79">
        <f t="shared" si="0"/>
        <v>58.36480347990184</v>
      </c>
      <c r="AE13" s="14"/>
      <c r="AI13" s="14"/>
      <c r="AJ13" s="14"/>
      <c r="AK13" s="2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5" customFormat="1" ht="15.75">
      <c r="A14" s="30"/>
      <c r="B14" s="31" t="s">
        <v>21</v>
      </c>
      <c r="C14" s="65">
        <v>0</v>
      </c>
      <c r="D14" s="65">
        <v>0</v>
      </c>
      <c r="E14" s="65">
        <v>0</v>
      </c>
      <c r="F14" s="66" t="s">
        <v>14</v>
      </c>
      <c r="G14" s="65">
        <v>0</v>
      </c>
      <c r="H14" s="65">
        <v>0</v>
      </c>
      <c r="I14" s="65">
        <v>0</v>
      </c>
      <c r="J14" s="66" t="s">
        <v>14</v>
      </c>
      <c r="K14" s="65">
        <v>0</v>
      </c>
      <c r="L14" s="65">
        <v>0</v>
      </c>
      <c r="M14" s="65">
        <v>0</v>
      </c>
      <c r="N14" s="66" t="s">
        <v>14</v>
      </c>
      <c r="O14" s="65">
        <v>0</v>
      </c>
      <c r="P14" s="65">
        <v>0</v>
      </c>
      <c r="Q14" s="65">
        <v>0</v>
      </c>
      <c r="R14" s="66" t="s">
        <v>14</v>
      </c>
      <c r="S14" s="65">
        <v>0</v>
      </c>
      <c r="T14" s="65">
        <v>0</v>
      </c>
      <c r="U14" s="65">
        <v>0</v>
      </c>
      <c r="V14" s="63" t="s">
        <v>14</v>
      </c>
      <c r="W14" s="65">
        <v>0</v>
      </c>
      <c r="X14" s="65">
        <v>0</v>
      </c>
      <c r="Y14" s="65">
        <v>0</v>
      </c>
      <c r="Z14" s="63" t="s">
        <v>14</v>
      </c>
      <c r="AA14" s="64">
        <f t="shared" si="4"/>
        <v>0</v>
      </c>
      <c r="AB14" s="64">
        <f t="shared" si="5"/>
        <v>0</v>
      </c>
      <c r="AC14" s="64">
        <f t="shared" si="6"/>
        <v>0</v>
      </c>
      <c r="AD14" s="79" t="s">
        <v>14</v>
      </c>
      <c r="AE14" s="14"/>
      <c r="AI14" s="14"/>
      <c r="AJ14" s="14"/>
      <c r="AK14" s="2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5" customFormat="1" ht="15.75">
      <c r="A15" s="30"/>
      <c r="B15" s="31" t="s">
        <v>22</v>
      </c>
      <c r="C15" s="65">
        <v>0</v>
      </c>
      <c r="D15" s="65">
        <v>0</v>
      </c>
      <c r="E15" s="65">
        <v>0</v>
      </c>
      <c r="F15" s="66" t="s">
        <v>14</v>
      </c>
      <c r="G15" s="65">
        <v>0</v>
      </c>
      <c r="H15" s="65">
        <v>0</v>
      </c>
      <c r="I15" s="65">
        <v>0</v>
      </c>
      <c r="J15" s="66" t="s">
        <v>14</v>
      </c>
      <c r="K15" s="65">
        <v>0</v>
      </c>
      <c r="L15" s="65">
        <v>0</v>
      </c>
      <c r="M15" s="65">
        <v>0</v>
      </c>
      <c r="N15" s="66" t="s">
        <v>14</v>
      </c>
      <c r="O15" s="65">
        <v>0</v>
      </c>
      <c r="P15" s="65">
        <v>0</v>
      </c>
      <c r="Q15" s="65">
        <v>0</v>
      </c>
      <c r="R15" s="66" t="s">
        <v>14</v>
      </c>
      <c r="S15" s="65">
        <v>378033339</v>
      </c>
      <c r="T15" s="65">
        <v>358270499</v>
      </c>
      <c r="U15" s="65">
        <v>48744072</v>
      </c>
      <c r="V15" s="67">
        <f>U15/T15*100</f>
        <v>13.605382563190055</v>
      </c>
      <c r="W15" s="65">
        <v>0</v>
      </c>
      <c r="X15" s="65">
        <v>0</v>
      </c>
      <c r="Y15" s="65">
        <v>0</v>
      </c>
      <c r="Z15" s="67" t="s">
        <v>14</v>
      </c>
      <c r="AA15" s="64">
        <f t="shared" si="4"/>
        <v>378033339</v>
      </c>
      <c r="AB15" s="64">
        <f t="shared" si="5"/>
        <v>358270499</v>
      </c>
      <c r="AC15" s="64">
        <f t="shared" si="6"/>
        <v>48744072</v>
      </c>
      <c r="AD15" s="79">
        <f t="shared" si="0"/>
        <v>13.605382563190055</v>
      </c>
      <c r="AE15" s="14"/>
      <c r="AI15" s="14"/>
      <c r="AJ15" s="14"/>
      <c r="AK15" s="2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5" customFormat="1" ht="15.75">
      <c r="A16" s="30"/>
      <c r="B16" s="55" t="s">
        <v>32</v>
      </c>
      <c r="C16" s="65">
        <v>9849534</v>
      </c>
      <c r="D16" s="65">
        <v>15220098</v>
      </c>
      <c r="E16" s="65">
        <v>15220098</v>
      </c>
      <c r="F16" s="66">
        <f t="shared" si="1"/>
        <v>100</v>
      </c>
      <c r="G16" s="65">
        <v>1855030</v>
      </c>
      <c r="H16" s="65">
        <v>2205344</v>
      </c>
      <c r="I16" s="65">
        <v>2205344</v>
      </c>
      <c r="J16" s="66">
        <f t="shared" si="2"/>
        <v>100</v>
      </c>
      <c r="K16" s="65">
        <v>33111840</v>
      </c>
      <c r="L16" s="65">
        <v>23335922</v>
      </c>
      <c r="M16" s="65">
        <v>21688309</v>
      </c>
      <c r="N16" s="66">
        <f t="shared" si="3"/>
        <v>92.93958473121397</v>
      </c>
      <c r="O16" s="65">
        <v>4500000</v>
      </c>
      <c r="P16" s="65">
        <v>4700000</v>
      </c>
      <c r="Q16" s="65">
        <v>4700000</v>
      </c>
      <c r="R16" s="66">
        <f>Q16/P16*100</f>
        <v>100</v>
      </c>
      <c r="S16" s="65">
        <v>0</v>
      </c>
      <c r="T16" s="65">
        <v>182900</v>
      </c>
      <c r="U16" s="65">
        <v>182900</v>
      </c>
      <c r="V16" s="68" t="s">
        <v>14</v>
      </c>
      <c r="W16" s="65">
        <v>0</v>
      </c>
      <c r="X16" s="65">
        <v>0</v>
      </c>
      <c r="Y16" s="65">
        <v>0</v>
      </c>
      <c r="Z16" s="68" t="s">
        <v>14</v>
      </c>
      <c r="AA16" s="64">
        <f t="shared" si="4"/>
        <v>49316404</v>
      </c>
      <c r="AB16" s="64">
        <f t="shared" si="5"/>
        <v>45644264</v>
      </c>
      <c r="AC16" s="64">
        <f t="shared" si="6"/>
        <v>43996651</v>
      </c>
      <c r="AD16" s="79">
        <f t="shared" si="0"/>
        <v>96.39031752160578</v>
      </c>
      <c r="AE16" s="14"/>
      <c r="AI16" s="14"/>
      <c r="AJ16" s="14"/>
      <c r="AK16" s="2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5" customFormat="1" ht="15.75">
      <c r="A17" s="30"/>
      <c r="B17" s="55" t="s">
        <v>33</v>
      </c>
      <c r="C17" s="65">
        <v>21643320</v>
      </c>
      <c r="D17" s="65">
        <v>21643320</v>
      </c>
      <c r="E17" s="65">
        <v>21316895</v>
      </c>
      <c r="F17" s="66">
        <f t="shared" si="1"/>
        <v>98.49179793118616</v>
      </c>
      <c r="G17" s="65">
        <v>4299644</v>
      </c>
      <c r="H17" s="65">
        <v>3961376</v>
      </c>
      <c r="I17" s="65">
        <v>3961376</v>
      </c>
      <c r="J17" s="66">
        <f t="shared" si="2"/>
        <v>100</v>
      </c>
      <c r="K17" s="65">
        <v>29607500</v>
      </c>
      <c r="L17" s="65">
        <v>30950000</v>
      </c>
      <c r="M17" s="65">
        <v>30905150</v>
      </c>
      <c r="N17" s="66">
        <f t="shared" si="3"/>
        <v>99.8550888529887</v>
      </c>
      <c r="O17" s="65">
        <v>0</v>
      </c>
      <c r="P17" s="65">
        <v>0</v>
      </c>
      <c r="Q17" s="65">
        <v>0</v>
      </c>
      <c r="R17" s="66" t="s">
        <v>14</v>
      </c>
      <c r="S17" s="65">
        <v>0</v>
      </c>
      <c r="T17" s="65">
        <v>85900</v>
      </c>
      <c r="U17" s="65">
        <v>85900</v>
      </c>
      <c r="V17" s="68" t="s">
        <v>14</v>
      </c>
      <c r="W17" s="65">
        <v>0</v>
      </c>
      <c r="X17" s="65">
        <v>0</v>
      </c>
      <c r="Y17" s="65">
        <v>0</v>
      </c>
      <c r="Z17" s="68" t="s">
        <v>14</v>
      </c>
      <c r="AA17" s="64">
        <f t="shared" si="4"/>
        <v>55550464</v>
      </c>
      <c r="AB17" s="64">
        <f t="shared" si="5"/>
        <v>56640596</v>
      </c>
      <c r="AC17" s="64">
        <f t="shared" si="6"/>
        <v>56269321</v>
      </c>
      <c r="AD17" s="79">
        <f t="shared" si="0"/>
        <v>99.3445072505946</v>
      </c>
      <c r="AE17" s="14"/>
      <c r="AI17" s="14"/>
      <c r="AJ17" s="14"/>
      <c r="AK17" s="2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5" customFormat="1" ht="15.75">
      <c r="A18" s="30"/>
      <c r="B18" s="55" t="s">
        <v>34</v>
      </c>
      <c r="C18" s="65">
        <v>2254500</v>
      </c>
      <c r="D18" s="65">
        <v>2556348</v>
      </c>
      <c r="E18" s="65">
        <v>2556348</v>
      </c>
      <c r="F18" s="66">
        <f t="shared" si="1"/>
        <v>100</v>
      </c>
      <c r="G18" s="65">
        <v>458084</v>
      </c>
      <c r="H18" s="65">
        <v>525230</v>
      </c>
      <c r="I18" s="65">
        <v>525230</v>
      </c>
      <c r="J18" s="66">
        <f t="shared" si="2"/>
        <v>100</v>
      </c>
      <c r="K18" s="65">
        <v>2063000</v>
      </c>
      <c r="L18" s="65">
        <v>4520000</v>
      </c>
      <c r="M18" s="65">
        <v>4519855</v>
      </c>
      <c r="N18" s="66">
        <f t="shared" si="3"/>
        <v>99.99679203539823</v>
      </c>
      <c r="O18" s="65">
        <v>8000000</v>
      </c>
      <c r="P18" s="65">
        <v>8080500</v>
      </c>
      <c r="Q18" s="65">
        <v>3300015</v>
      </c>
      <c r="R18" s="66" t="s">
        <v>14</v>
      </c>
      <c r="S18" s="65">
        <v>0</v>
      </c>
      <c r="T18" s="65">
        <v>0</v>
      </c>
      <c r="U18" s="65">
        <v>0</v>
      </c>
      <c r="V18" s="68"/>
      <c r="W18" s="65">
        <v>0</v>
      </c>
      <c r="X18" s="65">
        <v>0</v>
      </c>
      <c r="Y18" s="65">
        <v>0</v>
      </c>
      <c r="Z18" s="68"/>
      <c r="AA18" s="64">
        <f t="shared" si="4"/>
        <v>12775584</v>
      </c>
      <c r="AB18" s="64">
        <f t="shared" si="5"/>
        <v>15682078</v>
      </c>
      <c r="AC18" s="64">
        <f t="shared" si="6"/>
        <v>10901448</v>
      </c>
      <c r="AD18" s="79">
        <f t="shared" si="0"/>
        <v>69.51532826198161</v>
      </c>
      <c r="AE18" s="14"/>
      <c r="AI18" s="14"/>
      <c r="AJ18" s="14"/>
      <c r="AK18" s="2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5" customFormat="1" ht="15.75">
      <c r="A19" s="30"/>
      <c r="B19" s="55" t="s">
        <v>35</v>
      </c>
      <c r="C19" s="65">
        <v>0</v>
      </c>
      <c r="D19" s="65">
        <v>0</v>
      </c>
      <c r="E19" s="65">
        <v>0</v>
      </c>
      <c r="F19" s="66" t="s">
        <v>14</v>
      </c>
      <c r="G19" s="65">
        <v>0</v>
      </c>
      <c r="H19" s="65">
        <v>0</v>
      </c>
      <c r="I19" s="65">
        <v>0</v>
      </c>
      <c r="J19" s="66" t="s">
        <v>14</v>
      </c>
      <c r="K19" s="65">
        <v>0</v>
      </c>
      <c r="L19" s="65">
        <v>0</v>
      </c>
      <c r="M19" s="65">
        <v>0</v>
      </c>
      <c r="N19" s="66" t="s">
        <v>14</v>
      </c>
      <c r="O19" s="65">
        <v>0</v>
      </c>
      <c r="P19" s="65">
        <v>0</v>
      </c>
      <c r="Q19" s="65">
        <v>0</v>
      </c>
      <c r="R19" s="66" t="s">
        <v>14</v>
      </c>
      <c r="S19" s="65">
        <v>0</v>
      </c>
      <c r="T19" s="65">
        <v>0</v>
      </c>
      <c r="U19" s="65">
        <v>0</v>
      </c>
      <c r="V19" s="68" t="s">
        <v>14</v>
      </c>
      <c r="W19" s="65">
        <v>0</v>
      </c>
      <c r="X19" s="65">
        <v>8111932</v>
      </c>
      <c r="Y19" s="65">
        <v>8111932</v>
      </c>
      <c r="Z19" s="68" t="s">
        <v>14</v>
      </c>
      <c r="AA19" s="64">
        <f t="shared" si="4"/>
        <v>0</v>
      </c>
      <c r="AB19" s="64">
        <f t="shared" si="5"/>
        <v>8111932</v>
      </c>
      <c r="AC19" s="64">
        <f t="shared" si="6"/>
        <v>8111932</v>
      </c>
      <c r="AD19" s="79">
        <f t="shared" si="0"/>
        <v>100</v>
      </c>
      <c r="AE19" s="14"/>
      <c r="AI19" s="14"/>
      <c r="AJ19" s="14"/>
      <c r="AK19" s="2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9" customFormat="1" ht="18.75" customHeight="1">
      <c r="A20" s="28" t="s">
        <v>27</v>
      </c>
      <c r="B20" s="29" t="s">
        <v>17</v>
      </c>
      <c r="C20" s="69">
        <f>SUM(C21)</f>
        <v>3806400</v>
      </c>
      <c r="D20" s="69">
        <f>SUM(D21)</f>
        <v>3806400</v>
      </c>
      <c r="E20" s="69">
        <f>SUM(E21)</f>
        <v>3745819</v>
      </c>
      <c r="F20" s="63">
        <f>E20/D20*100</f>
        <v>98.40844367381253</v>
      </c>
      <c r="G20" s="69">
        <f>SUM(G21)</f>
        <v>779302</v>
      </c>
      <c r="H20" s="69">
        <f>SUM(H21)</f>
        <v>779302</v>
      </c>
      <c r="I20" s="69">
        <f>SUM(I21)</f>
        <v>763706</v>
      </c>
      <c r="J20" s="63">
        <f>I20/H20*100</f>
        <v>97.99872193321715</v>
      </c>
      <c r="K20" s="69">
        <f>SUM(K21)</f>
        <v>5740000</v>
      </c>
      <c r="L20" s="69">
        <f>SUM(L21)</f>
        <v>6019832</v>
      </c>
      <c r="M20" s="69">
        <f>SUM(M21)</f>
        <v>4923559</v>
      </c>
      <c r="N20" s="63">
        <f>M20/L20*100</f>
        <v>81.78897683523394</v>
      </c>
      <c r="O20" s="69">
        <f>SUM(O21)</f>
        <v>0</v>
      </c>
      <c r="P20" s="69">
        <f>SUM(P21)</f>
        <v>0</v>
      </c>
      <c r="Q20" s="69">
        <f>SUM(Q21)</f>
        <v>0</v>
      </c>
      <c r="R20" s="63" t="s">
        <v>14</v>
      </c>
      <c r="S20" s="69">
        <f>SUM(S21)</f>
        <v>215000</v>
      </c>
      <c r="T20" s="69">
        <f>SUM(T21)</f>
        <v>215000</v>
      </c>
      <c r="U20" s="69">
        <f>SUM(U21)</f>
        <v>149650</v>
      </c>
      <c r="V20" s="70" t="s">
        <v>14</v>
      </c>
      <c r="W20" s="69">
        <f>SUM(W21)</f>
        <v>0</v>
      </c>
      <c r="X20" s="69">
        <f>SUM(X21)</f>
        <v>0</v>
      </c>
      <c r="Y20" s="69">
        <f>SUM(Y21)</f>
        <v>0</v>
      </c>
      <c r="Z20" s="70" t="s">
        <v>14</v>
      </c>
      <c r="AA20" s="64">
        <f t="shared" si="4"/>
        <v>10540702</v>
      </c>
      <c r="AB20" s="64">
        <f t="shared" si="5"/>
        <v>10820534</v>
      </c>
      <c r="AC20" s="64">
        <f t="shared" si="6"/>
        <v>9582734</v>
      </c>
      <c r="AD20" s="79">
        <f>AC20/AB20*100</f>
        <v>88.56063850453222</v>
      </c>
      <c r="AE20" s="17"/>
      <c r="AI20" s="17"/>
      <c r="AJ20" s="17"/>
      <c r="AK20" s="18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1:71" s="5" customFormat="1" ht="15.75">
      <c r="A21" s="30"/>
      <c r="B21" s="31" t="s">
        <v>23</v>
      </c>
      <c r="C21" s="65">
        <v>3806400</v>
      </c>
      <c r="D21" s="65">
        <v>3806400</v>
      </c>
      <c r="E21" s="65">
        <v>3745819</v>
      </c>
      <c r="F21" s="66">
        <f t="shared" si="1"/>
        <v>98.40844367381253</v>
      </c>
      <c r="G21" s="65">
        <v>779302</v>
      </c>
      <c r="H21" s="65">
        <v>779302</v>
      </c>
      <c r="I21" s="65">
        <v>763706</v>
      </c>
      <c r="J21" s="66">
        <f t="shared" si="2"/>
        <v>97.99872193321715</v>
      </c>
      <c r="K21" s="65">
        <v>5740000</v>
      </c>
      <c r="L21" s="65">
        <v>6019832</v>
      </c>
      <c r="M21" s="65">
        <v>4923559</v>
      </c>
      <c r="N21" s="66">
        <f t="shared" si="3"/>
        <v>81.78897683523394</v>
      </c>
      <c r="O21" s="65">
        <v>0</v>
      </c>
      <c r="P21" s="65">
        <v>0</v>
      </c>
      <c r="Q21" s="65">
        <v>0</v>
      </c>
      <c r="R21" s="66" t="s">
        <v>14</v>
      </c>
      <c r="S21" s="65">
        <v>215000</v>
      </c>
      <c r="T21" s="65">
        <v>215000</v>
      </c>
      <c r="U21" s="65">
        <v>149650</v>
      </c>
      <c r="V21" s="68">
        <f>U21/T21*100</f>
        <v>69.6046511627907</v>
      </c>
      <c r="W21" s="65">
        <v>0</v>
      </c>
      <c r="X21" s="65">
        <v>0</v>
      </c>
      <c r="Y21" s="65">
        <v>0</v>
      </c>
      <c r="Z21" s="68" t="s">
        <v>14</v>
      </c>
      <c r="AA21" s="64">
        <f t="shared" si="4"/>
        <v>10540702</v>
      </c>
      <c r="AB21" s="64">
        <f t="shared" si="5"/>
        <v>10820534</v>
      </c>
      <c r="AC21" s="64">
        <f t="shared" si="6"/>
        <v>9582734</v>
      </c>
      <c r="AD21" s="79">
        <f>AC21/AB21*100</f>
        <v>88.56063850453222</v>
      </c>
      <c r="AE21" s="14"/>
      <c r="AI21" s="14"/>
      <c r="AJ21" s="14"/>
      <c r="AK21" s="2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11" customFormat="1" ht="28.5">
      <c r="A22" s="58" t="s">
        <v>16</v>
      </c>
      <c r="B22" s="57" t="s">
        <v>28</v>
      </c>
      <c r="C22" s="71">
        <f>SUM(C23)</f>
        <v>11680500</v>
      </c>
      <c r="D22" s="71">
        <f>SUM(D23)</f>
        <v>11781611</v>
      </c>
      <c r="E22" s="71">
        <f>SUM(E23)</f>
        <v>11780604</v>
      </c>
      <c r="F22" s="66">
        <f t="shared" si="1"/>
        <v>99.99145278179698</v>
      </c>
      <c r="G22" s="71">
        <f>SUM(G23)</f>
        <v>2347179</v>
      </c>
      <c r="H22" s="71">
        <f>SUM(H23)</f>
        <v>2379430</v>
      </c>
      <c r="I22" s="71">
        <f>SUM(I23)</f>
        <v>2379430</v>
      </c>
      <c r="J22" s="66">
        <f t="shared" si="2"/>
        <v>100</v>
      </c>
      <c r="K22" s="71">
        <f>SUM(K23)</f>
        <v>26114500</v>
      </c>
      <c r="L22" s="71">
        <f>SUM(L23)</f>
        <v>32902011</v>
      </c>
      <c r="M22" s="71">
        <f>SUM(M23)</f>
        <v>26014962</v>
      </c>
      <c r="N22" s="66">
        <f t="shared" si="3"/>
        <v>79.06799982529942</v>
      </c>
      <c r="O22" s="71">
        <f>SUM(O23)</f>
        <v>0</v>
      </c>
      <c r="P22" s="71">
        <f>SUM(P23)</f>
        <v>0</v>
      </c>
      <c r="Q22" s="71">
        <f>SUM(Q23)</f>
        <v>0</v>
      </c>
      <c r="R22" s="66" t="s">
        <v>14</v>
      </c>
      <c r="S22" s="71">
        <f>SUM(S23)</f>
        <v>0</v>
      </c>
      <c r="T22" s="71">
        <f>SUM(T23)</f>
        <v>595630</v>
      </c>
      <c r="U22" s="71">
        <f>SUM(U23)</f>
        <v>595630</v>
      </c>
      <c r="V22" s="68">
        <f>U22/T22*100</f>
        <v>100</v>
      </c>
      <c r="W22" s="71">
        <f>SUM(W23)</f>
        <v>0</v>
      </c>
      <c r="X22" s="71">
        <f>SUM(X23)</f>
        <v>0</v>
      </c>
      <c r="Y22" s="71">
        <f>SUM(Y23)</f>
        <v>0</v>
      </c>
      <c r="Z22" s="68" t="s">
        <v>14</v>
      </c>
      <c r="AA22" s="64">
        <f t="shared" si="4"/>
        <v>40142179</v>
      </c>
      <c r="AB22" s="64">
        <f t="shared" si="5"/>
        <v>47658682</v>
      </c>
      <c r="AC22" s="64">
        <f t="shared" si="6"/>
        <v>40770626</v>
      </c>
      <c r="AD22" s="79">
        <f>AC22/AB22*100</f>
        <v>85.54711185676516</v>
      </c>
      <c r="AE22" s="59"/>
      <c r="AI22" s="59"/>
      <c r="AJ22" s="59"/>
      <c r="AK22" s="6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pans="1:71" s="5" customFormat="1" ht="15.75">
      <c r="A23" s="30"/>
      <c r="B23" s="31" t="s">
        <v>29</v>
      </c>
      <c r="C23" s="65">
        <v>11680500</v>
      </c>
      <c r="D23" s="65">
        <v>11781611</v>
      </c>
      <c r="E23" s="65">
        <v>11780604</v>
      </c>
      <c r="F23" s="66">
        <f t="shared" si="1"/>
        <v>99.99145278179698</v>
      </c>
      <c r="G23" s="65">
        <v>2347179</v>
      </c>
      <c r="H23" s="65">
        <v>2379430</v>
      </c>
      <c r="I23" s="65">
        <v>2379430</v>
      </c>
      <c r="J23" s="66">
        <f t="shared" si="2"/>
        <v>100</v>
      </c>
      <c r="K23" s="65">
        <v>26114500</v>
      </c>
      <c r="L23" s="65">
        <v>32902011</v>
      </c>
      <c r="M23" s="65">
        <v>26014962</v>
      </c>
      <c r="N23" s="66">
        <f t="shared" si="3"/>
        <v>79.06799982529942</v>
      </c>
      <c r="O23" s="65">
        <v>0</v>
      </c>
      <c r="P23" s="65">
        <v>0</v>
      </c>
      <c r="Q23" s="65">
        <v>0</v>
      </c>
      <c r="R23" s="66" t="s">
        <v>14</v>
      </c>
      <c r="S23" s="65">
        <v>0</v>
      </c>
      <c r="T23" s="65">
        <v>595630</v>
      </c>
      <c r="U23" s="65">
        <v>595630</v>
      </c>
      <c r="V23" s="68">
        <f>U23/T23*100</f>
        <v>100</v>
      </c>
      <c r="W23" s="65"/>
      <c r="X23" s="65"/>
      <c r="Y23" s="65"/>
      <c r="Z23" s="68" t="s">
        <v>14</v>
      </c>
      <c r="AA23" s="64">
        <f t="shared" si="4"/>
        <v>40142179</v>
      </c>
      <c r="AB23" s="64">
        <f t="shared" si="5"/>
        <v>47658682</v>
      </c>
      <c r="AC23" s="64">
        <f t="shared" si="6"/>
        <v>40770626</v>
      </c>
      <c r="AD23" s="79">
        <f>AC23/AB23*100</f>
        <v>85.54711185676516</v>
      </c>
      <c r="AE23" s="14"/>
      <c r="AI23" s="14"/>
      <c r="AJ23" s="14"/>
      <c r="AK23" s="2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37" s="3" customFormat="1" ht="8.25" customHeight="1">
      <c r="A24" s="55"/>
      <c r="B24" s="55"/>
      <c r="C24" s="72"/>
      <c r="D24" s="72"/>
      <c r="E24" s="69">
        <f>C24+D24</f>
        <v>0</v>
      </c>
      <c r="F24" s="66"/>
      <c r="G24" s="72"/>
      <c r="H24" s="72"/>
      <c r="I24" s="69">
        <f>G24+H24</f>
        <v>0</v>
      </c>
      <c r="J24" s="66"/>
      <c r="K24" s="72"/>
      <c r="L24" s="72"/>
      <c r="M24" s="69">
        <f>K24+L24</f>
        <v>0</v>
      </c>
      <c r="N24" s="66"/>
      <c r="O24" s="72"/>
      <c r="P24" s="72"/>
      <c r="Q24" s="69">
        <f>O24+P24</f>
        <v>0</v>
      </c>
      <c r="R24" s="66"/>
      <c r="S24" s="72"/>
      <c r="T24" s="72"/>
      <c r="U24" s="72"/>
      <c r="V24" s="68"/>
      <c r="W24" s="72"/>
      <c r="X24" s="72"/>
      <c r="Y24" s="72"/>
      <c r="Z24" s="68"/>
      <c r="AA24" s="64"/>
      <c r="AB24" s="64"/>
      <c r="AC24" s="64"/>
      <c r="AD24" s="79"/>
      <c r="AE24" s="14"/>
      <c r="AI24" s="1"/>
      <c r="AJ24" s="13"/>
      <c r="AK24" s="13"/>
    </row>
    <row r="25" spans="1:37" s="16" customFormat="1" ht="19.5" customHeight="1">
      <c r="A25" s="29"/>
      <c r="B25" s="29" t="s">
        <v>2</v>
      </c>
      <c r="C25" s="69">
        <f>SUM(C22,C20,C12,C10)</f>
        <v>141757204</v>
      </c>
      <c r="D25" s="69">
        <f>SUM(D22,D20,D12,D10)</f>
        <v>167645292</v>
      </c>
      <c r="E25" s="69">
        <f>SUM(E22,E20,E12,E10)</f>
        <v>164916385</v>
      </c>
      <c r="F25" s="63">
        <f>E25/D25*100</f>
        <v>98.37221375712716</v>
      </c>
      <c r="G25" s="69">
        <f>SUM(G22,G20,G12,G10)</f>
        <v>28535803</v>
      </c>
      <c r="H25" s="69">
        <f>SUM(H22,H20,H12,H10)</f>
        <v>32123364</v>
      </c>
      <c r="I25" s="69">
        <f>SUM(I22,I20,I12,I10)</f>
        <v>32107768</v>
      </c>
      <c r="J25" s="63">
        <f>I25/H25*100</f>
        <v>99.95144966760019</v>
      </c>
      <c r="K25" s="69">
        <f>SUM(K22,K20,K12,K10)</f>
        <v>129394840</v>
      </c>
      <c r="L25" s="69">
        <f>SUM(L22,L20,L12,L10)</f>
        <v>174260644</v>
      </c>
      <c r="M25" s="69">
        <f>SUM(M22,M20,M12,M10)</f>
        <v>164162680</v>
      </c>
      <c r="N25" s="63">
        <f>M25/L25*100</f>
        <v>94.20525267885502</v>
      </c>
      <c r="O25" s="69">
        <f>SUM(O22,O20,O12,O10)</f>
        <v>77185557</v>
      </c>
      <c r="P25" s="69">
        <f>SUM(P22,P20,P12,P10)</f>
        <v>170056439</v>
      </c>
      <c r="Q25" s="69">
        <f>SUM(Q22,Q20,Q12,Q10)</f>
        <v>68341569</v>
      </c>
      <c r="R25" s="63">
        <f>Q25/P25*100</f>
        <v>40.18758090071497</v>
      </c>
      <c r="S25" s="69">
        <f>SUM(S22,S20,S12,S10)</f>
        <v>378248339</v>
      </c>
      <c r="T25" s="69">
        <f>SUM(T22,T20,T12,T10)</f>
        <v>359583899</v>
      </c>
      <c r="U25" s="69">
        <f>SUM(U22,U20,U12,U10)</f>
        <v>49992122</v>
      </c>
      <c r="V25" s="63">
        <f>U25/T25*100</f>
        <v>13.902769879026202</v>
      </c>
      <c r="W25" s="69">
        <f>SUM(W22,W20,W12,W10)</f>
        <v>0</v>
      </c>
      <c r="X25" s="69">
        <f>SUM(X22,X20,X12,X10)</f>
        <v>8111932</v>
      </c>
      <c r="Y25" s="69">
        <f>SUM(Y22,Y20,Y12,Y10)</f>
        <v>8111932</v>
      </c>
      <c r="Z25" s="63">
        <f>Y25/X25*100</f>
        <v>100</v>
      </c>
      <c r="AA25" s="69">
        <f>SUM(AA22,AA20,AA12,AA10)</f>
        <v>755121743</v>
      </c>
      <c r="AB25" s="69">
        <f>SUM(AB22,AB20,AB12,AB10)</f>
        <v>911781570</v>
      </c>
      <c r="AC25" s="69">
        <f>SUM(AC22,AC20,AC12,AC10)</f>
        <v>487632456</v>
      </c>
      <c r="AD25" s="63">
        <f>AC25/AB25*100</f>
        <v>53.48128017108308</v>
      </c>
      <c r="AE25" s="17"/>
      <c r="AI25" s="17"/>
      <c r="AJ25" s="17"/>
      <c r="AK25" s="18"/>
    </row>
    <row r="26" spans="1:71" s="36" customFormat="1" ht="18.75" customHeight="1" hidden="1">
      <c r="A26" s="29"/>
      <c r="B26" s="29"/>
      <c r="C26" s="23"/>
      <c r="D26" s="23"/>
      <c r="E26" s="22"/>
      <c r="F26" s="22"/>
      <c r="G26" s="23"/>
      <c r="H26" s="23"/>
      <c r="I26" s="22"/>
      <c r="J26" s="22"/>
      <c r="K26" s="23"/>
      <c r="L26" s="23"/>
      <c r="M26" s="22"/>
      <c r="N26" s="22"/>
      <c r="O26" s="23"/>
      <c r="P26" s="23"/>
      <c r="Q26" s="22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78"/>
      <c r="AC26" s="22"/>
      <c r="AD26" s="20"/>
      <c r="AE26" s="14"/>
      <c r="AI26" s="14"/>
      <c r="AJ26" s="47"/>
      <c r="AK26" s="34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s="77" customFormat="1" ht="15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6"/>
      <c r="AB27" s="76"/>
      <c r="AC27" s="76"/>
      <c r="AD27" s="76"/>
      <c r="AE27" s="73"/>
      <c r="AF27" s="73"/>
      <c r="AG27" s="73"/>
      <c r="AH27" s="76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</row>
    <row r="28" spans="1:71" s="5" customFormat="1" ht="15.75">
      <c r="A28" s="1"/>
      <c r="B28" s="32"/>
      <c r="C28" s="33"/>
      <c r="D28" s="33"/>
      <c r="E28" s="33"/>
      <c r="F28" s="33"/>
      <c r="G28" s="21"/>
      <c r="H28" s="33"/>
      <c r="I28" s="33"/>
      <c r="J28" s="33"/>
      <c r="K28" s="33"/>
      <c r="L28" s="21"/>
      <c r="M28" s="33"/>
      <c r="N28" s="33"/>
      <c r="O28" s="33"/>
      <c r="P28" s="33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0"/>
      <c r="AB28" s="20"/>
      <c r="AC28" s="20"/>
      <c r="AD28" s="20"/>
      <c r="AE28" s="14"/>
      <c r="AF28" s="1"/>
      <c r="AG28" s="1"/>
      <c r="AH28" s="20"/>
      <c r="AI28" s="14"/>
      <c r="AJ28" s="14"/>
      <c r="AK28" s="1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2:10" ht="15.75">
      <c r="B29" s="1"/>
      <c r="C29" s="1"/>
      <c r="D29" s="1"/>
      <c r="E29" s="50"/>
      <c r="F29" s="50"/>
      <c r="G29" s="14"/>
      <c r="H29" s="13"/>
      <c r="I29" s="13"/>
      <c r="J29" s="13"/>
    </row>
    <row r="30" spans="2:10" ht="15.75">
      <c r="B30" s="1"/>
      <c r="C30" s="1"/>
      <c r="D30" s="1"/>
      <c r="E30" s="1"/>
      <c r="F30" s="1"/>
      <c r="G30" s="14"/>
      <c r="H30" s="13"/>
      <c r="I30" s="13"/>
      <c r="J30" s="13"/>
    </row>
    <row r="31" spans="2:71" s="36" customFormat="1" ht="15.75">
      <c r="B31" s="16"/>
      <c r="C31" s="16"/>
      <c r="D31" s="16"/>
      <c r="E31" s="49"/>
      <c r="F31" s="49"/>
      <c r="G31" s="14"/>
      <c r="H31" s="34"/>
      <c r="I31" s="34"/>
      <c r="J31" s="34"/>
      <c r="K31" s="34"/>
      <c r="L31" s="34"/>
      <c r="M31" s="34"/>
      <c r="N31" s="34"/>
      <c r="O31" s="45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  <c r="AB31" s="45"/>
      <c r="AC31" s="45"/>
      <c r="AD31" s="45"/>
      <c r="AE31" s="46"/>
      <c r="AF31" s="45"/>
      <c r="AG31" s="45"/>
      <c r="AH31" s="35"/>
      <c r="AI31" s="46"/>
      <c r="AJ31" s="47"/>
      <c r="AK31" s="34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</row>
    <row r="32" spans="2:10" ht="15.75">
      <c r="B32" s="1"/>
      <c r="C32" s="1"/>
      <c r="D32" s="1"/>
      <c r="E32" s="50"/>
      <c r="F32" s="50"/>
      <c r="G32" s="14"/>
      <c r="H32" s="13"/>
      <c r="I32" s="13"/>
      <c r="J32" s="13"/>
    </row>
    <row r="33" spans="2:7" ht="15.75">
      <c r="B33" s="5"/>
      <c r="C33" s="5"/>
      <c r="D33" s="5"/>
      <c r="G33" s="39"/>
    </row>
  </sheetData>
  <sheetProtection/>
  <printOptions/>
  <pageMargins left="0.25" right="0.25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48" customWidth="1"/>
    <col min="2" max="2" width="35.375" style="48" customWidth="1"/>
    <col min="3" max="5" width="13.375" style="48" customWidth="1"/>
    <col min="6" max="6" width="13.375" style="5" customWidth="1"/>
    <col min="7" max="16384" width="9.125" style="48" customWidth="1"/>
  </cols>
  <sheetData>
    <row r="1" spans="3:6" ht="15.75">
      <c r="C1" s="51"/>
      <c r="D1" s="51"/>
      <c r="E1" s="51"/>
      <c r="F1" s="51"/>
    </row>
    <row r="2" spans="3:6" ht="15.75">
      <c r="C2" s="51"/>
      <c r="D2" s="51"/>
      <c r="E2" s="51"/>
      <c r="F2" s="43"/>
    </row>
    <row r="3" spans="2:6" ht="25.5" customHeight="1">
      <c r="B3" s="5"/>
      <c r="C3" s="5"/>
      <c r="D3" s="5"/>
      <c r="E3" s="12"/>
      <c r="F3" s="1"/>
    </row>
    <row r="4" spans="2:6" ht="25.5" customHeight="1">
      <c r="B4" s="5"/>
      <c r="C4" s="5"/>
      <c r="D4" s="5"/>
      <c r="E4" s="12"/>
      <c r="F4" s="1"/>
    </row>
    <row r="5" spans="2:6" ht="25.5" customHeight="1">
      <c r="B5" s="5"/>
      <c r="C5" s="5"/>
      <c r="D5" s="5"/>
      <c r="E5" s="12"/>
      <c r="F5" s="1"/>
    </row>
    <row r="6" spans="2:6" ht="25.5" customHeight="1">
      <c r="B6" s="5"/>
      <c r="C6" s="5"/>
      <c r="D6" s="5"/>
      <c r="E6" s="12"/>
      <c r="F6" s="1"/>
    </row>
    <row r="7" spans="2:6" ht="25.5" customHeight="1">
      <c r="B7" s="9"/>
      <c r="C7" s="49"/>
      <c r="D7" s="49"/>
      <c r="E7" s="49"/>
      <c r="F7" s="16"/>
    </row>
    <row r="8" spans="2:5" ht="25.5" customHeight="1">
      <c r="B8" s="5"/>
      <c r="C8" s="5"/>
      <c r="D8" s="5"/>
      <c r="E8" s="12"/>
    </row>
    <row r="9" spans="2:5" ht="25.5" customHeight="1">
      <c r="B9" s="5"/>
      <c r="C9" s="5"/>
      <c r="D9" s="5"/>
      <c r="E9" s="12"/>
    </row>
    <row r="10" spans="2:5" ht="25.5" customHeight="1">
      <c r="B10" s="5"/>
      <c r="C10" s="5"/>
      <c r="D10" s="5"/>
      <c r="E10" s="12"/>
    </row>
    <row r="11" spans="2:5" ht="25.5" customHeight="1">
      <c r="B11" s="5"/>
      <c r="C11" s="5"/>
      <c r="D11" s="5"/>
      <c r="E11" s="5"/>
    </row>
    <row r="12" spans="2:6" ht="25.5" customHeight="1">
      <c r="B12" s="9"/>
      <c r="C12" s="9"/>
      <c r="D12" s="9"/>
      <c r="E12" s="44"/>
      <c r="F12" s="9"/>
    </row>
    <row r="14" spans="3:6" ht="15.75">
      <c r="C14" s="51"/>
      <c r="D14" s="51"/>
      <c r="E14" s="51"/>
      <c r="F14" s="51"/>
    </row>
    <row r="15" spans="3:6" ht="15.75">
      <c r="C15" s="51"/>
      <c r="D15" s="51"/>
      <c r="E15" s="51"/>
      <c r="F15" s="43"/>
    </row>
    <row r="16" spans="2:6" ht="25.5" customHeight="1">
      <c r="B16" s="5"/>
      <c r="C16" s="5"/>
      <c r="D16" s="5"/>
      <c r="E16" s="12"/>
      <c r="F16" s="1"/>
    </row>
    <row r="17" spans="2:6" ht="25.5" customHeight="1">
      <c r="B17" s="5"/>
      <c r="C17" s="5"/>
      <c r="D17" s="5"/>
      <c r="E17" s="12"/>
      <c r="F17" s="1"/>
    </row>
    <row r="18" spans="2:6" ht="25.5" customHeight="1">
      <c r="B18" s="5"/>
      <c r="C18" s="5"/>
      <c r="D18" s="5"/>
      <c r="E18" s="12"/>
      <c r="F18" s="1"/>
    </row>
    <row r="19" spans="2:6" ht="25.5" customHeight="1">
      <c r="B19" s="5"/>
      <c r="C19" s="5"/>
      <c r="D19" s="5"/>
      <c r="E19" s="12"/>
      <c r="F19" s="1"/>
    </row>
    <row r="20" spans="2:6" ht="25.5" customHeight="1">
      <c r="B20" s="9"/>
      <c r="C20" s="49"/>
      <c r="D20" s="49"/>
      <c r="E20" s="49"/>
      <c r="F20" s="16"/>
    </row>
    <row r="21" spans="2:5" ht="25.5" customHeight="1">
      <c r="B21" s="5"/>
      <c r="C21" s="5"/>
      <c r="D21" s="5"/>
      <c r="E21" s="12"/>
    </row>
    <row r="22" spans="2:5" ht="25.5" customHeight="1">
      <c r="B22" s="5"/>
      <c r="C22" s="5"/>
      <c r="D22" s="5"/>
      <c r="E22" s="12"/>
    </row>
    <row r="23" spans="2:5" ht="25.5" customHeight="1">
      <c r="B23" s="5"/>
      <c r="C23" s="5"/>
      <c r="D23" s="5"/>
      <c r="E23" s="12"/>
    </row>
    <row r="24" spans="2:5" ht="25.5" customHeight="1">
      <c r="B24" s="5"/>
      <c r="C24" s="5"/>
      <c r="D24" s="5"/>
      <c r="E24" s="5"/>
    </row>
    <row r="25" spans="2:5" ht="25.5" customHeight="1">
      <c r="B25" s="5"/>
      <c r="C25" s="5"/>
      <c r="D25" s="5"/>
      <c r="E25" s="5"/>
    </row>
    <row r="26" spans="2:5" ht="25.5" customHeight="1">
      <c r="B26" s="5"/>
      <c r="C26" s="5"/>
      <c r="D26" s="5"/>
      <c r="E26" s="5"/>
    </row>
    <row r="27" spans="2:5" ht="25.5" customHeight="1">
      <c r="B27" s="5"/>
      <c r="C27" s="5"/>
      <c r="D27" s="5"/>
      <c r="E27" s="5"/>
    </row>
    <row r="28" spans="2:5" ht="25.5" customHeight="1">
      <c r="B28" s="5"/>
      <c r="C28" s="5"/>
      <c r="D28" s="5"/>
      <c r="E28" s="5"/>
    </row>
    <row r="29" spans="2:6" ht="25.5" customHeight="1">
      <c r="B29" s="9"/>
      <c r="C29" s="9"/>
      <c r="D29" s="9"/>
      <c r="E29" s="44"/>
      <c r="F29" s="9"/>
    </row>
    <row r="30" ht="25.5" customHeight="1"/>
    <row r="31" spans="3:6" ht="15.75" customHeight="1">
      <c r="C31" s="51"/>
      <c r="D31" s="51"/>
      <c r="E31" s="51"/>
      <c r="F31" s="51"/>
    </row>
    <row r="32" spans="3:6" ht="15.75" customHeight="1">
      <c r="C32" s="51"/>
      <c r="D32" s="51"/>
      <c r="E32" s="51"/>
      <c r="F32" s="43"/>
    </row>
    <row r="33" spans="2:6" ht="25.5" customHeight="1">
      <c r="B33" s="5"/>
      <c r="C33" s="5"/>
      <c r="D33" s="5"/>
      <c r="E33" s="12"/>
      <c r="F33" s="1"/>
    </row>
    <row r="34" spans="2:6" ht="25.5" customHeight="1">
      <c r="B34" s="5"/>
      <c r="C34" s="5"/>
      <c r="D34" s="5"/>
      <c r="E34" s="12"/>
      <c r="F34" s="1"/>
    </row>
    <row r="35" spans="2:6" ht="25.5" customHeight="1">
      <c r="B35" s="5"/>
      <c r="C35" s="5"/>
      <c r="D35" s="5"/>
      <c r="E35" s="12"/>
      <c r="F35" s="1"/>
    </row>
    <row r="36" spans="2:6" ht="25.5" customHeight="1">
      <c r="B36" s="9"/>
      <c r="C36" s="49"/>
      <c r="D36" s="49"/>
      <c r="E36" s="49"/>
      <c r="F36" s="16"/>
    </row>
    <row r="37" spans="2:5" ht="25.5" customHeight="1">
      <c r="B37" s="5"/>
      <c r="C37" s="5"/>
      <c r="D37" s="5"/>
      <c r="E37" s="5"/>
    </row>
    <row r="38" spans="2:5" ht="25.5" customHeight="1">
      <c r="B38" s="5"/>
      <c r="C38" s="5"/>
      <c r="D38" s="5"/>
      <c r="E38" s="12"/>
    </row>
    <row r="39" spans="2:5" ht="25.5" customHeight="1">
      <c r="B39" s="5"/>
      <c r="C39" s="5"/>
      <c r="D39" s="5"/>
      <c r="E39" s="12"/>
    </row>
    <row r="40" spans="2:5" ht="25.5" customHeight="1">
      <c r="B40" s="5"/>
      <c r="C40" s="5"/>
      <c r="D40" s="5"/>
      <c r="E40" s="5"/>
    </row>
    <row r="41" spans="2:5" ht="25.5" customHeight="1">
      <c r="B41" s="5"/>
      <c r="C41" s="5"/>
      <c r="D41" s="5"/>
      <c r="E41" s="5"/>
    </row>
    <row r="42" spans="2:5" ht="25.5" customHeight="1">
      <c r="B42" s="5"/>
      <c r="C42" s="5"/>
      <c r="D42" s="5"/>
      <c r="E42" s="5"/>
    </row>
    <row r="43" spans="2:5" ht="25.5" customHeight="1">
      <c r="B43" s="5"/>
      <c r="C43" s="5"/>
      <c r="D43" s="5"/>
      <c r="E43" s="5"/>
    </row>
    <row r="44" spans="2:6" ht="25.5" customHeight="1">
      <c r="B44" s="9"/>
      <c r="C44" s="9"/>
      <c r="D44" s="9"/>
      <c r="E44" s="44"/>
      <c r="F44" s="9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2019-05-24T07:14:23Z</cp:lastPrinted>
  <dcterms:created xsi:type="dcterms:W3CDTF">2006-08-31T09:50:24Z</dcterms:created>
  <dcterms:modified xsi:type="dcterms:W3CDTF">2019-05-25T06:30:21Z</dcterms:modified>
  <cp:category/>
  <cp:version/>
  <cp:contentType/>
  <cp:contentStatus/>
</cp:coreProperties>
</file>