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1.1.sz.mell." sheetId="1" r:id="rId1"/>
  </sheets>
  <externalReferences>
    <externalReference r:id="rId2"/>
  </externalReferences>
  <definedNames>
    <definedName name="_xlnm.Print_Area" localSheetId="0">RM_1.1.sz.mell.!$A$1:$K$166</definedName>
  </definedNames>
  <calcPr calcId="125725"/>
</workbook>
</file>

<file path=xl/calcChain.xml><?xml version="1.0" encoding="utf-8"?>
<calcChain xmlns="http://schemas.openxmlformats.org/spreadsheetml/2006/main">
  <c r="B1" i="1"/>
  <c r="A3"/>
  <c r="C8"/>
  <c r="C11"/>
  <c r="D11"/>
  <c r="E11"/>
  <c r="E68" s="1"/>
  <c r="F11"/>
  <c r="G11"/>
  <c r="H11"/>
  <c r="I11"/>
  <c r="I68" s="1"/>
  <c r="C12"/>
  <c r="J12"/>
  <c r="J11" s="1"/>
  <c r="C13"/>
  <c r="J13"/>
  <c r="K13"/>
  <c r="C14"/>
  <c r="K14" s="1"/>
  <c r="J14"/>
  <c r="C15"/>
  <c r="K15" s="1"/>
  <c r="J15"/>
  <c r="C16"/>
  <c r="J16"/>
  <c r="K16" s="1"/>
  <c r="C17"/>
  <c r="J17"/>
  <c r="K17"/>
  <c r="C18"/>
  <c r="D18"/>
  <c r="E18"/>
  <c r="F18"/>
  <c r="G18"/>
  <c r="H18"/>
  <c r="I18"/>
  <c r="C19"/>
  <c r="J19"/>
  <c r="K19"/>
  <c r="C20"/>
  <c r="K20" s="1"/>
  <c r="J20"/>
  <c r="C21"/>
  <c r="K21" s="1"/>
  <c r="J21"/>
  <c r="C22"/>
  <c r="J22"/>
  <c r="J18" s="1"/>
  <c r="C23"/>
  <c r="J23"/>
  <c r="K23"/>
  <c r="C24"/>
  <c r="K24" s="1"/>
  <c r="J24"/>
  <c r="C25"/>
  <c r="D25"/>
  <c r="D68" s="1"/>
  <c r="E25"/>
  <c r="F25"/>
  <c r="G25"/>
  <c r="G68" s="1"/>
  <c r="H25"/>
  <c r="H68" s="1"/>
  <c r="I25"/>
  <c r="C26"/>
  <c r="K26" s="1"/>
  <c r="J26"/>
  <c r="C27"/>
  <c r="K27" s="1"/>
  <c r="J27"/>
  <c r="J25" s="1"/>
  <c r="C28"/>
  <c r="J28"/>
  <c r="K28" s="1"/>
  <c r="C29"/>
  <c r="J29"/>
  <c r="K29"/>
  <c r="C30"/>
  <c r="K30" s="1"/>
  <c r="J30"/>
  <c r="C31"/>
  <c r="K31" s="1"/>
  <c r="J31"/>
  <c r="C32"/>
  <c r="D32"/>
  <c r="E32"/>
  <c r="F32"/>
  <c r="G32"/>
  <c r="H32"/>
  <c r="I32"/>
  <c r="C33"/>
  <c r="K33" s="1"/>
  <c r="J33"/>
  <c r="J32" s="1"/>
  <c r="C34"/>
  <c r="J34"/>
  <c r="K34" s="1"/>
  <c r="C35"/>
  <c r="J35"/>
  <c r="K35"/>
  <c r="C36"/>
  <c r="K36" s="1"/>
  <c r="J36"/>
  <c r="C37"/>
  <c r="K37" s="1"/>
  <c r="J37"/>
  <c r="C38"/>
  <c r="J38"/>
  <c r="K38" s="1"/>
  <c r="C39"/>
  <c r="J39"/>
  <c r="K39"/>
  <c r="C40"/>
  <c r="D40"/>
  <c r="E40"/>
  <c r="F40"/>
  <c r="G40"/>
  <c r="H40"/>
  <c r="I40"/>
  <c r="C41"/>
  <c r="J41"/>
  <c r="K41"/>
  <c r="C42"/>
  <c r="K42" s="1"/>
  <c r="J42"/>
  <c r="C43"/>
  <c r="K43" s="1"/>
  <c r="J43"/>
  <c r="C44"/>
  <c r="J44"/>
  <c r="K44" s="1"/>
  <c r="C45"/>
  <c r="J45"/>
  <c r="K45"/>
  <c r="C46"/>
  <c r="K46" s="1"/>
  <c r="J46"/>
  <c r="C47"/>
  <c r="K47" s="1"/>
  <c r="J47"/>
  <c r="C48"/>
  <c r="J48"/>
  <c r="K48" s="1"/>
  <c r="C49"/>
  <c r="J49"/>
  <c r="K49"/>
  <c r="C50"/>
  <c r="K50" s="1"/>
  <c r="J50"/>
  <c r="C51"/>
  <c r="K51" s="1"/>
  <c r="J51"/>
  <c r="C52"/>
  <c r="D52"/>
  <c r="E52"/>
  <c r="F52"/>
  <c r="G52"/>
  <c r="H52"/>
  <c r="I52"/>
  <c r="C53"/>
  <c r="K53" s="1"/>
  <c r="J53"/>
  <c r="J52" s="1"/>
  <c r="C54"/>
  <c r="J54"/>
  <c r="K54" s="1"/>
  <c r="C55"/>
  <c r="J55"/>
  <c r="K55"/>
  <c r="C56"/>
  <c r="K56" s="1"/>
  <c r="J56"/>
  <c r="C57"/>
  <c r="K57" s="1"/>
  <c r="J57"/>
  <c r="C58"/>
  <c r="D58"/>
  <c r="E58"/>
  <c r="F58"/>
  <c r="G58"/>
  <c r="H58"/>
  <c r="I58"/>
  <c r="C59"/>
  <c r="K59" s="1"/>
  <c r="K58" s="1"/>
  <c r="J59"/>
  <c r="J58" s="1"/>
  <c r="C60"/>
  <c r="J60"/>
  <c r="K60" s="1"/>
  <c r="C61"/>
  <c r="J61"/>
  <c r="K61"/>
  <c r="C62"/>
  <c r="K62" s="1"/>
  <c r="J62"/>
  <c r="C63"/>
  <c r="D63"/>
  <c r="E63"/>
  <c r="F63"/>
  <c r="G63"/>
  <c r="H63"/>
  <c r="I63"/>
  <c r="C64"/>
  <c r="K64" s="1"/>
  <c r="K63" s="1"/>
  <c r="J64"/>
  <c r="C65"/>
  <c r="K65" s="1"/>
  <c r="J65"/>
  <c r="J63" s="1"/>
  <c r="C66"/>
  <c r="J66"/>
  <c r="K66" s="1"/>
  <c r="C67"/>
  <c r="J67"/>
  <c r="K67"/>
  <c r="C68"/>
  <c r="F68"/>
  <c r="C69"/>
  <c r="D69"/>
  <c r="D92" s="1"/>
  <c r="D166" s="1"/>
  <c r="E69"/>
  <c r="E92" s="1"/>
  <c r="F69"/>
  <c r="G69"/>
  <c r="H69"/>
  <c r="H92" s="1"/>
  <c r="H166" s="1"/>
  <c r="I69"/>
  <c r="I92" s="1"/>
  <c r="C70"/>
  <c r="J70"/>
  <c r="J69" s="1"/>
  <c r="C71"/>
  <c r="J71"/>
  <c r="K71"/>
  <c r="C72"/>
  <c r="K72" s="1"/>
  <c r="J72"/>
  <c r="C73"/>
  <c r="D73"/>
  <c r="E73"/>
  <c r="F73"/>
  <c r="G73"/>
  <c r="G92" s="1"/>
  <c r="H73"/>
  <c r="I73"/>
  <c r="C74"/>
  <c r="K74" s="1"/>
  <c r="K73" s="1"/>
  <c r="J74"/>
  <c r="C75"/>
  <c r="K75" s="1"/>
  <c r="J75"/>
  <c r="J73" s="1"/>
  <c r="C76"/>
  <c r="J76"/>
  <c r="K76" s="1"/>
  <c r="C77"/>
  <c r="J77"/>
  <c r="K77"/>
  <c r="C78"/>
  <c r="D78"/>
  <c r="E78"/>
  <c r="F78"/>
  <c r="G78"/>
  <c r="H78"/>
  <c r="I78"/>
  <c r="J78"/>
  <c r="C79"/>
  <c r="J79"/>
  <c r="K79"/>
  <c r="C80"/>
  <c r="K80" s="1"/>
  <c r="J80"/>
  <c r="C81"/>
  <c r="D81"/>
  <c r="E81"/>
  <c r="F81"/>
  <c r="G81"/>
  <c r="H81"/>
  <c r="I81"/>
  <c r="C82"/>
  <c r="K82" s="1"/>
  <c r="K81" s="1"/>
  <c r="J82"/>
  <c r="C83"/>
  <c r="K83" s="1"/>
  <c r="J83"/>
  <c r="J81" s="1"/>
  <c r="C84"/>
  <c r="J84"/>
  <c r="K84" s="1"/>
  <c r="C85"/>
  <c r="D85"/>
  <c r="E85"/>
  <c r="F85"/>
  <c r="G85"/>
  <c r="H85"/>
  <c r="I85"/>
  <c r="C86"/>
  <c r="J86"/>
  <c r="K86" s="1"/>
  <c r="C87"/>
  <c r="J87"/>
  <c r="K87"/>
  <c r="C88"/>
  <c r="K88" s="1"/>
  <c r="J88"/>
  <c r="C89"/>
  <c r="K89" s="1"/>
  <c r="J89"/>
  <c r="C90"/>
  <c r="J90"/>
  <c r="K90" s="1"/>
  <c r="C91"/>
  <c r="J91"/>
  <c r="K91"/>
  <c r="C92"/>
  <c r="F92"/>
  <c r="C93"/>
  <c r="K96"/>
  <c r="C97"/>
  <c r="D98"/>
  <c r="E98"/>
  <c r="F98"/>
  <c r="G98"/>
  <c r="H98"/>
  <c r="I98"/>
  <c r="J98"/>
  <c r="K98"/>
  <c r="C100"/>
  <c r="E100"/>
  <c r="F100"/>
  <c r="F135" s="1"/>
  <c r="G100"/>
  <c r="G135" s="1"/>
  <c r="G161" s="1"/>
  <c r="H100"/>
  <c r="I100"/>
  <c r="C101"/>
  <c r="J101"/>
  <c r="K101"/>
  <c r="C102"/>
  <c r="K102" s="1"/>
  <c r="J102"/>
  <c r="C103"/>
  <c r="K103" s="1"/>
  <c r="J103"/>
  <c r="C104"/>
  <c r="J104"/>
  <c r="J100" s="1"/>
  <c r="C105"/>
  <c r="D105"/>
  <c r="D100" s="1"/>
  <c r="D135" s="1"/>
  <c r="D161" s="1"/>
  <c r="J105"/>
  <c r="K105" s="1"/>
  <c r="C106"/>
  <c r="J106"/>
  <c r="K106"/>
  <c r="C107"/>
  <c r="K107" s="1"/>
  <c r="J107"/>
  <c r="C108"/>
  <c r="K108" s="1"/>
  <c r="J108"/>
  <c r="C109"/>
  <c r="J109"/>
  <c r="K109" s="1"/>
  <c r="C110"/>
  <c r="J110"/>
  <c r="K110"/>
  <c r="C111"/>
  <c r="K111" s="1"/>
  <c r="J111"/>
  <c r="C112"/>
  <c r="K112" s="1"/>
  <c r="J112"/>
  <c r="C113"/>
  <c r="J113"/>
  <c r="K113" s="1"/>
  <c r="C114"/>
  <c r="J114"/>
  <c r="K114"/>
  <c r="C115"/>
  <c r="K115" s="1"/>
  <c r="J115"/>
  <c r="C116"/>
  <c r="K116" s="1"/>
  <c r="J116"/>
  <c r="C117"/>
  <c r="J117"/>
  <c r="K117" s="1"/>
  <c r="C118"/>
  <c r="J118"/>
  <c r="K118"/>
  <c r="C119"/>
  <c r="K119" s="1"/>
  <c r="J119"/>
  <c r="C120"/>
  <c r="K120" s="1"/>
  <c r="J120"/>
  <c r="C121"/>
  <c r="D121"/>
  <c r="E121"/>
  <c r="F121"/>
  <c r="G121"/>
  <c r="H121"/>
  <c r="I121"/>
  <c r="C122"/>
  <c r="K122" s="1"/>
  <c r="K121" s="1"/>
  <c r="J122"/>
  <c r="J121" s="1"/>
  <c r="C123"/>
  <c r="J123"/>
  <c r="K123" s="1"/>
  <c r="C124"/>
  <c r="J124"/>
  <c r="K124"/>
  <c r="C125"/>
  <c r="K125" s="1"/>
  <c r="J125"/>
  <c r="C126"/>
  <c r="K126" s="1"/>
  <c r="J126"/>
  <c r="C127"/>
  <c r="J127"/>
  <c r="K127" s="1"/>
  <c r="C128"/>
  <c r="J128"/>
  <c r="K128"/>
  <c r="C129"/>
  <c r="K129" s="1"/>
  <c r="J129"/>
  <c r="C130"/>
  <c r="K130" s="1"/>
  <c r="J130"/>
  <c r="C131"/>
  <c r="J131"/>
  <c r="K131" s="1"/>
  <c r="C132"/>
  <c r="J132"/>
  <c r="K132"/>
  <c r="C133"/>
  <c r="K133" s="1"/>
  <c r="J133"/>
  <c r="C134"/>
  <c r="K134" s="1"/>
  <c r="J134"/>
  <c r="C135"/>
  <c r="E135"/>
  <c r="H135"/>
  <c r="H161" s="1"/>
  <c r="I135"/>
  <c r="C136"/>
  <c r="D136"/>
  <c r="E136"/>
  <c r="F136"/>
  <c r="G136"/>
  <c r="G160" s="1"/>
  <c r="H136"/>
  <c r="I136"/>
  <c r="C137"/>
  <c r="K137" s="1"/>
  <c r="K136" s="1"/>
  <c r="J137"/>
  <c r="C138"/>
  <c r="K138" s="1"/>
  <c r="J138"/>
  <c r="J136" s="1"/>
  <c r="C139"/>
  <c r="J139"/>
  <c r="K139" s="1"/>
  <c r="C140"/>
  <c r="D140"/>
  <c r="E140"/>
  <c r="E160" s="1"/>
  <c r="F140"/>
  <c r="F160" s="1"/>
  <c r="F166" s="1"/>
  <c r="G140"/>
  <c r="H140"/>
  <c r="I140"/>
  <c r="I160" s="1"/>
  <c r="C141"/>
  <c r="J141"/>
  <c r="J140" s="1"/>
  <c r="C142"/>
  <c r="J142"/>
  <c r="K142"/>
  <c r="C143"/>
  <c r="K143" s="1"/>
  <c r="J143"/>
  <c r="C144"/>
  <c r="K144" s="1"/>
  <c r="J144"/>
  <c r="C145"/>
  <c r="J145"/>
  <c r="K145" s="1"/>
  <c r="C146"/>
  <c r="J146"/>
  <c r="K146"/>
  <c r="C147"/>
  <c r="D147"/>
  <c r="E147"/>
  <c r="F147"/>
  <c r="G147"/>
  <c r="H147"/>
  <c r="I147"/>
  <c r="C148"/>
  <c r="J148"/>
  <c r="K148"/>
  <c r="K147" s="1"/>
  <c r="C149"/>
  <c r="K149" s="1"/>
  <c r="J149"/>
  <c r="C150"/>
  <c r="K150" s="1"/>
  <c r="J150"/>
  <c r="C151"/>
  <c r="J151"/>
  <c r="K151" s="1"/>
  <c r="C152"/>
  <c r="D152"/>
  <c r="E152"/>
  <c r="F152"/>
  <c r="G152"/>
  <c r="H152"/>
  <c r="I152"/>
  <c r="C153"/>
  <c r="J153"/>
  <c r="K153" s="1"/>
  <c r="J154"/>
  <c r="K154" s="1"/>
  <c r="C155"/>
  <c r="K155" s="1"/>
  <c r="J155"/>
  <c r="C156"/>
  <c r="J156"/>
  <c r="K156" s="1"/>
  <c r="C157"/>
  <c r="J157"/>
  <c r="K157"/>
  <c r="C158"/>
  <c r="K158" s="1"/>
  <c r="J158"/>
  <c r="C159"/>
  <c r="K159" s="1"/>
  <c r="J159"/>
  <c r="C160"/>
  <c r="D160"/>
  <c r="H160"/>
  <c r="C161"/>
  <c r="C162"/>
  <c r="K164"/>
  <c r="C165"/>
  <c r="C166"/>
  <c r="I165" l="1"/>
  <c r="I93"/>
  <c r="H165"/>
  <c r="H93"/>
  <c r="K160"/>
  <c r="K18"/>
  <c r="G166"/>
  <c r="I166"/>
  <c r="E166"/>
  <c r="K152"/>
  <c r="J135"/>
  <c r="F161"/>
  <c r="K85"/>
  <c r="K78"/>
  <c r="J92"/>
  <c r="K32"/>
  <c r="K25"/>
  <c r="G93"/>
  <c r="G165"/>
  <c r="E165"/>
  <c r="E93"/>
  <c r="D165"/>
  <c r="D93"/>
  <c r="I161"/>
  <c r="K40"/>
  <c r="E161"/>
  <c r="F165"/>
  <c r="K52"/>
  <c r="J147"/>
  <c r="J160" s="1"/>
  <c r="J40"/>
  <c r="J68" s="1"/>
  <c r="J152"/>
  <c r="K141"/>
  <c r="K140" s="1"/>
  <c r="K104"/>
  <c r="K100" s="1"/>
  <c r="K135" s="1"/>
  <c r="K161" s="1"/>
  <c r="F93"/>
  <c r="J85"/>
  <c r="K70"/>
  <c r="K69" s="1"/>
  <c r="K92" s="1"/>
  <c r="K22"/>
  <c r="K12"/>
  <c r="K11" s="1"/>
  <c r="K68" s="1"/>
  <c r="J93" l="1"/>
  <c r="J165"/>
  <c r="K93"/>
  <c r="K162" s="1"/>
  <c r="K165"/>
  <c r="J161"/>
  <c r="K166"/>
  <c r="J166"/>
</calcChain>
</file>

<file path=xl/sharedStrings.xml><?xml version="1.0" encoding="utf-8"?>
<sst xmlns="http://schemas.openxmlformats.org/spreadsheetml/2006/main" count="337" uniqueCount="283">
  <si>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</si>
  <si>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</si>
  <si>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</si>
  <si>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</si>
  <si>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</si>
  <si>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</si>
  <si>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</si>
  <si>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</si>
  <si>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</si>
  <si>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</si>
  <si>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</si>
  <si>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</si>
  <si>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</si>
  <si>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</si>
  <si>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</si>
  <si>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</si>
  <si>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</si>
  <si>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</si>
  <si>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</si>
  <si>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</si>
  <si>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</si>
  <si>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</si>
  <si>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</si>
  <si>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</si>
  <si>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</si>
  <si>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</si>
  <si>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</si>
  <si>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</si>
  <si>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</si>
  <si>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</si>
  <si>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</si>
  <si>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</si>
  <si>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</si>
  <si>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</si>
  <si>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</si>
  <si>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</si>
  <si>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</si>
  <si>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</si>
  <si>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</si>
  <si>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</si>
  <si>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</si>
  <si>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</si>
  <si>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</si>
  <si>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</si>
  <si>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</si>
  <si>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</si>
  <si>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</si>
  <si>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</si>
  <si>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</si>
  <si>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</si>
  <si>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</si>
  <si>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</si>
  <si>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</si>
  <si>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</si>
  <si>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</si>
  <si>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</si>
  <si>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</si>
  <si>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</si>
  <si>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</si>
  <si>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</si>
  <si>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</si>
  <si>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</si>
  <si>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</si>
  <si>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</si>
  <si>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</si>
  <si>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</si>
  <si>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</si>
  <si>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</si>
  <si>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</si>
  <si>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</si>
  <si>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</si>
  <si>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</si>
  <si>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</si>
  <si>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</si>
  <si>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</si>
  <si>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</si>
  <si>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</si>
  <si>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</si>
  <si>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</si>
  <si>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</si>
  <si>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</si>
  <si>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</si>
  <si>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</si>
  <si>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</si>
  <si>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</si>
  <si>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</si>
  <si>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</si>
  <si>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</si>
  <si>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</si>
  <si>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</si>
  <si>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</si>
  <si>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</si>
  <si>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</si>
  <si>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</si>
  <si>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</si>
  <si>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</si>
  <si>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</si>
  <si>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</si>
  <si>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</si>
  <si>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</si>
  <si>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</si>
  <si>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</si>
  <si>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</si>
  <si>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</si>
  <si>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</si>
  <si>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</si>
  <si>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</si>
  <si>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</si>
  <si>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</si>
  <si>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</si>
  <si>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</si>
  <si>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</si>
  <si>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</si>
  <si>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</si>
  <si>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</si>
  <si>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</si>
  <si>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</si>
  <si>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</si>
  <si>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</si>
  <si>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</si>
  <si>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</si>
  <si>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</si>
  <si>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</si>
  <si>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</si>
  <si>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</si>
  <si>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</si>
  <si>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</si>
  <si>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</si>
  <si>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</si>
  <si>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</si>
  <si>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</si>
  <si>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</si>
  <si>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</si>
  <si>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</si>
  <si>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</si>
  <si>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</si>
  <si>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</si>
  <si>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</si>
  <si>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</si>
  <si>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</si>
  <si>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</si>
  <si>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</si>
  <si>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</si>
  <si>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</si>
  <si>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</si>
  <si>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</si>
  <si>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</si>
  <si>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</si>
  <si>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</si>
  <si>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</si>
  <si>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</si>
  <si>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</si>
  <si>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</si>
  <si>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</si>
  <si>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</si>
  <si>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</si>
  <si>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</si>
  <si>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</si>
  <si>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</si>
  <si>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</si>
  <si>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</si>
  <si>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</si>
  <si>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</si>
  <si>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</si>
  <si>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</si>
  <si>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</si>
  <si>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</si>
  <si>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</si>
  <si>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</si>
  <si>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</si>
  <si>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</si>
  <si>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</si>
  <si>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</si>
  <si>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</si>
  <si>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</si>
  <si>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</si>
  <si>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</si>
  <si>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</si>
  <si>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</si>
  <si>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</si>
  <si>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</si>
  <si>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</si>
  <si>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</si>
  <si>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</si>
  <si>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</si>
  <si>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</si>
  <si>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</si>
  <si>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</si>
  <si>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</si>
  <si>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</si>
  <si>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</si>
  <si>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</si>
  <si>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</si>
  <si>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</si>
  <si>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</si>
  <si>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</si>
  <si>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</si>
  <si>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</si>
  <si>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</si>
  <si>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</si>
  <si>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</si>
  <si>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</si>
  <si>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</si>
  <si>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</si>
  <si>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</si>
  <si>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</si>
  <si>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</si>
  <si>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</si>
  <si>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</si>
  <si>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</si>
  <si>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</si>
  <si>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</si>
  <si>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</si>
  <si>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</si>
  <si>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</si>
  <si>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</si>
  <si>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</si>
  <si>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</si>
  <si>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</si>
  <si>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</si>
  <si>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</si>
  <si>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</si>
  <si>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</si>
  <si>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</si>
  <si>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</si>
  <si>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</si>
  <si>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</si>
  <si>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</si>
  <si>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</si>
  <si>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</si>
  <si>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</si>
  <si>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</si>
  <si>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</si>
  <si>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</si>
  <si>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</si>
  <si>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</si>
  <si>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</si>
  <si>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</si>
  <si>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</si>
  <si>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</si>
  <si>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</si>
  <si>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</si>
  <si>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</si>
  <si>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</si>
  <si>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</si>
  <si>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</si>
  <si>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</si>
  <si>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</si>
  <si>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</si>
  <si>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</si>
  <si>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</si>
  <si>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</si>
  <si>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</si>
  <si>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</si>
  <si>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</si>
  <si>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</si>
  <si>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</si>
  <si>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</si>
  <si>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</si>
  <si>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</si>
  <si>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</si>
  <si>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</si>
  <si>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</si>
  <si>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</si>
  <si>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</si>
  <si>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</si>
  <si>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</si>
  <si>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</si>
  <si>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</si>
  <si>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</si>
  <si>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</si>
  <si>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</si>
  <si>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</si>
  <si>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</si>
  <si>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….számú módosítás utáni előirányzat</t>
  </si>
  <si>
    <t>Módosítások összesen</t>
  </si>
  <si>
    <t xml:space="preserve">… . sz. módosítás </t>
  </si>
  <si>
    <t xml:space="preserve">1 . sz. módosítás </t>
  </si>
  <si>
    <t>Bevételi jogcím</t>
  </si>
  <si>
    <t>Forintban!</t>
  </si>
  <si>
    <t>1. sz. táblázat</t>
  </si>
  <si>
    <t>B E V É T E L E K</t>
  </si>
  <si>
    <t>2019. ÉVI KÖLTSÉGVETÉSI RENDELET ÖSSZEVONT BEVÉTELEINEK KIADÁSAINAK MÓDOSÍTÁSA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</si>
</sst>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>
      <alignment horizontal="center"/>
    </xf>
    <xf numFmtId="164" fontId="6" fillId="0" borderId="0" xfId="1" applyNumberFormat="1" applyFont="1" applyFill="1" applyProtection="1"/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1" applyFont="1" applyFill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6"/>
    </xf>
    <xf numFmtId="0" fontId="12" fillId="0" borderId="16" xfId="1" applyFont="1" applyFill="1" applyBorder="1" applyAlignment="1" applyProtection="1">
      <alignment horizontal="left" vertical="center" wrapText="1" indent="6"/>
    </xf>
    <xf numFmtId="0" fontId="13" fillId="0" borderId="19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7"/>
    </xf>
    <xf numFmtId="49" fontId="12" fillId="0" borderId="25" xfId="1" applyNumberFormat="1" applyFont="1" applyFill="1" applyBorder="1" applyAlignment="1" applyProtection="1">
      <alignment horizontal="left" vertical="center" wrapText="1" indent="1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9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164" fontId="15" fillId="0" borderId="34" xfId="0" applyNumberFormat="1" applyFont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6" fillId="0" borderId="36" xfId="1" applyFont="1" applyFill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7" fillId="0" borderId="37" xfId="1" applyFont="1" applyFill="1" applyBorder="1" applyAlignment="1" applyProtection="1">
      <alignment horizontal="center" vertical="center" wrapText="1"/>
    </xf>
    <xf numFmtId="0" fontId="18" fillId="0" borderId="7" xfId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8" fillId="0" borderId="38" xfId="1" applyFont="1" applyFill="1" applyBorder="1" applyAlignment="1" applyProtection="1">
      <alignment horizontal="center" vertical="center" wrapText="1"/>
    </xf>
    <xf numFmtId="0" fontId="18" fillId="0" borderId="39" xfId="1" applyFont="1" applyFill="1" applyBorder="1" applyAlignment="1" applyProtection="1">
      <alignment horizontal="center" vertical="center" wrapText="1"/>
    </xf>
    <xf numFmtId="0" fontId="18" fillId="0" borderId="29" xfId="1" applyFont="1" applyFill="1" applyBorder="1" applyAlignment="1" applyProtection="1">
      <alignment horizontal="center" vertical="center" wrapText="1"/>
    </xf>
    <xf numFmtId="0" fontId="18" fillId="0" borderId="40" xfId="1" applyFont="1" applyFill="1" applyBorder="1" applyAlignment="1" applyProtection="1">
      <alignment horizontal="center" vertical="center" wrapText="1"/>
    </xf>
    <xf numFmtId="0" fontId="18" fillId="0" borderId="32" xfId="1" applyFont="1" applyFill="1" applyBorder="1" applyAlignment="1" applyProtection="1">
      <alignment horizontal="center" vertical="center" wrapText="1"/>
    </xf>
    <xf numFmtId="0" fontId="18" fillId="0" borderId="3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4" fillId="0" borderId="5" xfId="1" applyNumberFormat="1" applyFont="1" applyFill="1" applyBorder="1" applyAlignment="1" applyProtection="1">
      <alignment horizontal="left"/>
    </xf>
    <xf numFmtId="164" fontId="19" fillId="0" borderId="0" xfId="1" applyNumberFormat="1" applyFont="1" applyFill="1" applyBorder="1" applyAlignment="1" applyProtection="1">
      <alignment horizontal="center" vertical="center"/>
    </xf>
    <xf numFmtId="164" fontId="19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Border="1" applyAlignment="1" applyProtection="1">
      <alignment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vertical="center" wrapText="1"/>
    </xf>
    <xf numFmtId="164" fontId="14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9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left" wrapText="1" indent="1"/>
    </xf>
    <xf numFmtId="0" fontId="13" fillId="0" borderId="17" xfId="0" applyFont="1" applyBorder="1" applyAlignment="1" applyProtection="1">
      <alignment wrapText="1"/>
    </xf>
    <xf numFmtId="0" fontId="13" fillId="0" borderId="10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0" applyFont="1" applyBorder="1" applyAlignment="1" applyProtection="1">
      <alignment horizontal="left" vertical="top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wrapText="1" inden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16" fillId="0" borderId="36" xfId="1" applyFont="1" applyFill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4" xfId="1" applyFont="1" applyFill="1" applyBorder="1" applyAlignment="1" applyProtection="1">
      <alignment horizontal="center" vertical="center" wrapText="1"/>
      <protection locked="0"/>
    </xf>
    <xf numFmtId="0" fontId="17" fillId="0" borderId="37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164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/>
    <xf numFmtId="0" fontId="20" fillId="0" borderId="0" xfId="1" applyFont="1" applyFill="1" applyAlignment="1" applyProtection="1">
      <alignment horizontal="right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Let&#246;lt&#233;sek/KVI_ZARSZ-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45142183</v>
          </cell>
        </row>
        <row r="22">
          <cell r="C22">
            <v>45142183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47760000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9700000</v>
          </cell>
        </row>
        <row r="38">
          <cell r="C38">
            <v>1600000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483044640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890196563</v>
          </cell>
        </row>
        <row r="98">
          <cell r="C98">
            <v>430498472</v>
          </cell>
        </row>
        <row r="99">
          <cell r="C99">
            <v>195759575</v>
          </cell>
        </row>
        <row r="100">
          <cell r="C100">
            <v>33899917</v>
          </cell>
        </row>
        <row r="101">
          <cell r="C101">
            <v>123370920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879839890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890196563</v>
          </cell>
        </row>
        <row r="160">
          <cell r="C160">
            <v>0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I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tabSelected="1" view="pageBreakPreview" zoomScaleNormal="120" zoomScaleSheetLayoutView="100" workbookViewId="0">
      <selection activeCell="K155" sqref="K155"/>
    </sheetView>
  </sheetViews>
  <sheetFormatPr defaultRowHeight="15.75"/>
  <cols>
    <col min="1" max="1" width="7.5" style="3" customWidth="1"/>
    <col min="2" max="2" width="59.6640625" style="3" customWidth="1"/>
    <col min="3" max="3" width="14.83203125" style="2" customWidth="1"/>
    <col min="4" max="11" width="14.83203125" style="1" customWidth="1"/>
    <col min="12" max="16384" width="9.33203125" style="1"/>
  </cols>
  <sheetData>
    <row r="1" spans="1:11">
      <c r="A1" s="153"/>
      <c r="B1" s="157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2019 ( ……. ) önkormányzati rendelethez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>
      <c r="A2" s="153"/>
      <c r="B2" s="153"/>
      <c r="C2" s="152"/>
      <c r="D2" s="149"/>
      <c r="E2" s="149"/>
      <c r="F2" s="149"/>
      <c r="G2" s="149"/>
      <c r="H2" s="149"/>
      <c r="I2" s="149"/>
      <c r="J2" s="149"/>
      <c r="K2" s="149"/>
    </row>
    <row r="3" spans="1:11">
      <c r="A3" s="154" t="str">
        <f>CONCATENATE([1]RM_ALAPADATOK!A4)</f>
        <v/>
      </c>
      <c r="B3" s="154"/>
      <c r="C3" s="155"/>
      <c r="D3" s="154"/>
      <c r="E3" s="154"/>
      <c r="F3" s="154"/>
      <c r="G3" s="154"/>
      <c r="H3" s="154"/>
      <c r="I3" s="154"/>
      <c r="J3" s="154"/>
      <c r="K3" s="154"/>
    </row>
    <row r="4" spans="1:11">
      <c r="A4" s="154" t="s">
        <v>282</v>
      </c>
      <c r="B4" s="154"/>
      <c r="C4" s="155"/>
      <c r="D4" s="154"/>
      <c r="E4" s="154"/>
      <c r="F4" s="154"/>
      <c r="G4" s="154"/>
      <c r="H4" s="154"/>
      <c r="I4" s="154"/>
      <c r="J4" s="154"/>
      <c r="K4" s="154"/>
    </row>
    <row r="5" spans="1:11">
      <c r="A5" s="153"/>
      <c r="B5" s="153"/>
      <c r="C5" s="152"/>
      <c r="D5" s="149"/>
      <c r="E5" s="149"/>
      <c r="F5" s="149"/>
      <c r="G5" s="149"/>
      <c r="H5" s="149"/>
      <c r="I5" s="149"/>
      <c r="J5" s="149"/>
      <c r="K5" s="149"/>
    </row>
    <row r="6" spans="1:11" ht="15.95" customHeight="1">
      <c r="A6" s="151" t="s">
        <v>281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ht="15.95" customHeight="1" thickBot="1">
      <c r="A7" s="150" t="s">
        <v>280</v>
      </c>
      <c r="B7" s="150"/>
      <c r="C7" s="148"/>
      <c r="D7" s="149"/>
      <c r="E7" s="149"/>
      <c r="F7" s="149"/>
      <c r="G7" s="149"/>
      <c r="H7" s="149"/>
      <c r="I7" s="149"/>
      <c r="J7" s="149"/>
      <c r="K7" s="148" t="s">
        <v>279</v>
      </c>
    </row>
    <row r="8" spans="1:11">
      <c r="A8" s="102" t="s">
        <v>139</v>
      </c>
      <c r="B8" s="101" t="s">
        <v>278</v>
      </c>
      <c r="C8" s="100" t="str">
        <f>+CONCATENATE(LEFT([1]RM_ÖSSZEFÜGGÉSEK!A6,4),". évi")</f>
        <v>2019. évi</v>
      </c>
      <c r="D8" s="99"/>
      <c r="E8" s="98"/>
      <c r="F8" s="98"/>
      <c r="G8" s="98"/>
      <c r="H8" s="98"/>
      <c r="I8" s="98"/>
      <c r="J8" s="98"/>
      <c r="K8" s="97"/>
    </row>
    <row r="9" spans="1:11" ht="48.75" thickBot="1">
      <c r="A9" s="96"/>
      <c r="B9" s="95"/>
      <c r="C9" s="147" t="s">
        <v>137</v>
      </c>
      <c r="D9" s="146" t="s">
        <v>277</v>
      </c>
      <c r="E9" s="146" t="s">
        <v>276</v>
      </c>
      <c r="F9" s="146" t="s">
        <v>276</v>
      </c>
      <c r="G9" s="146" t="s">
        <v>276</v>
      </c>
      <c r="H9" s="146" t="s">
        <v>276</v>
      </c>
      <c r="I9" s="146" t="s">
        <v>276</v>
      </c>
      <c r="J9" s="145" t="s">
        <v>275</v>
      </c>
      <c r="K9" s="144" t="s">
        <v>274</v>
      </c>
    </row>
    <row r="10" spans="1:11" s="85" customFormat="1" ht="12" customHeight="1" thickBot="1">
      <c r="A10" s="143" t="s">
        <v>136</v>
      </c>
      <c r="B10" s="142" t="s">
        <v>135</v>
      </c>
      <c r="C10" s="88" t="s">
        <v>134</v>
      </c>
      <c r="D10" s="88" t="s">
        <v>133</v>
      </c>
      <c r="E10" s="87" t="s">
        <v>132</v>
      </c>
      <c r="F10" s="87" t="s">
        <v>131</v>
      </c>
      <c r="G10" s="87" t="s">
        <v>130</v>
      </c>
      <c r="H10" s="87" t="s">
        <v>129</v>
      </c>
      <c r="I10" s="87" t="s">
        <v>128</v>
      </c>
      <c r="J10" s="87" t="s">
        <v>127</v>
      </c>
      <c r="K10" s="86" t="s">
        <v>126</v>
      </c>
    </row>
    <row r="11" spans="1:11" s="13" customFormat="1" ht="12" customHeight="1" thickBot="1">
      <c r="A11" s="7" t="s">
        <v>125</v>
      </c>
      <c r="B11" s="128" t="s">
        <v>273</v>
      </c>
      <c r="C11" s="5">
        <f>[1]KV_1.1.sz.mell.!C10</f>
        <v>291520063</v>
      </c>
      <c r="D11" s="5">
        <f>+D12+D13+D14+D15+D16+D17</f>
        <v>0</v>
      </c>
      <c r="E11" s="5">
        <f>+E12+E13+E14+E15+E16+E17</f>
        <v>0</v>
      </c>
      <c r="F11" s="5">
        <f>+F12+F13+F14+F15+F16+F17</f>
        <v>0</v>
      </c>
      <c r="G11" s="5">
        <f>+G12+G13+G14+G15+G16+G17</f>
        <v>0</v>
      </c>
      <c r="H11" s="5">
        <f>+H12+H13+H14+H15+H16+H17</f>
        <v>0</v>
      </c>
      <c r="I11" s="5">
        <f>+I12+I13+I14+I15+I16+I17</f>
        <v>0</v>
      </c>
      <c r="J11" s="5">
        <f>+J12+J13+J14+J15+J16+J17</f>
        <v>0</v>
      </c>
      <c r="K11" s="4">
        <f>+K12+K13+K14+K15+K16+K17</f>
        <v>291520063</v>
      </c>
    </row>
    <row r="12" spans="1:11" s="13" customFormat="1" ht="12" customHeight="1">
      <c r="A12" s="37" t="s">
        <v>123</v>
      </c>
      <c r="B12" s="120" t="s">
        <v>272</v>
      </c>
      <c r="C12" s="51">
        <f>[1]KV_1.1.sz.mell.!C11</f>
        <v>97923788</v>
      </c>
      <c r="D12" s="57"/>
      <c r="E12" s="57"/>
      <c r="F12" s="57"/>
      <c r="G12" s="57"/>
      <c r="H12" s="57"/>
      <c r="I12" s="57"/>
      <c r="J12" s="51">
        <f>D12+E12+F12+G12+H12+I12</f>
        <v>0</v>
      </c>
      <c r="K12" s="23">
        <f>C12+J12</f>
        <v>97923788</v>
      </c>
    </row>
    <row r="13" spans="1:11" s="13" customFormat="1" ht="12" customHeight="1">
      <c r="A13" s="70" t="s">
        <v>121</v>
      </c>
      <c r="B13" s="118" t="s">
        <v>271</v>
      </c>
      <c r="C13" s="39">
        <f>[1]KV_1.1.sz.mell.!C12</f>
        <v>73289817</v>
      </c>
      <c r="D13" s="40"/>
      <c r="E13" s="57"/>
      <c r="F13" s="57"/>
      <c r="G13" s="57"/>
      <c r="H13" s="57"/>
      <c r="I13" s="57"/>
      <c r="J13" s="51">
        <f>D13+E13+F13+G13+H13+I13</f>
        <v>0</v>
      </c>
      <c r="K13" s="23">
        <f>C13+J13</f>
        <v>73289817</v>
      </c>
    </row>
    <row r="14" spans="1:11" s="13" customFormat="1" ht="12" customHeight="1">
      <c r="A14" s="70" t="s">
        <v>119</v>
      </c>
      <c r="B14" s="118" t="s">
        <v>270</v>
      </c>
      <c r="C14" s="39">
        <f>[1]KV_1.1.sz.mell.!C13</f>
        <v>108290038</v>
      </c>
      <c r="D14" s="40"/>
      <c r="E14" s="57"/>
      <c r="F14" s="57"/>
      <c r="G14" s="57"/>
      <c r="H14" s="57"/>
      <c r="I14" s="57"/>
      <c r="J14" s="51">
        <f>D14+E14+F14+G14+H14+I14</f>
        <v>0</v>
      </c>
      <c r="K14" s="23">
        <f>C14+J14</f>
        <v>108290038</v>
      </c>
    </row>
    <row r="15" spans="1:11" s="13" customFormat="1" ht="12" customHeight="1">
      <c r="A15" s="70" t="s">
        <v>117</v>
      </c>
      <c r="B15" s="118" t="s">
        <v>269</v>
      </c>
      <c r="C15" s="39">
        <f>[1]KV_1.1.sz.mell.!C14</f>
        <v>3632420</v>
      </c>
      <c r="D15" s="40"/>
      <c r="E15" s="57"/>
      <c r="F15" s="57"/>
      <c r="G15" s="57"/>
      <c r="H15" s="57"/>
      <c r="I15" s="57"/>
      <c r="J15" s="51">
        <f>D15+E15+F15+G15+H15+I15</f>
        <v>0</v>
      </c>
      <c r="K15" s="23">
        <f>C15+J15</f>
        <v>3632420</v>
      </c>
    </row>
    <row r="16" spans="1:11" s="13" customFormat="1" ht="12" customHeight="1">
      <c r="A16" s="70" t="s">
        <v>268</v>
      </c>
      <c r="B16" s="55" t="s">
        <v>267</v>
      </c>
      <c r="C16" s="39">
        <f>[1]KV_1.1.sz.mell.!C15</f>
        <v>8384000</v>
      </c>
      <c r="D16" s="40"/>
      <c r="E16" s="57"/>
      <c r="F16" s="57"/>
      <c r="G16" s="57"/>
      <c r="H16" s="57"/>
      <c r="I16" s="57"/>
      <c r="J16" s="51">
        <f>D16+E16+F16+G16+H16+I16</f>
        <v>0</v>
      </c>
      <c r="K16" s="23">
        <f>C16+J16</f>
        <v>8384000</v>
      </c>
    </row>
    <row r="17" spans="1:11" s="13" customFormat="1" ht="12" customHeight="1" thickBot="1">
      <c r="A17" s="73" t="s">
        <v>113</v>
      </c>
      <c r="B17" s="56" t="s">
        <v>266</v>
      </c>
      <c r="C17" s="39">
        <f>[1]KV_1.1.sz.mell.!C16</f>
        <v>0</v>
      </c>
      <c r="D17" s="40"/>
      <c r="E17" s="57"/>
      <c r="F17" s="57"/>
      <c r="G17" s="57"/>
      <c r="H17" s="57"/>
      <c r="I17" s="57"/>
      <c r="J17" s="51">
        <f>D17+E17+F17+G17+H17+I17</f>
        <v>0</v>
      </c>
      <c r="K17" s="23">
        <f>C17+J17</f>
        <v>0</v>
      </c>
    </row>
    <row r="18" spans="1:11" s="13" customFormat="1" ht="27" customHeight="1" thickBot="1">
      <c r="A18" s="7" t="s">
        <v>1</v>
      </c>
      <c r="B18" s="112" t="s">
        <v>265</v>
      </c>
      <c r="C18" s="5">
        <f>[1]KV_1.1.sz.mell.!C17</f>
        <v>45142183</v>
      </c>
      <c r="D18" s="5">
        <f>+D19+D20+D21+D22+D23</f>
        <v>170647204</v>
      </c>
      <c r="E18" s="5">
        <f>+E19+E20+E21+E22+E23</f>
        <v>0</v>
      </c>
      <c r="F18" s="5">
        <f>+F19+F20+F21+F22+F23</f>
        <v>0</v>
      </c>
      <c r="G18" s="5">
        <f>+G19+G20+G21+G22+G23</f>
        <v>0</v>
      </c>
      <c r="H18" s="5">
        <f>+H19+H20+H21+H22+H23</f>
        <v>0</v>
      </c>
      <c r="I18" s="5">
        <f>+I19+I20+I21+I22+I23</f>
        <v>0</v>
      </c>
      <c r="J18" s="5">
        <f>+J19+J20+J21+J22+J23</f>
        <v>170647204</v>
      </c>
      <c r="K18" s="4">
        <f>+K19+K20+K21+K22+K23</f>
        <v>215789387</v>
      </c>
    </row>
    <row r="19" spans="1:11" s="13" customFormat="1" ht="12" customHeight="1">
      <c r="A19" s="37" t="s">
        <v>84</v>
      </c>
      <c r="B19" s="120" t="s">
        <v>264</v>
      </c>
      <c r="C19" s="51">
        <f>[1]KV_1.1.sz.mell.!C18</f>
        <v>0</v>
      </c>
      <c r="D19" s="57"/>
      <c r="E19" s="57"/>
      <c r="F19" s="57"/>
      <c r="G19" s="57"/>
      <c r="H19" s="57"/>
      <c r="I19" s="57"/>
      <c r="J19" s="51">
        <f>D19+E19+F19+G19+H19+I19</f>
        <v>0</v>
      </c>
      <c r="K19" s="23">
        <f>C19+J19</f>
        <v>0</v>
      </c>
    </row>
    <row r="20" spans="1:11" s="13" customFormat="1" ht="12" customHeight="1">
      <c r="A20" s="70" t="s">
        <v>82</v>
      </c>
      <c r="B20" s="118" t="s">
        <v>263</v>
      </c>
      <c r="C20" s="39">
        <f>[1]KV_1.1.sz.mell.!C19</f>
        <v>0</v>
      </c>
      <c r="D20" s="40"/>
      <c r="E20" s="57"/>
      <c r="F20" s="57"/>
      <c r="G20" s="57"/>
      <c r="H20" s="57"/>
      <c r="I20" s="57"/>
      <c r="J20" s="51">
        <f>D20+E20+F20+G20+H20+I20</f>
        <v>0</v>
      </c>
      <c r="K20" s="23">
        <f>C20+J20</f>
        <v>0</v>
      </c>
    </row>
    <row r="21" spans="1:11" s="13" customFormat="1" ht="12" customHeight="1">
      <c r="A21" s="70" t="s">
        <v>80</v>
      </c>
      <c r="B21" s="118" t="s">
        <v>262</v>
      </c>
      <c r="C21" s="39">
        <f>[1]KV_1.1.sz.mell.!C20</f>
        <v>0</v>
      </c>
      <c r="D21" s="40"/>
      <c r="E21" s="57"/>
      <c r="F21" s="57"/>
      <c r="G21" s="57"/>
      <c r="H21" s="57"/>
      <c r="I21" s="57"/>
      <c r="J21" s="51">
        <f>D21+E21+F21+G21+H21+I21</f>
        <v>0</v>
      </c>
      <c r="K21" s="23">
        <f>C21+J21</f>
        <v>0</v>
      </c>
    </row>
    <row r="22" spans="1:11" s="13" customFormat="1" ht="12" customHeight="1">
      <c r="A22" s="70" t="s">
        <v>78</v>
      </c>
      <c r="B22" s="118" t="s">
        <v>261</v>
      </c>
      <c r="C22" s="39">
        <f>[1]KV_1.1.sz.mell.!C21</f>
        <v>0</v>
      </c>
      <c r="D22" s="40"/>
      <c r="E22" s="57"/>
      <c r="F22" s="57"/>
      <c r="G22" s="57"/>
      <c r="H22" s="57"/>
      <c r="I22" s="57"/>
      <c r="J22" s="51">
        <f>D22+E22+F22+G22+H22+I22</f>
        <v>0</v>
      </c>
      <c r="K22" s="23">
        <f>C22+J22</f>
        <v>0</v>
      </c>
    </row>
    <row r="23" spans="1:11" s="13" customFormat="1" ht="12" customHeight="1">
      <c r="A23" s="70" t="s">
        <v>76</v>
      </c>
      <c r="B23" s="118" t="s">
        <v>260</v>
      </c>
      <c r="C23" s="39">
        <f>[1]KV_1.1.sz.mell.!C22</f>
        <v>45142183</v>
      </c>
      <c r="D23" s="40">
        <v>170647204</v>
      </c>
      <c r="E23" s="57"/>
      <c r="F23" s="57"/>
      <c r="G23" s="57"/>
      <c r="H23" s="57"/>
      <c r="I23" s="57"/>
      <c r="J23" s="51">
        <f>D23+E23+F23+G23+H23+I23</f>
        <v>170647204</v>
      </c>
      <c r="K23" s="23">
        <f>C23+J23</f>
        <v>215789387</v>
      </c>
    </row>
    <row r="24" spans="1:11" s="13" customFormat="1" ht="12" customHeight="1" thickBot="1">
      <c r="A24" s="73" t="s">
        <v>74</v>
      </c>
      <c r="B24" s="56" t="s">
        <v>259</v>
      </c>
      <c r="C24" s="32">
        <f>[1]KV_1.1.sz.mell.!C23</f>
        <v>0</v>
      </c>
      <c r="D24" s="33"/>
      <c r="E24" s="131"/>
      <c r="F24" s="131"/>
      <c r="G24" s="131"/>
      <c r="H24" s="131"/>
      <c r="I24" s="131"/>
      <c r="J24" s="51">
        <f>D24+E24+F24+G24+H24+I24</f>
        <v>0</v>
      </c>
      <c r="K24" s="23">
        <f>C24+J24</f>
        <v>0</v>
      </c>
    </row>
    <row r="25" spans="1:11" s="13" customFormat="1" ht="24" customHeight="1" thickBot="1">
      <c r="A25" s="7" t="s">
        <v>58</v>
      </c>
      <c r="B25" s="128" t="s">
        <v>258</v>
      </c>
      <c r="C25" s="5">
        <f>[1]KV_1.1.sz.mell.!C24</f>
        <v>44990771</v>
      </c>
      <c r="D25" s="5">
        <f>+D26+D27+D28+D29+D30</f>
        <v>10026925</v>
      </c>
      <c r="E25" s="5">
        <f>+E26+E27+E28+E29+E30</f>
        <v>0</v>
      </c>
      <c r="F25" s="5">
        <f>+F26+F27+F28+F29+F30</f>
        <v>0</v>
      </c>
      <c r="G25" s="5">
        <f>+G26+G27+G28+G29+G30</f>
        <v>0</v>
      </c>
      <c r="H25" s="5">
        <f>+H26+H27+H28+H29+H30</f>
        <v>0</v>
      </c>
      <c r="I25" s="5">
        <f>+I26+I27+I28+I29+I30</f>
        <v>0</v>
      </c>
      <c r="J25" s="5">
        <f>+J26+J27+J28+J29+J30</f>
        <v>10026925</v>
      </c>
      <c r="K25" s="4">
        <f>+K26+K27+K28+K29+K30</f>
        <v>55017696</v>
      </c>
    </row>
    <row r="26" spans="1:11" s="13" customFormat="1" ht="12" customHeight="1">
      <c r="A26" s="37" t="s">
        <v>257</v>
      </c>
      <c r="B26" s="120" t="s">
        <v>256</v>
      </c>
      <c r="C26" s="51">
        <f>[1]KV_1.1.sz.mell.!C25</f>
        <v>0</v>
      </c>
      <c r="D26" s="57"/>
      <c r="E26" s="57"/>
      <c r="F26" s="57"/>
      <c r="G26" s="57"/>
      <c r="H26" s="57"/>
      <c r="I26" s="57"/>
      <c r="J26" s="51">
        <f>D26+E26+F26+G26+H26+I26</f>
        <v>0</v>
      </c>
      <c r="K26" s="23">
        <f>C26+J26</f>
        <v>0</v>
      </c>
    </row>
    <row r="27" spans="1:11" s="13" customFormat="1" ht="12" customHeight="1">
      <c r="A27" s="70" t="s">
        <v>255</v>
      </c>
      <c r="B27" s="118" t="s">
        <v>254</v>
      </c>
      <c r="C27" s="39">
        <f>[1]KV_1.1.sz.mell.!C26</f>
        <v>0</v>
      </c>
      <c r="D27" s="40"/>
      <c r="E27" s="57"/>
      <c r="F27" s="57"/>
      <c r="G27" s="57"/>
      <c r="H27" s="57"/>
      <c r="I27" s="57"/>
      <c r="J27" s="51">
        <f>D27+E27+F27+G27+H27+I27</f>
        <v>0</v>
      </c>
      <c r="K27" s="23">
        <f>C27+J27</f>
        <v>0</v>
      </c>
    </row>
    <row r="28" spans="1:11" s="13" customFormat="1" ht="12" customHeight="1">
      <c r="A28" s="70" t="s">
        <v>253</v>
      </c>
      <c r="B28" s="118" t="s">
        <v>252</v>
      </c>
      <c r="C28" s="39">
        <f>[1]KV_1.1.sz.mell.!C27</f>
        <v>0</v>
      </c>
      <c r="D28" s="40"/>
      <c r="E28" s="57"/>
      <c r="F28" s="57"/>
      <c r="G28" s="57"/>
      <c r="H28" s="57"/>
      <c r="I28" s="57"/>
      <c r="J28" s="51">
        <f>D28+E28+F28+G28+H28+I28</f>
        <v>0</v>
      </c>
      <c r="K28" s="23">
        <f>C28+J28</f>
        <v>0</v>
      </c>
    </row>
    <row r="29" spans="1:11" s="13" customFormat="1" ht="12" customHeight="1">
      <c r="A29" s="70" t="s">
        <v>251</v>
      </c>
      <c r="B29" s="118" t="s">
        <v>250</v>
      </c>
      <c r="C29" s="39">
        <f>[1]KV_1.1.sz.mell.!C28</f>
        <v>0</v>
      </c>
      <c r="D29" s="40"/>
      <c r="E29" s="57"/>
      <c r="F29" s="57"/>
      <c r="G29" s="57"/>
      <c r="H29" s="57"/>
      <c r="I29" s="57"/>
      <c r="J29" s="51">
        <f>D29+E29+F29+G29+H29+I29</f>
        <v>0</v>
      </c>
      <c r="K29" s="23">
        <f>C29+J29</f>
        <v>0</v>
      </c>
    </row>
    <row r="30" spans="1:11" s="13" customFormat="1" ht="12" customHeight="1">
      <c r="A30" s="70" t="s">
        <v>249</v>
      </c>
      <c r="B30" s="118" t="s">
        <v>248</v>
      </c>
      <c r="C30" s="39">
        <f>[1]KV_1.1.sz.mell.!C29</f>
        <v>44990771</v>
      </c>
      <c r="D30" s="40">
        <v>10026925</v>
      </c>
      <c r="E30" s="57"/>
      <c r="F30" s="57"/>
      <c r="G30" s="57"/>
      <c r="H30" s="57"/>
      <c r="I30" s="57"/>
      <c r="J30" s="51">
        <f>D30+E30+F30+G30+H30+I30</f>
        <v>10026925</v>
      </c>
      <c r="K30" s="23">
        <f>C30+J30</f>
        <v>55017696</v>
      </c>
    </row>
    <row r="31" spans="1:11" s="13" customFormat="1" ht="12" customHeight="1" thickBot="1">
      <c r="A31" s="73" t="s">
        <v>247</v>
      </c>
      <c r="B31" s="141" t="s">
        <v>246</v>
      </c>
      <c r="C31" s="32">
        <f>[1]KV_1.1.sz.mell.!C30</f>
        <v>0</v>
      </c>
      <c r="D31" s="33"/>
      <c r="E31" s="131"/>
      <c r="F31" s="131"/>
      <c r="G31" s="131"/>
      <c r="H31" s="131"/>
      <c r="I31" s="131"/>
      <c r="J31" s="130">
        <f>D31+E31+F31+G31+H31+I31</f>
        <v>0</v>
      </c>
      <c r="K31" s="23">
        <f>C31+J31</f>
        <v>0</v>
      </c>
    </row>
    <row r="32" spans="1:11" s="13" customFormat="1" ht="12" customHeight="1" thickBot="1">
      <c r="A32" s="7" t="s">
        <v>245</v>
      </c>
      <c r="B32" s="128" t="s">
        <v>244</v>
      </c>
      <c r="C32" s="46">
        <f>[1]KV_1.1.sz.mell.!C31</f>
        <v>47760000</v>
      </c>
      <c r="D32" s="46">
        <f>+D33+D34+D35+D36+D37+D38+D39</f>
        <v>0</v>
      </c>
      <c r="E32" s="46">
        <f>+E33+E34+E35+E36+E37+E38+E39</f>
        <v>0</v>
      </c>
      <c r="F32" s="46">
        <f>+F33+F34+F35+F36+F37+F38+F39</f>
        <v>0</v>
      </c>
      <c r="G32" s="46">
        <f>+G33+G34+G35+G36+G37+G38+G39</f>
        <v>0</v>
      </c>
      <c r="H32" s="46">
        <f>+H33+H34+H35+H36+H37+H38+H39</f>
        <v>0</v>
      </c>
      <c r="I32" s="46">
        <f>+I33+I34+I35+I36+I37+I38+I39</f>
        <v>0</v>
      </c>
      <c r="J32" s="46">
        <f>+J33+J34+J35+J36+J37+J38+J39</f>
        <v>0</v>
      </c>
      <c r="K32" s="45">
        <f>+K33+K34+K35+K36+K37+K38+K39</f>
        <v>47760000</v>
      </c>
    </row>
    <row r="33" spans="1:11" s="13" customFormat="1" ht="12" customHeight="1">
      <c r="A33" s="37" t="s">
        <v>54</v>
      </c>
      <c r="B33" s="120" t="s">
        <v>243</v>
      </c>
      <c r="C33" s="51">
        <f>[1]KV_1.1.sz.mell.!C32</f>
        <v>0</v>
      </c>
      <c r="D33" s="51"/>
      <c r="E33" s="51"/>
      <c r="F33" s="51"/>
      <c r="G33" s="51"/>
      <c r="H33" s="51"/>
      <c r="I33" s="51"/>
      <c r="J33" s="51">
        <f>D33+E33+F33+G33+H33+I33</f>
        <v>0</v>
      </c>
      <c r="K33" s="23">
        <f>C33+J33</f>
        <v>0</v>
      </c>
    </row>
    <row r="34" spans="1:11" s="13" customFormat="1" ht="12" customHeight="1">
      <c r="A34" s="70" t="s">
        <v>52</v>
      </c>
      <c r="B34" s="118" t="s">
        <v>242</v>
      </c>
      <c r="C34" s="39">
        <f>[1]KV_1.1.sz.mell.!C33</f>
        <v>0</v>
      </c>
      <c r="D34" s="40"/>
      <c r="E34" s="57"/>
      <c r="F34" s="57"/>
      <c r="G34" s="57"/>
      <c r="H34" s="57"/>
      <c r="I34" s="57"/>
      <c r="J34" s="51">
        <f>D34+E34+F34+G34+H34+I34</f>
        <v>0</v>
      </c>
      <c r="K34" s="23">
        <f>C34+J34</f>
        <v>0</v>
      </c>
    </row>
    <row r="35" spans="1:11" s="13" customFormat="1" ht="12" customHeight="1">
      <c r="A35" s="70" t="s">
        <v>50</v>
      </c>
      <c r="B35" s="118" t="s">
        <v>241</v>
      </c>
      <c r="C35" s="39">
        <f>[1]KV_1.1.sz.mell.!C34</f>
        <v>26200000</v>
      </c>
      <c r="D35" s="40"/>
      <c r="E35" s="57"/>
      <c r="F35" s="57"/>
      <c r="G35" s="57"/>
      <c r="H35" s="57"/>
      <c r="I35" s="57"/>
      <c r="J35" s="51">
        <f>D35+E35+F35+G35+H35+I35</f>
        <v>0</v>
      </c>
      <c r="K35" s="23">
        <f>C35+J35</f>
        <v>26200000</v>
      </c>
    </row>
    <row r="36" spans="1:11" s="13" customFormat="1" ht="12" customHeight="1">
      <c r="A36" s="70" t="s">
        <v>240</v>
      </c>
      <c r="B36" s="118" t="s">
        <v>239</v>
      </c>
      <c r="C36" s="39">
        <f>[1]KV_1.1.sz.mell.!C35</f>
        <v>2240000</v>
      </c>
      <c r="D36" s="40"/>
      <c r="E36" s="57"/>
      <c r="F36" s="57"/>
      <c r="G36" s="57"/>
      <c r="H36" s="57"/>
      <c r="I36" s="57"/>
      <c r="J36" s="51">
        <f>D36+E36+F36+G36+H36+I36</f>
        <v>0</v>
      </c>
      <c r="K36" s="23">
        <f>C36+J36</f>
        <v>2240000</v>
      </c>
    </row>
    <row r="37" spans="1:11" s="13" customFormat="1" ht="12" customHeight="1">
      <c r="A37" s="70" t="s">
        <v>238</v>
      </c>
      <c r="B37" s="118" t="s">
        <v>237</v>
      </c>
      <c r="C37" s="39">
        <f>[1]KV_1.1.sz.mell.!C36</f>
        <v>8020000</v>
      </c>
      <c r="D37" s="40"/>
      <c r="E37" s="57"/>
      <c r="F37" s="57"/>
      <c r="G37" s="57"/>
      <c r="H37" s="57"/>
      <c r="I37" s="57"/>
      <c r="J37" s="51">
        <f>D37+E37+F37+G37+H37+I37</f>
        <v>0</v>
      </c>
      <c r="K37" s="23">
        <f>C37+J37</f>
        <v>8020000</v>
      </c>
    </row>
    <row r="38" spans="1:11" s="13" customFormat="1" ht="12" customHeight="1">
      <c r="A38" s="70" t="s">
        <v>236</v>
      </c>
      <c r="B38" s="118" t="s">
        <v>235</v>
      </c>
      <c r="C38" s="39">
        <f>[1]KV_1.1.sz.mell.!C37</f>
        <v>9700000</v>
      </c>
      <c r="D38" s="40"/>
      <c r="E38" s="57"/>
      <c r="F38" s="57"/>
      <c r="G38" s="57"/>
      <c r="H38" s="57"/>
      <c r="I38" s="57"/>
      <c r="J38" s="51">
        <f>D38+E38+F38+G38+H38+I38</f>
        <v>0</v>
      </c>
      <c r="K38" s="23">
        <f>C38+J38</f>
        <v>9700000</v>
      </c>
    </row>
    <row r="39" spans="1:11" s="13" customFormat="1" ht="12" customHeight="1" thickBot="1">
      <c r="A39" s="73" t="s">
        <v>234</v>
      </c>
      <c r="B39" s="141" t="s">
        <v>233</v>
      </c>
      <c r="C39" s="32">
        <f>[1]KV_1.1.sz.mell.!C38</f>
        <v>1600000</v>
      </c>
      <c r="D39" s="33"/>
      <c r="E39" s="131"/>
      <c r="F39" s="131"/>
      <c r="G39" s="131"/>
      <c r="H39" s="131"/>
      <c r="I39" s="131"/>
      <c r="J39" s="130">
        <f>D39+E39+F39+G39+H39+I39</f>
        <v>0</v>
      </c>
      <c r="K39" s="23">
        <f>C39+J39</f>
        <v>1600000</v>
      </c>
    </row>
    <row r="40" spans="1:11" s="13" customFormat="1" ht="12" customHeight="1" thickBot="1">
      <c r="A40" s="7" t="s">
        <v>48</v>
      </c>
      <c r="B40" s="128" t="s">
        <v>232</v>
      </c>
      <c r="C40" s="5">
        <f>[1]KV_1.1.sz.mell.!C39</f>
        <v>53631623</v>
      </c>
      <c r="D40" s="5">
        <f>SUM(D41:D51)</f>
        <v>2500000</v>
      </c>
      <c r="E40" s="5">
        <f>SUM(E41:E51)</f>
        <v>0</v>
      </c>
      <c r="F40" s="5">
        <f>SUM(F41:F51)</f>
        <v>0</v>
      </c>
      <c r="G40" s="5">
        <f>SUM(G41:G51)</f>
        <v>0</v>
      </c>
      <c r="H40" s="5">
        <f>SUM(H41:H51)</f>
        <v>0</v>
      </c>
      <c r="I40" s="5">
        <f>SUM(I41:I51)</f>
        <v>0</v>
      </c>
      <c r="J40" s="5">
        <f>SUM(J41:J51)</f>
        <v>2500000</v>
      </c>
      <c r="K40" s="4">
        <f>SUM(K41:K51)</f>
        <v>56131623</v>
      </c>
    </row>
    <row r="41" spans="1:11" s="13" customFormat="1" ht="12" customHeight="1">
      <c r="A41" s="37" t="s">
        <v>46</v>
      </c>
      <c r="B41" s="120" t="s">
        <v>231</v>
      </c>
      <c r="C41" s="51">
        <f>[1]KV_1.1.sz.mell.!C40</f>
        <v>1500000</v>
      </c>
      <c r="D41" s="57">
        <v>2500000</v>
      </c>
      <c r="E41" s="57"/>
      <c r="F41" s="57"/>
      <c r="G41" s="57"/>
      <c r="H41" s="57"/>
      <c r="I41" s="57"/>
      <c r="J41" s="51">
        <f>D41+E41+F41+G41+H41+I41</f>
        <v>2500000</v>
      </c>
      <c r="K41" s="23">
        <f>C41+J41</f>
        <v>4000000</v>
      </c>
    </row>
    <row r="42" spans="1:11" s="13" customFormat="1" ht="12" customHeight="1">
      <c r="A42" s="70" t="s">
        <v>44</v>
      </c>
      <c r="B42" s="118" t="s">
        <v>230</v>
      </c>
      <c r="C42" s="39">
        <f>[1]KV_1.1.sz.mell.!C41</f>
        <v>31919388</v>
      </c>
      <c r="D42" s="40"/>
      <c r="E42" s="57"/>
      <c r="F42" s="57"/>
      <c r="G42" s="57"/>
      <c r="H42" s="57"/>
      <c r="I42" s="57"/>
      <c r="J42" s="51">
        <f>D42+E42+F42+G42+H42+I42</f>
        <v>0</v>
      </c>
      <c r="K42" s="23">
        <f>C42+J42</f>
        <v>31919388</v>
      </c>
    </row>
    <row r="43" spans="1:11" s="13" customFormat="1" ht="12" customHeight="1">
      <c r="A43" s="70" t="s">
        <v>42</v>
      </c>
      <c r="B43" s="118" t="s">
        <v>229</v>
      </c>
      <c r="C43" s="39">
        <f>[1]KV_1.1.sz.mell.!C42</f>
        <v>5300000</v>
      </c>
      <c r="D43" s="40"/>
      <c r="E43" s="57"/>
      <c r="F43" s="57"/>
      <c r="G43" s="57"/>
      <c r="H43" s="57"/>
      <c r="I43" s="57"/>
      <c r="J43" s="51">
        <f>D43+E43+F43+G43+H43+I43</f>
        <v>0</v>
      </c>
      <c r="K43" s="23">
        <f>C43+J43</f>
        <v>5300000</v>
      </c>
    </row>
    <row r="44" spans="1:11" s="13" customFormat="1" ht="12" customHeight="1">
      <c r="A44" s="70" t="s">
        <v>40</v>
      </c>
      <c r="B44" s="118" t="s">
        <v>228</v>
      </c>
      <c r="C44" s="39">
        <f>[1]KV_1.1.sz.mell.!C43</f>
        <v>0</v>
      </c>
      <c r="D44" s="40"/>
      <c r="E44" s="57"/>
      <c r="F44" s="57"/>
      <c r="G44" s="57"/>
      <c r="H44" s="57"/>
      <c r="I44" s="57"/>
      <c r="J44" s="51">
        <f>D44+E44+F44+G44+H44+I44</f>
        <v>0</v>
      </c>
      <c r="K44" s="23">
        <f>C44+J44</f>
        <v>0</v>
      </c>
    </row>
    <row r="45" spans="1:11" s="13" customFormat="1" ht="12" customHeight="1">
      <c r="A45" s="70" t="s">
        <v>38</v>
      </c>
      <c r="B45" s="118" t="s">
        <v>227</v>
      </c>
      <c r="C45" s="39">
        <f>[1]KV_1.1.sz.mell.!C44</f>
        <v>5200000</v>
      </c>
      <c r="D45" s="40"/>
      <c r="E45" s="57"/>
      <c r="F45" s="57"/>
      <c r="G45" s="57"/>
      <c r="H45" s="57"/>
      <c r="I45" s="57"/>
      <c r="J45" s="51">
        <f>D45+E45+F45+G45+H45+I45</f>
        <v>0</v>
      </c>
      <c r="K45" s="23">
        <f>C45+J45</f>
        <v>5200000</v>
      </c>
    </row>
    <row r="46" spans="1:11" s="13" customFormat="1" ht="12" customHeight="1">
      <c r="A46" s="70" t="s">
        <v>36</v>
      </c>
      <c r="B46" s="118" t="s">
        <v>226</v>
      </c>
      <c r="C46" s="39">
        <f>[1]KV_1.1.sz.mell.!C45</f>
        <v>9472235</v>
      </c>
      <c r="D46" s="40"/>
      <c r="E46" s="57"/>
      <c r="F46" s="57"/>
      <c r="G46" s="57"/>
      <c r="H46" s="57"/>
      <c r="I46" s="57"/>
      <c r="J46" s="51">
        <f>D46+E46+F46+G46+H46+I46</f>
        <v>0</v>
      </c>
      <c r="K46" s="23">
        <f>C46+J46</f>
        <v>9472235</v>
      </c>
    </row>
    <row r="47" spans="1:11" s="13" customFormat="1" ht="12" customHeight="1">
      <c r="A47" s="70" t="s">
        <v>225</v>
      </c>
      <c r="B47" s="118" t="s">
        <v>224</v>
      </c>
      <c r="C47" s="39">
        <f>[1]KV_1.1.sz.mell.!C46</f>
        <v>0</v>
      </c>
      <c r="D47" s="40"/>
      <c r="E47" s="57"/>
      <c r="F47" s="57"/>
      <c r="G47" s="57"/>
      <c r="H47" s="57"/>
      <c r="I47" s="57"/>
      <c r="J47" s="51">
        <f>D47+E47+F47+G47+H47+I47</f>
        <v>0</v>
      </c>
      <c r="K47" s="23">
        <f>C47+J47</f>
        <v>0</v>
      </c>
    </row>
    <row r="48" spans="1:11" s="13" customFormat="1" ht="12" customHeight="1">
      <c r="A48" s="70" t="s">
        <v>223</v>
      </c>
      <c r="B48" s="118" t="s">
        <v>222</v>
      </c>
      <c r="C48" s="39">
        <f>[1]KV_1.1.sz.mell.!C47</f>
        <v>40000</v>
      </c>
      <c r="D48" s="40"/>
      <c r="E48" s="57"/>
      <c r="F48" s="57"/>
      <c r="G48" s="57"/>
      <c r="H48" s="57"/>
      <c r="I48" s="57"/>
      <c r="J48" s="51">
        <f>D48+E48+F48+G48+H48+I48</f>
        <v>0</v>
      </c>
      <c r="K48" s="23">
        <f>C48+J48</f>
        <v>40000</v>
      </c>
    </row>
    <row r="49" spans="1:11" s="13" customFormat="1" ht="12" customHeight="1">
      <c r="A49" s="70" t="s">
        <v>221</v>
      </c>
      <c r="B49" s="118" t="s">
        <v>220</v>
      </c>
      <c r="C49" s="115">
        <f>[1]KV_1.1.sz.mell.!C48</f>
        <v>0</v>
      </c>
      <c r="D49" s="116"/>
      <c r="E49" s="139"/>
      <c r="F49" s="139"/>
      <c r="G49" s="139"/>
      <c r="H49" s="139"/>
      <c r="I49" s="139"/>
      <c r="J49" s="138">
        <f>D49+E49+F49+G49+H49+I49</f>
        <v>0</v>
      </c>
      <c r="K49" s="23">
        <f>C49+J49</f>
        <v>0</v>
      </c>
    </row>
    <row r="50" spans="1:11" s="13" customFormat="1" ht="12" customHeight="1">
      <c r="A50" s="73" t="s">
        <v>219</v>
      </c>
      <c r="B50" s="141" t="s">
        <v>218</v>
      </c>
      <c r="C50" s="137">
        <f>[1]KV_1.1.sz.mell.!C49</f>
        <v>0</v>
      </c>
      <c r="D50" s="136"/>
      <c r="E50" s="135"/>
      <c r="F50" s="135"/>
      <c r="G50" s="135"/>
      <c r="H50" s="135"/>
      <c r="I50" s="135"/>
      <c r="J50" s="134">
        <f>D50+E50+F50+G50+H50+I50</f>
        <v>0</v>
      </c>
      <c r="K50" s="23">
        <f>C50+J50</f>
        <v>0</v>
      </c>
    </row>
    <row r="51" spans="1:11" s="13" customFormat="1" ht="12" customHeight="1" thickBot="1">
      <c r="A51" s="69" t="s">
        <v>217</v>
      </c>
      <c r="B51" s="140" t="s">
        <v>216</v>
      </c>
      <c r="C51" s="125">
        <f>[1]KV_1.1.sz.mell.!C50</f>
        <v>200000</v>
      </c>
      <c r="D51" s="126"/>
      <c r="E51" s="126"/>
      <c r="F51" s="126"/>
      <c r="G51" s="126"/>
      <c r="H51" s="126"/>
      <c r="I51" s="126"/>
      <c r="J51" s="125">
        <f>D51+E51+F51+G51+H51+I51</f>
        <v>0</v>
      </c>
      <c r="K51" s="65">
        <f>C51+J51</f>
        <v>200000</v>
      </c>
    </row>
    <row r="52" spans="1:11" s="13" customFormat="1" ht="12" customHeight="1" thickBot="1">
      <c r="A52" s="7" t="s">
        <v>34</v>
      </c>
      <c r="B52" s="128" t="s">
        <v>215</v>
      </c>
      <c r="C52" s="5">
        <f>[1]KV_1.1.sz.mell.!C51</f>
        <v>0</v>
      </c>
      <c r="D52" s="5">
        <f>SUM(D53:D57)</f>
        <v>0</v>
      </c>
      <c r="E52" s="5">
        <f>SUM(E53:E57)</f>
        <v>0</v>
      </c>
      <c r="F52" s="5">
        <f>SUM(F53:F57)</f>
        <v>0</v>
      </c>
      <c r="G52" s="5">
        <f>SUM(G53:G57)</f>
        <v>0</v>
      </c>
      <c r="H52" s="5">
        <f>SUM(H53:H57)</f>
        <v>0</v>
      </c>
      <c r="I52" s="5">
        <f>SUM(I53:I57)</f>
        <v>0</v>
      </c>
      <c r="J52" s="5">
        <f>SUM(J53:J57)</f>
        <v>0</v>
      </c>
      <c r="K52" s="4">
        <f>SUM(K53:K57)</f>
        <v>0</v>
      </c>
    </row>
    <row r="53" spans="1:11" s="13" customFormat="1" ht="12" customHeight="1">
      <c r="A53" s="37" t="s">
        <v>32</v>
      </c>
      <c r="B53" s="120" t="s">
        <v>214</v>
      </c>
      <c r="C53" s="138">
        <f>[1]KV_1.1.sz.mell.!C52</f>
        <v>0</v>
      </c>
      <c r="D53" s="139"/>
      <c r="E53" s="139"/>
      <c r="F53" s="139"/>
      <c r="G53" s="139"/>
      <c r="H53" s="139"/>
      <c r="I53" s="139"/>
      <c r="J53" s="138">
        <f>D53+E53+F53+G53+H53+I53</f>
        <v>0</v>
      </c>
      <c r="K53" s="133">
        <f>C53+J53</f>
        <v>0</v>
      </c>
    </row>
    <row r="54" spans="1:11" s="13" customFormat="1" ht="12" customHeight="1">
      <c r="A54" s="70" t="s">
        <v>30</v>
      </c>
      <c r="B54" s="118" t="s">
        <v>213</v>
      </c>
      <c r="C54" s="115">
        <f>[1]KV_1.1.sz.mell.!C53</f>
        <v>0</v>
      </c>
      <c r="D54" s="116"/>
      <c r="E54" s="139"/>
      <c r="F54" s="139"/>
      <c r="G54" s="139"/>
      <c r="H54" s="139"/>
      <c r="I54" s="139"/>
      <c r="J54" s="138">
        <f>D54+E54+F54+G54+H54+I54</f>
        <v>0</v>
      </c>
      <c r="K54" s="133">
        <f>C54+J54</f>
        <v>0</v>
      </c>
    </row>
    <row r="55" spans="1:11" s="13" customFormat="1" ht="12" customHeight="1">
      <c r="A55" s="70" t="s">
        <v>28</v>
      </c>
      <c r="B55" s="118" t="s">
        <v>212</v>
      </c>
      <c r="C55" s="115">
        <f>[1]KV_1.1.sz.mell.!C54</f>
        <v>0</v>
      </c>
      <c r="D55" s="116"/>
      <c r="E55" s="139"/>
      <c r="F55" s="139"/>
      <c r="G55" s="139"/>
      <c r="H55" s="139"/>
      <c r="I55" s="139"/>
      <c r="J55" s="138">
        <f>D55+E55+F55+G55+H55+I55</f>
        <v>0</v>
      </c>
      <c r="K55" s="133">
        <f>C55+J55</f>
        <v>0</v>
      </c>
    </row>
    <row r="56" spans="1:11" s="13" customFormat="1" ht="12" customHeight="1">
      <c r="A56" s="70" t="s">
        <v>26</v>
      </c>
      <c r="B56" s="118" t="s">
        <v>211</v>
      </c>
      <c r="C56" s="115">
        <f>[1]KV_1.1.sz.mell.!C55</f>
        <v>0</v>
      </c>
      <c r="D56" s="116"/>
      <c r="E56" s="139"/>
      <c r="F56" s="139"/>
      <c r="G56" s="139"/>
      <c r="H56" s="139"/>
      <c r="I56" s="139"/>
      <c r="J56" s="138">
        <f>D56+E56+F56+G56+H56+I56</f>
        <v>0</v>
      </c>
      <c r="K56" s="133">
        <f>C56+J56</f>
        <v>0</v>
      </c>
    </row>
    <row r="57" spans="1:11" s="13" customFormat="1" ht="12" customHeight="1" thickBot="1">
      <c r="A57" s="73" t="s">
        <v>210</v>
      </c>
      <c r="B57" s="56" t="s">
        <v>209</v>
      </c>
      <c r="C57" s="137">
        <f>[1]KV_1.1.sz.mell.!C56</f>
        <v>0</v>
      </c>
      <c r="D57" s="136"/>
      <c r="E57" s="135"/>
      <c r="F57" s="135"/>
      <c r="G57" s="135"/>
      <c r="H57" s="135"/>
      <c r="I57" s="135"/>
      <c r="J57" s="134">
        <f>D57+E57+F57+G57+H57+I57</f>
        <v>0</v>
      </c>
      <c r="K57" s="133">
        <f>C57+J57</f>
        <v>0</v>
      </c>
    </row>
    <row r="58" spans="1:11" s="13" customFormat="1" ht="12" customHeight="1" thickBot="1">
      <c r="A58" s="7" t="s">
        <v>208</v>
      </c>
      <c r="B58" s="128" t="s">
        <v>207</v>
      </c>
      <c r="C58" s="5">
        <f>[1]KV_1.1.sz.mell.!C57</f>
        <v>0</v>
      </c>
      <c r="D58" s="5">
        <f>SUM(D59:D61)</f>
        <v>0</v>
      </c>
      <c r="E58" s="5">
        <f>SUM(E59:E61)</f>
        <v>0</v>
      </c>
      <c r="F58" s="5">
        <f>SUM(F59:F61)</f>
        <v>0</v>
      </c>
      <c r="G58" s="5">
        <f>SUM(G59:G61)</f>
        <v>0</v>
      </c>
      <c r="H58" s="5">
        <f>SUM(H59:H61)</f>
        <v>0</v>
      </c>
      <c r="I58" s="5">
        <f>SUM(I59:I61)</f>
        <v>0</v>
      </c>
      <c r="J58" s="5">
        <f>SUM(J59:J61)</f>
        <v>0</v>
      </c>
      <c r="K58" s="4">
        <f>SUM(K59:K61)</f>
        <v>0</v>
      </c>
    </row>
    <row r="59" spans="1:11" s="13" customFormat="1" ht="12" customHeight="1">
      <c r="A59" s="37" t="s">
        <v>22</v>
      </c>
      <c r="B59" s="120" t="s">
        <v>206</v>
      </c>
      <c r="C59" s="51">
        <f>[1]KV_1.1.sz.mell.!C58</f>
        <v>0</v>
      </c>
      <c r="D59" s="57"/>
      <c r="E59" s="57"/>
      <c r="F59" s="57"/>
      <c r="G59" s="57"/>
      <c r="H59" s="57"/>
      <c r="I59" s="57"/>
      <c r="J59" s="51">
        <f>D59+E59+F59+G59+H59+I59</f>
        <v>0</v>
      </c>
      <c r="K59" s="23">
        <f>C59+J59</f>
        <v>0</v>
      </c>
    </row>
    <row r="60" spans="1:11" s="13" customFormat="1" ht="22.5">
      <c r="A60" s="70" t="s">
        <v>20</v>
      </c>
      <c r="B60" s="132" t="s">
        <v>205</v>
      </c>
      <c r="C60" s="39">
        <f>[1]KV_1.1.sz.mell.!C59</f>
        <v>0</v>
      </c>
      <c r="D60" s="40"/>
      <c r="E60" s="57"/>
      <c r="F60" s="57"/>
      <c r="G60" s="57"/>
      <c r="H60" s="57"/>
      <c r="I60" s="57"/>
      <c r="J60" s="51">
        <f>D60+E60+F60+G60+H60+I60</f>
        <v>0</v>
      </c>
      <c r="K60" s="23">
        <f>C60+J60</f>
        <v>0</v>
      </c>
    </row>
    <row r="61" spans="1:11" s="13" customFormat="1" ht="12" customHeight="1">
      <c r="A61" s="70" t="s">
        <v>18</v>
      </c>
      <c r="B61" s="118" t="s">
        <v>204</v>
      </c>
      <c r="C61" s="39">
        <f>[1]KV_1.1.sz.mell.!C60</f>
        <v>0</v>
      </c>
      <c r="D61" s="40"/>
      <c r="E61" s="57"/>
      <c r="F61" s="57"/>
      <c r="G61" s="57"/>
      <c r="H61" s="57"/>
      <c r="I61" s="57"/>
      <c r="J61" s="51">
        <f>D61+E61+F61+G61+H61+I61</f>
        <v>0</v>
      </c>
      <c r="K61" s="23">
        <f>C61+J61</f>
        <v>0</v>
      </c>
    </row>
    <row r="62" spans="1:11" s="13" customFormat="1" ht="12" customHeight="1" thickBot="1">
      <c r="A62" s="73" t="s">
        <v>16</v>
      </c>
      <c r="B62" s="56" t="s">
        <v>203</v>
      </c>
      <c r="C62" s="32">
        <f>[1]KV_1.1.sz.mell.!C61</f>
        <v>0</v>
      </c>
      <c r="D62" s="33"/>
      <c r="E62" s="131"/>
      <c r="F62" s="131"/>
      <c r="G62" s="131"/>
      <c r="H62" s="131"/>
      <c r="I62" s="131"/>
      <c r="J62" s="130">
        <f>D62+E62+F62+G62+H62+I62</f>
        <v>0</v>
      </c>
      <c r="K62" s="23">
        <f>C62+J62</f>
        <v>0</v>
      </c>
    </row>
    <row r="63" spans="1:11" s="13" customFormat="1" ht="12" customHeight="1" thickBot="1">
      <c r="A63" s="7" t="s">
        <v>12</v>
      </c>
      <c r="B63" s="112" t="s">
        <v>202</v>
      </c>
      <c r="C63" s="5">
        <f>[1]KV_1.1.sz.mell.!C62</f>
        <v>0</v>
      </c>
      <c r="D63" s="5">
        <f>SUM(D64:D66)</f>
        <v>0</v>
      </c>
      <c r="E63" s="5">
        <f>SUM(E64:E66)</f>
        <v>0</v>
      </c>
      <c r="F63" s="5">
        <f>SUM(F64:F66)</f>
        <v>0</v>
      </c>
      <c r="G63" s="5">
        <f>SUM(G64:G66)</f>
        <v>0</v>
      </c>
      <c r="H63" s="5">
        <f>SUM(H64:H66)</f>
        <v>0</v>
      </c>
      <c r="I63" s="5">
        <f>SUM(I64:I66)</f>
        <v>0</v>
      </c>
      <c r="J63" s="5">
        <f>SUM(J64:J66)</f>
        <v>0</v>
      </c>
      <c r="K63" s="4">
        <f>SUM(K64:K66)</f>
        <v>0</v>
      </c>
    </row>
    <row r="64" spans="1:11" s="13" customFormat="1" ht="12" customHeight="1">
      <c r="A64" s="37" t="s">
        <v>201</v>
      </c>
      <c r="B64" s="120" t="s">
        <v>200</v>
      </c>
      <c r="C64" s="115">
        <f>[1]KV_1.1.sz.mell.!C63</f>
        <v>0</v>
      </c>
      <c r="D64" s="116"/>
      <c r="E64" s="116"/>
      <c r="F64" s="116"/>
      <c r="G64" s="116"/>
      <c r="H64" s="116"/>
      <c r="I64" s="116"/>
      <c r="J64" s="115">
        <f>D64+E64+F64+G64+H64+I64</f>
        <v>0</v>
      </c>
      <c r="K64" s="114">
        <f>C64+J64</f>
        <v>0</v>
      </c>
    </row>
    <row r="65" spans="1:11" s="13" customFormat="1" ht="12" customHeight="1">
      <c r="A65" s="70" t="s">
        <v>199</v>
      </c>
      <c r="B65" s="118" t="s">
        <v>198</v>
      </c>
      <c r="C65" s="115">
        <f>[1]KV_1.1.sz.mell.!C64</f>
        <v>0</v>
      </c>
      <c r="D65" s="116"/>
      <c r="E65" s="116"/>
      <c r="F65" s="116"/>
      <c r="G65" s="116"/>
      <c r="H65" s="116"/>
      <c r="I65" s="116"/>
      <c r="J65" s="115">
        <f>D65+E65+F65+G65+H65+I65</f>
        <v>0</v>
      </c>
      <c r="K65" s="114">
        <f>C65+J65</f>
        <v>0</v>
      </c>
    </row>
    <row r="66" spans="1:11" s="13" customFormat="1" ht="12" customHeight="1">
      <c r="A66" s="70" t="s">
        <v>197</v>
      </c>
      <c r="B66" s="118" t="s">
        <v>196</v>
      </c>
      <c r="C66" s="115">
        <f>[1]KV_1.1.sz.mell.!C65</f>
        <v>0</v>
      </c>
      <c r="D66" s="116"/>
      <c r="E66" s="116"/>
      <c r="F66" s="116"/>
      <c r="G66" s="116"/>
      <c r="H66" s="116"/>
      <c r="I66" s="116"/>
      <c r="J66" s="115">
        <f>D66+E66+F66+G66+H66+I66</f>
        <v>0</v>
      </c>
      <c r="K66" s="114">
        <f>C66+J66</f>
        <v>0</v>
      </c>
    </row>
    <row r="67" spans="1:11" s="13" customFormat="1" ht="12" customHeight="1" thickBot="1">
      <c r="A67" s="73" t="s">
        <v>195</v>
      </c>
      <c r="B67" s="56" t="s">
        <v>194</v>
      </c>
      <c r="C67" s="115">
        <f>[1]KV_1.1.sz.mell.!C66</f>
        <v>0</v>
      </c>
      <c r="D67" s="116"/>
      <c r="E67" s="116"/>
      <c r="F67" s="116"/>
      <c r="G67" s="116"/>
      <c r="H67" s="116"/>
      <c r="I67" s="116"/>
      <c r="J67" s="115">
        <f>D67+E67+F67+G67+H67+I67</f>
        <v>0</v>
      </c>
      <c r="K67" s="114">
        <f>C67+J67</f>
        <v>0</v>
      </c>
    </row>
    <row r="68" spans="1:11" s="13" customFormat="1" ht="12" customHeight="1" thickBot="1">
      <c r="A68" s="129" t="s">
        <v>193</v>
      </c>
      <c r="B68" s="128" t="s">
        <v>192</v>
      </c>
      <c r="C68" s="46">
        <f>[1]KV_1.1.sz.mell.!C67</f>
        <v>483044640</v>
      </c>
      <c r="D68" s="46">
        <f>+D11+D18+D25+D32+D40+D52+D58+D63</f>
        <v>183174129</v>
      </c>
      <c r="E68" s="46">
        <f>+E11+E18+E25+E32+E40+E52+E58+E63</f>
        <v>0</v>
      </c>
      <c r="F68" s="46">
        <f>+F11+F18+F25+F32+F40+F52+F58+F63</f>
        <v>0</v>
      </c>
      <c r="G68" s="46">
        <f>+G11+G18+G25+G32+G40+G52+G58+G63</f>
        <v>0</v>
      </c>
      <c r="H68" s="46">
        <f>+H11+H18+H25+H32+H40+H52+H58+H63</f>
        <v>0</v>
      </c>
      <c r="I68" s="46">
        <f>+I11+I18+I25+I32+I40+I52+I58+I63</f>
        <v>0</v>
      </c>
      <c r="J68" s="46">
        <f>+J11+J18+J25+J32+J40+J52+J58+J63</f>
        <v>183174129</v>
      </c>
      <c r="K68" s="45">
        <f>+K11+K18+K25+K32+K40+K52+K58+K63</f>
        <v>666218769</v>
      </c>
    </row>
    <row r="69" spans="1:11" s="13" customFormat="1" ht="12" customHeight="1" thickBot="1">
      <c r="A69" s="113" t="s">
        <v>191</v>
      </c>
      <c r="B69" s="112" t="s">
        <v>190</v>
      </c>
      <c r="C69" s="5">
        <f>[1]KV_1.1.sz.mell.!C68</f>
        <v>0</v>
      </c>
      <c r="D69" s="5">
        <f>SUM(D70:D72)</f>
        <v>0</v>
      </c>
      <c r="E69" s="5">
        <f>SUM(E70:E72)</f>
        <v>0</v>
      </c>
      <c r="F69" s="5">
        <f>SUM(F70:F72)</f>
        <v>0</v>
      </c>
      <c r="G69" s="5">
        <f>SUM(G70:G72)</f>
        <v>0</v>
      </c>
      <c r="H69" s="5">
        <f>SUM(H70:H72)</f>
        <v>0</v>
      </c>
      <c r="I69" s="5">
        <f>SUM(I70:I72)</f>
        <v>0</v>
      </c>
      <c r="J69" s="5">
        <f>SUM(J70:J72)</f>
        <v>0</v>
      </c>
      <c r="K69" s="4">
        <f>SUM(K70:K72)</f>
        <v>0</v>
      </c>
    </row>
    <row r="70" spans="1:11" s="13" customFormat="1" ht="12" customHeight="1">
      <c r="A70" s="37" t="s">
        <v>189</v>
      </c>
      <c r="B70" s="120" t="s">
        <v>188</v>
      </c>
      <c r="C70" s="115">
        <f>[1]KV_1.1.sz.mell.!C69</f>
        <v>0</v>
      </c>
      <c r="D70" s="116"/>
      <c r="E70" s="116"/>
      <c r="F70" s="116"/>
      <c r="G70" s="116"/>
      <c r="H70" s="116"/>
      <c r="I70" s="116"/>
      <c r="J70" s="115">
        <f>D70+E70+F70+G70+H70+I70</f>
        <v>0</v>
      </c>
      <c r="K70" s="114">
        <f>C70+J70</f>
        <v>0</v>
      </c>
    </row>
    <row r="71" spans="1:11" s="13" customFormat="1" ht="12" customHeight="1">
      <c r="A71" s="70" t="s">
        <v>187</v>
      </c>
      <c r="B71" s="118" t="s">
        <v>186</v>
      </c>
      <c r="C71" s="115">
        <f>[1]KV_1.1.sz.mell.!C70</f>
        <v>0</v>
      </c>
      <c r="D71" s="116"/>
      <c r="E71" s="116"/>
      <c r="F71" s="116"/>
      <c r="G71" s="116"/>
      <c r="H71" s="116"/>
      <c r="I71" s="116"/>
      <c r="J71" s="115">
        <f>D71+E71+F71+G71+H71+I71</f>
        <v>0</v>
      </c>
      <c r="K71" s="114">
        <f>C71+J71</f>
        <v>0</v>
      </c>
    </row>
    <row r="72" spans="1:11" s="13" customFormat="1" ht="12" customHeight="1" thickBot="1">
      <c r="A72" s="69" t="s">
        <v>185</v>
      </c>
      <c r="B72" s="127" t="s">
        <v>184</v>
      </c>
      <c r="C72" s="125">
        <f>[1]KV_1.1.sz.mell.!C71</f>
        <v>0</v>
      </c>
      <c r="D72" s="126"/>
      <c r="E72" s="126"/>
      <c r="F72" s="126"/>
      <c r="G72" s="126"/>
      <c r="H72" s="126"/>
      <c r="I72" s="126"/>
      <c r="J72" s="125">
        <f>D72+E72+F72+G72+H72+I72</f>
        <v>0</v>
      </c>
      <c r="K72" s="124">
        <f>C72+J72</f>
        <v>0</v>
      </c>
    </row>
    <row r="73" spans="1:11" s="13" customFormat="1" ht="12" customHeight="1" thickBot="1">
      <c r="A73" s="113" t="s">
        <v>183</v>
      </c>
      <c r="B73" s="112" t="s">
        <v>182</v>
      </c>
      <c r="C73" s="5">
        <f>[1]KV_1.1.sz.mell.!C72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SUM(H74:H77)</f>
        <v>0</v>
      </c>
      <c r="I73" s="5">
        <f>SUM(I74:I77)</f>
        <v>0</v>
      </c>
      <c r="J73" s="5">
        <f>SUM(J74:J77)</f>
        <v>0</v>
      </c>
      <c r="K73" s="4">
        <f>SUM(K74:K77)</f>
        <v>0</v>
      </c>
    </row>
    <row r="74" spans="1:11" s="13" customFormat="1" ht="12" customHeight="1">
      <c r="A74" s="37" t="s">
        <v>181</v>
      </c>
      <c r="B74" s="123" t="s">
        <v>180</v>
      </c>
      <c r="C74" s="115">
        <f>[1]KV_1.1.sz.mell.!C73</f>
        <v>0</v>
      </c>
      <c r="D74" s="116"/>
      <c r="E74" s="116"/>
      <c r="F74" s="116"/>
      <c r="G74" s="116"/>
      <c r="H74" s="116"/>
      <c r="I74" s="116"/>
      <c r="J74" s="115">
        <f>D74+E74+F74+G74+H74+I74</f>
        <v>0</v>
      </c>
      <c r="K74" s="114">
        <f>C74+J74</f>
        <v>0</v>
      </c>
    </row>
    <row r="75" spans="1:11" s="13" customFormat="1" ht="12" customHeight="1">
      <c r="A75" s="70" t="s">
        <v>179</v>
      </c>
      <c r="B75" s="123" t="s">
        <v>178</v>
      </c>
      <c r="C75" s="115">
        <f>[1]KV_1.1.sz.mell.!C74</f>
        <v>0</v>
      </c>
      <c r="D75" s="116"/>
      <c r="E75" s="116"/>
      <c r="F75" s="116"/>
      <c r="G75" s="116"/>
      <c r="H75" s="116"/>
      <c r="I75" s="116"/>
      <c r="J75" s="115">
        <f>D75+E75+F75+G75+H75+I75</f>
        <v>0</v>
      </c>
      <c r="K75" s="114">
        <f>C75+J75</f>
        <v>0</v>
      </c>
    </row>
    <row r="76" spans="1:11" s="13" customFormat="1" ht="12" customHeight="1">
      <c r="A76" s="70" t="s">
        <v>177</v>
      </c>
      <c r="B76" s="123" t="s">
        <v>176</v>
      </c>
      <c r="C76" s="115">
        <f>[1]KV_1.1.sz.mell.!C75</f>
        <v>0</v>
      </c>
      <c r="D76" s="116"/>
      <c r="E76" s="116"/>
      <c r="F76" s="116"/>
      <c r="G76" s="116"/>
      <c r="H76" s="116"/>
      <c r="I76" s="116"/>
      <c r="J76" s="115">
        <f>D76+E76+F76+G76+H76+I76</f>
        <v>0</v>
      </c>
      <c r="K76" s="114">
        <f>C76+J76</f>
        <v>0</v>
      </c>
    </row>
    <row r="77" spans="1:11" s="13" customFormat="1" ht="12" customHeight="1" thickBot="1">
      <c r="A77" s="73" t="s">
        <v>175</v>
      </c>
      <c r="B77" s="122" t="s">
        <v>174</v>
      </c>
      <c r="C77" s="115">
        <f>[1]KV_1.1.sz.mell.!C76</f>
        <v>0</v>
      </c>
      <c r="D77" s="116"/>
      <c r="E77" s="116"/>
      <c r="F77" s="116"/>
      <c r="G77" s="116"/>
      <c r="H77" s="116"/>
      <c r="I77" s="116"/>
      <c r="J77" s="115">
        <f>D77+E77+F77+G77+H77+I77</f>
        <v>0</v>
      </c>
      <c r="K77" s="114">
        <f>C77+J77</f>
        <v>0</v>
      </c>
    </row>
    <row r="78" spans="1:11" s="13" customFormat="1" ht="12" customHeight="1" thickBot="1">
      <c r="A78" s="113" t="s">
        <v>173</v>
      </c>
      <c r="B78" s="112" t="s">
        <v>172</v>
      </c>
      <c r="C78" s="5">
        <f>[1]KV_1.1.sz.mell.!C77</f>
        <v>407151923</v>
      </c>
      <c r="D78" s="5">
        <f>SUM(D79:D80)</f>
        <v>18289045</v>
      </c>
      <c r="E78" s="5">
        <f>SUM(E79:E80)</f>
        <v>0</v>
      </c>
      <c r="F78" s="5">
        <f>SUM(F79:F80)</f>
        <v>0</v>
      </c>
      <c r="G78" s="5">
        <f>SUM(G79:G80)</f>
        <v>0</v>
      </c>
      <c r="H78" s="5">
        <f>SUM(H79:H80)</f>
        <v>0</v>
      </c>
      <c r="I78" s="5">
        <f>SUM(I79:I80)</f>
        <v>0</v>
      </c>
      <c r="J78" s="5">
        <f>SUM(J79:J80)</f>
        <v>18289045</v>
      </c>
      <c r="K78" s="4">
        <f>SUM(K79:K80)</f>
        <v>425440968</v>
      </c>
    </row>
    <row r="79" spans="1:11" s="13" customFormat="1" ht="12" customHeight="1">
      <c r="A79" s="37" t="s">
        <v>171</v>
      </c>
      <c r="B79" s="120" t="s">
        <v>170</v>
      </c>
      <c r="C79" s="115">
        <f>[1]KV_1.1.sz.mell.!C78</f>
        <v>407151923</v>
      </c>
      <c r="D79" s="116">
        <v>18289045</v>
      </c>
      <c r="E79" s="116"/>
      <c r="F79" s="116"/>
      <c r="G79" s="116"/>
      <c r="H79" s="116"/>
      <c r="I79" s="116"/>
      <c r="J79" s="115">
        <f>D79+E79+F79+G79+H79+I79</f>
        <v>18289045</v>
      </c>
      <c r="K79" s="114">
        <f>C79+J79</f>
        <v>425440968</v>
      </c>
    </row>
    <row r="80" spans="1:11" s="13" customFormat="1" ht="12" customHeight="1" thickBot="1">
      <c r="A80" s="73" t="s">
        <v>169</v>
      </c>
      <c r="B80" s="56" t="s">
        <v>168</v>
      </c>
      <c r="C80" s="115">
        <f>[1]KV_1.1.sz.mell.!C79</f>
        <v>0</v>
      </c>
      <c r="D80" s="116"/>
      <c r="E80" s="116"/>
      <c r="F80" s="116"/>
      <c r="G80" s="116"/>
      <c r="H80" s="116"/>
      <c r="I80" s="116"/>
      <c r="J80" s="115">
        <f>D80+E80+F80+G80+H80+I80</f>
        <v>0</v>
      </c>
      <c r="K80" s="114">
        <f>C80+J80</f>
        <v>0</v>
      </c>
    </row>
    <row r="81" spans="1:11" s="13" customFormat="1" ht="12" customHeight="1" thickBot="1">
      <c r="A81" s="113" t="s">
        <v>167</v>
      </c>
      <c r="B81" s="112" t="s">
        <v>166</v>
      </c>
      <c r="C81" s="5">
        <f>[1]KV_1.1.sz.mell.!C80</f>
        <v>0</v>
      </c>
      <c r="D81" s="5">
        <f>SUM(D82:D84)</f>
        <v>0</v>
      </c>
      <c r="E81" s="5">
        <f>SUM(E82:E84)</f>
        <v>0</v>
      </c>
      <c r="F81" s="5">
        <f>SUM(F82:F84)</f>
        <v>0</v>
      </c>
      <c r="G81" s="5">
        <f>SUM(G82:G84)</f>
        <v>0</v>
      </c>
      <c r="H81" s="5">
        <f>SUM(H82:H84)</f>
        <v>0</v>
      </c>
      <c r="I81" s="5">
        <f>SUM(I82:I84)</f>
        <v>0</v>
      </c>
      <c r="J81" s="5">
        <f>SUM(J82:J84)</f>
        <v>0</v>
      </c>
      <c r="K81" s="4">
        <f>SUM(K82:K84)</f>
        <v>0</v>
      </c>
    </row>
    <row r="82" spans="1:11" s="13" customFormat="1" ht="12" customHeight="1">
      <c r="A82" s="37" t="s">
        <v>165</v>
      </c>
      <c r="B82" s="120" t="s">
        <v>164</v>
      </c>
      <c r="C82" s="115">
        <f>[1]KV_1.1.sz.mell.!C81</f>
        <v>0</v>
      </c>
      <c r="D82" s="116"/>
      <c r="E82" s="116"/>
      <c r="F82" s="116"/>
      <c r="G82" s="116"/>
      <c r="H82" s="116"/>
      <c r="I82" s="116"/>
      <c r="J82" s="115">
        <f>D82+E82+F82+G82+H82+I82</f>
        <v>0</v>
      </c>
      <c r="K82" s="114">
        <f>C82+J82</f>
        <v>0</v>
      </c>
    </row>
    <row r="83" spans="1:11" s="13" customFormat="1" ht="12" customHeight="1">
      <c r="A83" s="70" t="s">
        <v>163</v>
      </c>
      <c r="B83" s="118" t="s">
        <v>162</v>
      </c>
      <c r="C83" s="115">
        <f>[1]KV_1.1.sz.mell.!C82</f>
        <v>0</v>
      </c>
      <c r="D83" s="116"/>
      <c r="E83" s="116"/>
      <c r="F83" s="116"/>
      <c r="G83" s="116"/>
      <c r="H83" s="116"/>
      <c r="I83" s="116"/>
      <c r="J83" s="115">
        <f>D83+E83+F83+G83+H83+I83</f>
        <v>0</v>
      </c>
      <c r="K83" s="114">
        <f>C83+J83</f>
        <v>0</v>
      </c>
    </row>
    <row r="84" spans="1:11" s="13" customFormat="1" ht="12" customHeight="1" thickBot="1">
      <c r="A84" s="73" t="s">
        <v>161</v>
      </c>
      <c r="B84" s="56" t="s">
        <v>160</v>
      </c>
      <c r="C84" s="115">
        <f>[1]KV_1.1.sz.mell.!C83</f>
        <v>0</v>
      </c>
      <c r="D84" s="116"/>
      <c r="E84" s="116"/>
      <c r="F84" s="116"/>
      <c r="G84" s="116"/>
      <c r="H84" s="116"/>
      <c r="I84" s="116"/>
      <c r="J84" s="115">
        <f>D84+E84+F84+G84+H84+I84</f>
        <v>0</v>
      </c>
      <c r="K84" s="114">
        <f>C84+J84</f>
        <v>0</v>
      </c>
    </row>
    <row r="85" spans="1:11" s="13" customFormat="1" ht="12" customHeight="1" thickBot="1">
      <c r="A85" s="113" t="s">
        <v>159</v>
      </c>
      <c r="B85" s="112" t="s">
        <v>158</v>
      </c>
      <c r="C85" s="5">
        <f>[1]KV_1.1.sz.mell.!C84</f>
        <v>0</v>
      </c>
      <c r="D85" s="5">
        <f>SUM(D86:D89)</f>
        <v>0</v>
      </c>
      <c r="E85" s="5">
        <f>SUM(E86:E89)</f>
        <v>0</v>
      </c>
      <c r="F85" s="5">
        <f>SUM(F86:F89)</f>
        <v>0</v>
      </c>
      <c r="G85" s="5">
        <f>SUM(G86:G89)</f>
        <v>0</v>
      </c>
      <c r="H85" s="5">
        <f>SUM(H86:H89)</f>
        <v>0</v>
      </c>
      <c r="I85" s="5">
        <f>SUM(I86:I89)</f>
        <v>0</v>
      </c>
      <c r="J85" s="5">
        <f>SUM(J86:J89)</f>
        <v>0</v>
      </c>
      <c r="K85" s="4">
        <f>SUM(K86:K89)</f>
        <v>0</v>
      </c>
    </row>
    <row r="86" spans="1:11" s="13" customFormat="1" ht="12" customHeight="1">
      <c r="A86" s="121" t="s">
        <v>157</v>
      </c>
      <c r="B86" s="120" t="s">
        <v>156</v>
      </c>
      <c r="C86" s="115">
        <f>[1]KV_1.1.sz.mell.!C85</f>
        <v>0</v>
      </c>
      <c r="D86" s="116"/>
      <c r="E86" s="116"/>
      <c r="F86" s="116"/>
      <c r="G86" s="116"/>
      <c r="H86" s="116"/>
      <c r="I86" s="116"/>
      <c r="J86" s="115">
        <f>D86+E86+F86+G86+H86+I86</f>
        <v>0</v>
      </c>
      <c r="K86" s="114">
        <f>C86+J86</f>
        <v>0</v>
      </c>
    </row>
    <row r="87" spans="1:11" s="13" customFormat="1" ht="12" customHeight="1">
      <c r="A87" s="119" t="s">
        <v>155</v>
      </c>
      <c r="B87" s="118" t="s">
        <v>154</v>
      </c>
      <c r="C87" s="115">
        <f>[1]KV_1.1.sz.mell.!C86</f>
        <v>0</v>
      </c>
      <c r="D87" s="116"/>
      <c r="E87" s="116"/>
      <c r="F87" s="116"/>
      <c r="G87" s="116"/>
      <c r="H87" s="116"/>
      <c r="I87" s="116"/>
      <c r="J87" s="115">
        <f>D87+E87+F87+G87+H87+I87</f>
        <v>0</v>
      </c>
      <c r="K87" s="114">
        <f>C87+J87</f>
        <v>0</v>
      </c>
    </row>
    <row r="88" spans="1:11" s="13" customFormat="1" ht="12" customHeight="1">
      <c r="A88" s="119" t="s">
        <v>153</v>
      </c>
      <c r="B88" s="118" t="s">
        <v>152</v>
      </c>
      <c r="C88" s="115">
        <f>[1]KV_1.1.sz.mell.!C87</f>
        <v>0</v>
      </c>
      <c r="D88" s="116"/>
      <c r="E88" s="116"/>
      <c r="F88" s="116"/>
      <c r="G88" s="116"/>
      <c r="H88" s="116"/>
      <c r="I88" s="116"/>
      <c r="J88" s="115">
        <f>D88+E88+F88+G88+H88+I88</f>
        <v>0</v>
      </c>
      <c r="K88" s="114">
        <f>C88+J88</f>
        <v>0</v>
      </c>
    </row>
    <row r="89" spans="1:11" s="13" customFormat="1" ht="12" customHeight="1" thickBot="1">
      <c r="A89" s="117" t="s">
        <v>151</v>
      </c>
      <c r="B89" s="56" t="s">
        <v>150</v>
      </c>
      <c r="C89" s="115">
        <f>[1]KV_1.1.sz.mell.!C88</f>
        <v>0</v>
      </c>
      <c r="D89" s="116"/>
      <c r="E89" s="116"/>
      <c r="F89" s="116"/>
      <c r="G89" s="116"/>
      <c r="H89" s="116"/>
      <c r="I89" s="116"/>
      <c r="J89" s="115">
        <f>D89+E89+F89+G89+H89+I89</f>
        <v>0</v>
      </c>
      <c r="K89" s="114">
        <f>C89+J89</f>
        <v>0</v>
      </c>
    </row>
    <row r="90" spans="1:11" s="13" customFormat="1" ht="12" customHeight="1" thickBot="1">
      <c r="A90" s="113" t="s">
        <v>149</v>
      </c>
      <c r="B90" s="112" t="s">
        <v>148</v>
      </c>
      <c r="C90" s="5">
        <f>[1]KV_1.1.sz.mell.!C89</f>
        <v>0</v>
      </c>
      <c r="D90" s="62"/>
      <c r="E90" s="62"/>
      <c r="F90" s="62"/>
      <c r="G90" s="62"/>
      <c r="H90" s="62"/>
      <c r="I90" s="62"/>
      <c r="J90" s="5">
        <f>D90+E90+F90+G90+H90+I90</f>
        <v>0</v>
      </c>
      <c r="K90" s="4">
        <f>C90+J90</f>
        <v>0</v>
      </c>
    </row>
    <row r="91" spans="1:11" s="13" customFormat="1" ht="13.5" customHeight="1" thickBot="1">
      <c r="A91" s="113" t="s">
        <v>147</v>
      </c>
      <c r="B91" s="112" t="s">
        <v>146</v>
      </c>
      <c r="C91" s="5">
        <f>[1]KV_1.1.sz.mell.!C90</f>
        <v>0</v>
      </c>
      <c r="D91" s="62"/>
      <c r="E91" s="62"/>
      <c r="F91" s="62"/>
      <c r="G91" s="62"/>
      <c r="H91" s="62"/>
      <c r="I91" s="62"/>
      <c r="J91" s="5">
        <f>D91+E91+F91+G91+H91+I91</f>
        <v>0</v>
      </c>
      <c r="K91" s="4">
        <f>C91+J91</f>
        <v>0</v>
      </c>
    </row>
    <row r="92" spans="1:11" s="13" customFormat="1" ht="15.75" customHeight="1" thickBot="1">
      <c r="A92" s="113" t="s">
        <v>145</v>
      </c>
      <c r="B92" s="112" t="s">
        <v>144</v>
      </c>
      <c r="C92" s="46">
        <f>[1]KV_1.1.sz.mell.!C91</f>
        <v>407151923</v>
      </c>
      <c r="D92" s="46">
        <f>+D69+D73+D78+D81+D85+D91+D90</f>
        <v>18289045</v>
      </c>
      <c r="E92" s="46">
        <f>+E69+E73+E78+E81+E85+E91+E90</f>
        <v>0</v>
      </c>
      <c r="F92" s="46">
        <f>+F69+F73+F78+F81+F85+F91+F90</f>
        <v>0</v>
      </c>
      <c r="G92" s="46">
        <f>+G69+G73+G78+G81+G85+G91+G90</f>
        <v>0</v>
      </c>
      <c r="H92" s="46">
        <f>+H69+H73+H78+H81+H85+H91+H90</f>
        <v>0</v>
      </c>
      <c r="I92" s="46">
        <f>+I69+I73+I78+I81+I85+I91+I90</f>
        <v>0</v>
      </c>
      <c r="J92" s="46">
        <f>+J69+J73+J78+J81+J85+J91+J90</f>
        <v>18289045</v>
      </c>
      <c r="K92" s="45">
        <f>+K69+K73+K78+K81+K85+K91+K90</f>
        <v>425440968</v>
      </c>
    </row>
    <row r="93" spans="1:11" s="13" customFormat="1" ht="25.5" customHeight="1" thickBot="1">
      <c r="A93" s="111" t="s">
        <v>143</v>
      </c>
      <c r="B93" s="110" t="s">
        <v>142</v>
      </c>
      <c r="C93" s="46">
        <f>[1]KV_1.1.sz.mell.!C92</f>
        <v>890196563</v>
      </c>
      <c r="D93" s="46">
        <f>+D68+D92</f>
        <v>201463174</v>
      </c>
      <c r="E93" s="46">
        <f>+E68+E92</f>
        <v>0</v>
      </c>
      <c r="F93" s="46">
        <f>+F68+F92</f>
        <v>0</v>
      </c>
      <c r="G93" s="46">
        <f>+G68+G92</f>
        <v>0</v>
      </c>
      <c r="H93" s="46">
        <f>+H68+H92</f>
        <v>0</v>
      </c>
      <c r="I93" s="46">
        <f>+I68+I92</f>
        <v>0</v>
      </c>
      <c r="J93" s="46">
        <f>+J68+J92</f>
        <v>201463174</v>
      </c>
      <c r="K93" s="45">
        <f>+K68+K92</f>
        <v>1091659737</v>
      </c>
    </row>
    <row r="94" spans="1:11" s="13" customFormat="1" ht="30.75" customHeight="1">
      <c r="A94" s="109"/>
      <c r="B94" s="108"/>
      <c r="C94" s="107"/>
    </row>
    <row r="95" spans="1:11" ht="16.5" customHeight="1">
      <c r="A95" s="106" t="s">
        <v>141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</row>
    <row r="96" spans="1:11" s="103" customFormat="1" ht="16.5" customHeight="1" thickBot="1">
      <c r="A96" s="105" t="s">
        <v>140</v>
      </c>
      <c r="B96" s="105"/>
      <c r="C96" s="104"/>
      <c r="K96" s="104" t="str">
        <f>K7</f>
        <v>Forintban!</v>
      </c>
    </row>
    <row r="97" spans="1:11">
      <c r="A97" s="102" t="s">
        <v>139</v>
      </c>
      <c r="B97" s="101" t="s">
        <v>138</v>
      </c>
      <c r="C97" s="100" t="str">
        <f>+CONCATENATE(LEFT([1]RM_ÖSSZEFÜGGÉSEK!A6,4),". évi")</f>
        <v>2019. évi</v>
      </c>
      <c r="D97" s="99"/>
      <c r="E97" s="98"/>
      <c r="F97" s="98"/>
      <c r="G97" s="98"/>
      <c r="H97" s="98"/>
      <c r="I97" s="98"/>
      <c r="J97" s="98"/>
      <c r="K97" s="97"/>
    </row>
    <row r="98" spans="1:11" ht="39.75" customHeight="1" thickBot="1">
      <c r="A98" s="96"/>
      <c r="B98" s="95"/>
      <c r="C98" s="94" t="s">
        <v>137</v>
      </c>
      <c r="D98" s="93" t="str">
        <f>D9</f>
        <v xml:space="preserve">1 . sz. módosítás </v>
      </c>
      <c r="E98" s="93" t="str">
        <f>E9</f>
        <v xml:space="preserve">… . sz. módosítás </v>
      </c>
      <c r="F98" s="93" t="str">
        <f>F9</f>
        <v xml:space="preserve">… . sz. módosítás </v>
      </c>
      <c r="G98" s="93" t="str">
        <f>G9</f>
        <v xml:space="preserve">… . sz. módosítás </v>
      </c>
      <c r="H98" s="93" t="str">
        <f>H9</f>
        <v xml:space="preserve">… . sz. módosítás </v>
      </c>
      <c r="I98" s="93" t="str">
        <f>I9</f>
        <v xml:space="preserve">… . sz. módosítás </v>
      </c>
      <c r="J98" s="92" t="str">
        <f>J9</f>
        <v>Módosítások összesen</v>
      </c>
      <c r="K98" s="91" t="str">
        <f>K9</f>
        <v>….számú módosítás utáni előirányzat</v>
      </c>
    </row>
    <row r="99" spans="1:11" s="85" customFormat="1" ht="12" customHeight="1" thickBot="1">
      <c r="A99" s="90" t="s">
        <v>136</v>
      </c>
      <c r="B99" s="89" t="s">
        <v>135</v>
      </c>
      <c r="C99" s="88" t="s">
        <v>134</v>
      </c>
      <c r="D99" s="88" t="s">
        <v>133</v>
      </c>
      <c r="E99" s="87" t="s">
        <v>132</v>
      </c>
      <c r="F99" s="87" t="s">
        <v>131</v>
      </c>
      <c r="G99" s="87" t="s">
        <v>130</v>
      </c>
      <c r="H99" s="87" t="s">
        <v>129</v>
      </c>
      <c r="I99" s="87" t="s">
        <v>128</v>
      </c>
      <c r="J99" s="87" t="s">
        <v>127</v>
      </c>
      <c r="K99" s="86" t="s">
        <v>126</v>
      </c>
    </row>
    <row r="100" spans="1:11" ht="12" customHeight="1" thickBot="1">
      <c r="A100" s="84" t="s">
        <v>125</v>
      </c>
      <c r="B100" s="83" t="s">
        <v>124</v>
      </c>
      <c r="C100" s="82">
        <f>[1]KV_1.1.sz.mell.!C98</f>
        <v>430498472</v>
      </c>
      <c r="D100" s="82">
        <f>D101+D102+D103+D104+D105+D118</f>
        <v>190884437</v>
      </c>
      <c r="E100" s="82">
        <f>E101+E102+E103+E104+E105+E118</f>
        <v>0</v>
      </c>
      <c r="F100" s="82">
        <f>F101+F102+F103+F104+F105+F118</f>
        <v>0</v>
      </c>
      <c r="G100" s="82">
        <f>G101+G102+G103+G104+G105+G118</f>
        <v>0</v>
      </c>
      <c r="H100" s="82">
        <f>H101+H102+H103+H104+H105+H118</f>
        <v>0</v>
      </c>
      <c r="I100" s="82">
        <f>I101+I102+I103+I104+I105+I118</f>
        <v>0</v>
      </c>
      <c r="J100" s="82">
        <f>J101+J102+J103+J104+J105+J118</f>
        <v>190884437</v>
      </c>
      <c r="K100" s="81">
        <f>K101+K102+K103+K104+K105+K118</f>
        <v>621382909</v>
      </c>
    </row>
    <row r="101" spans="1:11" ht="12" customHeight="1">
      <c r="A101" s="80" t="s">
        <v>123</v>
      </c>
      <c r="B101" s="79" t="s">
        <v>122</v>
      </c>
      <c r="C101" s="78">
        <f>[1]KV_1.1.sz.mell.!C99</f>
        <v>195759575</v>
      </c>
      <c r="D101" s="78">
        <v>133910611</v>
      </c>
      <c r="E101" s="78"/>
      <c r="F101" s="78"/>
      <c r="G101" s="78"/>
      <c r="H101" s="78"/>
      <c r="I101" s="78"/>
      <c r="J101" s="77">
        <f>D101+E101+F101+G101+H101+I101</f>
        <v>133910611</v>
      </c>
      <c r="K101" s="76">
        <f>C101+J101</f>
        <v>329670186</v>
      </c>
    </row>
    <row r="102" spans="1:11" ht="12" customHeight="1">
      <c r="A102" s="70" t="s">
        <v>121</v>
      </c>
      <c r="B102" s="59" t="s">
        <v>120</v>
      </c>
      <c r="C102" s="40">
        <f>[1]KV_1.1.sz.mell.!C100</f>
        <v>33899917</v>
      </c>
      <c r="D102" s="40">
        <v>13056263</v>
      </c>
      <c r="E102" s="40"/>
      <c r="F102" s="40"/>
      <c r="G102" s="40"/>
      <c r="H102" s="40"/>
      <c r="I102" s="40"/>
      <c r="J102" s="39">
        <f>D102+E102+F102+G102+H102+I102</f>
        <v>13056263</v>
      </c>
      <c r="K102" s="38">
        <f>C102+J102</f>
        <v>46956180</v>
      </c>
    </row>
    <row r="103" spans="1:11" ht="12" customHeight="1">
      <c r="A103" s="70" t="s">
        <v>119</v>
      </c>
      <c r="B103" s="59" t="s">
        <v>118</v>
      </c>
      <c r="C103" s="33">
        <f>[1]KV_1.1.sz.mell.!C101</f>
        <v>123370920</v>
      </c>
      <c r="D103" s="33">
        <v>43737443</v>
      </c>
      <c r="E103" s="33"/>
      <c r="F103" s="33"/>
      <c r="G103" s="33"/>
      <c r="H103" s="33"/>
      <c r="I103" s="33"/>
      <c r="J103" s="32">
        <f>D103+E103+F103+G103+H103+I103</f>
        <v>43737443</v>
      </c>
      <c r="K103" s="31">
        <f>C103+J103</f>
        <v>167108363</v>
      </c>
    </row>
    <row r="104" spans="1:11" ht="12" customHeight="1">
      <c r="A104" s="70" t="s">
        <v>117</v>
      </c>
      <c r="B104" s="71" t="s">
        <v>116</v>
      </c>
      <c r="C104" s="33">
        <f>[1]KV_1.1.sz.mell.!C102</f>
        <v>25154000</v>
      </c>
      <c r="D104" s="33"/>
      <c r="E104" s="33"/>
      <c r="F104" s="33"/>
      <c r="G104" s="33"/>
      <c r="H104" s="33"/>
      <c r="I104" s="33"/>
      <c r="J104" s="32">
        <f>D104+E104+F104+G104+H104+I104</f>
        <v>0</v>
      </c>
      <c r="K104" s="31">
        <f>C104+J104</f>
        <v>25154000</v>
      </c>
    </row>
    <row r="105" spans="1:11" ht="12" customHeight="1">
      <c r="A105" s="70" t="s">
        <v>115</v>
      </c>
      <c r="B105" s="75" t="s">
        <v>114</v>
      </c>
      <c r="C105" s="33">
        <f>[1]KV_1.1.sz.mell.!C103</f>
        <v>48814060</v>
      </c>
      <c r="D105" s="33">
        <f>SUM(D106:D118)</f>
        <v>180120</v>
      </c>
      <c r="E105" s="33"/>
      <c r="F105" s="33"/>
      <c r="G105" s="33"/>
      <c r="H105" s="33"/>
      <c r="I105" s="33"/>
      <c r="J105" s="32">
        <f>D105+E105+F105+G105+H105+I105</f>
        <v>180120</v>
      </c>
      <c r="K105" s="31">
        <f>C105+J105</f>
        <v>48994180</v>
      </c>
    </row>
    <row r="106" spans="1:11" ht="12" customHeight="1">
      <c r="A106" s="70" t="s">
        <v>113</v>
      </c>
      <c r="B106" s="59" t="s">
        <v>112</v>
      </c>
      <c r="C106" s="33">
        <f>[1]KV_1.1.sz.mell.!C104</f>
        <v>0</v>
      </c>
      <c r="D106" s="33"/>
      <c r="E106" s="33"/>
      <c r="F106" s="33"/>
      <c r="G106" s="33"/>
      <c r="H106" s="33"/>
      <c r="I106" s="33"/>
      <c r="J106" s="32">
        <f>D106+E106+F106+G106+H106+I106</f>
        <v>0</v>
      </c>
      <c r="K106" s="31">
        <f>C106+J106</f>
        <v>0</v>
      </c>
    </row>
    <row r="107" spans="1:11" ht="12" customHeight="1">
      <c r="A107" s="70" t="s">
        <v>111</v>
      </c>
      <c r="B107" s="72" t="s">
        <v>110</v>
      </c>
      <c r="C107" s="33">
        <f>[1]KV_1.1.sz.mell.!C105</f>
        <v>0</v>
      </c>
      <c r="D107" s="33"/>
      <c r="E107" s="33"/>
      <c r="F107" s="33"/>
      <c r="G107" s="33"/>
      <c r="H107" s="33"/>
      <c r="I107" s="33"/>
      <c r="J107" s="32">
        <f>D107+E107+F107+G107+H107+I107</f>
        <v>0</v>
      </c>
      <c r="K107" s="31">
        <f>C107+J107</f>
        <v>0</v>
      </c>
    </row>
    <row r="108" spans="1:11" ht="12" customHeight="1">
      <c r="A108" s="70" t="s">
        <v>109</v>
      </c>
      <c r="B108" s="72" t="s">
        <v>108</v>
      </c>
      <c r="C108" s="33">
        <f>[1]KV_1.1.sz.mell.!C106</f>
        <v>1864896</v>
      </c>
      <c r="D108" s="33"/>
      <c r="E108" s="33"/>
      <c r="F108" s="33"/>
      <c r="G108" s="33"/>
      <c r="H108" s="33"/>
      <c r="I108" s="33"/>
      <c r="J108" s="32">
        <f>D108+E108+F108+G108+H108+I108</f>
        <v>0</v>
      </c>
      <c r="K108" s="31">
        <f>C108+J108</f>
        <v>1864896</v>
      </c>
    </row>
    <row r="109" spans="1:11" ht="12" customHeight="1">
      <c r="A109" s="70" t="s">
        <v>107</v>
      </c>
      <c r="B109" s="74" t="s">
        <v>106</v>
      </c>
      <c r="C109" s="33">
        <f>[1]KV_1.1.sz.mell.!C107</f>
        <v>0</v>
      </c>
      <c r="D109" s="33"/>
      <c r="E109" s="33"/>
      <c r="F109" s="33"/>
      <c r="G109" s="33"/>
      <c r="H109" s="33"/>
      <c r="I109" s="33"/>
      <c r="J109" s="32">
        <f>D109+E109+F109+G109+H109+I109</f>
        <v>0</v>
      </c>
      <c r="K109" s="31">
        <f>C109+J109</f>
        <v>0</v>
      </c>
    </row>
    <row r="110" spans="1:11" ht="12" customHeight="1">
      <c r="A110" s="70" t="s">
        <v>105</v>
      </c>
      <c r="B110" s="53" t="s">
        <v>104</v>
      </c>
      <c r="C110" s="33">
        <f>[1]KV_1.1.sz.mell.!C108</f>
        <v>0</v>
      </c>
      <c r="D110" s="33"/>
      <c r="E110" s="33"/>
      <c r="F110" s="33"/>
      <c r="G110" s="33"/>
      <c r="H110" s="33"/>
      <c r="I110" s="33"/>
      <c r="J110" s="32">
        <f>D110+E110+F110+G110+H110+I110</f>
        <v>0</v>
      </c>
      <c r="K110" s="31">
        <f>C110+J110</f>
        <v>0</v>
      </c>
    </row>
    <row r="111" spans="1:11" ht="12" customHeight="1">
      <c r="A111" s="70" t="s">
        <v>103</v>
      </c>
      <c r="B111" s="53" t="s">
        <v>69</v>
      </c>
      <c r="C111" s="33">
        <f>[1]KV_1.1.sz.mell.!C109</f>
        <v>0</v>
      </c>
      <c r="D111" s="33"/>
      <c r="E111" s="33"/>
      <c r="F111" s="33"/>
      <c r="G111" s="33"/>
      <c r="H111" s="33"/>
      <c r="I111" s="33"/>
      <c r="J111" s="32">
        <f>D111+E111+F111+G111+H111+I111</f>
        <v>0</v>
      </c>
      <c r="K111" s="31">
        <f>C111+J111</f>
        <v>0</v>
      </c>
    </row>
    <row r="112" spans="1:11" ht="12" customHeight="1">
      <c r="A112" s="70" t="s">
        <v>102</v>
      </c>
      <c r="B112" s="74" t="s">
        <v>101</v>
      </c>
      <c r="C112" s="33">
        <f>[1]KV_1.1.sz.mell.!C110</f>
        <v>27649164</v>
      </c>
      <c r="D112" s="33"/>
      <c r="E112" s="33"/>
      <c r="F112" s="33"/>
      <c r="G112" s="33"/>
      <c r="H112" s="33"/>
      <c r="I112" s="33"/>
      <c r="J112" s="32">
        <f>D112+E112+F112+G112+H112+I112</f>
        <v>0</v>
      </c>
      <c r="K112" s="31">
        <f>C112+J112</f>
        <v>27649164</v>
      </c>
    </row>
    <row r="113" spans="1:11" ht="12" customHeight="1">
      <c r="A113" s="70" t="s">
        <v>100</v>
      </c>
      <c r="B113" s="74" t="s">
        <v>99</v>
      </c>
      <c r="C113" s="33">
        <f>[1]KV_1.1.sz.mell.!C111</f>
        <v>0</v>
      </c>
      <c r="D113" s="33"/>
      <c r="E113" s="33"/>
      <c r="F113" s="33"/>
      <c r="G113" s="33"/>
      <c r="H113" s="33"/>
      <c r="I113" s="33"/>
      <c r="J113" s="32">
        <f>D113+E113+F113+G113+H113+I113</f>
        <v>0</v>
      </c>
      <c r="K113" s="31">
        <f>C113+J113</f>
        <v>0</v>
      </c>
    </row>
    <row r="114" spans="1:11" ht="12" customHeight="1">
      <c r="A114" s="70" t="s">
        <v>98</v>
      </c>
      <c r="B114" s="53" t="s">
        <v>63</v>
      </c>
      <c r="C114" s="33">
        <f>[1]KV_1.1.sz.mell.!C112</f>
        <v>0</v>
      </c>
      <c r="D114" s="33"/>
      <c r="E114" s="33"/>
      <c r="F114" s="33"/>
      <c r="G114" s="33"/>
      <c r="H114" s="33"/>
      <c r="I114" s="33"/>
      <c r="J114" s="32">
        <f>D114+E114+F114+G114+H114+I114</f>
        <v>0</v>
      </c>
      <c r="K114" s="31">
        <f>C114+J114</f>
        <v>0</v>
      </c>
    </row>
    <row r="115" spans="1:11" ht="12" customHeight="1">
      <c r="A115" s="44" t="s">
        <v>97</v>
      </c>
      <c r="B115" s="72" t="s">
        <v>96</v>
      </c>
      <c r="C115" s="33">
        <f>[1]KV_1.1.sz.mell.!C113</f>
        <v>0</v>
      </c>
      <c r="D115" s="33"/>
      <c r="E115" s="33"/>
      <c r="F115" s="33"/>
      <c r="G115" s="33"/>
      <c r="H115" s="33"/>
      <c r="I115" s="33"/>
      <c r="J115" s="32">
        <f>D115+E115+F115+G115+H115+I115</f>
        <v>0</v>
      </c>
      <c r="K115" s="31">
        <f>C115+J115</f>
        <v>0</v>
      </c>
    </row>
    <row r="116" spans="1:11" ht="12" customHeight="1">
      <c r="A116" s="70" t="s">
        <v>95</v>
      </c>
      <c r="B116" s="72" t="s">
        <v>94</v>
      </c>
      <c r="C116" s="33">
        <f>[1]KV_1.1.sz.mell.!C114</f>
        <v>0</v>
      </c>
      <c r="D116" s="33"/>
      <c r="E116" s="33"/>
      <c r="F116" s="33"/>
      <c r="G116" s="33"/>
      <c r="H116" s="33"/>
      <c r="I116" s="33"/>
      <c r="J116" s="32">
        <f>D116+E116+F116+G116+H116+I116</f>
        <v>0</v>
      </c>
      <c r="K116" s="31">
        <f>C116+J116</f>
        <v>0</v>
      </c>
    </row>
    <row r="117" spans="1:11" ht="12" customHeight="1">
      <c r="A117" s="73" t="s">
        <v>93</v>
      </c>
      <c r="B117" s="72" t="s">
        <v>92</v>
      </c>
      <c r="C117" s="33">
        <f>[1]KV_1.1.sz.mell.!C115</f>
        <v>19300000</v>
      </c>
      <c r="D117" s="33">
        <v>180120</v>
      </c>
      <c r="E117" s="33"/>
      <c r="F117" s="33"/>
      <c r="G117" s="33"/>
      <c r="H117" s="33"/>
      <c r="I117" s="33"/>
      <c r="J117" s="32">
        <f>D117+E117+F117+G117+H117+I117</f>
        <v>180120</v>
      </c>
      <c r="K117" s="31">
        <f>C117+J117</f>
        <v>19480120</v>
      </c>
    </row>
    <row r="118" spans="1:11" ht="12" customHeight="1">
      <c r="A118" s="70" t="s">
        <v>91</v>
      </c>
      <c r="B118" s="71" t="s">
        <v>90</v>
      </c>
      <c r="C118" s="40">
        <f>[1]KV_1.1.sz.mell.!C116</f>
        <v>3500000</v>
      </c>
      <c r="D118" s="40"/>
      <c r="E118" s="40"/>
      <c r="F118" s="40"/>
      <c r="G118" s="40"/>
      <c r="H118" s="40"/>
      <c r="I118" s="40"/>
      <c r="J118" s="39">
        <f>D118+E118+F118+G118+H118+I118</f>
        <v>0</v>
      </c>
      <c r="K118" s="38">
        <f>C118+J118</f>
        <v>3500000</v>
      </c>
    </row>
    <row r="119" spans="1:11" ht="12" customHeight="1">
      <c r="A119" s="70" t="s">
        <v>89</v>
      </c>
      <c r="B119" s="59" t="s">
        <v>88</v>
      </c>
      <c r="C119" s="40">
        <f>[1]KV_1.1.sz.mell.!C117</f>
        <v>3500000</v>
      </c>
      <c r="D119" s="40"/>
      <c r="E119" s="40"/>
      <c r="F119" s="40"/>
      <c r="G119" s="40"/>
      <c r="H119" s="40"/>
      <c r="I119" s="40"/>
      <c r="J119" s="39">
        <f>D119+E119+F119+G119+H119+I119</f>
        <v>0</v>
      </c>
      <c r="K119" s="38">
        <f>C119+J119</f>
        <v>3500000</v>
      </c>
    </row>
    <row r="120" spans="1:11" ht="12" customHeight="1" thickBot="1">
      <c r="A120" s="69" t="s">
        <v>87</v>
      </c>
      <c r="B120" s="68" t="s">
        <v>86</v>
      </c>
      <c r="C120" s="67">
        <f>[1]KV_1.1.sz.mell.!C118</f>
        <v>0</v>
      </c>
      <c r="D120" s="67"/>
      <c r="E120" s="67"/>
      <c r="F120" s="67"/>
      <c r="G120" s="67"/>
      <c r="H120" s="67"/>
      <c r="I120" s="67"/>
      <c r="J120" s="66">
        <f>D120+E120+F120+G120+H120+I120</f>
        <v>0</v>
      </c>
      <c r="K120" s="65">
        <f>C120+J120</f>
        <v>0</v>
      </c>
    </row>
    <row r="121" spans="1:11" ht="12" customHeight="1" thickBot="1">
      <c r="A121" s="64" t="s">
        <v>1</v>
      </c>
      <c r="B121" s="63" t="s">
        <v>85</v>
      </c>
      <c r="C121" s="62">
        <f>[1]KV_1.1.sz.mell.!C119</f>
        <v>449341418</v>
      </c>
      <c r="D121" s="5">
        <f>+D122+D124+D126</f>
        <v>10578737</v>
      </c>
      <c r="E121" s="61">
        <f>+E122+E124+E126</f>
        <v>0</v>
      </c>
      <c r="F121" s="61">
        <f>+F122+F124+F126</f>
        <v>0</v>
      </c>
      <c r="G121" s="61">
        <f>+G122+G124+G126</f>
        <v>0</v>
      </c>
      <c r="H121" s="61">
        <f>+H122+H124+H126</f>
        <v>0</v>
      </c>
      <c r="I121" s="61">
        <f>+I122+I124+I126</f>
        <v>0</v>
      </c>
      <c r="J121" s="61">
        <f>+J122+J124+J126</f>
        <v>10578737</v>
      </c>
      <c r="K121" s="60">
        <f>+K122+K124+K126</f>
        <v>459920155</v>
      </c>
    </row>
    <row r="122" spans="1:11" ht="12" customHeight="1">
      <c r="A122" s="37" t="s">
        <v>84</v>
      </c>
      <c r="B122" s="59" t="s">
        <v>83</v>
      </c>
      <c r="C122" s="58">
        <f>[1]KV_1.1.sz.mell.!C120</f>
        <v>444541418</v>
      </c>
      <c r="D122" s="58">
        <v>4381137</v>
      </c>
      <c r="E122" s="58"/>
      <c r="F122" s="58"/>
      <c r="G122" s="58"/>
      <c r="H122" s="58"/>
      <c r="I122" s="57"/>
      <c r="J122" s="51">
        <f>D122+E122+F122+G122+H122+I122</f>
        <v>4381137</v>
      </c>
      <c r="K122" s="23">
        <f>C122+J122</f>
        <v>448922555</v>
      </c>
    </row>
    <row r="123" spans="1:11" ht="12" customHeight="1">
      <c r="A123" s="37" t="s">
        <v>82</v>
      </c>
      <c r="B123" s="52" t="s">
        <v>81</v>
      </c>
      <c r="C123" s="58">
        <f>[1]KV_1.1.sz.mell.!C121</f>
        <v>443041418</v>
      </c>
      <c r="D123" s="58"/>
      <c r="E123" s="58"/>
      <c r="F123" s="58"/>
      <c r="G123" s="58"/>
      <c r="H123" s="58"/>
      <c r="I123" s="57"/>
      <c r="J123" s="51">
        <f>D123+E123+F123+G123+H123+I123</f>
        <v>0</v>
      </c>
      <c r="K123" s="23">
        <f>C123+J123</f>
        <v>443041418</v>
      </c>
    </row>
    <row r="124" spans="1:11" ht="12" customHeight="1">
      <c r="A124" s="37" t="s">
        <v>80</v>
      </c>
      <c r="B124" s="52" t="s">
        <v>79</v>
      </c>
      <c r="C124" s="35">
        <f>[1]KV_1.1.sz.mell.!C122</f>
        <v>4800000</v>
      </c>
      <c r="D124" s="35">
        <v>6197600</v>
      </c>
      <c r="E124" s="35"/>
      <c r="F124" s="35"/>
      <c r="G124" s="35"/>
      <c r="H124" s="35"/>
      <c r="I124" s="40"/>
      <c r="J124" s="39">
        <f>D124+E124+F124+G124+H124+I124</f>
        <v>6197600</v>
      </c>
      <c r="K124" s="38">
        <f>C124+J124</f>
        <v>10997600</v>
      </c>
    </row>
    <row r="125" spans="1:11" ht="12" customHeight="1">
      <c r="A125" s="37" t="s">
        <v>78</v>
      </c>
      <c r="B125" s="52" t="s">
        <v>77</v>
      </c>
      <c r="C125" s="35">
        <f>[1]KV_1.1.sz.mell.!C123</f>
        <v>0</v>
      </c>
      <c r="D125" s="35"/>
      <c r="E125" s="35"/>
      <c r="F125" s="35"/>
      <c r="G125" s="35"/>
      <c r="H125" s="35"/>
      <c r="I125" s="40"/>
      <c r="J125" s="39">
        <f>D125+E125+F125+G125+H125+I125</f>
        <v>0</v>
      </c>
      <c r="K125" s="38">
        <f>C125+J125</f>
        <v>0</v>
      </c>
    </row>
    <row r="126" spans="1:11" ht="12" customHeight="1">
      <c r="A126" s="37" t="s">
        <v>76</v>
      </c>
      <c r="B126" s="56" t="s">
        <v>75</v>
      </c>
      <c r="C126" s="35">
        <f>[1]KV_1.1.sz.mell.!C124</f>
        <v>0</v>
      </c>
      <c r="D126" s="35"/>
      <c r="E126" s="35"/>
      <c r="F126" s="35"/>
      <c r="G126" s="35"/>
      <c r="H126" s="35"/>
      <c r="I126" s="40"/>
      <c r="J126" s="39">
        <f>D126+E126+F126+G126+H126+I126</f>
        <v>0</v>
      </c>
      <c r="K126" s="38">
        <f>C126+J126</f>
        <v>0</v>
      </c>
    </row>
    <row r="127" spans="1:11" ht="12" customHeight="1">
      <c r="A127" s="37" t="s">
        <v>74</v>
      </c>
      <c r="B127" s="55" t="s">
        <v>73</v>
      </c>
      <c r="C127" s="35">
        <f>[1]KV_1.1.sz.mell.!C125</f>
        <v>0</v>
      </c>
      <c r="D127" s="35"/>
      <c r="E127" s="35"/>
      <c r="F127" s="35"/>
      <c r="G127" s="35"/>
      <c r="H127" s="35"/>
      <c r="I127" s="40"/>
      <c r="J127" s="39">
        <f>D127+E127+F127+G127+H127+I127</f>
        <v>0</v>
      </c>
      <c r="K127" s="38">
        <f>C127+J127</f>
        <v>0</v>
      </c>
    </row>
    <row r="128" spans="1:11" ht="12" customHeight="1">
      <c r="A128" s="37" t="s">
        <v>72</v>
      </c>
      <c r="B128" s="54" t="s">
        <v>71</v>
      </c>
      <c r="C128" s="35">
        <f>[1]KV_1.1.sz.mell.!C126</f>
        <v>0</v>
      </c>
      <c r="D128" s="35"/>
      <c r="E128" s="35"/>
      <c r="F128" s="35"/>
      <c r="G128" s="35"/>
      <c r="H128" s="35"/>
      <c r="I128" s="40"/>
      <c r="J128" s="39">
        <f>D128+E128+F128+G128+H128+I128</f>
        <v>0</v>
      </c>
      <c r="K128" s="38">
        <f>C128+J128</f>
        <v>0</v>
      </c>
    </row>
    <row r="129" spans="1:11" ht="22.5">
      <c r="A129" s="37" t="s">
        <v>70</v>
      </c>
      <c r="B129" s="53" t="s">
        <v>69</v>
      </c>
      <c r="C129" s="35">
        <f>[1]KV_1.1.sz.mell.!C127</f>
        <v>0</v>
      </c>
      <c r="D129" s="35"/>
      <c r="E129" s="35"/>
      <c r="F129" s="35"/>
      <c r="G129" s="35"/>
      <c r="H129" s="35"/>
      <c r="I129" s="40"/>
      <c r="J129" s="39">
        <f>D129+E129+F129+G129+H129+I129</f>
        <v>0</v>
      </c>
      <c r="K129" s="38">
        <f>C129+J129</f>
        <v>0</v>
      </c>
    </row>
    <row r="130" spans="1:11" ht="12" customHeight="1">
      <c r="A130" s="37" t="s">
        <v>68</v>
      </c>
      <c r="B130" s="53" t="s">
        <v>67</v>
      </c>
      <c r="C130" s="35">
        <f>[1]KV_1.1.sz.mell.!C128</f>
        <v>0</v>
      </c>
      <c r="D130" s="35"/>
      <c r="E130" s="35"/>
      <c r="F130" s="35"/>
      <c r="G130" s="35"/>
      <c r="H130" s="35"/>
      <c r="I130" s="40"/>
      <c r="J130" s="39">
        <f>D130+E130+F130+G130+H130+I130</f>
        <v>0</v>
      </c>
      <c r="K130" s="38">
        <f>C130+J130</f>
        <v>0</v>
      </c>
    </row>
    <row r="131" spans="1:11" ht="12" customHeight="1">
      <c r="A131" s="37" t="s">
        <v>66</v>
      </c>
      <c r="B131" s="53" t="s">
        <v>65</v>
      </c>
      <c r="C131" s="35">
        <f>[1]KV_1.1.sz.mell.!C129</f>
        <v>0</v>
      </c>
      <c r="D131" s="35"/>
      <c r="E131" s="35"/>
      <c r="F131" s="35"/>
      <c r="G131" s="35"/>
      <c r="H131" s="35"/>
      <c r="I131" s="40"/>
      <c r="J131" s="39">
        <f>D131+E131+F131+G131+H131+I131</f>
        <v>0</v>
      </c>
      <c r="K131" s="38">
        <f>C131+J131</f>
        <v>0</v>
      </c>
    </row>
    <row r="132" spans="1:11" ht="12" customHeight="1">
      <c r="A132" s="37" t="s">
        <v>64</v>
      </c>
      <c r="B132" s="53" t="s">
        <v>63</v>
      </c>
      <c r="C132" s="35">
        <f>[1]KV_1.1.sz.mell.!C130</f>
        <v>0</v>
      </c>
      <c r="D132" s="35"/>
      <c r="E132" s="35"/>
      <c r="F132" s="35"/>
      <c r="G132" s="35"/>
      <c r="H132" s="35"/>
      <c r="I132" s="40"/>
      <c r="J132" s="39">
        <f>D132+E132+F132+G132+H132+I132</f>
        <v>0</v>
      </c>
      <c r="K132" s="38">
        <f>C132+J132</f>
        <v>0</v>
      </c>
    </row>
    <row r="133" spans="1:11" ht="12" customHeight="1">
      <c r="A133" s="37" t="s">
        <v>62</v>
      </c>
      <c r="B133" s="53" t="s">
        <v>61</v>
      </c>
      <c r="C133" s="35">
        <f>[1]KV_1.1.sz.mell.!C131</f>
        <v>0</v>
      </c>
      <c r="D133" s="35"/>
      <c r="E133" s="35"/>
      <c r="F133" s="35"/>
      <c r="G133" s="35"/>
      <c r="H133" s="35"/>
      <c r="I133" s="40"/>
      <c r="J133" s="39">
        <f>D133+E133+F133+G133+H133+I133</f>
        <v>0</v>
      </c>
      <c r="K133" s="38">
        <f>C133+J133</f>
        <v>0</v>
      </c>
    </row>
    <row r="134" spans="1:11" ht="23.25" thickBot="1">
      <c r="A134" s="44" t="s">
        <v>60</v>
      </c>
      <c r="B134" s="53" t="s">
        <v>59</v>
      </c>
      <c r="C134" s="34">
        <f>[1]KV_1.1.sz.mell.!C132</f>
        <v>0</v>
      </c>
      <c r="D134" s="34"/>
      <c r="E134" s="34"/>
      <c r="F134" s="34"/>
      <c r="G134" s="34"/>
      <c r="H134" s="34"/>
      <c r="I134" s="33"/>
      <c r="J134" s="32">
        <f>D134+E134+F134+G134+H134+I134</f>
        <v>0</v>
      </c>
      <c r="K134" s="31">
        <f>C134+J134</f>
        <v>0</v>
      </c>
    </row>
    <row r="135" spans="1:11" ht="12" customHeight="1" thickBot="1">
      <c r="A135" s="7" t="s">
        <v>58</v>
      </c>
      <c r="B135" s="22" t="s">
        <v>57</v>
      </c>
      <c r="C135" s="50">
        <f>[1]KV_1.1.sz.mell.!C133</f>
        <v>879839890</v>
      </c>
      <c r="D135" s="49">
        <f>+D100+D121</f>
        <v>201463174</v>
      </c>
      <c r="E135" s="49">
        <f>+E100+E121</f>
        <v>0</v>
      </c>
      <c r="F135" s="49">
        <f>+F100+F121</f>
        <v>0</v>
      </c>
      <c r="G135" s="49">
        <f>+G100+G121</f>
        <v>0</v>
      </c>
      <c r="H135" s="49">
        <f>+H100+H121</f>
        <v>0</v>
      </c>
      <c r="I135" s="5">
        <f>+I100+I121</f>
        <v>0</v>
      </c>
      <c r="J135" s="5">
        <f>+J100+J121</f>
        <v>201463174</v>
      </c>
      <c r="K135" s="4">
        <f>+K100+K121</f>
        <v>1081303064</v>
      </c>
    </row>
    <row r="136" spans="1:11" ht="12" customHeight="1" thickBot="1">
      <c r="A136" s="7" t="s">
        <v>56</v>
      </c>
      <c r="B136" s="22" t="s">
        <v>55</v>
      </c>
      <c r="C136" s="50">
        <f>[1]KV_1.1.sz.mell.!C134</f>
        <v>0</v>
      </c>
      <c r="D136" s="49">
        <f>+D137+D138+D139</f>
        <v>0</v>
      </c>
      <c r="E136" s="49">
        <f>+E137+E138+E139</f>
        <v>0</v>
      </c>
      <c r="F136" s="49">
        <f>+F137+F138+F139</f>
        <v>0</v>
      </c>
      <c r="G136" s="49">
        <f>+G137+G138+G139</f>
        <v>0</v>
      </c>
      <c r="H136" s="49">
        <f>+H137+H138+H139</f>
        <v>0</v>
      </c>
      <c r="I136" s="5">
        <f>+I137+I138+I139</f>
        <v>0</v>
      </c>
      <c r="J136" s="5">
        <f>+J137+J138+J139</f>
        <v>0</v>
      </c>
      <c r="K136" s="4">
        <f>+K137+K138+K139</f>
        <v>0</v>
      </c>
    </row>
    <row r="137" spans="1:11" ht="12" customHeight="1">
      <c r="A137" s="37" t="s">
        <v>54</v>
      </c>
      <c r="B137" s="52" t="s">
        <v>53</v>
      </c>
      <c r="C137" s="35">
        <f>[1]KV_1.1.sz.mell.!C135</f>
        <v>0</v>
      </c>
      <c r="D137" s="35"/>
      <c r="E137" s="35"/>
      <c r="F137" s="35"/>
      <c r="G137" s="35"/>
      <c r="H137" s="35"/>
      <c r="I137" s="40"/>
      <c r="J137" s="51">
        <f>D137+E137+F137+G137+H137+I137</f>
        <v>0</v>
      </c>
      <c r="K137" s="38">
        <f>C137+J137</f>
        <v>0</v>
      </c>
    </row>
    <row r="138" spans="1:11" ht="12" customHeight="1">
      <c r="A138" s="37" t="s">
        <v>52</v>
      </c>
      <c r="B138" s="52" t="s">
        <v>51</v>
      </c>
      <c r="C138" s="35">
        <f>[1]KV_1.1.sz.mell.!C136</f>
        <v>0</v>
      </c>
      <c r="D138" s="35"/>
      <c r="E138" s="35"/>
      <c r="F138" s="35"/>
      <c r="G138" s="35"/>
      <c r="H138" s="35"/>
      <c r="I138" s="40"/>
      <c r="J138" s="51">
        <f>D138+E138+F138+G138+H138+I138</f>
        <v>0</v>
      </c>
      <c r="K138" s="38">
        <f>C138+J138</f>
        <v>0</v>
      </c>
    </row>
    <row r="139" spans="1:11" ht="12" customHeight="1" thickBot="1">
      <c r="A139" s="44" t="s">
        <v>50</v>
      </c>
      <c r="B139" s="52" t="s">
        <v>49</v>
      </c>
      <c r="C139" s="35">
        <f>[1]KV_1.1.sz.mell.!C137</f>
        <v>0</v>
      </c>
      <c r="D139" s="35"/>
      <c r="E139" s="35"/>
      <c r="F139" s="35"/>
      <c r="G139" s="35"/>
      <c r="H139" s="35"/>
      <c r="I139" s="40"/>
      <c r="J139" s="51">
        <f>D139+E139+F139+G139+H139+I139</f>
        <v>0</v>
      </c>
      <c r="K139" s="38">
        <f>C139+J139</f>
        <v>0</v>
      </c>
    </row>
    <row r="140" spans="1:11" ht="12" customHeight="1" thickBot="1">
      <c r="A140" s="7" t="s">
        <v>48</v>
      </c>
      <c r="B140" s="22" t="s">
        <v>47</v>
      </c>
      <c r="C140" s="50">
        <f>[1]KV_1.1.sz.mell.!C138</f>
        <v>0</v>
      </c>
      <c r="D140" s="49">
        <f>SUM(D141:D146)</f>
        <v>0</v>
      </c>
      <c r="E140" s="49">
        <f>SUM(E141:E146)</f>
        <v>0</v>
      </c>
      <c r="F140" s="49">
        <f>SUM(F141:F146)</f>
        <v>0</v>
      </c>
      <c r="G140" s="49">
        <f>SUM(G141:G146)</f>
        <v>0</v>
      </c>
      <c r="H140" s="49">
        <f>SUM(H141:H146)</f>
        <v>0</v>
      </c>
      <c r="I140" s="5">
        <f>SUM(I141:I146)</f>
        <v>0</v>
      </c>
      <c r="J140" s="5">
        <f>SUM(J141:J146)</f>
        <v>0</v>
      </c>
      <c r="K140" s="4">
        <f>SUM(K141:K146)</f>
        <v>0</v>
      </c>
    </row>
    <row r="141" spans="1:11" ht="12" customHeight="1">
      <c r="A141" s="37" t="s">
        <v>46</v>
      </c>
      <c r="B141" s="36" t="s">
        <v>45</v>
      </c>
      <c r="C141" s="35">
        <f>[1]KV_1.1.sz.mell.!C139</f>
        <v>0</v>
      </c>
      <c r="D141" s="35"/>
      <c r="E141" s="35"/>
      <c r="F141" s="35"/>
      <c r="G141" s="35"/>
      <c r="H141" s="35"/>
      <c r="I141" s="40"/>
      <c r="J141" s="39">
        <f>D141+E141+F141+G141+H141+I141</f>
        <v>0</v>
      </c>
      <c r="K141" s="38">
        <f>C141+J141</f>
        <v>0</v>
      </c>
    </row>
    <row r="142" spans="1:11" ht="12" customHeight="1">
      <c r="A142" s="37" t="s">
        <v>44</v>
      </c>
      <c r="B142" s="36" t="s">
        <v>43</v>
      </c>
      <c r="C142" s="35">
        <f>[1]KV_1.1.sz.mell.!C140</f>
        <v>0</v>
      </c>
      <c r="D142" s="35"/>
      <c r="E142" s="35"/>
      <c r="F142" s="35"/>
      <c r="G142" s="35"/>
      <c r="H142" s="35"/>
      <c r="I142" s="40"/>
      <c r="J142" s="39">
        <f>D142+E142+F142+G142+H142+I142</f>
        <v>0</v>
      </c>
      <c r="K142" s="38">
        <f>C142+J142</f>
        <v>0</v>
      </c>
    </row>
    <row r="143" spans="1:11" ht="12" customHeight="1">
      <c r="A143" s="37" t="s">
        <v>42</v>
      </c>
      <c r="B143" s="36" t="s">
        <v>41</v>
      </c>
      <c r="C143" s="35">
        <f>[1]KV_1.1.sz.mell.!C141</f>
        <v>0</v>
      </c>
      <c r="D143" s="35"/>
      <c r="E143" s="35"/>
      <c r="F143" s="35"/>
      <c r="G143" s="35"/>
      <c r="H143" s="35"/>
      <c r="I143" s="40"/>
      <c r="J143" s="39">
        <f>D143+E143+F143+G143+H143+I143</f>
        <v>0</v>
      </c>
      <c r="K143" s="38">
        <f>C143+J143</f>
        <v>0</v>
      </c>
    </row>
    <row r="144" spans="1:11" ht="12" customHeight="1">
      <c r="A144" s="37" t="s">
        <v>40</v>
      </c>
      <c r="B144" s="36" t="s">
        <v>39</v>
      </c>
      <c r="C144" s="35">
        <f>[1]KV_1.1.sz.mell.!C142</f>
        <v>0</v>
      </c>
      <c r="D144" s="35"/>
      <c r="E144" s="35"/>
      <c r="F144" s="35"/>
      <c r="G144" s="35"/>
      <c r="H144" s="35"/>
      <c r="I144" s="40"/>
      <c r="J144" s="39">
        <f>D144+E144+F144+G144+H144+I144</f>
        <v>0</v>
      </c>
      <c r="K144" s="38">
        <f>C144+J144</f>
        <v>0</v>
      </c>
    </row>
    <row r="145" spans="1:15" ht="12" customHeight="1">
      <c r="A145" s="37" t="s">
        <v>38</v>
      </c>
      <c r="B145" s="36" t="s">
        <v>37</v>
      </c>
      <c r="C145" s="35">
        <f>[1]KV_1.1.sz.mell.!C143</f>
        <v>0</v>
      </c>
      <c r="D145" s="35"/>
      <c r="E145" s="35"/>
      <c r="F145" s="35"/>
      <c r="G145" s="35"/>
      <c r="H145" s="35"/>
      <c r="I145" s="40"/>
      <c r="J145" s="39">
        <f>D145+E145+F145+G145+H145+I145</f>
        <v>0</v>
      </c>
      <c r="K145" s="38">
        <f>C145+J145</f>
        <v>0</v>
      </c>
    </row>
    <row r="146" spans="1:15" ht="12" customHeight="1" thickBot="1">
      <c r="A146" s="44" t="s">
        <v>36</v>
      </c>
      <c r="B146" s="36" t="s">
        <v>35</v>
      </c>
      <c r="C146" s="35">
        <f>[1]KV_1.1.sz.mell.!C144</f>
        <v>0</v>
      </c>
      <c r="D146" s="35"/>
      <c r="E146" s="35"/>
      <c r="F146" s="35"/>
      <c r="G146" s="35"/>
      <c r="H146" s="35"/>
      <c r="I146" s="40"/>
      <c r="J146" s="39">
        <f>D146+E146+F146+G146+H146+I146</f>
        <v>0</v>
      </c>
      <c r="K146" s="38">
        <f>C146+J146</f>
        <v>0</v>
      </c>
    </row>
    <row r="147" spans="1:15" ht="12" customHeight="1" thickBot="1">
      <c r="A147" s="7" t="s">
        <v>34</v>
      </c>
      <c r="B147" s="22" t="s">
        <v>33</v>
      </c>
      <c r="C147" s="48">
        <f>[1]KV_1.1.sz.mell.!C145</f>
        <v>10356673</v>
      </c>
      <c r="D147" s="47">
        <f>+D148+D149+D150+D151</f>
        <v>0</v>
      </c>
      <c r="E147" s="47">
        <f>+E148+E149+E150+E151</f>
        <v>0</v>
      </c>
      <c r="F147" s="47">
        <f>+F148+F149+F150+F151</f>
        <v>0</v>
      </c>
      <c r="G147" s="47">
        <f>+G148+G149+G150+G151</f>
        <v>0</v>
      </c>
      <c r="H147" s="47">
        <f>+H148+H149+H150+H151</f>
        <v>0</v>
      </c>
      <c r="I147" s="46">
        <f>+I148+I149+I150+I151</f>
        <v>0</v>
      </c>
      <c r="J147" s="46">
        <f>+J148+J149+J150+J151</f>
        <v>0</v>
      </c>
      <c r="K147" s="45">
        <f>+K148+K149+K150+K151</f>
        <v>10356673</v>
      </c>
    </row>
    <row r="148" spans="1:15" ht="12" customHeight="1">
      <c r="A148" s="37" t="s">
        <v>32</v>
      </c>
      <c r="B148" s="36" t="s">
        <v>31</v>
      </c>
      <c r="C148" s="35">
        <f>[1]KV_1.1.sz.mell.!C146</f>
        <v>0</v>
      </c>
      <c r="D148" s="35"/>
      <c r="E148" s="35"/>
      <c r="F148" s="35"/>
      <c r="G148" s="35"/>
      <c r="H148" s="35"/>
      <c r="I148" s="40"/>
      <c r="J148" s="39">
        <f>D148+E148+F148+G148+H148+I148</f>
        <v>0</v>
      </c>
      <c r="K148" s="38">
        <f>C148+J148</f>
        <v>0</v>
      </c>
    </row>
    <row r="149" spans="1:15" ht="12" customHeight="1">
      <c r="A149" s="37" t="s">
        <v>30</v>
      </c>
      <c r="B149" s="36" t="s">
        <v>29</v>
      </c>
      <c r="C149" s="35">
        <f>[1]KV_1.1.sz.mell.!C147</f>
        <v>10356673</v>
      </c>
      <c r="D149" s="35"/>
      <c r="E149" s="35"/>
      <c r="F149" s="35"/>
      <c r="G149" s="35"/>
      <c r="H149" s="35"/>
      <c r="I149" s="40"/>
      <c r="J149" s="39">
        <f>D149+E149+F149+G149+H149+I149</f>
        <v>0</v>
      </c>
      <c r="K149" s="38">
        <f>C149+J149</f>
        <v>10356673</v>
      </c>
    </row>
    <row r="150" spans="1:15" ht="12" customHeight="1">
      <c r="A150" s="37" t="s">
        <v>28</v>
      </c>
      <c r="B150" s="36" t="s">
        <v>27</v>
      </c>
      <c r="C150" s="35">
        <f>[1]KV_1.1.sz.mell.!C148</f>
        <v>0</v>
      </c>
      <c r="D150" s="35"/>
      <c r="E150" s="35"/>
      <c r="F150" s="35"/>
      <c r="G150" s="35"/>
      <c r="H150" s="35"/>
      <c r="I150" s="40"/>
      <c r="J150" s="39">
        <f>D150+E150+F150+G150+H150+I150</f>
        <v>0</v>
      </c>
      <c r="K150" s="38">
        <f>C150+J150</f>
        <v>0</v>
      </c>
    </row>
    <row r="151" spans="1:15" ht="12" customHeight="1" thickBot="1">
      <c r="A151" s="44" t="s">
        <v>26</v>
      </c>
      <c r="B151" s="43" t="s">
        <v>25</v>
      </c>
      <c r="C151" s="35">
        <f>[1]KV_1.1.sz.mell.!C149</f>
        <v>0</v>
      </c>
      <c r="D151" s="35"/>
      <c r="E151" s="35"/>
      <c r="F151" s="35"/>
      <c r="G151" s="35"/>
      <c r="H151" s="35"/>
      <c r="I151" s="40"/>
      <c r="J151" s="39">
        <f>D151+E151+F151+G151+H151+I151</f>
        <v>0</v>
      </c>
      <c r="K151" s="38">
        <f>C151+J151</f>
        <v>0</v>
      </c>
    </row>
    <row r="152" spans="1:15" ht="12" customHeight="1" thickBot="1">
      <c r="A152" s="7" t="s">
        <v>24</v>
      </c>
      <c r="B152" s="22" t="s">
        <v>23</v>
      </c>
      <c r="C152" s="27">
        <f>[1]KV_1.1.sz.mell.!C150</f>
        <v>0</v>
      </c>
      <c r="D152" s="42">
        <f>SUM(D153:D157)</f>
        <v>0</v>
      </c>
      <c r="E152" s="42">
        <f>SUM(E153:E157)</f>
        <v>0</v>
      </c>
      <c r="F152" s="42">
        <f>SUM(F153:F157)</f>
        <v>0</v>
      </c>
      <c r="G152" s="42">
        <f>SUM(G153:G157)</f>
        <v>0</v>
      </c>
      <c r="H152" s="42">
        <f>SUM(H153:H157)</f>
        <v>0</v>
      </c>
      <c r="I152" s="29">
        <f>SUM(I153:I157)</f>
        <v>0</v>
      </c>
      <c r="J152" s="29">
        <f>SUM(J153:J157)</f>
        <v>0</v>
      </c>
      <c r="K152" s="41">
        <f>SUM(K153:K157)</f>
        <v>0</v>
      </c>
    </row>
    <row r="153" spans="1:15" ht="12" customHeight="1">
      <c r="A153" s="37" t="s">
        <v>22</v>
      </c>
      <c r="B153" s="36" t="s">
        <v>21</v>
      </c>
      <c r="C153" s="35">
        <f>[1]KV_1.1.sz.mell.!C151</f>
        <v>0</v>
      </c>
      <c r="D153" s="35"/>
      <c r="E153" s="35"/>
      <c r="F153" s="35"/>
      <c r="G153" s="35"/>
      <c r="H153" s="35"/>
      <c r="I153" s="40"/>
      <c r="J153" s="39">
        <f>D153+E153+F153+G153+H153+I153</f>
        <v>0</v>
      </c>
      <c r="K153" s="38">
        <f>C153+J153</f>
        <v>0</v>
      </c>
    </row>
    <row r="154" spans="1:15" ht="12" customHeight="1">
      <c r="A154" s="37" t="s">
        <v>20</v>
      </c>
      <c r="B154" s="36" t="s">
        <v>19</v>
      </c>
      <c r="C154" s="35"/>
      <c r="D154" s="35"/>
      <c r="E154" s="35"/>
      <c r="F154" s="35"/>
      <c r="G154" s="35"/>
      <c r="H154" s="35"/>
      <c r="I154" s="40"/>
      <c r="J154" s="39">
        <f>D154+E154+F154+G154+H154+I154</f>
        <v>0</v>
      </c>
      <c r="K154" s="38">
        <f>C154+J154</f>
        <v>0</v>
      </c>
    </row>
    <row r="155" spans="1:15" ht="12" customHeight="1">
      <c r="A155" s="37" t="s">
        <v>18</v>
      </c>
      <c r="B155" s="36" t="s">
        <v>17</v>
      </c>
      <c r="C155" s="35">
        <f>[1]KV_1.1.sz.mell.!C153</f>
        <v>0</v>
      </c>
      <c r="D155" s="35"/>
      <c r="E155" s="35"/>
      <c r="F155" s="35"/>
      <c r="G155" s="35"/>
      <c r="H155" s="35"/>
      <c r="I155" s="40"/>
      <c r="J155" s="39">
        <f>D155+E155+F155+G155+H155+I155</f>
        <v>0</v>
      </c>
      <c r="K155" s="38">
        <f>C155+J155</f>
        <v>0</v>
      </c>
    </row>
    <row r="156" spans="1:15" ht="12" customHeight="1">
      <c r="A156" s="37" t="s">
        <v>16</v>
      </c>
      <c r="B156" s="36" t="s">
        <v>15</v>
      </c>
      <c r="C156" s="35">
        <f>[1]KV_1.1.sz.mell.!C154</f>
        <v>0</v>
      </c>
      <c r="D156" s="35"/>
      <c r="E156" s="35"/>
      <c r="F156" s="35"/>
      <c r="G156" s="35"/>
      <c r="H156" s="35"/>
      <c r="I156" s="40"/>
      <c r="J156" s="39">
        <f>D156+E156+F156+G156+H156+I156</f>
        <v>0</v>
      </c>
      <c r="K156" s="38">
        <f>C156+J156</f>
        <v>0</v>
      </c>
    </row>
    <row r="157" spans="1:15" ht="12" customHeight="1" thickBot="1">
      <c r="A157" s="37" t="s">
        <v>14</v>
      </c>
      <c r="B157" s="36" t="s">
        <v>13</v>
      </c>
      <c r="C157" s="35">
        <f>[1]KV_1.1.sz.mell.!C155</f>
        <v>0</v>
      </c>
      <c r="D157" s="35"/>
      <c r="E157" s="34"/>
      <c r="F157" s="34"/>
      <c r="G157" s="34"/>
      <c r="H157" s="34"/>
      <c r="I157" s="33"/>
      <c r="J157" s="32">
        <f>D157+E157+F157+G157+H157+I157</f>
        <v>0</v>
      </c>
      <c r="K157" s="31">
        <f>C157+J157</f>
        <v>0</v>
      </c>
    </row>
    <row r="158" spans="1:15" ht="12" customHeight="1" thickBot="1">
      <c r="A158" s="7" t="s">
        <v>12</v>
      </c>
      <c r="B158" s="22" t="s">
        <v>11</v>
      </c>
      <c r="C158" s="27">
        <f>[1]KV_1.1.sz.mell.!C156</f>
        <v>0</v>
      </c>
      <c r="D158" s="27"/>
      <c r="E158" s="27"/>
      <c r="F158" s="27"/>
      <c r="G158" s="27"/>
      <c r="H158" s="27"/>
      <c r="I158" s="30"/>
      <c r="J158" s="29">
        <f>D158+E158+F158+G158+H158+I158</f>
        <v>0</v>
      </c>
      <c r="K158" s="28">
        <f>C158+J158</f>
        <v>0</v>
      </c>
    </row>
    <row r="159" spans="1:15" ht="12" customHeight="1" thickBot="1">
      <c r="A159" s="7" t="s">
        <v>10</v>
      </c>
      <c r="B159" s="22" t="s">
        <v>9</v>
      </c>
      <c r="C159" s="27">
        <f>[1]KV_1.1.sz.mell.!C157</f>
        <v>0</v>
      </c>
      <c r="D159" s="27"/>
      <c r="E159" s="26"/>
      <c r="F159" s="26"/>
      <c r="G159" s="26"/>
      <c r="H159" s="26"/>
      <c r="I159" s="25"/>
      <c r="J159" s="24">
        <f>D159+E159+F159+G159+H159+I159</f>
        <v>0</v>
      </c>
      <c r="K159" s="23">
        <f>C159+J159</f>
        <v>0</v>
      </c>
    </row>
    <row r="160" spans="1:15" ht="15.2" customHeight="1" thickBot="1">
      <c r="A160" s="7" t="s">
        <v>8</v>
      </c>
      <c r="B160" s="22" t="s">
        <v>7</v>
      </c>
      <c r="C160" s="17">
        <f>[1]KV_1.1.sz.mell.!C158</f>
        <v>10356673</v>
      </c>
      <c r="D160" s="16">
        <f>+D136+D140+D147+D152+D158+D159</f>
        <v>0</v>
      </c>
      <c r="E160" s="16">
        <f>+E136+E140+E147+E152+E158+E159</f>
        <v>0</v>
      </c>
      <c r="F160" s="16">
        <f>+F136+F140+F147+F152+F158+F159</f>
        <v>0</v>
      </c>
      <c r="G160" s="16">
        <f>+G136+G140+G147+G152+G158+G159</f>
        <v>0</v>
      </c>
      <c r="H160" s="16">
        <f>+H136+H140+H147+H152+H158+H159</f>
        <v>0</v>
      </c>
      <c r="I160" s="15">
        <f>+I136+I140+I147+I152+I158+I159</f>
        <v>0</v>
      </c>
      <c r="J160" s="15">
        <f>+J136+J140+J147+J152+J158+J159</f>
        <v>0</v>
      </c>
      <c r="K160" s="14">
        <f>+K136+K140+K147+K152+K158+K159</f>
        <v>10356673</v>
      </c>
      <c r="L160" s="21"/>
      <c r="M160" s="20"/>
      <c r="N160" s="20"/>
      <c r="O160" s="20"/>
    </row>
    <row r="161" spans="1:11" s="13" customFormat="1" ht="12.95" customHeight="1" thickBot="1">
      <c r="A161" s="19" t="s">
        <v>6</v>
      </c>
      <c r="B161" s="18" t="s">
        <v>5</v>
      </c>
      <c r="C161" s="17">
        <f>[1]KV_1.1.sz.mell.!C159</f>
        <v>890196563</v>
      </c>
      <c r="D161" s="16">
        <f>+D135+D160</f>
        <v>201463174</v>
      </c>
      <c r="E161" s="16">
        <f>+E135+E160</f>
        <v>0</v>
      </c>
      <c r="F161" s="16">
        <f>+F135+F160</f>
        <v>0</v>
      </c>
      <c r="G161" s="16">
        <f>+G135+G160</f>
        <v>0</v>
      </c>
      <c r="H161" s="16">
        <f>+H135+H160</f>
        <v>0</v>
      </c>
      <c r="I161" s="15">
        <f>+I135+I160</f>
        <v>0</v>
      </c>
      <c r="J161" s="15">
        <f>+J135+J160</f>
        <v>201463174</v>
      </c>
      <c r="K161" s="14">
        <f>+K135+K160</f>
        <v>1091659737</v>
      </c>
    </row>
    <row r="162" spans="1:11" s="12" customFormat="1" ht="14.1" customHeight="1">
      <c r="C162" s="12">
        <f>[1]KV_1.1.sz.mell.!C160</f>
        <v>0</v>
      </c>
      <c r="K162" s="12">
        <f>K93-K161</f>
        <v>0</v>
      </c>
    </row>
    <row r="163" spans="1:11">
      <c r="A163" s="11" t="s">
        <v>4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ht="15.2" customHeight="1" thickBot="1">
      <c r="A164" s="10" t="s">
        <v>3</v>
      </c>
      <c r="B164" s="10"/>
      <c r="C164" s="9"/>
      <c r="K164" s="9" t="str">
        <f>K96</f>
        <v>Forintban!</v>
      </c>
    </row>
    <row r="165" spans="1:11" ht="25.5" customHeight="1" thickBot="1">
      <c r="A165" s="7">
        <v>1</v>
      </c>
      <c r="B165" s="6" t="s">
        <v>2</v>
      </c>
      <c r="C165" s="8">
        <f>+C68-C135</f>
        <v>-396795250</v>
      </c>
      <c r="D165" s="5">
        <f>+D68-D135</f>
        <v>-18289045</v>
      </c>
      <c r="E165" s="5">
        <f>+E68-E135</f>
        <v>0</v>
      </c>
      <c r="F165" s="5">
        <f>+F68-F135</f>
        <v>0</v>
      </c>
      <c r="G165" s="5">
        <f>+G68-G135</f>
        <v>0</v>
      </c>
      <c r="H165" s="5">
        <f>+H68-H135</f>
        <v>0</v>
      </c>
      <c r="I165" s="5">
        <f>+I68-I135</f>
        <v>0</v>
      </c>
      <c r="J165" s="5">
        <f>+J68-J135</f>
        <v>-18289045</v>
      </c>
      <c r="K165" s="4">
        <f>+K68-K135</f>
        <v>-415084295</v>
      </c>
    </row>
    <row r="166" spans="1:11" ht="32.450000000000003" customHeight="1" thickBot="1">
      <c r="A166" s="7" t="s">
        <v>1</v>
      </c>
      <c r="B166" s="6" t="s">
        <v>0</v>
      </c>
      <c r="C166" s="5">
        <f>+C92-C160</f>
        <v>396795250</v>
      </c>
      <c r="D166" s="5">
        <f>+D92-D160</f>
        <v>18289045</v>
      </c>
      <c r="E166" s="5">
        <f>+E92-E160</f>
        <v>0</v>
      </c>
      <c r="F166" s="5">
        <f>+F92-F160</f>
        <v>0</v>
      </c>
      <c r="G166" s="5">
        <f>+G92-G160</f>
        <v>0</v>
      </c>
      <c r="H166" s="5">
        <f>+H92-H160</f>
        <v>0</v>
      </c>
      <c r="I166" s="5">
        <f>+I92-I160</f>
        <v>0</v>
      </c>
      <c r="J166" s="5">
        <f>+J92-J160</f>
        <v>18289045</v>
      </c>
      <c r="K166" s="4">
        <f>+K92-K160</f>
        <v>415084295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34" orientation="portrait" r:id="rId1"/>
  <headerFooter alignWithMargins="0"/>
  <rowBreaks count="1" manualBreakCount="1"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RM_1.1.sz.mell.</vt:lpstr>
      <vt:lpstr>RM_1.1.sz.mell.!Nyomtatási_terület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2019-05-17T12:28:10Z</dcterms:created>
  <dcterms:modified xsi:type="dcterms:W3CDTF">2019-05-17T12:29:32Z</dcterms:modified>
</cp:coreProperties>
</file>