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ÓVODA  1." sheetId="2" r:id="rId2"/>
    <sheet name="összesítő" sheetId="3" r:id="rId3"/>
    <sheet name="MŰV.HÁZ 2." sheetId="4" r:id="rId4"/>
  </sheets>
  <definedNames/>
  <calcPr fullCalcOnLoad="1"/>
</workbook>
</file>

<file path=xl/sharedStrings.xml><?xml version="1.0" encoding="utf-8"?>
<sst xmlns="http://schemas.openxmlformats.org/spreadsheetml/2006/main" count="271" uniqueCount="108">
  <si>
    <t>SZIHALOM KÖZSÉGI ÖNKORMÁNYZAT KÖLTSÉGVETÉSI SZERVEINEK CÍMENKÉNTI 2016. ÉVI KIADÁSAI</t>
  </si>
  <si>
    <t>adatok 1000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</si>
  <si>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</si>
  <si>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</si>
  <si>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</si>
  <si>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</si>
  <si>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</si>
  <si>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</si>
  <si>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</si>
  <si>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</si>
  <si>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</si>
  <si>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</si>
  <si>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</si>
  <si>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</si>
  <si>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</si>
  <si>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</si>
  <si>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</si>
  <si>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</si>
  <si>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Beruházás</t>
  </si>
  <si>
    <t>7. Felújítás</t>
  </si>
  <si>
    <t>8. Felhalmozási célú támogatások áh.kívülre</t>
  </si>
  <si>
    <t>9. Felhalmozási célú támogatások áh.belülre</t>
  </si>
  <si>
    <t>10. Ellátottak pénzbeni juttatásai</t>
  </si>
  <si>
    <t>11. Államháztartáson belüli megelőlegezés</t>
  </si>
  <si>
    <t>12. Önkormányzati befizetések</t>
  </si>
  <si>
    <t>13. Tartalékok</t>
  </si>
  <si>
    <t>14. Kölcsön nyújtás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</si>
  <si>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</si>
  <si>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</si>
  <si>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</si>
  <si>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</si>
  <si>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</si>
  <si>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</si>
  <si>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</si>
  <si>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LAKÁSHOZ JUTÁS</t>
  </si>
  <si>
    <t>(önként vállalt feladat)</t>
  </si>
  <si>
    <t>Felhalmozási kiadáa</t>
  </si>
  <si>
    <t>Felhalmozási kölcsön</t>
  </si>
  <si>
    <t>összesen</t>
  </si>
  <si>
    <t>ÓVODAI ÉTKEZTETÉS</t>
  </si>
  <si>
    <t xml:space="preserve">Dologi kiadás </t>
  </si>
  <si>
    <t>Ellátottak pénzbeni juttatásai</t>
  </si>
  <si>
    <t>ISKOLAI ÉTKEZTETÉS</t>
  </si>
  <si>
    <t>ÖNKORMÁNYZATI VAGYONNAL VALÓ GAZDÁLKODÁS</t>
  </si>
  <si>
    <t>Felújítás</t>
  </si>
  <si>
    <t>Beruházás</t>
  </si>
  <si>
    <t>ÖNKORMÁNYZATI IGAZGATÁS</t>
  </si>
  <si>
    <t>Személyi jellegű kiadás</t>
  </si>
  <si>
    <t>Járulék</t>
  </si>
  <si>
    <t>Támogatás értékű működési kiadás</t>
  </si>
  <si>
    <t>Működési célú támogatások áh. Kívülre</t>
  </si>
  <si>
    <t>KÖZVILÁGÍTÁS</t>
  </si>
  <si>
    <t>VÁROS ÉS KÖZSÉGGAZDÁLKODÁS</t>
  </si>
  <si>
    <t>Járulékok</t>
  </si>
  <si>
    <t>FEJEZETI ÉS ÁLTALÁNOS TARTALÉKOK</t>
  </si>
  <si>
    <t>Tartalék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</si>
  <si>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</si>
  <si>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</si>
  <si>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</si>
  <si>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</si>
  <si>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</si>
  <si>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</si>
  <si>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SZOCIÁLIS ÉTKEZTETÉS</t>
  </si>
  <si>
    <t>CIVILEK TÁMOGATÁSA</t>
  </si>
  <si>
    <t>(önként feladat)</t>
  </si>
  <si>
    <t>Működési célú támogatások áh kívülre</t>
  </si>
  <si>
    <t>ÖNKORMÁNYZATOK ELSZÁMOLÁSAI KP.KTGV</t>
  </si>
  <si>
    <t>(államigazgatási feladat)</t>
  </si>
  <si>
    <t>Államháztartáson belüli megelőlegezés</t>
  </si>
  <si>
    <t>Önkormányzatok befizetései</t>
  </si>
  <si>
    <t>EGYÉB SZOCIÁLIS TÁMOGATÁS</t>
  </si>
  <si>
    <t>KÖZUTAK ÜZEMELTETÉSE</t>
  </si>
  <si>
    <t>BÖLCSÖDEI ELLÁTÁS</t>
  </si>
  <si>
    <t>CSALÁDSEGÍTÉS</t>
  </si>
  <si>
    <t>RENDEZVÉNYEK</t>
  </si>
  <si>
    <t>KÖZFOGLALKOZTATÁS</t>
  </si>
  <si>
    <t>TÉLI KÖZFOGLALKOZTATÁS</t>
  </si>
  <si>
    <t>KÖZTEMETŐ FENNTARTÁS</t>
  </si>
  <si>
    <t>VÍZILÉTESÍTMÉNY</t>
  </si>
  <si>
    <t>INTÉZMÉNYEN KÍVÜLI ÉTKEZÉS</t>
  </si>
  <si>
    <t>SZENNYVÍZ</t>
  </si>
  <si>
    <t>GYERMEKVÉDELMI ELLÁTÁSOK</t>
  </si>
  <si>
    <t>TÁMOGATÁSI CÉLÚ FINANSZÍROZÁSI MŰVELETEK</t>
  </si>
  <si>
    <t>Irányító alá tartozó költségvetési szerveknek folyósított működési támogatás</t>
  </si>
  <si>
    <t xml:space="preserve"> ÖSSZESEN</t>
  </si>
  <si>
    <t>SZIHALOM KÖZSÉGI ÖNKORMÁNYZAT KÖLTSÉGVETÉSI SZERVEINEK CÍMENKÉNTI 2016. ÉVI  KIADÁSAI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</si>
  <si>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</si>
  <si>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</si>
  <si>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</si>
  <si>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</si>
  <si>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</si>
  <si>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</si>
  <si>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</si>
  <si>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1.1. Bölcsődei ellátás</t>
  </si>
  <si>
    <t>Személyi jellegű</t>
  </si>
  <si>
    <t>1.2. Óvodai nevelés</t>
  </si>
  <si>
    <t>ALCÍM ÖSSZESÍTÉS</t>
  </si>
  <si>
    <t>2. sz. melléklet</t>
  </si>
  <si>
    <t>ÖSSZESÍTETT SZIHALOM KÖZSÉGI ÖNKORMÁNYZAT 2016. ÉVI KÖLTSÉGVETÉSI KIADÁSAI</t>
  </si>
  <si>
    <t>ELŐÍRÁNYZAT</t>
  </si>
  <si>
    <t>TÉNY</t>
  </si>
  <si>
    <t>ÖNKORMÁNYZAT</t>
  </si>
  <si>
    <t>2. MŰVELŐDÉSI HÁZ</t>
  </si>
  <si>
    <t>MINDÖSSZESEN</t>
  </si>
  <si>
    <t>SZIHALOM KÖZSÉGI ÖNKORMÁNYZAT KÖLTSÉGVETÉSI SZERVEINEK CÍMENKÉNTI 2016.ÉVI  KIADÁSAI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</si>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</sst>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4"/>
  <sheetViews>
    <sheetView zoomScalePageLayoutView="0" workbookViewId="0" topLeftCell="A73">
      <selection activeCell="G56" sqref="G56"/>
    </sheetView>
  </sheetViews>
  <sheetFormatPr defaultColWidth="9.140625" defaultRowHeight="12.75"/>
  <cols>
    <col min="4" max="4" width="22.28125" style="0" customWidth="1"/>
    <col min="5" max="5" width="31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  <col min="12" max="14" width="0" style="0" hidden="1" customWidth="1"/>
  </cols>
  <sheetData>
    <row r="2" spans="1:10" s="7" customFormat="1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12.75">
      <c r="A4" s="5" t="s">
        <v>2</v>
      </c>
      <c r="B4" s="5"/>
      <c r="C4" s="5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1:10" ht="12.75">
      <c r="A5" s="5" t="s">
        <v>10</v>
      </c>
      <c r="B5" s="5"/>
      <c r="C5" s="5"/>
      <c r="D5" s="11"/>
      <c r="E5" s="12" t="s">
        <v>11</v>
      </c>
      <c r="F5" s="12">
        <f>SUM(F6:F19)</f>
        <v>173983</v>
      </c>
      <c r="G5" s="12">
        <f>SUM(G6:G19)</f>
        <v>49625</v>
      </c>
      <c r="H5" s="12">
        <f>SUM(H6:H19)</f>
        <v>223608</v>
      </c>
      <c r="I5" s="12">
        <f>SUM(I6:I19)</f>
        <v>196147</v>
      </c>
      <c r="J5" s="11">
        <f aca="true" t="shared" si="0" ref="J5:J13">(I5/H5)*100</f>
        <v>87.7191334835963</v>
      </c>
    </row>
    <row r="6" spans="1:14" ht="12.75">
      <c r="A6" s="2" t="s">
        <v>12</v>
      </c>
      <c r="B6" s="2"/>
      <c r="C6" s="2"/>
      <c r="D6" s="11"/>
      <c r="E6" s="13" t="s">
        <v>13</v>
      </c>
      <c r="F6" s="13">
        <f>SUM(F53,F66,F86,F93,F149,F156,F162,F99)</f>
        <v>33119</v>
      </c>
      <c r="G6" s="11">
        <v>17513</v>
      </c>
      <c r="H6" s="11">
        <f aca="true" t="shared" si="1" ref="H6:H22">SUM(F6:G6)</f>
        <v>50632</v>
      </c>
      <c r="I6" s="11">
        <v>47902</v>
      </c>
      <c r="J6" s="11">
        <f t="shared" si="0"/>
        <v>94.60815294675304</v>
      </c>
      <c r="L6">
        <f aca="true" t="shared" si="2" ref="L6:N7">SUM(G53,G66,G86,G93,G99,G149,G156,G162)</f>
        <v>17513</v>
      </c>
      <c r="M6">
        <f t="shared" si="2"/>
        <v>50632</v>
      </c>
      <c r="N6">
        <f t="shared" si="2"/>
        <v>47902</v>
      </c>
    </row>
    <row r="7" spans="1:14" ht="12.75">
      <c r="A7" s="11"/>
      <c r="B7" s="11"/>
      <c r="C7" s="11"/>
      <c r="D7" s="11"/>
      <c r="E7" s="13" t="s">
        <v>14</v>
      </c>
      <c r="F7" s="13">
        <f>SUM(F54,F67,F87,F94,F157,F163,F150,F100)</f>
        <v>8134</v>
      </c>
      <c r="G7" s="11">
        <v>2269</v>
      </c>
      <c r="H7" s="11">
        <f t="shared" si="1"/>
        <v>10403</v>
      </c>
      <c r="I7" s="11">
        <v>10341</v>
      </c>
      <c r="J7" s="11">
        <f t="shared" si="0"/>
        <v>99.40401807171008</v>
      </c>
      <c r="L7">
        <f t="shared" si="2"/>
        <v>2269</v>
      </c>
      <c r="M7">
        <f t="shared" si="2"/>
        <v>10403</v>
      </c>
      <c r="N7">
        <f t="shared" si="2"/>
        <v>10341</v>
      </c>
    </row>
    <row r="8" spans="1:14" ht="12.75">
      <c r="A8" s="11"/>
      <c r="B8" s="11"/>
      <c r="C8" s="11"/>
      <c r="D8" s="11"/>
      <c r="E8" s="13" t="s">
        <v>15</v>
      </c>
      <c r="F8" s="13">
        <f>SUM(F22,F27,F36,F42,F47,F55,F62,F68,F82,F88,F95,F108,F133,F146,F164,F101)</f>
        <v>75128</v>
      </c>
      <c r="G8" s="11">
        <v>14004</v>
      </c>
      <c r="H8" s="11">
        <f t="shared" si="1"/>
        <v>89132</v>
      </c>
      <c r="I8" s="11">
        <v>80224</v>
      </c>
      <c r="J8" s="11">
        <f t="shared" si="0"/>
        <v>90.00583404388996</v>
      </c>
      <c r="L8" s="14">
        <f>SUM(G22,G27,G36,G42,G47,G55,G62,G68,G82,G88,G95,G101,G108,G133,G146,G151,G158,G164,G176,G172)</f>
        <v>14004</v>
      </c>
      <c r="M8">
        <f>SUM(H22,H27,H36,H42,H47,H55,H62,H68,H82,H88,H95,H101,H108,H133,H146,H151,H158,H164,H176,H172)</f>
        <v>89132</v>
      </c>
      <c r="N8">
        <f>SUM(I22,I27,I36,I42,I47,I55,I62,I68,I82,I88,I95,I101,I108,I133,I146,I151,I158,I164,I176,I172)</f>
        <v>80224</v>
      </c>
    </row>
    <row r="9" spans="1:14" ht="12.75">
      <c r="A9" s="11"/>
      <c r="B9" s="11"/>
      <c r="C9" s="11"/>
      <c r="D9" s="11"/>
      <c r="E9" s="13" t="s">
        <v>16</v>
      </c>
      <c r="F9" s="13">
        <f>SUM(F77,F113)</f>
        <v>2110</v>
      </c>
      <c r="G9" s="11">
        <v>1000</v>
      </c>
      <c r="H9" s="11">
        <f t="shared" si="1"/>
        <v>3110</v>
      </c>
      <c r="I9" s="11">
        <v>3095</v>
      </c>
      <c r="J9" s="11">
        <f t="shared" si="0"/>
        <v>99.51768488745981</v>
      </c>
      <c r="L9">
        <f>SUM(G57,G77,G113)</f>
        <v>1000</v>
      </c>
      <c r="M9">
        <f>SUM(H57,H77,H113)</f>
        <v>3110</v>
      </c>
      <c r="N9">
        <f>SUM(I57,I77,I113)</f>
        <v>3095</v>
      </c>
    </row>
    <row r="10" spans="1:14" ht="12.75">
      <c r="A10" s="11"/>
      <c r="B10" s="11"/>
      <c r="C10" s="11"/>
      <c r="D10" s="11"/>
      <c r="E10" s="13" t="s">
        <v>17</v>
      </c>
      <c r="F10" s="13">
        <f>SUM(F28,F140,F56,F102)</f>
        <v>9725</v>
      </c>
      <c r="G10" s="11">
        <v>-2312</v>
      </c>
      <c r="H10" s="11">
        <f t="shared" si="1"/>
        <v>7413</v>
      </c>
      <c r="I10" s="11">
        <v>6181</v>
      </c>
      <c r="J10" s="11">
        <f t="shared" si="0"/>
        <v>83.3805476864967</v>
      </c>
      <c r="L10">
        <f>SUM(G28,G56,G102)</f>
        <v>-2312</v>
      </c>
      <c r="M10">
        <f>SUM(H28,H56,H102)</f>
        <v>7413</v>
      </c>
      <c r="N10">
        <f>SUM(I28,I56,I102)</f>
        <v>6181</v>
      </c>
    </row>
    <row r="11" spans="1:14" ht="12.75">
      <c r="A11" s="11"/>
      <c r="B11" s="11"/>
      <c r="C11" s="11"/>
      <c r="D11" s="11"/>
      <c r="E11" s="13" t="s">
        <v>18</v>
      </c>
      <c r="F11" s="13">
        <v>200</v>
      </c>
      <c r="G11" s="11">
        <v>22427</v>
      </c>
      <c r="H11" s="11">
        <f t="shared" si="1"/>
        <v>22627</v>
      </c>
      <c r="I11" s="11">
        <v>18912</v>
      </c>
      <c r="J11" s="11">
        <f t="shared" si="0"/>
        <v>83.5815618508861</v>
      </c>
      <c r="L11" s="14">
        <f>SUM(G49,G58,G69,G89,G96,G135,G152,G159,G165,G169,G129)</f>
        <v>22427</v>
      </c>
      <c r="M11" s="14">
        <f>SUM(H49,H58,H69,H89,H96,H135,H152,H159,H165,H169,H129)</f>
        <v>22627</v>
      </c>
      <c r="N11" s="14">
        <f>SUM(I49,I58,I69,I89,I96,I135,I152,I159,I165,I169,I129)</f>
        <v>18912</v>
      </c>
    </row>
    <row r="12" spans="1:14" ht="12.75">
      <c r="A12" s="11"/>
      <c r="B12" s="11"/>
      <c r="C12" s="11"/>
      <c r="D12" s="11"/>
      <c r="E12" s="13" t="s">
        <v>19</v>
      </c>
      <c r="F12" s="13">
        <f>SUM(F48)</f>
        <v>17610</v>
      </c>
      <c r="G12" s="11">
        <v>376</v>
      </c>
      <c r="H12" s="11">
        <f t="shared" si="1"/>
        <v>17986</v>
      </c>
      <c r="I12" s="11">
        <v>17775</v>
      </c>
      <c r="J12" s="11">
        <f t="shared" si="0"/>
        <v>98.82686533970866</v>
      </c>
      <c r="L12">
        <f>SUM(G48,G128)</f>
        <v>376</v>
      </c>
      <c r="M12">
        <f>SUM(H48,H128)</f>
        <v>17986</v>
      </c>
      <c r="N12">
        <f>SUM(I48,I128)</f>
        <v>17775</v>
      </c>
    </row>
    <row r="13" spans="1:14" ht="12.75">
      <c r="A13" s="11"/>
      <c r="B13" s="11"/>
      <c r="C13" s="11"/>
      <c r="D13" s="11"/>
      <c r="E13" s="13" t="s">
        <v>20</v>
      </c>
      <c r="F13" s="13">
        <v>300</v>
      </c>
      <c r="G13" s="11">
        <v>100</v>
      </c>
      <c r="H13" s="11">
        <f t="shared" si="1"/>
        <v>400</v>
      </c>
      <c r="I13" s="11">
        <v>250</v>
      </c>
      <c r="J13" s="11">
        <f t="shared" si="0"/>
        <v>62.5</v>
      </c>
      <c r="L13">
        <f>SUM(G31)</f>
        <v>100</v>
      </c>
      <c r="M13">
        <f>SUM(H31)</f>
        <v>400</v>
      </c>
      <c r="N13">
        <f>SUM(I31)</f>
        <v>250</v>
      </c>
    </row>
    <row r="14" spans="1:10" ht="12.75">
      <c r="A14" s="11"/>
      <c r="B14" s="11"/>
      <c r="C14" s="11"/>
      <c r="D14" s="11"/>
      <c r="E14" s="13" t="s">
        <v>21</v>
      </c>
      <c r="F14" s="13"/>
      <c r="G14" s="11"/>
      <c r="H14" s="11">
        <f t="shared" si="1"/>
        <v>0</v>
      </c>
      <c r="I14" s="11"/>
      <c r="J14" s="11"/>
    </row>
    <row r="15" spans="1:14" ht="12.75">
      <c r="A15" s="11"/>
      <c r="B15" s="11"/>
      <c r="C15" s="11"/>
      <c r="D15" s="11"/>
      <c r="E15" s="13" t="s">
        <v>22</v>
      </c>
      <c r="F15" s="13">
        <v>9509</v>
      </c>
      <c r="G15" s="11">
        <v>195</v>
      </c>
      <c r="H15" s="11">
        <f t="shared" si="1"/>
        <v>9704</v>
      </c>
      <c r="I15" s="11">
        <v>3054</v>
      </c>
      <c r="J15" s="11">
        <f>(I15/H15)*100</f>
        <v>31.471558120362737</v>
      </c>
      <c r="L15">
        <f>SUM(G37,G43,G124,G134,G179)</f>
        <v>195</v>
      </c>
      <c r="M15">
        <f>SUM(H37,H43,H124,H134,H179)</f>
        <v>9704</v>
      </c>
      <c r="N15">
        <f>SUM(I37,I43,I124,I134,I179)</f>
        <v>3054</v>
      </c>
    </row>
    <row r="16" spans="1:14" ht="12.75">
      <c r="A16" s="11"/>
      <c r="B16" s="11"/>
      <c r="C16" s="11"/>
      <c r="D16" s="11"/>
      <c r="E16" s="13" t="s">
        <v>23</v>
      </c>
      <c r="F16" s="13">
        <f>SUM(F120)</f>
        <v>3648</v>
      </c>
      <c r="G16" s="11">
        <v>1</v>
      </c>
      <c r="H16" s="11">
        <f t="shared" si="1"/>
        <v>3649</v>
      </c>
      <c r="I16" s="11">
        <v>3649</v>
      </c>
      <c r="J16" s="11">
        <f>(I16/H16)*100</f>
        <v>100</v>
      </c>
      <c r="L16">
        <f aca="true" t="shared" si="3" ref="L16:N17">SUM(G120)</f>
        <v>1</v>
      </c>
      <c r="M16">
        <f t="shared" si="3"/>
        <v>3649</v>
      </c>
      <c r="N16">
        <f t="shared" si="3"/>
        <v>3649</v>
      </c>
    </row>
    <row r="17" spans="1:14" ht="12.75">
      <c r="A17" s="11"/>
      <c r="B17" s="11"/>
      <c r="C17" s="11"/>
      <c r="D17" s="11"/>
      <c r="E17" s="13" t="s">
        <v>24</v>
      </c>
      <c r="F17" s="13"/>
      <c r="G17" s="11">
        <v>4564</v>
      </c>
      <c r="H17" s="11">
        <f t="shared" si="1"/>
        <v>4564</v>
      </c>
      <c r="I17" s="11">
        <v>4564</v>
      </c>
      <c r="J17" s="11">
        <f>(I17/H17)*100</f>
        <v>100</v>
      </c>
      <c r="L17">
        <f t="shared" si="3"/>
        <v>4564</v>
      </c>
      <c r="M17">
        <f t="shared" si="3"/>
        <v>4564</v>
      </c>
      <c r="N17">
        <f t="shared" si="3"/>
        <v>4564</v>
      </c>
    </row>
    <row r="18" spans="1:13" ht="12.75">
      <c r="A18" s="11"/>
      <c r="B18" s="11"/>
      <c r="C18" s="11"/>
      <c r="D18" s="11"/>
      <c r="E18" s="13" t="s">
        <v>25</v>
      </c>
      <c r="F18" s="13">
        <f>SUM(F73)</f>
        <v>14500</v>
      </c>
      <c r="G18" s="11">
        <v>-10712</v>
      </c>
      <c r="H18" s="11">
        <f t="shared" si="1"/>
        <v>3788</v>
      </c>
      <c r="I18" s="11"/>
      <c r="J18" s="11">
        <f>(I18/H18)*100</f>
        <v>0</v>
      </c>
      <c r="L18">
        <f>SUM(G73)</f>
        <v>-10712</v>
      </c>
      <c r="M18">
        <f>SUM(H73)</f>
        <v>3788</v>
      </c>
    </row>
    <row r="19" spans="1:14" ht="12.75">
      <c r="A19" s="11"/>
      <c r="B19" s="11"/>
      <c r="C19" s="11"/>
      <c r="D19" s="11"/>
      <c r="E19" s="13" t="s">
        <v>26</v>
      </c>
      <c r="F19" s="13"/>
      <c r="G19" s="11">
        <v>200</v>
      </c>
      <c r="H19" s="11">
        <f t="shared" si="1"/>
        <v>200</v>
      </c>
      <c r="I19" s="11">
        <v>200</v>
      </c>
      <c r="J19" s="11">
        <f>(I19/H19)*100</f>
        <v>100</v>
      </c>
      <c r="L19">
        <f>SUM(G32)</f>
        <v>200</v>
      </c>
      <c r="M19">
        <f>SUM(H32)</f>
        <v>200</v>
      </c>
      <c r="N19">
        <f>SUM(I32)</f>
        <v>200</v>
      </c>
    </row>
    <row r="20" spans="1:10" ht="12.75">
      <c r="A20" s="5" t="s">
        <v>27</v>
      </c>
      <c r="B20" s="5"/>
      <c r="C20" s="5"/>
      <c r="D20" s="5"/>
      <c r="E20" s="11"/>
      <c r="F20" s="11"/>
      <c r="G20" s="11"/>
      <c r="H20" s="11">
        <f t="shared" si="1"/>
        <v>0</v>
      </c>
      <c r="I20" s="11"/>
      <c r="J20" s="11"/>
    </row>
    <row r="21" spans="1:10" ht="12.75">
      <c r="A21" s="9"/>
      <c r="B21" s="9"/>
      <c r="C21" s="9"/>
      <c r="D21" s="9"/>
      <c r="E21" s="11"/>
      <c r="F21" s="11"/>
      <c r="G21" s="11"/>
      <c r="H21" s="11">
        <f t="shared" si="1"/>
        <v>0</v>
      </c>
      <c r="I21" s="11"/>
      <c r="J21" s="11"/>
    </row>
    <row r="22" spans="1:10" ht="12.75">
      <c r="A22" s="15" t="s">
        <v>28</v>
      </c>
      <c r="B22" s="15"/>
      <c r="C22" s="9"/>
      <c r="D22" s="9"/>
      <c r="E22" s="13" t="s">
        <v>29</v>
      </c>
      <c r="F22" s="13">
        <v>160</v>
      </c>
      <c r="G22" s="11">
        <v>2</v>
      </c>
      <c r="H22" s="11">
        <f t="shared" si="1"/>
        <v>162</v>
      </c>
      <c r="I22" s="11">
        <v>161</v>
      </c>
      <c r="J22" s="11">
        <f>(I22/H22)*100</f>
        <v>99.38271604938271</v>
      </c>
    </row>
    <row r="23" spans="1:10" ht="25.5">
      <c r="A23" s="16" t="s">
        <v>30</v>
      </c>
      <c r="B23" s="9"/>
      <c r="C23" s="9"/>
      <c r="D23" s="9"/>
      <c r="E23" s="13" t="s">
        <v>31</v>
      </c>
      <c r="F23" s="17">
        <f>SUM(F22:F22)</f>
        <v>160</v>
      </c>
      <c r="G23" s="17">
        <f>SUM(G22:G22)</f>
        <v>2</v>
      </c>
      <c r="H23" s="17">
        <f>SUM(H22:H22)</f>
        <v>162</v>
      </c>
      <c r="I23" s="17">
        <f>SUM(I22:I22)</f>
        <v>161</v>
      </c>
      <c r="J23" s="11">
        <f>(I23/H23)*100</f>
        <v>99.38271604938271</v>
      </c>
    </row>
    <row r="24" spans="1:10" ht="12.75">
      <c r="A24" s="9"/>
      <c r="B24" s="9"/>
      <c r="C24" s="9"/>
      <c r="D24" s="9"/>
      <c r="E24" s="13"/>
      <c r="F24" s="13"/>
      <c r="G24" s="11"/>
      <c r="H24" s="11">
        <f>SUM(F24:G24)</f>
        <v>0</v>
      </c>
      <c r="I24" s="11"/>
      <c r="J24" s="11"/>
    </row>
    <row r="25" spans="1:10" ht="12.75">
      <c r="A25" s="6" t="s">
        <v>32</v>
      </c>
      <c r="B25" s="6"/>
      <c r="C25" s="6"/>
      <c r="D25" s="9"/>
      <c r="E25" s="13"/>
      <c r="F25" s="13"/>
      <c r="G25" s="11"/>
      <c r="H25" s="11">
        <f>SUM(F25:G25)</f>
        <v>0</v>
      </c>
      <c r="I25" s="11"/>
      <c r="J25" s="11"/>
    </row>
    <row r="26" spans="1:10" ht="22.5">
      <c r="A26" s="18" t="s">
        <v>30</v>
      </c>
      <c r="B26" s="9"/>
      <c r="C26" s="9"/>
      <c r="D26" s="9"/>
      <c r="E26" s="13"/>
      <c r="F26" s="13"/>
      <c r="G26" s="11"/>
      <c r="H26" s="11">
        <f>SUM(F26:G26)</f>
        <v>0</v>
      </c>
      <c r="I26" s="11"/>
      <c r="J26" s="11"/>
    </row>
    <row r="27" spans="1:10" ht="12.75">
      <c r="A27" s="18"/>
      <c r="B27" s="9"/>
      <c r="C27" s="9"/>
      <c r="D27" s="9"/>
      <c r="E27" s="13" t="s">
        <v>29</v>
      </c>
      <c r="F27" s="13">
        <v>450</v>
      </c>
      <c r="G27" s="11">
        <v>24</v>
      </c>
      <c r="H27" s="11">
        <f>SUM(F27:G27)</f>
        <v>474</v>
      </c>
      <c r="I27" s="11">
        <v>472</v>
      </c>
      <c r="J27" s="11">
        <f>(I27/H27)*100</f>
        <v>99.57805907172997</v>
      </c>
    </row>
    <row r="28" spans="1:10" ht="12.75">
      <c r="A28" s="9"/>
      <c r="B28" s="9"/>
      <c r="C28" s="9"/>
      <c r="D28" s="9"/>
      <c r="E28" s="13" t="s">
        <v>33</v>
      </c>
      <c r="F28" s="13">
        <v>25</v>
      </c>
      <c r="G28" s="11">
        <v>10</v>
      </c>
      <c r="H28" s="11">
        <f>SUM(F28:G28)</f>
        <v>35</v>
      </c>
      <c r="I28" s="11">
        <v>32</v>
      </c>
      <c r="J28" s="11">
        <f>(I28/H28)*100</f>
        <v>91.42857142857143</v>
      </c>
    </row>
    <row r="29" spans="1:10" ht="12.75">
      <c r="A29" s="9"/>
      <c r="B29" s="9"/>
      <c r="C29" s="9"/>
      <c r="D29" s="9"/>
      <c r="E29" s="13" t="s">
        <v>31</v>
      </c>
      <c r="F29" s="17">
        <f>SUM(F26:F28)</f>
        <v>475</v>
      </c>
      <c r="G29" s="17">
        <f>SUM(G26:G28)</f>
        <v>34</v>
      </c>
      <c r="H29" s="17">
        <f>SUM(H26:H28)</f>
        <v>509</v>
      </c>
      <c r="I29" s="17">
        <f>SUM(I26:I28)</f>
        <v>504</v>
      </c>
      <c r="J29" s="11">
        <f>(I29/H29)*100</f>
        <v>99.01768172888016</v>
      </c>
    </row>
    <row r="30" spans="1:10" ht="12.75">
      <c r="A30" s="12" t="s">
        <v>34</v>
      </c>
      <c r="B30" s="12"/>
      <c r="C30" s="12"/>
      <c r="D30" s="11"/>
      <c r="E30" s="13"/>
      <c r="F30" s="13"/>
      <c r="G30" s="11"/>
      <c r="H30" s="11">
        <f>SUM(F30:G30)</f>
        <v>0</v>
      </c>
      <c r="I30" s="11"/>
      <c r="J30" s="11"/>
    </row>
    <row r="31" spans="1:10" ht="12.75">
      <c r="A31" s="19" t="s">
        <v>35</v>
      </c>
      <c r="B31" s="19"/>
      <c r="C31" s="19"/>
      <c r="D31" s="19"/>
      <c r="E31" s="13" t="s">
        <v>36</v>
      </c>
      <c r="F31" s="13">
        <v>300</v>
      </c>
      <c r="G31" s="11">
        <v>100</v>
      </c>
      <c r="H31" s="11">
        <f>SUM(F31:G31)</f>
        <v>400</v>
      </c>
      <c r="I31" s="11">
        <v>250</v>
      </c>
      <c r="J31" s="11">
        <f>(I31/H31)*100</f>
        <v>62.5</v>
      </c>
    </row>
    <row r="32" spans="1:10" ht="12.75">
      <c r="A32" s="19"/>
      <c r="B32" s="19"/>
      <c r="C32" s="19"/>
      <c r="D32" s="19"/>
      <c r="E32" s="13" t="s">
        <v>37</v>
      </c>
      <c r="F32" s="13"/>
      <c r="G32" s="11">
        <v>200</v>
      </c>
      <c r="H32" s="11">
        <f>SUM(F32:G32)</f>
        <v>200</v>
      </c>
      <c r="I32" s="11">
        <v>200</v>
      </c>
      <c r="J32" s="11">
        <f>(I32/H32)*100</f>
        <v>100</v>
      </c>
    </row>
    <row r="33" spans="1:10" ht="12.75">
      <c r="A33" s="19"/>
      <c r="B33" s="19"/>
      <c r="C33" s="19"/>
      <c r="D33" s="19"/>
      <c r="E33" s="13" t="s">
        <v>38</v>
      </c>
      <c r="F33" s="17">
        <f>SUM(F31:F32)</f>
        <v>300</v>
      </c>
      <c r="G33" s="17">
        <f>SUM(G31:G32)</f>
        <v>300</v>
      </c>
      <c r="H33" s="17">
        <f>SUM(H31:H32)</f>
        <v>600</v>
      </c>
      <c r="I33" s="17">
        <f>SUM(I31:I32)</f>
        <v>450</v>
      </c>
      <c r="J33" s="11">
        <f>(I33/H33)*100</f>
        <v>75</v>
      </c>
    </row>
    <row r="34" spans="1:10" ht="12.75">
      <c r="A34" s="9"/>
      <c r="B34" s="9"/>
      <c r="C34" s="9"/>
      <c r="D34" s="9"/>
      <c r="E34" s="13"/>
      <c r="F34" s="13"/>
      <c r="G34" s="11"/>
      <c r="H34" s="11">
        <f>SUM(F34:G34)</f>
        <v>0</v>
      </c>
      <c r="I34" s="11"/>
      <c r="J34" s="11"/>
    </row>
    <row r="35" spans="1:10" ht="12.75">
      <c r="A35" s="12" t="s">
        <v>39</v>
      </c>
      <c r="B35" s="12"/>
      <c r="C35" s="12"/>
      <c r="D35" s="11"/>
      <c r="E35" s="13"/>
      <c r="F35" s="13"/>
      <c r="G35" s="11"/>
      <c r="H35" s="11">
        <f>SUM(F35:G35)</f>
        <v>0</v>
      </c>
      <c r="I35" s="11"/>
      <c r="J35" s="11"/>
    </row>
    <row r="36" spans="1:10" ht="12.75">
      <c r="A36" s="19" t="s">
        <v>30</v>
      </c>
      <c r="B36" s="19"/>
      <c r="C36" s="19"/>
      <c r="D36" s="19"/>
      <c r="E36" s="13" t="s">
        <v>40</v>
      </c>
      <c r="F36" s="13">
        <v>5913</v>
      </c>
      <c r="G36" s="11"/>
      <c r="H36" s="11">
        <f>SUM(F36:G36)</f>
        <v>5913</v>
      </c>
      <c r="I36" s="11">
        <v>5337</v>
      </c>
      <c r="J36" s="11">
        <f>(I36/H36)*100</f>
        <v>90.25875190258752</v>
      </c>
    </row>
    <row r="37" spans="1:10" ht="12.75">
      <c r="A37" s="19"/>
      <c r="B37" s="19"/>
      <c r="C37" s="19"/>
      <c r="D37" s="19"/>
      <c r="E37" s="13" t="s">
        <v>41</v>
      </c>
      <c r="F37" s="13">
        <v>4073</v>
      </c>
      <c r="G37" s="11"/>
      <c r="H37" s="11">
        <f>SUM(F37:G37)</f>
        <v>4073</v>
      </c>
      <c r="I37" s="11"/>
      <c r="J37" s="11">
        <f>(I37/H37)*100</f>
        <v>0</v>
      </c>
    </row>
    <row r="38" spans="1:10" ht="12.75">
      <c r="A38" s="19"/>
      <c r="B38" s="19"/>
      <c r="C38" s="19"/>
      <c r="D38" s="19"/>
      <c r="E38" s="13" t="s">
        <v>38</v>
      </c>
      <c r="F38" s="17">
        <f>SUM(F36:F37)</f>
        <v>9986</v>
      </c>
      <c r="G38" s="17">
        <f>SUM(G36:G37)</f>
        <v>0</v>
      </c>
      <c r="H38" s="17">
        <f>SUM(H36:H37)</f>
        <v>9986</v>
      </c>
      <c r="I38" s="17">
        <f>SUM(I36:I37)</f>
        <v>5337</v>
      </c>
      <c r="J38" s="11">
        <f>(I38/H38)*100</f>
        <v>53.44482275185259</v>
      </c>
    </row>
    <row r="39" spans="1:10" ht="12.75">
      <c r="A39" s="19"/>
      <c r="B39" s="19"/>
      <c r="C39" s="19"/>
      <c r="D39" s="19"/>
      <c r="E39" s="13"/>
      <c r="F39" s="13"/>
      <c r="G39" s="11"/>
      <c r="H39" s="11">
        <f>SUM(F39:G39)</f>
        <v>0</v>
      </c>
      <c r="I39" s="11"/>
      <c r="J39" s="11"/>
    </row>
    <row r="40" spans="1:10" ht="12.75">
      <c r="A40" s="19"/>
      <c r="B40" s="19"/>
      <c r="C40" s="19"/>
      <c r="D40" s="19"/>
      <c r="E40" s="13"/>
      <c r="F40" s="13"/>
      <c r="G40" s="11"/>
      <c r="H40" s="11">
        <f>SUM(F40:G40)</f>
        <v>0</v>
      </c>
      <c r="I40" s="11"/>
      <c r="J40" s="11"/>
    </row>
    <row r="41" spans="1:10" ht="12.75">
      <c r="A41" s="12" t="s">
        <v>42</v>
      </c>
      <c r="B41" s="11"/>
      <c r="C41" s="11"/>
      <c r="D41" s="11"/>
      <c r="E41" s="13"/>
      <c r="F41" s="13"/>
      <c r="G41" s="11"/>
      <c r="H41" s="11">
        <f>SUM(F41:G41)</f>
        <v>0</v>
      </c>
      <c r="I41" s="11"/>
      <c r="J41" s="11"/>
    </row>
    <row r="42" spans="1:10" ht="12.75">
      <c r="A42" s="11" t="s">
        <v>30</v>
      </c>
      <c r="B42" s="11"/>
      <c r="C42" s="11"/>
      <c r="D42" s="11"/>
      <c r="E42" s="13" t="s">
        <v>29</v>
      </c>
      <c r="F42" s="13">
        <v>9018</v>
      </c>
      <c r="G42" s="11">
        <v>1243</v>
      </c>
      <c r="H42" s="11">
        <f>SUM(F42:G42)</f>
        <v>10261</v>
      </c>
      <c r="I42" s="11">
        <v>10836</v>
      </c>
      <c r="J42" s="11">
        <f>(I42/H42)*100</f>
        <v>105.60374232530943</v>
      </c>
    </row>
    <row r="43" spans="1:10" ht="12.75">
      <c r="A43" s="11"/>
      <c r="B43" s="11"/>
      <c r="C43" s="11"/>
      <c r="D43" s="11"/>
      <c r="E43" s="13" t="s">
        <v>41</v>
      </c>
      <c r="F43" s="13">
        <v>3187</v>
      </c>
      <c r="G43" s="11">
        <v>-799</v>
      </c>
      <c r="H43" s="11">
        <f>SUM(F43:G43)</f>
        <v>2388</v>
      </c>
      <c r="I43" s="11"/>
      <c r="J43" s="11">
        <f>(I43/H43)*100</f>
        <v>0</v>
      </c>
    </row>
    <row r="44" spans="1:10" ht="12.75">
      <c r="A44" s="11"/>
      <c r="B44" s="11"/>
      <c r="C44" s="11"/>
      <c r="D44" s="11"/>
      <c r="E44" s="13" t="s">
        <v>31</v>
      </c>
      <c r="F44" s="17">
        <f>SUM(F42:F43)</f>
        <v>12205</v>
      </c>
      <c r="G44" s="17">
        <f>SUM(G42:G43)</f>
        <v>444</v>
      </c>
      <c r="H44" s="17">
        <f>SUM(H42:H43)</f>
        <v>12649</v>
      </c>
      <c r="I44" s="17">
        <f>SUM(I42:I43)</f>
        <v>10836</v>
      </c>
      <c r="J44" s="11">
        <f>(I44/H44)*100</f>
        <v>85.66685113447703</v>
      </c>
    </row>
    <row r="45" spans="1:10" ht="12.75">
      <c r="A45" s="11"/>
      <c r="B45" s="11"/>
      <c r="C45" s="11"/>
      <c r="D45" s="11"/>
      <c r="E45" s="13"/>
      <c r="F45" s="13"/>
      <c r="G45" s="11"/>
      <c r="H45" s="11">
        <f>SUM(F45:G45)</f>
        <v>0</v>
      </c>
      <c r="I45" s="11"/>
      <c r="J45" s="11"/>
    </row>
    <row r="46" spans="1:10" ht="12.75">
      <c r="A46" s="12" t="s">
        <v>43</v>
      </c>
      <c r="B46" s="11"/>
      <c r="C46" s="11"/>
      <c r="D46" s="11"/>
      <c r="E46" s="13"/>
      <c r="F46" s="13"/>
      <c r="G46" s="11"/>
      <c r="H46" s="11">
        <f>SUM(F46:G46)</f>
        <v>0</v>
      </c>
      <c r="I46" s="11"/>
      <c r="J46" s="11"/>
    </row>
    <row r="47" spans="1:10" ht="12.75">
      <c r="A47" s="11" t="s">
        <v>35</v>
      </c>
      <c r="B47" s="11"/>
      <c r="C47" s="11"/>
      <c r="D47" s="11"/>
      <c r="E47" s="13" t="s">
        <v>29</v>
      </c>
      <c r="F47" s="13">
        <v>18360</v>
      </c>
      <c r="G47" s="11">
        <v>-9812</v>
      </c>
      <c r="H47" s="11">
        <f>SUM(F47:G47)</f>
        <v>8548</v>
      </c>
      <c r="I47" s="11">
        <v>5254</v>
      </c>
      <c r="J47" s="11">
        <f>(I47/H47)*100</f>
        <v>61.464670098268606</v>
      </c>
    </row>
    <row r="48" spans="1:10" ht="12.75">
      <c r="A48" s="11"/>
      <c r="B48" s="11"/>
      <c r="C48" s="11"/>
      <c r="D48" s="11"/>
      <c r="E48" s="13" t="s">
        <v>44</v>
      </c>
      <c r="F48" s="13">
        <v>17610</v>
      </c>
      <c r="G48" s="11">
        <v>-17411</v>
      </c>
      <c r="H48" s="11">
        <f>SUM(F48:G48)</f>
        <v>199</v>
      </c>
      <c r="I48" s="11"/>
      <c r="J48" s="11">
        <f>(I48/H48)*100</f>
        <v>0</v>
      </c>
    </row>
    <row r="49" spans="1:10" ht="12.75">
      <c r="A49" s="11"/>
      <c r="B49" s="11"/>
      <c r="C49" s="11"/>
      <c r="D49" s="11"/>
      <c r="E49" s="13" t="s">
        <v>45</v>
      </c>
      <c r="F49" s="13"/>
      <c r="G49" s="11">
        <v>2980</v>
      </c>
      <c r="H49" s="11">
        <f>SUM(F49:G49)</f>
        <v>2980</v>
      </c>
      <c r="I49" s="11">
        <v>2965</v>
      </c>
      <c r="J49" s="11">
        <f>(I49/H49)*100</f>
        <v>99.49664429530202</v>
      </c>
    </row>
    <row r="50" spans="1:10" ht="12.75">
      <c r="A50" s="11"/>
      <c r="B50" s="11"/>
      <c r="C50" s="11"/>
      <c r="D50" s="11"/>
      <c r="E50" s="13" t="s">
        <v>31</v>
      </c>
      <c r="F50" s="17">
        <f>SUM(F47:F49)</f>
        <v>35970</v>
      </c>
      <c r="G50" s="17">
        <f>SUM(G47:G49)</f>
        <v>-24243</v>
      </c>
      <c r="H50" s="17">
        <f>SUM(H47:H49)</f>
        <v>11727</v>
      </c>
      <c r="I50" s="17">
        <f>SUM(I47:I49)</f>
        <v>8219</v>
      </c>
      <c r="J50" s="11">
        <f>(I50/H50)*100</f>
        <v>70.08612603393878</v>
      </c>
    </row>
    <row r="51" spans="1:10" ht="12.75">
      <c r="A51" s="11"/>
      <c r="B51" s="11"/>
      <c r="C51" s="11"/>
      <c r="D51" s="11"/>
      <c r="E51" s="13"/>
      <c r="F51" s="13"/>
      <c r="G51" s="11"/>
      <c r="H51" s="11">
        <f aca="true" t="shared" si="4" ref="H51:H58">SUM(F51:G51)</f>
        <v>0</v>
      </c>
      <c r="I51" s="11"/>
      <c r="J51" s="11"/>
    </row>
    <row r="52" spans="1:10" ht="12.75">
      <c r="A52" s="12" t="s">
        <v>46</v>
      </c>
      <c r="B52" s="11"/>
      <c r="C52" s="11"/>
      <c r="D52" s="11"/>
      <c r="E52" s="13"/>
      <c r="F52" s="13"/>
      <c r="G52" s="11"/>
      <c r="H52" s="11">
        <f t="shared" si="4"/>
        <v>0</v>
      </c>
      <c r="I52" s="11"/>
      <c r="J52" s="11"/>
    </row>
    <row r="53" spans="1:10" ht="12.75">
      <c r="A53" s="11" t="s">
        <v>30</v>
      </c>
      <c r="B53" s="11"/>
      <c r="C53" s="11"/>
      <c r="D53" s="11"/>
      <c r="E53" s="13" t="s">
        <v>47</v>
      </c>
      <c r="F53" s="13">
        <v>12867</v>
      </c>
      <c r="G53" s="11">
        <v>3057</v>
      </c>
      <c r="H53" s="11">
        <f t="shared" si="4"/>
        <v>15924</v>
      </c>
      <c r="I53" s="11">
        <v>13289</v>
      </c>
      <c r="J53" s="11">
        <f aca="true" t="shared" si="5" ref="J53:J59">(I53/H53)*100</f>
        <v>83.45265008791762</v>
      </c>
    </row>
    <row r="54" spans="1:10" ht="12.75">
      <c r="A54" s="12"/>
      <c r="B54" s="11"/>
      <c r="C54" s="11"/>
      <c r="D54" s="11"/>
      <c r="E54" s="13" t="s">
        <v>48</v>
      </c>
      <c r="F54" s="13">
        <v>3675</v>
      </c>
      <c r="G54" s="11">
        <v>15</v>
      </c>
      <c r="H54" s="11">
        <f t="shared" si="4"/>
        <v>3690</v>
      </c>
      <c r="I54" s="11">
        <v>3648</v>
      </c>
      <c r="J54" s="11">
        <f t="shared" si="5"/>
        <v>98.86178861788618</v>
      </c>
    </row>
    <row r="55" spans="2:10" ht="12.75">
      <c r="B55" s="11"/>
      <c r="C55" s="11"/>
      <c r="D55" s="11"/>
      <c r="E55" s="13" t="s">
        <v>29</v>
      </c>
      <c r="F55" s="13">
        <v>11990</v>
      </c>
      <c r="G55" s="11">
        <v>3918</v>
      </c>
      <c r="H55" s="11">
        <f t="shared" si="4"/>
        <v>15908</v>
      </c>
      <c r="I55" s="11">
        <v>15674</v>
      </c>
      <c r="J55" s="11">
        <f t="shared" si="5"/>
        <v>98.52904199145084</v>
      </c>
    </row>
    <row r="56" spans="2:10" ht="12.75">
      <c r="B56" s="11"/>
      <c r="C56" s="11"/>
      <c r="D56" s="11"/>
      <c r="E56" s="13" t="s">
        <v>49</v>
      </c>
      <c r="F56" s="13">
        <v>5900</v>
      </c>
      <c r="G56" s="11">
        <v>-1170</v>
      </c>
      <c r="H56" s="11">
        <f t="shared" si="4"/>
        <v>4730</v>
      </c>
      <c r="I56" s="11">
        <v>4690</v>
      </c>
      <c r="J56" s="11">
        <f t="shared" si="5"/>
        <v>99.15433403805497</v>
      </c>
    </row>
    <row r="57" spans="2:10" ht="12.75">
      <c r="B57" s="11"/>
      <c r="C57" s="11"/>
      <c r="D57" s="11"/>
      <c r="E57" s="13" t="s">
        <v>50</v>
      </c>
      <c r="F57" s="13"/>
      <c r="G57" s="11">
        <v>500</v>
      </c>
      <c r="H57" s="11">
        <f t="shared" si="4"/>
        <v>500</v>
      </c>
      <c r="I57" s="11">
        <v>500</v>
      </c>
      <c r="J57" s="11">
        <f t="shared" si="5"/>
        <v>100</v>
      </c>
    </row>
    <row r="58" spans="1:10" ht="12.75">
      <c r="A58" s="11"/>
      <c r="B58" s="11"/>
      <c r="C58" s="11"/>
      <c r="D58" s="11"/>
      <c r="E58" s="13" t="s">
        <v>45</v>
      </c>
      <c r="F58" s="13">
        <v>200</v>
      </c>
      <c r="G58" s="11">
        <v>598</v>
      </c>
      <c r="H58" s="11">
        <f t="shared" si="4"/>
        <v>798</v>
      </c>
      <c r="I58" s="11">
        <v>789</v>
      </c>
      <c r="J58" s="11">
        <f t="shared" si="5"/>
        <v>98.87218045112782</v>
      </c>
    </row>
    <row r="59" spans="1:10" ht="12.75">
      <c r="A59" s="11"/>
      <c r="B59" s="11"/>
      <c r="C59" s="11"/>
      <c r="D59" s="11"/>
      <c r="E59" s="13" t="s">
        <v>31</v>
      </c>
      <c r="F59" s="17">
        <f>SUM(F53:F58)</f>
        <v>34632</v>
      </c>
      <c r="G59" s="17">
        <f>SUM(G53:G58)</f>
        <v>6918</v>
      </c>
      <c r="H59" s="17">
        <f>SUM(H53:H58)</f>
        <v>41550</v>
      </c>
      <c r="I59" s="17">
        <f>SUM(I53:I58)</f>
        <v>38590</v>
      </c>
      <c r="J59" s="11">
        <f t="shared" si="5"/>
        <v>92.87605294825512</v>
      </c>
    </row>
    <row r="60" spans="1:10" ht="12.75">
      <c r="A60" s="11"/>
      <c r="B60" s="11"/>
      <c r="C60" s="11"/>
      <c r="D60" s="11"/>
      <c r="E60" s="13"/>
      <c r="F60" s="13"/>
      <c r="G60" s="11"/>
      <c r="H60" s="11">
        <f>SUM(F60:G60)</f>
        <v>0</v>
      </c>
      <c r="I60" s="11"/>
      <c r="J60" s="11"/>
    </row>
    <row r="61" spans="1:10" ht="12.75">
      <c r="A61" s="12" t="s">
        <v>51</v>
      </c>
      <c r="B61" s="11"/>
      <c r="C61" s="11"/>
      <c r="D61" s="11"/>
      <c r="E61" s="13"/>
      <c r="F61" s="13"/>
      <c r="G61" s="11"/>
      <c r="H61" s="11">
        <f>SUM(F61:G61)</f>
        <v>0</v>
      </c>
      <c r="I61" s="11"/>
      <c r="J61" s="11"/>
    </row>
    <row r="62" spans="1:10" ht="12.75">
      <c r="A62" s="11" t="s">
        <v>30</v>
      </c>
      <c r="B62" s="11"/>
      <c r="C62" s="11"/>
      <c r="D62" s="11"/>
      <c r="E62" s="13" t="s">
        <v>29</v>
      </c>
      <c r="F62" s="13">
        <v>7000</v>
      </c>
      <c r="G62" s="11"/>
      <c r="H62" s="11">
        <f>SUM(F62:G62)</f>
        <v>7000</v>
      </c>
      <c r="I62" s="11">
        <v>6752</v>
      </c>
      <c r="J62" s="11">
        <f>(I62/H62)*100</f>
        <v>96.45714285714286</v>
      </c>
    </row>
    <row r="63" spans="1:10" ht="12.75">
      <c r="A63" s="11"/>
      <c r="B63" s="11"/>
      <c r="C63" s="11"/>
      <c r="D63" s="11"/>
      <c r="E63" s="13" t="s">
        <v>31</v>
      </c>
      <c r="F63" s="17">
        <f>SUM(F62)</f>
        <v>7000</v>
      </c>
      <c r="G63" s="17">
        <f>SUM(G62)</f>
        <v>0</v>
      </c>
      <c r="H63" s="17">
        <f>SUM(H62)</f>
        <v>7000</v>
      </c>
      <c r="I63" s="17">
        <f>SUM(I62)</f>
        <v>6752</v>
      </c>
      <c r="J63" s="11">
        <f>(I63/H63)*100</f>
        <v>96.45714285714286</v>
      </c>
    </row>
    <row r="64" spans="1:10" ht="12.75">
      <c r="A64" s="11"/>
      <c r="B64" s="11"/>
      <c r="C64" s="11"/>
      <c r="D64" s="11"/>
      <c r="E64" s="13"/>
      <c r="F64" s="13"/>
      <c r="G64" s="11"/>
      <c r="H64" s="11">
        <f aca="true" t="shared" si="6" ref="H64:H69">SUM(F64:G64)</f>
        <v>0</v>
      </c>
      <c r="I64" s="11"/>
      <c r="J64" s="11"/>
    </row>
    <row r="65" spans="1:10" ht="12.75">
      <c r="A65" s="12" t="s">
        <v>52</v>
      </c>
      <c r="B65" s="11"/>
      <c r="C65" s="11"/>
      <c r="D65" s="11"/>
      <c r="E65" s="13"/>
      <c r="F65" s="13"/>
      <c r="G65" s="11"/>
      <c r="H65" s="11">
        <f t="shared" si="6"/>
        <v>0</v>
      </c>
      <c r="I65" s="11"/>
      <c r="J65" s="11"/>
    </row>
    <row r="66" spans="1:10" ht="12.75">
      <c r="A66" s="20" t="s">
        <v>30</v>
      </c>
      <c r="B66" s="11"/>
      <c r="C66" s="11"/>
      <c r="D66" s="11"/>
      <c r="E66" s="13" t="s">
        <v>47</v>
      </c>
      <c r="F66" s="13">
        <v>3095</v>
      </c>
      <c r="G66" s="11">
        <v>2117</v>
      </c>
      <c r="H66" s="11">
        <f t="shared" si="6"/>
        <v>5212</v>
      </c>
      <c r="I66" s="11">
        <v>5210</v>
      </c>
      <c r="J66" s="11">
        <f>(I66/H66)*100</f>
        <v>99.96162701458174</v>
      </c>
    </row>
    <row r="67" spans="1:10" ht="12.75">
      <c r="A67" s="12"/>
      <c r="B67" s="11"/>
      <c r="C67" s="11"/>
      <c r="D67" s="11"/>
      <c r="E67" s="13" t="s">
        <v>53</v>
      </c>
      <c r="F67" s="13">
        <v>854</v>
      </c>
      <c r="G67" s="11">
        <v>466</v>
      </c>
      <c r="H67" s="11">
        <f t="shared" si="6"/>
        <v>1320</v>
      </c>
      <c r="I67" s="11">
        <v>1316</v>
      </c>
      <c r="J67" s="11">
        <f>(I67/H67)*100</f>
        <v>99.69696969696969</v>
      </c>
    </row>
    <row r="68" spans="1:10" ht="12.75">
      <c r="A68" s="11"/>
      <c r="B68" s="11"/>
      <c r="C68" s="11"/>
      <c r="D68" s="11"/>
      <c r="E68" s="13" t="s">
        <v>29</v>
      </c>
      <c r="F68" s="13">
        <v>5280</v>
      </c>
      <c r="G68" s="11">
        <v>4446</v>
      </c>
      <c r="H68" s="11">
        <f t="shared" si="6"/>
        <v>9726</v>
      </c>
      <c r="I68" s="11">
        <v>9071</v>
      </c>
      <c r="J68" s="11">
        <f>(I68/H68)*100</f>
        <v>93.26547398725067</v>
      </c>
    </row>
    <row r="69" spans="1:10" ht="12.75">
      <c r="A69" s="11"/>
      <c r="B69" s="11"/>
      <c r="C69" s="11"/>
      <c r="D69" s="11"/>
      <c r="E69" s="13" t="s">
        <v>45</v>
      </c>
      <c r="F69" s="13"/>
      <c r="G69" s="11">
        <v>9806</v>
      </c>
      <c r="H69" s="11">
        <f t="shared" si="6"/>
        <v>9806</v>
      </c>
      <c r="I69" s="11">
        <v>6217</v>
      </c>
      <c r="J69" s="11">
        <f>(I69/H69)*100</f>
        <v>63.39995920864777</v>
      </c>
    </row>
    <row r="70" spans="1:10" ht="12.75">
      <c r="A70" s="11"/>
      <c r="B70" s="11"/>
      <c r="C70" s="11"/>
      <c r="D70" s="11"/>
      <c r="E70" s="13" t="s">
        <v>31</v>
      </c>
      <c r="F70" s="17">
        <f>SUM(F66:F69)</f>
        <v>9229</v>
      </c>
      <c r="G70" s="17">
        <f>SUM(G66:G69)</f>
        <v>16835</v>
      </c>
      <c r="H70" s="17">
        <f>SUM(H66:H69)</f>
        <v>26064</v>
      </c>
      <c r="I70" s="17">
        <f>SUM(I66:I69)</f>
        <v>21814</v>
      </c>
      <c r="J70" s="11">
        <f>(I70/H70)*100</f>
        <v>83.69398403928791</v>
      </c>
    </row>
    <row r="71" spans="1:10" ht="12.75">
      <c r="A71" s="11"/>
      <c r="B71" s="11"/>
      <c r="C71" s="11"/>
      <c r="D71" s="11"/>
      <c r="E71" s="13"/>
      <c r="F71" s="13"/>
      <c r="G71" s="11"/>
      <c r="H71" s="11">
        <f>SUM(F71:G71)</f>
        <v>0</v>
      </c>
      <c r="I71" s="11"/>
      <c r="J71" s="11"/>
    </row>
    <row r="72" spans="1:10" ht="12.75">
      <c r="A72" s="12" t="s">
        <v>54</v>
      </c>
      <c r="B72" s="11"/>
      <c r="C72" s="11"/>
      <c r="D72" s="11"/>
      <c r="E72" s="13"/>
      <c r="F72" s="13"/>
      <c r="G72" s="11"/>
      <c r="H72" s="11">
        <f>SUM(F72:G72)</f>
        <v>0</v>
      </c>
      <c r="I72" s="11"/>
      <c r="J72" s="11"/>
    </row>
    <row r="73" spans="1:10" ht="12.75">
      <c r="A73" s="11"/>
      <c r="B73" s="11"/>
      <c r="C73" s="11"/>
      <c r="D73" s="11"/>
      <c r="E73" s="13" t="s">
        <v>55</v>
      </c>
      <c r="F73" s="13">
        <v>14500</v>
      </c>
      <c r="G73" s="11">
        <v>-10712</v>
      </c>
      <c r="H73" s="11">
        <f>SUM(F73:G73)</f>
        <v>3788</v>
      </c>
      <c r="I73" s="11"/>
      <c r="J73" s="11">
        <f>(I73/H73)*100</f>
        <v>0</v>
      </c>
    </row>
    <row r="74" spans="1:10" ht="12.75">
      <c r="A74" s="11"/>
      <c r="B74" s="11"/>
      <c r="C74" s="11"/>
      <c r="D74" s="11"/>
      <c r="E74" s="13" t="s">
        <v>31</v>
      </c>
      <c r="F74" s="17">
        <f>SUM(F73:F73)</f>
        <v>14500</v>
      </c>
      <c r="G74" s="17">
        <f>SUM(G73:G73)</f>
        <v>-10712</v>
      </c>
      <c r="H74" s="17">
        <f>SUM(H73:H73)</f>
        <v>3788</v>
      </c>
      <c r="I74" s="17">
        <f>SUM(I73:I73)</f>
        <v>0</v>
      </c>
      <c r="J74" s="11">
        <f>(I74/H74)*100</f>
        <v>0</v>
      </c>
    </row>
    <row r="75" spans="1:10" ht="12.75">
      <c r="A75" s="11"/>
      <c r="B75" s="11"/>
      <c r="C75" s="11"/>
      <c r="D75" s="11"/>
      <c r="E75" s="11"/>
      <c r="F75" s="20"/>
      <c r="G75" s="11"/>
      <c r="H75" s="11">
        <f>SUM(F75:G75)</f>
        <v>0</v>
      </c>
      <c r="I75" s="11"/>
      <c r="J75" s="11"/>
    </row>
    <row r="76" spans="1:10" ht="12.75">
      <c r="A76" s="12" t="s">
        <v>56</v>
      </c>
      <c r="B76" s="11"/>
      <c r="C76" s="11"/>
      <c r="D76" s="11"/>
      <c r="E76" s="11"/>
      <c r="F76" s="20"/>
      <c r="G76" s="11"/>
      <c r="H76" s="11">
        <f>SUM(F76:G76)</f>
        <v>0</v>
      </c>
      <c r="I76" s="11"/>
      <c r="J76" s="11"/>
    </row>
    <row r="77" spans="1:10" ht="12.75">
      <c r="A77" s="11" t="s">
        <v>35</v>
      </c>
      <c r="B77" s="11"/>
      <c r="C77" s="11"/>
      <c r="D77" s="11"/>
      <c r="E77" s="13" t="s">
        <v>57</v>
      </c>
      <c r="F77" s="13">
        <v>110</v>
      </c>
      <c r="G77" s="11"/>
      <c r="H77" s="11">
        <f>SUM(F77:G77)</f>
        <v>110</v>
      </c>
      <c r="I77" s="11">
        <v>95</v>
      </c>
      <c r="J77" s="11">
        <f>(I77/H77)*100</f>
        <v>86.36363636363636</v>
      </c>
    </row>
    <row r="78" spans="1:10" ht="12.75">
      <c r="A78" s="11"/>
      <c r="B78" s="11"/>
      <c r="C78" s="11"/>
      <c r="D78" s="11"/>
      <c r="E78" s="13" t="s">
        <v>31</v>
      </c>
      <c r="F78" s="17">
        <f>SUM(F77)</f>
        <v>110</v>
      </c>
      <c r="G78" s="17">
        <f>SUM(G77)</f>
        <v>0</v>
      </c>
      <c r="H78" s="17">
        <f>SUM(H77)</f>
        <v>110</v>
      </c>
      <c r="I78" s="17">
        <f>SUM(I77)</f>
        <v>95</v>
      </c>
      <c r="J78" s="11">
        <f>(I78/H78)*100</f>
        <v>86.36363636363636</v>
      </c>
    </row>
    <row r="79" spans="1:10" ht="12.75">
      <c r="A79" s="11"/>
      <c r="B79" s="11"/>
      <c r="C79" s="11"/>
      <c r="D79" s="11"/>
      <c r="E79" s="13"/>
      <c r="F79" s="13"/>
      <c r="G79" s="11"/>
      <c r="H79" s="11">
        <f>SUM(F79:G79)</f>
        <v>0</v>
      </c>
      <c r="I79" s="11"/>
      <c r="J79" s="11"/>
    </row>
    <row r="80" spans="1:10" ht="12.75">
      <c r="A80" s="11"/>
      <c r="B80" s="11"/>
      <c r="C80" s="11"/>
      <c r="D80" s="11"/>
      <c r="E80" s="13"/>
      <c r="F80" s="13"/>
      <c r="G80" s="11"/>
      <c r="H80" s="11">
        <f>SUM(F80:G80)</f>
        <v>0</v>
      </c>
      <c r="I80" s="11"/>
      <c r="J80" s="11"/>
    </row>
    <row r="81" spans="1:10" ht="12.75">
      <c r="A81" s="12" t="s">
        <v>58</v>
      </c>
      <c r="B81" s="13"/>
      <c r="C81" s="13"/>
      <c r="D81" s="13"/>
      <c r="E81" s="13"/>
      <c r="F81" s="13"/>
      <c r="G81" s="11"/>
      <c r="H81" s="11">
        <f>SUM(F81:G81)</f>
        <v>0</v>
      </c>
      <c r="I81" s="11"/>
      <c r="J81" s="11"/>
    </row>
    <row r="82" spans="1:10" ht="12.75">
      <c r="A82" s="11" t="s">
        <v>30</v>
      </c>
      <c r="B82" s="11"/>
      <c r="C82" s="11"/>
      <c r="D82" s="11"/>
      <c r="E82" s="13" t="s">
        <v>29</v>
      </c>
      <c r="F82" s="13">
        <v>425</v>
      </c>
      <c r="G82" s="11"/>
      <c r="H82" s="11">
        <f>SUM(F82:G82)</f>
        <v>425</v>
      </c>
      <c r="I82" s="11">
        <v>424</v>
      </c>
      <c r="J82" s="11">
        <f>(I82/H82)*100</f>
        <v>99.76470588235294</v>
      </c>
    </row>
    <row r="83" spans="1:10" ht="12.75">
      <c r="A83" s="11"/>
      <c r="B83" s="11"/>
      <c r="C83" s="11"/>
      <c r="D83" s="11"/>
      <c r="E83" s="13" t="s">
        <v>31</v>
      </c>
      <c r="F83" s="17">
        <f>SUM(F82)</f>
        <v>425</v>
      </c>
      <c r="G83" s="17">
        <f>SUM(G82)</f>
        <v>0</v>
      </c>
      <c r="H83" s="17">
        <f>SUM(H82)</f>
        <v>425</v>
      </c>
      <c r="I83" s="17">
        <f>SUM(I82)</f>
        <v>424</v>
      </c>
      <c r="J83" s="11">
        <f>(I83/H83)*100</f>
        <v>99.76470588235294</v>
      </c>
    </row>
    <row r="84" spans="1:10" ht="12.75">
      <c r="A84" s="11"/>
      <c r="B84" s="11"/>
      <c r="C84" s="11"/>
      <c r="D84" s="11"/>
      <c r="E84" s="13"/>
      <c r="F84" s="13"/>
      <c r="G84" s="11"/>
      <c r="H84" s="11">
        <f aca="true" t="shared" si="7" ref="H84:H89">SUM(F84:G84)</f>
        <v>0</v>
      </c>
      <c r="I84" s="11"/>
      <c r="J84" s="11"/>
    </row>
    <row r="85" spans="1:10" ht="12.75">
      <c r="A85" s="12" t="s">
        <v>59</v>
      </c>
      <c r="B85" s="11"/>
      <c r="C85" s="11"/>
      <c r="D85" s="11"/>
      <c r="E85" s="13"/>
      <c r="F85" s="13"/>
      <c r="G85" s="11"/>
      <c r="H85" s="11">
        <f t="shared" si="7"/>
        <v>0</v>
      </c>
      <c r="I85" s="11"/>
      <c r="J85" s="11"/>
    </row>
    <row r="86" spans="1:10" ht="12.75">
      <c r="A86" s="20" t="s">
        <v>30</v>
      </c>
      <c r="B86" s="11"/>
      <c r="C86" s="11"/>
      <c r="D86" s="11"/>
      <c r="E86" s="13" t="s">
        <v>47</v>
      </c>
      <c r="F86" s="13">
        <v>4803</v>
      </c>
      <c r="G86" s="11">
        <v>373</v>
      </c>
      <c r="H86" s="11">
        <f t="shared" si="7"/>
        <v>5176</v>
      </c>
      <c r="I86" s="11">
        <v>5148</v>
      </c>
      <c r="J86" s="11">
        <f>(I86/H86)*100</f>
        <v>99.45904173106645</v>
      </c>
    </row>
    <row r="87" spans="1:10" ht="12.75">
      <c r="A87" s="12"/>
      <c r="B87" s="11"/>
      <c r="C87" s="11"/>
      <c r="D87" s="11"/>
      <c r="E87" s="13" t="s">
        <v>53</v>
      </c>
      <c r="F87" s="13">
        <v>1303</v>
      </c>
      <c r="G87" s="11">
        <v>102</v>
      </c>
      <c r="H87" s="11">
        <f t="shared" si="7"/>
        <v>1405</v>
      </c>
      <c r="I87" s="11">
        <v>1396</v>
      </c>
      <c r="J87" s="11">
        <f>(I87/H87)*100</f>
        <v>99.35943060498221</v>
      </c>
    </row>
    <row r="88" spans="1:10" ht="12.75">
      <c r="A88" s="11"/>
      <c r="B88" s="11"/>
      <c r="C88" s="11"/>
      <c r="D88" s="11"/>
      <c r="E88" s="13" t="s">
        <v>29</v>
      </c>
      <c r="F88" s="13">
        <v>2130</v>
      </c>
      <c r="G88" s="11">
        <v>90</v>
      </c>
      <c r="H88" s="11">
        <f t="shared" si="7"/>
        <v>2220</v>
      </c>
      <c r="I88" s="11">
        <v>1851</v>
      </c>
      <c r="J88" s="11">
        <f>(I88/H88)*100</f>
        <v>83.37837837837839</v>
      </c>
    </row>
    <row r="89" spans="1:10" ht="12.75">
      <c r="A89" s="11"/>
      <c r="B89" s="11"/>
      <c r="C89" s="11"/>
      <c r="D89" s="11"/>
      <c r="E89" s="13" t="s">
        <v>45</v>
      </c>
      <c r="F89" s="13"/>
      <c r="G89" s="11"/>
      <c r="H89" s="11">
        <f t="shared" si="7"/>
        <v>0</v>
      </c>
      <c r="I89" s="11"/>
      <c r="J89" s="11"/>
    </row>
    <row r="90" spans="1:10" ht="12.75">
      <c r="A90" s="11"/>
      <c r="B90" s="11"/>
      <c r="C90" s="11"/>
      <c r="D90" s="11"/>
      <c r="E90" s="13" t="s">
        <v>31</v>
      </c>
      <c r="F90" s="17">
        <f>SUM(F86:F89)</f>
        <v>8236</v>
      </c>
      <c r="G90" s="17">
        <f>SUM(G86:G89)</f>
        <v>565</v>
      </c>
      <c r="H90" s="17">
        <f>SUM(H86:H89)</f>
        <v>8801</v>
      </c>
      <c r="I90" s="17">
        <f>SUM(I86:I89)</f>
        <v>8395</v>
      </c>
      <c r="J90" s="11">
        <f>(I90/H90)*100</f>
        <v>95.386887853653</v>
      </c>
    </row>
    <row r="91" spans="1:10" ht="12.75">
      <c r="A91" s="11"/>
      <c r="B91" s="11"/>
      <c r="C91" s="11"/>
      <c r="D91" s="11"/>
      <c r="E91" s="13"/>
      <c r="F91" s="13"/>
      <c r="G91" s="11"/>
      <c r="H91" s="11">
        <f aca="true" t="shared" si="8" ref="H91:H96">SUM(F91:G91)</f>
        <v>0</v>
      </c>
      <c r="I91" s="11"/>
      <c r="J91" s="11"/>
    </row>
    <row r="92" spans="1:10" ht="12.75">
      <c r="A92" s="12" t="s">
        <v>60</v>
      </c>
      <c r="B92" s="11"/>
      <c r="C92" s="11"/>
      <c r="D92" s="11"/>
      <c r="E92" s="13"/>
      <c r="F92" s="13"/>
      <c r="G92" s="11"/>
      <c r="H92" s="11">
        <f t="shared" si="8"/>
        <v>0</v>
      </c>
      <c r="I92" s="11"/>
      <c r="J92" s="11"/>
    </row>
    <row r="93" spans="1:10" ht="12.75">
      <c r="A93" s="11" t="s">
        <v>30</v>
      </c>
      <c r="B93" s="11"/>
      <c r="C93" s="11"/>
      <c r="D93" s="11"/>
      <c r="E93" s="13" t="s">
        <v>47</v>
      </c>
      <c r="F93" s="13">
        <v>3176</v>
      </c>
      <c r="G93" s="11">
        <v>298</v>
      </c>
      <c r="H93" s="11">
        <f t="shared" si="8"/>
        <v>3474</v>
      </c>
      <c r="I93" s="11">
        <v>3461</v>
      </c>
      <c r="J93" s="11">
        <f>(I93/H93)*100</f>
        <v>99.62579159470351</v>
      </c>
    </row>
    <row r="94" spans="1:10" ht="12.75">
      <c r="A94" s="11"/>
      <c r="B94" s="11"/>
      <c r="C94" s="11"/>
      <c r="D94" s="11"/>
      <c r="E94" s="13" t="s">
        <v>53</v>
      </c>
      <c r="F94" s="13">
        <v>840</v>
      </c>
      <c r="G94" s="11">
        <v>77</v>
      </c>
      <c r="H94" s="11">
        <f t="shared" si="8"/>
        <v>917</v>
      </c>
      <c r="I94" s="11">
        <v>915</v>
      </c>
      <c r="J94" s="11">
        <f>(I94/H94)*100</f>
        <v>99.78189749182116</v>
      </c>
    </row>
    <row r="95" spans="1:10" ht="12.75">
      <c r="A95" s="11"/>
      <c r="B95" s="11"/>
      <c r="C95" s="11"/>
      <c r="D95" s="11"/>
      <c r="E95" s="13" t="s">
        <v>29</v>
      </c>
      <c r="F95" s="13">
        <v>668</v>
      </c>
      <c r="G95" s="11">
        <v>47</v>
      </c>
      <c r="H95" s="11">
        <f t="shared" si="8"/>
        <v>715</v>
      </c>
      <c r="I95" s="11">
        <v>662</v>
      </c>
      <c r="J95" s="11">
        <f>(I95/H95)*100</f>
        <v>92.58741258741259</v>
      </c>
    </row>
    <row r="96" spans="1:10" ht="12.75">
      <c r="A96" s="11"/>
      <c r="B96" s="11"/>
      <c r="C96" s="11"/>
      <c r="D96" s="11"/>
      <c r="E96" s="13" t="s">
        <v>45</v>
      </c>
      <c r="F96" s="13"/>
      <c r="G96" s="11">
        <v>23</v>
      </c>
      <c r="H96" s="11">
        <f t="shared" si="8"/>
        <v>23</v>
      </c>
      <c r="I96" s="11">
        <v>24</v>
      </c>
      <c r="J96" s="11">
        <f>(I96/H96)*100</f>
        <v>104.34782608695652</v>
      </c>
    </row>
    <row r="97" spans="1:10" ht="12.75">
      <c r="A97" s="11"/>
      <c r="B97" s="11"/>
      <c r="C97" s="11"/>
      <c r="D97" s="11"/>
      <c r="E97" s="13" t="s">
        <v>31</v>
      </c>
      <c r="F97" s="17">
        <f>SUM(F93:F96)</f>
        <v>4684</v>
      </c>
      <c r="G97" s="17">
        <f>SUM(G93:G96)</f>
        <v>445</v>
      </c>
      <c r="H97" s="17">
        <f>SUM(H93:H96)</f>
        <v>5129</v>
      </c>
      <c r="I97" s="17">
        <f>SUM(I93:I96)</f>
        <v>5062</v>
      </c>
      <c r="J97" s="11">
        <f>(I97/H97)*100</f>
        <v>98.6937024761162</v>
      </c>
    </row>
    <row r="98" spans="1:10" ht="12.75">
      <c r="A98" s="12" t="s">
        <v>61</v>
      </c>
      <c r="B98" s="13"/>
      <c r="C98" s="13"/>
      <c r="D98" s="13"/>
      <c r="E98" s="13"/>
      <c r="F98" s="13"/>
      <c r="G98" s="11"/>
      <c r="H98" s="11">
        <f>SUM(F98:G98)</f>
        <v>0</v>
      </c>
      <c r="I98" s="11"/>
      <c r="J98" s="11"/>
    </row>
    <row r="99" spans="1:10" ht="12.75">
      <c r="A99" s="20" t="s">
        <v>30</v>
      </c>
      <c r="B99" s="13"/>
      <c r="C99" s="13"/>
      <c r="D99" s="13"/>
      <c r="E99" s="13" t="s">
        <v>47</v>
      </c>
      <c r="F99" s="13">
        <v>724</v>
      </c>
      <c r="G99" s="11"/>
      <c r="H99" s="11">
        <f>SUM(F99:G99)</f>
        <v>724</v>
      </c>
      <c r="I99" s="11">
        <v>721</v>
      </c>
      <c r="J99" s="11">
        <f>(I99/H99)*100</f>
        <v>99.58563535911603</v>
      </c>
    </row>
    <row r="100" spans="1:10" ht="12.75">
      <c r="A100" s="12"/>
      <c r="B100" s="13"/>
      <c r="C100" s="13"/>
      <c r="D100" s="13"/>
      <c r="E100" s="13" t="s">
        <v>53</v>
      </c>
      <c r="F100" s="13">
        <v>195</v>
      </c>
      <c r="G100" s="11">
        <v>12</v>
      </c>
      <c r="H100" s="11">
        <f>SUM(F100:G100)</f>
        <v>207</v>
      </c>
      <c r="I100" s="11">
        <v>206</v>
      </c>
      <c r="J100" s="11">
        <f>(I100/H100)*100</f>
        <v>99.51690821256038</v>
      </c>
    </row>
    <row r="101" spans="1:10" ht="12.75">
      <c r="A101" s="11"/>
      <c r="B101" s="11"/>
      <c r="C101" s="11"/>
      <c r="D101" s="11"/>
      <c r="E101" s="13" t="s">
        <v>29</v>
      </c>
      <c r="F101" s="13">
        <v>1206</v>
      </c>
      <c r="G101" s="11">
        <v>3346</v>
      </c>
      <c r="H101" s="11">
        <f>SUM(F101:G101)</f>
        <v>4552</v>
      </c>
      <c r="I101" s="11">
        <v>4408</v>
      </c>
      <c r="J101" s="11">
        <f>(I101/H101)*100</f>
        <v>96.8365553602812</v>
      </c>
    </row>
    <row r="102" spans="1:10" ht="12.75">
      <c r="A102" s="11"/>
      <c r="B102" s="11"/>
      <c r="C102" s="11"/>
      <c r="D102" s="11"/>
      <c r="E102" s="13" t="s">
        <v>33</v>
      </c>
      <c r="F102" s="13">
        <v>3800</v>
      </c>
      <c r="G102" s="11">
        <v>-1152</v>
      </c>
      <c r="H102" s="11">
        <f>SUM(F102:G102)</f>
        <v>2648</v>
      </c>
      <c r="I102" s="11">
        <v>1459</v>
      </c>
      <c r="J102" s="11">
        <f>(I102/H102)*100</f>
        <v>55.09818731117825</v>
      </c>
    </row>
    <row r="103" spans="1:10" ht="12.75">
      <c r="A103" s="11"/>
      <c r="B103" s="11"/>
      <c r="C103" s="11"/>
      <c r="D103" s="11"/>
      <c r="E103" s="13" t="s">
        <v>31</v>
      </c>
      <c r="F103" s="17">
        <f>SUM(F99:F102)</f>
        <v>5925</v>
      </c>
      <c r="G103" s="17">
        <f>SUM(G99:G102)</f>
        <v>2206</v>
      </c>
      <c r="H103" s="17">
        <f>SUM(H99:H102)</f>
        <v>8131</v>
      </c>
      <c r="I103" s="17">
        <f>SUM(I99:I102)</f>
        <v>6794</v>
      </c>
      <c r="J103" s="11">
        <f>(I103/H103)*100</f>
        <v>83.55675808633625</v>
      </c>
    </row>
    <row r="104" spans="1:10" ht="12.75">
      <c r="A104" s="11"/>
      <c r="B104" s="11"/>
      <c r="C104" s="11"/>
      <c r="D104" s="11"/>
      <c r="E104" s="13"/>
      <c r="F104" s="17"/>
      <c r="G104" s="11"/>
      <c r="H104" s="11">
        <f>SUM(F104:G104)</f>
        <v>0</v>
      </c>
      <c r="I104" s="11"/>
      <c r="J104" s="11"/>
    </row>
    <row r="105" spans="1:10" ht="12.75">
      <c r="A105" s="11"/>
      <c r="B105" s="11"/>
      <c r="C105" s="11"/>
      <c r="D105" s="11"/>
      <c r="E105" s="13"/>
      <c r="F105" s="17"/>
      <c r="G105" s="11"/>
      <c r="H105" s="11">
        <f>SUM(F105:G105)</f>
        <v>0</v>
      </c>
      <c r="I105" s="11"/>
      <c r="J105" s="11"/>
    </row>
    <row r="106" spans="1:10" ht="12.75">
      <c r="A106" s="11"/>
      <c r="B106" s="11"/>
      <c r="C106" s="11"/>
      <c r="D106" s="11"/>
      <c r="E106" s="13"/>
      <c r="F106" s="13"/>
      <c r="G106" s="11"/>
      <c r="H106" s="11">
        <f>SUM(F106:G106)</f>
        <v>0</v>
      </c>
      <c r="I106" s="11"/>
      <c r="J106" s="11"/>
    </row>
    <row r="107" spans="1:10" ht="12.75">
      <c r="A107" s="12" t="s">
        <v>62</v>
      </c>
      <c r="B107" s="13"/>
      <c r="C107" s="13"/>
      <c r="D107" s="13"/>
      <c r="E107" s="13"/>
      <c r="F107" s="13"/>
      <c r="G107" s="11"/>
      <c r="H107" s="11">
        <f>SUM(F107:G107)</f>
        <v>0</v>
      </c>
      <c r="I107" s="11"/>
      <c r="J107" s="11"/>
    </row>
    <row r="108" spans="1:10" ht="12.75">
      <c r="A108" s="11" t="s">
        <v>30</v>
      </c>
      <c r="B108" s="11"/>
      <c r="C108" s="11"/>
      <c r="D108" s="11"/>
      <c r="E108" s="13" t="s">
        <v>29</v>
      </c>
      <c r="F108" s="13">
        <v>2596</v>
      </c>
      <c r="G108" s="11"/>
      <c r="H108" s="11">
        <f>SUM(F108:G108)</f>
        <v>2596</v>
      </c>
      <c r="I108" s="11"/>
      <c r="J108" s="11">
        <f>(I108/H108)*100</f>
        <v>0</v>
      </c>
    </row>
    <row r="109" spans="1:10" ht="12.75">
      <c r="A109" s="11"/>
      <c r="B109" s="11"/>
      <c r="C109" s="11"/>
      <c r="D109" s="11"/>
      <c r="E109" s="13" t="s">
        <v>31</v>
      </c>
      <c r="F109" s="17">
        <f>SUM(F108)</f>
        <v>2596</v>
      </c>
      <c r="G109" s="17">
        <f>SUM(G108)</f>
        <v>0</v>
      </c>
      <c r="H109" s="17">
        <f>SUM(H108)</f>
        <v>2596</v>
      </c>
      <c r="I109" s="17">
        <f>SUM(I108)</f>
        <v>0</v>
      </c>
      <c r="J109" s="11">
        <f>(I109/H109)*100</f>
        <v>0</v>
      </c>
    </row>
    <row r="110" spans="1:10" ht="12.75">
      <c r="A110" s="11"/>
      <c r="B110" s="11"/>
      <c r="C110" s="11"/>
      <c r="D110" s="11"/>
      <c r="E110" s="13"/>
      <c r="F110" s="13"/>
      <c r="G110" s="11"/>
      <c r="H110" s="11">
        <f>SUM(F110:G110)</f>
        <v>0</v>
      </c>
      <c r="I110" s="11"/>
      <c r="J110" s="11"/>
    </row>
    <row r="111" spans="1:10" ht="12.75">
      <c r="A111" s="11"/>
      <c r="B111" s="11"/>
      <c r="C111" s="11"/>
      <c r="D111" s="11"/>
      <c r="E111" s="13"/>
      <c r="F111" s="13"/>
      <c r="G111" s="11"/>
      <c r="H111" s="11">
        <f>SUM(F111:G111)</f>
        <v>0</v>
      </c>
      <c r="I111" s="11"/>
      <c r="J111" s="11"/>
    </row>
    <row r="112" spans="1:10" ht="12.75">
      <c r="A112" s="12" t="s">
        <v>63</v>
      </c>
      <c r="B112" s="11"/>
      <c r="C112" s="11"/>
      <c r="D112" s="11"/>
      <c r="E112" s="13"/>
      <c r="F112" s="13"/>
      <c r="G112" s="11"/>
      <c r="H112" s="11">
        <f>SUM(F112:G112)</f>
        <v>0</v>
      </c>
      <c r="I112" s="11"/>
      <c r="J112" s="11"/>
    </row>
    <row r="113" spans="1:10" ht="12.75">
      <c r="A113" s="11" t="s">
        <v>64</v>
      </c>
      <c r="B113" s="11"/>
      <c r="C113" s="11"/>
      <c r="D113" s="11"/>
      <c r="E113" s="13" t="s">
        <v>65</v>
      </c>
      <c r="F113" s="13">
        <v>2000</v>
      </c>
      <c r="G113" s="11">
        <v>500</v>
      </c>
      <c r="H113" s="11">
        <f>SUM(F113:G113)</f>
        <v>2500</v>
      </c>
      <c r="I113" s="11">
        <v>2500</v>
      </c>
      <c r="J113" s="11">
        <f>(I113/H113)*100</f>
        <v>100</v>
      </c>
    </row>
    <row r="114" spans="1:10" ht="12.75">
      <c r="A114" s="11"/>
      <c r="B114" s="11"/>
      <c r="C114" s="11"/>
      <c r="D114" s="11"/>
      <c r="E114" s="13" t="s">
        <v>31</v>
      </c>
      <c r="F114" s="17">
        <f>SUM(F113)</f>
        <v>2000</v>
      </c>
      <c r="G114" s="17">
        <f>SUM(G113)</f>
        <v>500</v>
      </c>
      <c r="H114" s="17">
        <f>SUM(H113)</f>
        <v>2500</v>
      </c>
      <c r="I114" s="17">
        <f>SUM(I113)</f>
        <v>2500</v>
      </c>
      <c r="J114" s="11">
        <f>(I114/H114)*100</f>
        <v>100</v>
      </c>
    </row>
    <row r="115" spans="1:10" ht="12.75">
      <c r="A115" s="11"/>
      <c r="B115" s="11"/>
      <c r="C115" s="11"/>
      <c r="D115" s="11"/>
      <c r="E115" s="13"/>
      <c r="F115" s="17"/>
      <c r="G115" s="11"/>
      <c r="H115" s="11">
        <f aca="true" t="shared" si="9" ref="H115:H121">SUM(F115:G115)</f>
        <v>0</v>
      </c>
      <c r="I115" s="11"/>
      <c r="J115" s="11"/>
    </row>
    <row r="116" spans="1:10" ht="12.75">
      <c r="A116" s="11"/>
      <c r="B116" s="11"/>
      <c r="C116" s="11"/>
      <c r="D116" s="11"/>
      <c r="E116" s="13"/>
      <c r="F116" s="17"/>
      <c r="G116" s="11"/>
      <c r="H116" s="11">
        <f t="shared" si="9"/>
        <v>0</v>
      </c>
      <c r="I116" s="11"/>
      <c r="J116" s="11"/>
    </row>
    <row r="117" spans="1:10" ht="12.75">
      <c r="A117" s="11"/>
      <c r="B117" s="11"/>
      <c r="C117" s="11"/>
      <c r="D117" s="11"/>
      <c r="E117" s="13"/>
      <c r="F117" s="17"/>
      <c r="G117" s="11"/>
      <c r="H117" s="11">
        <f t="shared" si="9"/>
        <v>0</v>
      </c>
      <c r="I117" s="11"/>
      <c r="J117" s="11"/>
    </row>
    <row r="118" spans="1:10" ht="12.75">
      <c r="A118" s="11"/>
      <c r="B118" s="11"/>
      <c r="C118" s="11"/>
      <c r="D118" s="11"/>
      <c r="E118" s="13"/>
      <c r="F118" s="13"/>
      <c r="G118" s="11"/>
      <c r="H118" s="11">
        <f t="shared" si="9"/>
        <v>0</v>
      </c>
      <c r="I118" s="11"/>
      <c r="J118" s="11"/>
    </row>
    <row r="119" spans="1:10" ht="12.75">
      <c r="A119" s="12" t="s">
        <v>66</v>
      </c>
      <c r="B119" s="11"/>
      <c r="C119" s="11"/>
      <c r="D119" s="11"/>
      <c r="E119" s="13"/>
      <c r="F119" s="13"/>
      <c r="G119" s="11"/>
      <c r="H119" s="11">
        <f t="shared" si="9"/>
        <v>0</v>
      </c>
      <c r="I119" s="11"/>
      <c r="J119" s="11"/>
    </row>
    <row r="120" spans="1:10" ht="12.75">
      <c r="A120" s="11" t="s">
        <v>67</v>
      </c>
      <c r="B120" s="11"/>
      <c r="C120" s="11"/>
      <c r="D120" s="11"/>
      <c r="E120" s="13" t="s">
        <v>68</v>
      </c>
      <c r="F120" s="13">
        <v>3648</v>
      </c>
      <c r="G120" s="11">
        <v>1</v>
      </c>
      <c r="H120" s="11">
        <f t="shared" si="9"/>
        <v>3649</v>
      </c>
      <c r="I120" s="11">
        <v>3649</v>
      </c>
      <c r="J120" s="11">
        <f>(I120/H120)*100</f>
        <v>100</v>
      </c>
    </row>
    <row r="121" spans="1:10" ht="12.75">
      <c r="A121" s="11"/>
      <c r="B121" s="11"/>
      <c r="C121" s="11"/>
      <c r="D121" s="11"/>
      <c r="E121" s="13" t="s">
        <v>69</v>
      </c>
      <c r="F121" s="13"/>
      <c r="G121" s="11">
        <v>4564</v>
      </c>
      <c r="H121" s="11">
        <f t="shared" si="9"/>
        <v>4564</v>
      </c>
      <c r="I121" s="11">
        <v>4564</v>
      </c>
      <c r="J121" s="11">
        <f>(I121/H121)*100</f>
        <v>100</v>
      </c>
    </row>
    <row r="122" spans="1:10" ht="12.75">
      <c r="A122" s="11"/>
      <c r="B122" s="11"/>
      <c r="C122" s="11"/>
      <c r="D122" s="11"/>
      <c r="E122" s="13" t="s">
        <v>31</v>
      </c>
      <c r="F122" s="17">
        <f>SUM(F120:F121)</f>
        <v>3648</v>
      </c>
      <c r="G122" s="17">
        <f>SUM(G120:G121)</f>
        <v>4565</v>
      </c>
      <c r="H122" s="17">
        <f>SUM(H120:H121)</f>
        <v>8213</v>
      </c>
      <c r="I122" s="17">
        <f>SUM(I120:I121)</f>
        <v>8213</v>
      </c>
      <c r="J122" s="11">
        <f>(I122/H122)*100</f>
        <v>100</v>
      </c>
    </row>
    <row r="123" spans="1:10" ht="12.75">
      <c r="A123" s="12" t="s">
        <v>70</v>
      </c>
      <c r="B123" s="11"/>
      <c r="C123" s="11"/>
      <c r="D123" s="11"/>
      <c r="E123" s="13"/>
      <c r="F123" s="13"/>
      <c r="G123" s="11"/>
      <c r="H123" s="11">
        <f>SUM(F123:G123)</f>
        <v>0</v>
      </c>
      <c r="I123" s="11"/>
      <c r="J123" s="11"/>
    </row>
    <row r="124" spans="1:10" ht="12.75">
      <c r="A124" s="11" t="s">
        <v>67</v>
      </c>
      <c r="B124" s="11"/>
      <c r="C124" s="11"/>
      <c r="D124" s="11"/>
      <c r="E124" s="13" t="s">
        <v>41</v>
      </c>
      <c r="F124" s="13">
        <v>2130</v>
      </c>
      <c r="G124" s="11">
        <v>426</v>
      </c>
      <c r="H124" s="11">
        <f>SUM(F124:G124)</f>
        <v>2556</v>
      </c>
      <c r="I124" s="11">
        <v>2486</v>
      </c>
      <c r="J124" s="11">
        <f>(I124/H124)*100</f>
        <v>97.26134585289515</v>
      </c>
    </row>
    <row r="125" spans="1:10" ht="12.75">
      <c r="A125" s="11"/>
      <c r="B125" s="11"/>
      <c r="C125" s="11"/>
      <c r="D125" s="11"/>
      <c r="E125" s="13" t="s">
        <v>31</v>
      </c>
      <c r="F125" s="17">
        <f>SUM(F124)</f>
        <v>2130</v>
      </c>
      <c r="G125" s="17">
        <f>SUM(G124)</f>
        <v>426</v>
      </c>
      <c r="H125" s="17">
        <f>SUM(H124)</f>
        <v>2556</v>
      </c>
      <c r="I125" s="17">
        <f>SUM(I124)</f>
        <v>2486</v>
      </c>
      <c r="J125" s="11">
        <f>(I125/H125)*100</f>
        <v>97.26134585289515</v>
      </c>
    </row>
    <row r="126" spans="1:10" ht="12.75">
      <c r="A126" s="11"/>
      <c r="B126" s="11"/>
      <c r="C126" s="11"/>
      <c r="D126" s="11"/>
      <c r="E126" s="13"/>
      <c r="F126" s="17"/>
      <c r="G126" s="11"/>
      <c r="H126" s="11">
        <f>SUM(F126:G126)</f>
        <v>0</v>
      </c>
      <c r="I126" s="11"/>
      <c r="J126" s="11"/>
    </row>
    <row r="127" spans="1:10" ht="12.75">
      <c r="A127" s="12" t="s">
        <v>71</v>
      </c>
      <c r="B127" s="11"/>
      <c r="C127" s="11"/>
      <c r="D127" s="11"/>
      <c r="E127" s="13"/>
      <c r="F127" s="13"/>
      <c r="G127" s="11"/>
      <c r="H127" s="11">
        <f>SUM(F127:G127)</f>
        <v>0</v>
      </c>
      <c r="I127" s="11"/>
      <c r="J127" s="11"/>
    </row>
    <row r="128" spans="1:10" ht="12.75">
      <c r="A128" s="11" t="s">
        <v>30</v>
      </c>
      <c r="B128" s="11"/>
      <c r="C128" s="11"/>
      <c r="D128" s="11"/>
      <c r="E128" s="13" t="s">
        <v>44</v>
      </c>
      <c r="F128" s="13"/>
      <c r="G128" s="11">
        <v>17787</v>
      </c>
      <c r="H128" s="11">
        <f>SUM(F128:G128)</f>
        <v>17787</v>
      </c>
      <c r="I128" s="11">
        <v>17775</v>
      </c>
      <c r="J128" s="11">
        <f>(I128/H128)*100</f>
        <v>99.93253499747006</v>
      </c>
    </row>
    <row r="129" spans="1:10" ht="12.75">
      <c r="A129" s="11"/>
      <c r="B129" s="11"/>
      <c r="C129" s="11"/>
      <c r="D129" s="11"/>
      <c r="E129" s="13" t="s">
        <v>45</v>
      </c>
      <c r="F129" s="13"/>
      <c r="G129" s="11">
        <v>2248</v>
      </c>
      <c r="H129" s="11">
        <f>SUM(F129:G129)</f>
        <v>2248</v>
      </c>
      <c r="I129" s="11">
        <v>2248</v>
      </c>
      <c r="J129" s="11">
        <f>(I129/H129)*100</f>
        <v>100</v>
      </c>
    </row>
    <row r="130" spans="1:10" ht="12.75">
      <c r="A130" s="20"/>
      <c r="B130" s="11"/>
      <c r="C130" s="11"/>
      <c r="D130" s="11"/>
      <c r="E130" s="13" t="s">
        <v>31</v>
      </c>
      <c r="F130" s="17">
        <f>SUM(F128:F129)</f>
        <v>0</v>
      </c>
      <c r="G130" s="17">
        <f>SUM(G128:G129)</f>
        <v>20035</v>
      </c>
      <c r="H130" s="17">
        <f>SUM(H128:H129)</f>
        <v>20035</v>
      </c>
      <c r="I130" s="17">
        <f>SUM(I128:I129)</f>
        <v>20023</v>
      </c>
      <c r="J130" s="11">
        <f>(I130/H130)*100</f>
        <v>99.940104816571</v>
      </c>
    </row>
    <row r="131" spans="1:10" ht="12.75">
      <c r="A131" s="11"/>
      <c r="B131" s="11"/>
      <c r="C131" s="11"/>
      <c r="D131" s="11"/>
      <c r="E131" s="13"/>
      <c r="F131" s="13"/>
      <c r="G131" s="11"/>
      <c r="H131" s="11">
        <f>SUM(F131:G131)</f>
        <v>0</v>
      </c>
      <c r="I131" s="11"/>
      <c r="J131" s="11"/>
    </row>
    <row r="132" spans="1:10" ht="12.75">
      <c r="A132" s="12" t="s">
        <v>72</v>
      </c>
      <c r="B132" s="11"/>
      <c r="C132" s="11"/>
      <c r="D132" s="11"/>
      <c r="E132" s="13"/>
      <c r="F132" s="13"/>
      <c r="G132" s="11"/>
      <c r="H132" s="11">
        <f>SUM(F132:G132)</f>
        <v>0</v>
      </c>
      <c r="I132" s="11"/>
      <c r="J132" s="11"/>
    </row>
    <row r="133" spans="1:10" ht="12.75">
      <c r="A133" s="11" t="s">
        <v>35</v>
      </c>
      <c r="B133" s="11"/>
      <c r="C133" s="11"/>
      <c r="D133" s="11"/>
      <c r="E133" s="13" t="s">
        <v>29</v>
      </c>
      <c r="F133" s="13">
        <v>352</v>
      </c>
      <c r="G133" s="11"/>
      <c r="H133" s="11">
        <f>SUM(F133:G133)</f>
        <v>352</v>
      </c>
      <c r="I133" s="11">
        <v>395</v>
      </c>
      <c r="J133" s="11">
        <f aca="true" t="shared" si="10" ref="J133:J144">(I133/H133)*100</f>
        <v>112.21590909090908</v>
      </c>
    </row>
    <row r="134" spans="1:10" ht="12.75">
      <c r="A134" s="11"/>
      <c r="B134" s="11"/>
      <c r="C134" s="11"/>
      <c r="D134" s="11"/>
      <c r="E134" s="13" t="s">
        <v>41</v>
      </c>
      <c r="F134" s="13">
        <v>119</v>
      </c>
      <c r="G134" s="11"/>
      <c r="H134" s="11">
        <f>SUM(F134:G134)</f>
        <v>119</v>
      </c>
      <c r="I134" s="11"/>
      <c r="J134" s="11">
        <f t="shared" si="10"/>
        <v>0</v>
      </c>
    </row>
    <row r="135" spans="1:10" ht="12.75">
      <c r="A135" s="11"/>
      <c r="B135" s="11"/>
      <c r="C135" s="11"/>
      <c r="D135" s="11"/>
      <c r="E135" s="13" t="s">
        <v>45</v>
      </c>
      <c r="F135" s="13"/>
      <c r="G135" s="11">
        <v>2300</v>
      </c>
      <c r="H135" s="11">
        <f>SUM(F135:G135)</f>
        <v>2300</v>
      </c>
      <c r="I135" s="11">
        <v>2210</v>
      </c>
      <c r="J135" s="11">
        <f t="shared" si="10"/>
        <v>96.08695652173913</v>
      </c>
    </row>
    <row r="136" spans="1:10" ht="12.75">
      <c r="A136" s="11"/>
      <c r="B136" s="11"/>
      <c r="C136" s="11"/>
      <c r="D136" s="11"/>
      <c r="E136" s="13" t="s">
        <v>31</v>
      </c>
      <c r="F136" s="17">
        <f>SUM(F133:F135)</f>
        <v>471</v>
      </c>
      <c r="G136" s="17">
        <f>SUM(G133:G135)</f>
        <v>2300</v>
      </c>
      <c r="H136" s="17">
        <f>SUM(H133:H135)</f>
        <v>2771</v>
      </c>
      <c r="I136" s="17">
        <f>SUM(I133:I135)</f>
        <v>2605</v>
      </c>
      <c r="J136" s="11">
        <f t="shared" si="10"/>
        <v>94.00938289426199</v>
      </c>
    </row>
    <row r="137" spans="1:10" ht="12.75" hidden="1">
      <c r="A137" s="11"/>
      <c r="B137" s="11"/>
      <c r="C137" s="11"/>
      <c r="D137" s="11"/>
      <c r="E137" s="13"/>
      <c r="F137" s="13"/>
      <c r="G137" s="11"/>
      <c r="H137" s="11">
        <f aca="true" t="shared" si="11" ref="H137:H146">SUM(F137:G137)</f>
        <v>0</v>
      </c>
      <c r="I137" s="11"/>
      <c r="J137" s="11" t="e">
        <f t="shared" si="10"/>
        <v>#DIV/0!</v>
      </c>
    </row>
    <row r="138" spans="1:10" ht="12.75" hidden="1">
      <c r="A138" s="12" t="s">
        <v>73</v>
      </c>
      <c r="B138" s="11"/>
      <c r="C138" s="11"/>
      <c r="D138" s="11"/>
      <c r="E138" s="13"/>
      <c r="F138" s="13"/>
      <c r="G138" s="11"/>
      <c r="H138" s="11">
        <f t="shared" si="11"/>
        <v>0</v>
      </c>
      <c r="I138" s="11"/>
      <c r="J138" s="11" t="e">
        <f t="shared" si="10"/>
        <v>#DIV/0!</v>
      </c>
    </row>
    <row r="139" spans="1:10" ht="12.75" hidden="1">
      <c r="A139" s="11" t="s">
        <v>30</v>
      </c>
      <c r="B139" s="11"/>
      <c r="C139" s="11"/>
      <c r="D139" s="11"/>
      <c r="E139" s="13"/>
      <c r="F139" s="13"/>
      <c r="G139" s="11"/>
      <c r="H139" s="11">
        <f t="shared" si="11"/>
        <v>0</v>
      </c>
      <c r="I139" s="11"/>
      <c r="J139" s="11" t="e">
        <f t="shared" si="10"/>
        <v>#DIV/0!</v>
      </c>
    </row>
    <row r="140" spans="1:10" ht="12.75" hidden="1">
      <c r="A140" s="11"/>
      <c r="B140" s="11"/>
      <c r="C140" s="11"/>
      <c r="D140" s="11"/>
      <c r="E140" s="13" t="s">
        <v>33</v>
      </c>
      <c r="F140" s="13"/>
      <c r="G140" s="11"/>
      <c r="H140" s="11">
        <f t="shared" si="11"/>
        <v>0</v>
      </c>
      <c r="I140" s="11"/>
      <c r="J140" s="11" t="e">
        <f t="shared" si="10"/>
        <v>#DIV/0!</v>
      </c>
    </row>
    <row r="141" spans="1:10" ht="12.75" hidden="1">
      <c r="A141" s="11"/>
      <c r="B141" s="11"/>
      <c r="C141" s="11"/>
      <c r="D141" s="11"/>
      <c r="E141" s="13" t="s">
        <v>31</v>
      </c>
      <c r="F141" s="17">
        <f>SUM(F139:F140)</f>
        <v>0</v>
      </c>
      <c r="G141" s="11"/>
      <c r="H141" s="11">
        <f t="shared" si="11"/>
        <v>0</v>
      </c>
      <c r="I141" s="11"/>
      <c r="J141" s="11" t="e">
        <f t="shared" si="10"/>
        <v>#DIV/0!</v>
      </c>
    </row>
    <row r="142" spans="1:10" ht="12.75" hidden="1">
      <c r="A142" s="11"/>
      <c r="B142" s="11"/>
      <c r="C142" s="11"/>
      <c r="D142" s="11"/>
      <c r="E142" s="13"/>
      <c r="F142" s="13"/>
      <c r="G142" s="11"/>
      <c r="H142" s="11">
        <f t="shared" si="11"/>
        <v>0</v>
      </c>
      <c r="I142" s="11"/>
      <c r="J142" s="11" t="e">
        <f t="shared" si="10"/>
        <v>#DIV/0!</v>
      </c>
    </row>
    <row r="143" spans="1:10" ht="12.75" hidden="1">
      <c r="A143" s="11"/>
      <c r="B143" s="11"/>
      <c r="C143" s="11"/>
      <c r="D143" s="11"/>
      <c r="E143" s="13"/>
      <c r="F143" s="13"/>
      <c r="G143" s="11"/>
      <c r="H143" s="11">
        <f t="shared" si="11"/>
        <v>0</v>
      </c>
      <c r="I143" s="11"/>
      <c r="J143" s="11" t="e">
        <f t="shared" si="10"/>
        <v>#DIV/0!</v>
      </c>
    </row>
    <row r="144" spans="1:10" ht="12.75" hidden="1">
      <c r="A144" s="11"/>
      <c r="B144" s="11"/>
      <c r="C144" s="11"/>
      <c r="D144" s="11"/>
      <c r="E144" s="13"/>
      <c r="F144" s="13"/>
      <c r="G144" s="11"/>
      <c r="H144" s="11">
        <f t="shared" si="11"/>
        <v>0</v>
      </c>
      <c r="I144" s="11"/>
      <c r="J144" s="11" t="e">
        <f t="shared" si="10"/>
        <v>#DIV/0!</v>
      </c>
    </row>
    <row r="145" spans="1:10" ht="12.75">
      <c r="A145" s="12" t="s">
        <v>74</v>
      </c>
      <c r="B145" s="11"/>
      <c r="C145" s="11"/>
      <c r="D145" s="11"/>
      <c r="E145" s="13"/>
      <c r="F145" s="13"/>
      <c r="G145" s="11"/>
      <c r="H145" s="11">
        <f t="shared" si="11"/>
        <v>0</v>
      </c>
      <c r="I145" s="11"/>
      <c r="J145" s="11"/>
    </row>
    <row r="146" spans="1:10" ht="12.75">
      <c r="A146" s="11" t="s">
        <v>35</v>
      </c>
      <c r="B146" s="11"/>
      <c r="C146" s="11"/>
      <c r="D146" s="11"/>
      <c r="E146" s="13" t="s">
        <v>29</v>
      </c>
      <c r="F146" s="13">
        <v>8450</v>
      </c>
      <c r="G146" s="11">
        <v>797</v>
      </c>
      <c r="H146" s="11">
        <f t="shared" si="11"/>
        <v>9247</v>
      </c>
      <c r="I146" s="11">
        <v>8980</v>
      </c>
      <c r="J146" s="11">
        <f>(I146/H146)*100</f>
        <v>97.11257705201687</v>
      </c>
    </row>
    <row r="147" spans="1:10" ht="12.75">
      <c r="A147" s="11"/>
      <c r="B147" s="11"/>
      <c r="C147" s="11"/>
      <c r="D147" s="11"/>
      <c r="E147" s="13" t="s">
        <v>31</v>
      </c>
      <c r="F147" s="17">
        <f>SUM(F146)</f>
        <v>8450</v>
      </c>
      <c r="G147" s="17">
        <f>SUM(G146)</f>
        <v>797</v>
      </c>
      <c r="H147" s="17">
        <f>SUM(H146)</f>
        <v>9247</v>
      </c>
      <c r="I147" s="17">
        <f>SUM(I146)</f>
        <v>8980</v>
      </c>
      <c r="J147" s="11">
        <f>(I147/H147)*100</f>
        <v>97.11257705201687</v>
      </c>
    </row>
    <row r="148" spans="1:10" ht="12.75">
      <c r="A148" s="12" t="s">
        <v>75</v>
      </c>
      <c r="B148" s="11"/>
      <c r="C148" s="11"/>
      <c r="D148" s="11"/>
      <c r="E148" s="13"/>
      <c r="F148" s="13"/>
      <c r="G148" s="11"/>
      <c r="H148" s="11">
        <f>SUM(F148:G148)</f>
        <v>0</v>
      </c>
      <c r="I148" s="11"/>
      <c r="J148" s="11"/>
    </row>
    <row r="149" spans="1:10" ht="12.75">
      <c r="A149" s="11" t="s">
        <v>30</v>
      </c>
      <c r="B149" s="11"/>
      <c r="C149" s="11"/>
      <c r="D149" s="11"/>
      <c r="E149" s="13" t="s">
        <v>47</v>
      </c>
      <c r="F149" s="13">
        <v>5687</v>
      </c>
      <c r="G149" s="11">
        <v>4825</v>
      </c>
      <c r="H149" s="11">
        <f>SUM(F149:G149)</f>
        <v>10512</v>
      </c>
      <c r="I149" s="11">
        <v>10519</v>
      </c>
      <c r="J149" s="11">
        <f>(I149/H149)*100</f>
        <v>100.06659056316592</v>
      </c>
    </row>
    <row r="150" spans="1:10" ht="12.75">
      <c r="A150" s="11"/>
      <c r="B150" s="11"/>
      <c r="C150" s="11"/>
      <c r="D150" s="11"/>
      <c r="E150" s="13" t="s">
        <v>48</v>
      </c>
      <c r="F150" s="13">
        <v>768</v>
      </c>
      <c r="G150" s="11">
        <v>667</v>
      </c>
      <c r="H150" s="11">
        <f>SUM(F150:G150)</f>
        <v>1435</v>
      </c>
      <c r="I150" s="11">
        <v>1434</v>
      </c>
      <c r="J150" s="11">
        <f>(I150/H150)*100</f>
        <v>99.93031358885017</v>
      </c>
    </row>
    <row r="151" spans="1:10" ht="12.75">
      <c r="A151" s="11"/>
      <c r="B151" s="11"/>
      <c r="C151" s="11"/>
      <c r="D151" s="11"/>
      <c r="E151" s="13" t="s">
        <v>29</v>
      </c>
      <c r="F151" s="13"/>
      <c r="G151" s="21">
        <v>6035</v>
      </c>
      <c r="H151" s="11">
        <f>SUM(F151:G151)</f>
        <v>6035</v>
      </c>
      <c r="I151" s="11">
        <v>6062</v>
      </c>
      <c r="J151" s="11">
        <f>(I151/H151)*100</f>
        <v>100.44739022369511</v>
      </c>
    </row>
    <row r="152" spans="1:10" ht="12.75">
      <c r="A152" s="11"/>
      <c r="B152" s="11"/>
      <c r="C152" s="11"/>
      <c r="D152" s="11"/>
      <c r="E152" s="13" t="s">
        <v>45</v>
      </c>
      <c r="F152" s="13"/>
      <c r="G152" s="11">
        <v>908</v>
      </c>
      <c r="H152" s="11">
        <f>SUM(F152:G152)</f>
        <v>908</v>
      </c>
      <c r="I152" s="11">
        <v>905</v>
      </c>
      <c r="J152" s="11">
        <f>(I152/H152)*100</f>
        <v>99.66960352422907</v>
      </c>
    </row>
    <row r="153" spans="1:10" ht="12.75">
      <c r="A153" s="11"/>
      <c r="B153" s="11"/>
      <c r="C153" s="11"/>
      <c r="D153" s="11"/>
      <c r="E153" s="13" t="s">
        <v>31</v>
      </c>
      <c r="F153" s="17">
        <f>SUM(F149:F152)</f>
        <v>6455</v>
      </c>
      <c r="G153" s="17">
        <f>SUM(G149:G152)</f>
        <v>12435</v>
      </c>
      <c r="H153" s="17">
        <f>SUM(H149:H152)</f>
        <v>18890</v>
      </c>
      <c r="I153" s="17">
        <f>SUM(I149:I152)</f>
        <v>18920</v>
      </c>
      <c r="J153" s="11">
        <f>(I153/H153)*100</f>
        <v>100.15881418740074</v>
      </c>
    </row>
    <row r="154" spans="1:10" ht="12.75">
      <c r="A154" s="11"/>
      <c r="B154" s="11"/>
      <c r="C154" s="11"/>
      <c r="D154" s="11"/>
      <c r="E154" s="13"/>
      <c r="F154" s="13"/>
      <c r="G154" s="11"/>
      <c r="H154" s="11">
        <f aca="true" t="shared" si="12" ref="H154:H159">SUM(F154:G154)</f>
        <v>0</v>
      </c>
      <c r="I154" s="11"/>
      <c r="J154" s="11"/>
    </row>
    <row r="155" spans="1:10" ht="12.75">
      <c r="A155" s="12" t="s">
        <v>76</v>
      </c>
      <c r="B155" s="11"/>
      <c r="C155" s="11"/>
      <c r="D155" s="11"/>
      <c r="E155" s="13"/>
      <c r="F155" s="13"/>
      <c r="G155" s="11"/>
      <c r="H155" s="11">
        <f t="shared" si="12"/>
        <v>0</v>
      </c>
      <c r="I155" s="11"/>
      <c r="J155" s="11"/>
    </row>
    <row r="156" spans="1:10" ht="12.75">
      <c r="A156" s="11" t="s">
        <v>30</v>
      </c>
      <c r="B156" s="11"/>
      <c r="C156" s="11"/>
      <c r="D156" s="11"/>
      <c r="E156" s="13" t="s">
        <v>47</v>
      </c>
      <c r="F156" s="13">
        <v>1900</v>
      </c>
      <c r="G156" s="11">
        <v>6843</v>
      </c>
      <c r="H156" s="11">
        <f t="shared" si="12"/>
        <v>8743</v>
      </c>
      <c r="I156" s="11">
        <v>8687</v>
      </c>
      <c r="J156" s="11">
        <f>(I156/H156)*100</f>
        <v>99.35948759007206</v>
      </c>
    </row>
    <row r="157" spans="1:10" ht="12.75">
      <c r="A157" s="11"/>
      <c r="B157" s="11"/>
      <c r="C157" s="11"/>
      <c r="D157" s="11"/>
      <c r="E157" s="13" t="s">
        <v>48</v>
      </c>
      <c r="F157" s="13">
        <v>256</v>
      </c>
      <c r="G157" s="11">
        <v>930</v>
      </c>
      <c r="H157" s="11">
        <f t="shared" si="12"/>
        <v>1186</v>
      </c>
      <c r="I157" s="11">
        <v>1185</v>
      </c>
      <c r="J157" s="11">
        <f>(I157/H157)*100</f>
        <v>99.91568296795953</v>
      </c>
    </row>
    <row r="158" spans="1:10" ht="12.75">
      <c r="A158" s="11"/>
      <c r="B158" s="11"/>
      <c r="C158" s="11"/>
      <c r="D158" s="11"/>
      <c r="E158" s="13" t="s">
        <v>29</v>
      </c>
      <c r="F158" s="13"/>
      <c r="G158" s="11">
        <v>2703</v>
      </c>
      <c r="H158" s="11">
        <f t="shared" si="12"/>
        <v>2703</v>
      </c>
      <c r="I158" s="11">
        <v>1665</v>
      </c>
      <c r="J158" s="11">
        <f>(I158/H158)*100</f>
        <v>61.59822419533852</v>
      </c>
    </row>
    <row r="159" spans="1:10" ht="12.75">
      <c r="A159" s="11"/>
      <c r="B159" s="11"/>
      <c r="C159" s="11"/>
      <c r="D159" s="11"/>
      <c r="E159" s="13" t="s">
        <v>45</v>
      </c>
      <c r="F159" s="13"/>
      <c r="G159" s="11">
        <v>532</v>
      </c>
      <c r="H159" s="11">
        <f t="shared" si="12"/>
        <v>532</v>
      </c>
      <c r="I159" s="11">
        <v>524</v>
      </c>
      <c r="J159" s="11">
        <f>(I159/H159)*100</f>
        <v>98.49624060150376</v>
      </c>
    </row>
    <row r="160" spans="1:10" ht="12.75">
      <c r="A160" s="11"/>
      <c r="B160" s="11"/>
      <c r="C160" s="11"/>
      <c r="D160" s="11"/>
      <c r="E160" s="13" t="s">
        <v>31</v>
      </c>
      <c r="F160" s="17">
        <f>SUM(F156:F159)</f>
        <v>2156</v>
      </c>
      <c r="G160" s="17">
        <f>SUM(G156:G159)</f>
        <v>11008</v>
      </c>
      <c r="H160" s="17">
        <f>SUM(H156:H159)</f>
        <v>13164</v>
      </c>
      <c r="I160" s="17">
        <f>SUM(I156:I159)</f>
        <v>12061</v>
      </c>
      <c r="J160" s="11">
        <f>(I160/H160)*100</f>
        <v>91.62108781525372</v>
      </c>
    </row>
    <row r="161" spans="1:10" ht="12.75">
      <c r="A161" s="12" t="s">
        <v>77</v>
      </c>
      <c r="B161" s="11"/>
      <c r="C161" s="11"/>
      <c r="D161" s="11"/>
      <c r="E161" s="13"/>
      <c r="F161" s="13"/>
      <c r="G161" s="11"/>
      <c r="H161" s="11">
        <f>SUM(F161:G161)</f>
        <v>0</v>
      </c>
      <c r="I161" s="11"/>
      <c r="J161" s="11"/>
    </row>
    <row r="162" spans="1:10" ht="12.75">
      <c r="A162" s="11" t="s">
        <v>30</v>
      </c>
      <c r="B162" s="11"/>
      <c r="C162" s="11"/>
      <c r="D162" s="11"/>
      <c r="E162" s="13" t="s">
        <v>47</v>
      </c>
      <c r="F162" s="13">
        <v>867</v>
      </c>
      <c r="G162" s="11"/>
      <c r="H162" s="11">
        <f>SUM(F162:G162)</f>
        <v>867</v>
      </c>
      <c r="I162" s="11">
        <v>867</v>
      </c>
      <c r="J162" s="11">
        <f>(I162/H162)*100</f>
        <v>100</v>
      </c>
    </row>
    <row r="163" spans="1:10" ht="12.75">
      <c r="A163" s="11"/>
      <c r="B163" s="11"/>
      <c r="C163" s="11"/>
      <c r="D163" s="11"/>
      <c r="E163" s="13" t="s">
        <v>48</v>
      </c>
      <c r="F163" s="13">
        <v>243</v>
      </c>
      <c r="G163" s="11"/>
      <c r="H163" s="11">
        <f>SUM(F163:G163)</f>
        <v>243</v>
      </c>
      <c r="I163" s="11">
        <v>241</v>
      </c>
      <c r="J163" s="11">
        <f>(I163/H163)*100</f>
        <v>99.1769547325103</v>
      </c>
    </row>
    <row r="164" spans="1:10" ht="12.75">
      <c r="A164" s="11"/>
      <c r="B164" s="11"/>
      <c r="C164" s="11"/>
      <c r="D164" s="11"/>
      <c r="E164" s="13" t="s">
        <v>29</v>
      </c>
      <c r="F164" s="13">
        <v>1130</v>
      </c>
      <c r="G164" s="11">
        <v>62</v>
      </c>
      <c r="H164" s="11">
        <f>SUM(F164:G164)</f>
        <v>1192</v>
      </c>
      <c r="I164" s="11">
        <v>1186</v>
      </c>
      <c r="J164" s="11">
        <f>(I164/H164)*100</f>
        <v>99.49664429530202</v>
      </c>
    </row>
    <row r="165" spans="1:10" ht="12.75">
      <c r="A165" s="11"/>
      <c r="B165" s="11"/>
      <c r="C165" s="11"/>
      <c r="D165" s="11"/>
      <c r="E165" s="13" t="s">
        <v>45</v>
      </c>
      <c r="F165" s="13"/>
      <c r="G165" s="11">
        <v>11</v>
      </c>
      <c r="H165" s="11">
        <f>SUM(F165:G165)</f>
        <v>11</v>
      </c>
      <c r="I165" s="11">
        <v>10</v>
      </c>
      <c r="J165" s="11">
        <f>(I165/H165)*100</f>
        <v>90.9090909090909</v>
      </c>
    </row>
    <row r="166" spans="1:10" ht="12.75">
      <c r="A166" s="11"/>
      <c r="B166" s="11"/>
      <c r="C166" s="11"/>
      <c r="D166" s="11"/>
      <c r="E166" s="13" t="s">
        <v>31</v>
      </c>
      <c r="F166" s="17">
        <f>SUM(F162:F165)</f>
        <v>2240</v>
      </c>
      <c r="G166" s="17">
        <f>SUM(G162:G165)</f>
        <v>73</v>
      </c>
      <c r="H166" s="17">
        <f>SUM(H162:H165)</f>
        <v>2313</v>
      </c>
      <c r="I166" s="17">
        <f>SUM(I162:I165)</f>
        <v>2304</v>
      </c>
      <c r="J166" s="11">
        <f>(I166/H166)*100</f>
        <v>99.61089494163424</v>
      </c>
    </row>
    <row r="167" spans="1:10" ht="12.75">
      <c r="A167" s="11"/>
      <c r="B167" s="11"/>
      <c r="C167" s="11"/>
      <c r="D167" s="11"/>
      <c r="E167" s="13"/>
      <c r="F167" s="17"/>
      <c r="G167" s="17"/>
      <c r="H167" s="17"/>
      <c r="I167" s="17"/>
      <c r="J167" s="11"/>
    </row>
    <row r="168" spans="1:10" ht="12.75">
      <c r="A168" s="12" t="s">
        <v>78</v>
      </c>
      <c r="B168" s="11"/>
      <c r="C168" s="11"/>
      <c r="D168" s="11"/>
      <c r="E168" s="13"/>
      <c r="F168" s="13"/>
      <c r="G168" s="11"/>
      <c r="H168" s="11">
        <f>SUM(F168:G168)</f>
        <v>0</v>
      </c>
      <c r="I168" s="11"/>
      <c r="J168" s="11"/>
    </row>
    <row r="169" spans="1:10" ht="12.75">
      <c r="A169" s="11" t="s">
        <v>30</v>
      </c>
      <c r="B169" s="11"/>
      <c r="C169" s="11"/>
      <c r="D169" s="11"/>
      <c r="E169" s="13" t="s">
        <v>45</v>
      </c>
      <c r="F169" s="13"/>
      <c r="G169" s="11">
        <v>3021</v>
      </c>
      <c r="H169" s="11">
        <f>SUM(F169:G169)</f>
        <v>3021</v>
      </c>
      <c r="I169" s="11">
        <v>3020</v>
      </c>
      <c r="J169" s="11">
        <f>(I169/H169)*100</f>
        <v>99.96689837802052</v>
      </c>
    </row>
    <row r="170" spans="1:10" ht="12.75">
      <c r="A170" s="20"/>
      <c r="B170" s="11"/>
      <c r="C170" s="11"/>
      <c r="D170" s="11"/>
      <c r="E170" s="13" t="s">
        <v>31</v>
      </c>
      <c r="F170" s="17">
        <f>SUM(F169)</f>
        <v>0</v>
      </c>
      <c r="G170" s="17">
        <f>SUM(G169)</f>
        <v>3021</v>
      </c>
      <c r="H170" s="17">
        <f>SUM(H169)</f>
        <v>3021</v>
      </c>
      <c r="I170" s="17">
        <f>SUM(I169)</f>
        <v>3020</v>
      </c>
      <c r="J170" s="11">
        <f>(I170/H170)*100</f>
        <v>99.96689837802052</v>
      </c>
    </row>
    <row r="171" spans="1:10" ht="12.75">
      <c r="A171" s="20"/>
      <c r="B171" s="11"/>
      <c r="C171" s="11"/>
      <c r="D171" s="11"/>
      <c r="E171" s="13"/>
      <c r="F171" s="17"/>
      <c r="G171" s="17"/>
      <c r="H171" s="17">
        <f>SUM(F171:G171)</f>
        <v>0</v>
      </c>
      <c r="I171" s="17"/>
      <c r="J171" s="11"/>
    </row>
    <row r="172" spans="1:10" ht="12.75">
      <c r="A172" s="12" t="s">
        <v>79</v>
      </c>
      <c r="B172" s="11"/>
      <c r="C172" s="11"/>
      <c r="D172" s="11"/>
      <c r="E172" s="13" t="s">
        <v>29</v>
      </c>
      <c r="F172" s="17"/>
      <c r="G172" s="17">
        <v>868</v>
      </c>
      <c r="H172" s="17">
        <f>SUM(F172:G172)</f>
        <v>868</v>
      </c>
      <c r="I172" s="17">
        <v>800</v>
      </c>
      <c r="J172" s="11">
        <f>(I172/H172)*100</f>
        <v>92.16589861751152</v>
      </c>
    </row>
    <row r="173" spans="1:10" ht="12.75">
      <c r="A173" s="20" t="s">
        <v>30</v>
      </c>
      <c r="B173" s="11"/>
      <c r="C173" s="11"/>
      <c r="D173" s="11"/>
      <c r="E173" s="13"/>
      <c r="F173" s="17">
        <f>SUM(F172)</f>
        <v>0</v>
      </c>
      <c r="G173" s="17">
        <f>SUM(G172)</f>
        <v>868</v>
      </c>
      <c r="H173" s="17">
        <f>SUM(H172)</f>
        <v>868</v>
      </c>
      <c r="I173" s="17">
        <f>SUM(I172)</f>
        <v>800</v>
      </c>
      <c r="J173" s="11">
        <f>(I173/H173)*100</f>
        <v>92.16589861751152</v>
      </c>
    </row>
    <row r="174" spans="1:10" ht="12.75">
      <c r="A174" s="20"/>
      <c r="B174" s="11"/>
      <c r="C174" s="11"/>
      <c r="D174" s="11"/>
      <c r="E174" s="13"/>
      <c r="F174" s="17"/>
      <c r="G174" s="17"/>
      <c r="H174" s="17"/>
      <c r="I174" s="17"/>
      <c r="J174" s="11"/>
    </row>
    <row r="175" spans="1:10" ht="12.75">
      <c r="A175" s="12" t="s">
        <v>80</v>
      </c>
      <c r="B175" s="13"/>
      <c r="C175" s="13"/>
      <c r="D175" s="13"/>
      <c r="E175" s="13"/>
      <c r="F175" s="13"/>
      <c r="G175" s="11"/>
      <c r="H175" s="11">
        <f>SUM(F175:G175)</f>
        <v>0</v>
      </c>
      <c r="I175" s="11"/>
      <c r="J175" s="11"/>
    </row>
    <row r="176" spans="1:10" ht="12.75">
      <c r="A176" s="11" t="s">
        <v>30</v>
      </c>
      <c r="B176" s="11"/>
      <c r="C176" s="11"/>
      <c r="D176" s="11"/>
      <c r="E176" s="13" t="s">
        <v>29</v>
      </c>
      <c r="F176" s="13"/>
      <c r="G176" s="11">
        <v>235</v>
      </c>
      <c r="H176" s="11">
        <f>SUM(F176:G176)</f>
        <v>235</v>
      </c>
      <c r="I176" s="11">
        <v>234</v>
      </c>
      <c r="J176" s="11">
        <f>(I176/H176)*100</f>
        <v>99.57446808510639</v>
      </c>
    </row>
    <row r="177" spans="1:10" ht="12.75">
      <c r="A177" s="11"/>
      <c r="B177" s="11"/>
      <c r="C177" s="11"/>
      <c r="D177" s="11"/>
      <c r="E177" s="13" t="s">
        <v>31</v>
      </c>
      <c r="F177" s="17">
        <f>SUM(F176)</f>
        <v>0</v>
      </c>
      <c r="G177" s="17">
        <f>SUM(G176)</f>
        <v>235</v>
      </c>
      <c r="H177" s="17">
        <f>SUM(H176)</f>
        <v>235</v>
      </c>
      <c r="I177" s="17">
        <f>SUM(I176)</f>
        <v>234</v>
      </c>
      <c r="J177" s="11">
        <f>(I177/H177)*100</f>
        <v>99.57446808510639</v>
      </c>
    </row>
    <row r="178" spans="1:10" ht="12.75">
      <c r="A178" s="12" t="s">
        <v>81</v>
      </c>
      <c r="B178" s="11"/>
      <c r="C178" s="11"/>
      <c r="D178" s="11"/>
      <c r="E178" s="13"/>
      <c r="F178" s="13"/>
      <c r="G178" s="11"/>
      <c r="H178" s="11">
        <f>SUM(F178:G178)</f>
        <v>0</v>
      </c>
      <c r="I178" s="11"/>
      <c r="J178" s="11"/>
    </row>
    <row r="179" spans="1:10" ht="12.75">
      <c r="A179" s="11" t="s">
        <v>67</v>
      </c>
      <c r="B179" s="11"/>
      <c r="C179" s="11"/>
      <c r="D179" s="11"/>
      <c r="E179" s="13" t="s">
        <v>41</v>
      </c>
      <c r="F179" s="13"/>
      <c r="G179" s="11">
        <v>568</v>
      </c>
      <c r="H179" s="11">
        <f>SUM(F179:G179)</f>
        <v>568</v>
      </c>
      <c r="I179" s="11">
        <v>568</v>
      </c>
      <c r="J179" s="11">
        <f>(I179/H179)*100</f>
        <v>100</v>
      </c>
    </row>
    <row r="180" spans="1:10" ht="12.75">
      <c r="A180" s="11"/>
      <c r="B180" s="11"/>
      <c r="C180" s="11"/>
      <c r="D180" s="11"/>
      <c r="E180" s="13" t="s">
        <v>31</v>
      </c>
      <c r="F180" s="17">
        <f>SUM(F179)</f>
        <v>0</v>
      </c>
      <c r="G180" s="17">
        <f>SUM(G179)</f>
        <v>568</v>
      </c>
      <c r="H180" s="17">
        <f>SUM(H179)</f>
        <v>568</v>
      </c>
      <c r="I180" s="17">
        <f>SUM(I179)</f>
        <v>568</v>
      </c>
      <c r="J180" s="11">
        <f>(I180/H180)*100</f>
        <v>100</v>
      </c>
    </row>
    <row r="181" spans="1:10" ht="12.75">
      <c r="A181" s="20"/>
      <c r="B181" s="11"/>
      <c r="C181" s="11"/>
      <c r="D181" s="11"/>
      <c r="E181" s="13"/>
      <c r="F181" s="22"/>
      <c r="G181" s="23"/>
      <c r="H181" s="17"/>
      <c r="I181" s="23"/>
      <c r="J181" s="11"/>
    </row>
    <row r="182" spans="1:10" ht="22.5">
      <c r="A182" s="12" t="s">
        <v>82</v>
      </c>
      <c r="B182" s="11"/>
      <c r="C182" s="11"/>
      <c r="D182" s="11"/>
      <c r="E182" s="24" t="s">
        <v>83</v>
      </c>
      <c r="F182" s="22">
        <v>61027</v>
      </c>
      <c r="G182" s="11">
        <v>1280</v>
      </c>
      <c r="H182" s="11">
        <f>SUM(F182:G182)</f>
        <v>62307</v>
      </c>
      <c r="I182" s="11">
        <v>60568</v>
      </c>
      <c r="J182" s="11">
        <f>(I182/H182)*100</f>
        <v>97.2089813343605</v>
      </c>
    </row>
    <row r="183" spans="1:10" ht="12.75">
      <c r="A183" s="11"/>
      <c r="B183" s="11"/>
      <c r="C183" s="11"/>
      <c r="D183" s="11"/>
      <c r="E183" s="13"/>
      <c r="F183" s="25"/>
      <c r="G183" s="11"/>
      <c r="H183" s="11">
        <f>SUM(F183:G183)</f>
        <v>0</v>
      </c>
      <c r="I183" s="11"/>
      <c r="J183" s="11"/>
    </row>
    <row r="184" spans="1:10" ht="12.75">
      <c r="A184" s="5" t="s">
        <v>84</v>
      </c>
      <c r="B184" s="5"/>
      <c r="C184" s="5"/>
      <c r="D184" s="5"/>
      <c r="E184" s="13"/>
      <c r="F184" s="26">
        <f>SUM(F166,F160,F153,F147,F141,F136,F130,F122,F114,F109,F103,F97,F90,F83,F78,F74,F70,F63:F63,F59,F50,F44,F38,F33,F29,F23,F125,F170,F177,F180,F173)</f>
        <v>173983</v>
      </c>
      <c r="G184" s="26">
        <f>SUM(G166,G160,G153,G147,G141,G136,G130,G122,G114,G109,G103,G97,G90,G83,G78,G74,G70,G63:G63,G59,G50,G44,G38,G33,G29,G23,G125,G170,G177,G180,G173)</f>
        <v>49625</v>
      </c>
      <c r="H184" s="26">
        <f>SUM(H166,H160,H153,H147,H141,H136,H130,H122,H114,H109,H103,H97,H90,H83,H78,H74,H70,H63:H63,H59,H50,H44,H38,H33,H29,H23,H125,H170,H177,H180,H173)</f>
        <v>223608</v>
      </c>
      <c r="I184" s="26">
        <f>SUM(I166,I160,I153,I147,I141,I136,I130,I122,I114,I109,I103,I97,I90,I83,I78,I74,I70,I63:I63,I59,I50,I44,I38,I33,I29,I23,I125,I170,I177,I180,I173)</f>
        <v>196147</v>
      </c>
      <c r="J184" s="11">
        <f>(I184/H184)*100</f>
        <v>87.7191334835963</v>
      </c>
    </row>
  </sheetData>
  <sheetProtection selectLockedCells="1" selectUnlockedCells="1"/>
  <mergeCells count="8">
    <mergeCell ref="A25:C25"/>
    <mergeCell ref="A184:D184"/>
    <mergeCell ref="A2:J2"/>
    <mergeCell ref="A3:J3"/>
    <mergeCell ref="A4:C4"/>
    <mergeCell ref="A5:C5"/>
    <mergeCell ref="A6:C6"/>
    <mergeCell ref="A20:D20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6" sqref="J26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4" t="s">
        <v>85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7" t="s">
        <v>1</v>
      </c>
    </row>
    <row r="3" spans="1:10" ht="12.75">
      <c r="A3" s="5" t="s">
        <v>2</v>
      </c>
      <c r="B3" s="5"/>
      <c r="C3" s="5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 customHeight="1">
      <c r="A4" s="1" t="s">
        <v>86</v>
      </c>
      <c r="B4" s="1"/>
      <c r="C4" s="1"/>
      <c r="D4" s="30" t="s">
        <v>87</v>
      </c>
      <c r="E4" s="12" t="s">
        <v>11</v>
      </c>
      <c r="F4" s="12">
        <f>SUM(F5:F14)</f>
        <v>52497</v>
      </c>
      <c r="G4" s="12">
        <f>SUM(G5:G14)</f>
        <v>331</v>
      </c>
      <c r="H4" s="12">
        <f>SUM(H5:H14)</f>
        <v>52828</v>
      </c>
      <c r="I4" s="12">
        <f>SUM(I5:I14)</f>
        <v>52030</v>
      </c>
      <c r="J4" s="12">
        <f>(I4/H4)*100</f>
        <v>98.48943741955024</v>
      </c>
    </row>
    <row r="5" spans="1:10" ht="12.75">
      <c r="A5" s="11"/>
      <c r="B5" s="11"/>
      <c r="C5" s="11"/>
      <c r="D5" s="30"/>
      <c r="E5" s="13" t="s">
        <v>13</v>
      </c>
      <c r="F5" s="11">
        <f>SUM(F17,F23)</f>
        <v>38306</v>
      </c>
      <c r="G5" s="11">
        <v>283</v>
      </c>
      <c r="H5" s="11">
        <f aca="true" t="shared" si="0" ref="H5:H19">SUM(F5:G5)</f>
        <v>38589</v>
      </c>
      <c r="I5" s="11">
        <v>37972</v>
      </c>
      <c r="J5" s="11">
        <f>(I5/H5)*100</f>
        <v>98.40109875871363</v>
      </c>
    </row>
    <row r="6" spans="1:10" ht="12.75">
      <c r="A6" s="11"/>
      <c r="B6" s="11"/>
      <c r="C6" s="11"/>
      <c r="D6" s="11"/>
      <c r="E6" s="13" t="s">
        <v>14</v>
      </c>
      <c r="F6" s="11">
        <f>SUM(F18,F24)</f>
        <v>10008</v>
      </c>
      <c r="G6" s="11">
        <v>351</v>
      </c>
      <c r="H6" s="11">
        <f t="shared" si="0"/>
        <v>10359</v>
      </c>
      <c r="I6" s="11">
        <v>10340</v>
      </c>
      <c r="J6" s="11">
        <f>(I6/H6)*100</f>
        <v>99.81658461241433</v>
      </c>
    </row>
    <row r="7" spans="1:10" ht="12.75">
      <c r="A7" s="11"/>
      <c r="B7" s="11"/>
      <c r="C7" s="11"/>
      <c r="D7" s="11"/>
      <c r="E7" s="13" t="s">
        <v>15</v>
      </c>
      <c r="F7" s="11">
        <f>SUM(F19,F25)</f>
        <v>3695</v>
      </c>
      <c r="G7" s="11">
        <v>-233</v>
      </c>
      <c r="H7" s="11">
        <f t="shared" si="0"/>
        <v>3462</v>
      </c>
      <c r="I7" s="11">
        <v>3303</v>
      </c>
      <c r="J7" s="11">
        <f>(I7/H7)*100</f>
        <v>95.40727902946274</v>
      </c>
    </row>
    <row r="8" spans="1:10" ht="12.75">
      <c r="A8" s="11"/>
      <c r="B8" s="11"/>
      <c r="C8" s="11"/>
      <c r="D8" s="11"/>
      <c r="E8" s="13" t="s">
        <v>88</v>
      </c>
      <c r="F8" s="11"/>
      <c r="G8" s="11"/>
      <c r="H8" s="11">
        <f t="shared" si="0"/>
        <v>0</v>
      </c>
      <c r="I8" s="11"/>
      <c r="J8" s="11"/>
    </row>
    <row r="9" spans="1:10" ht="12.75">
      <c r="A9" s="11"/>
      <c r="B9" s="11"/>
      <c r="C9" s="11"/>
      <c r="D9" s="11"/>
      <c r="E9" s="13" t="s">
        <v>89</v>
      </c>
      <c r="F9" s="11"/>
      <c r="G9" s="11"/>
      <c r="H9" s="11">
        <f t="shared" si="0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18</v>
      </c>
      <c r="F10" s="11">
        <f>SUM(F26)</f>
        <v>488</v>
      </c>
      <c r="G10" s="11">
        <v>-70</v>
      </c>
      <c r="H10" s="11">
        <f t="shared" si="0"/>
        <v>418</v>
      </c>
      <c r="I10" s="11">
        <v>415</v>
      </c>
      <c r="J10" s="11">
        <f>(I10/H10)*100</f>
        <v>99.28229665071771</v>
      </c>
    </row>
    <row r="11" spans="1:10" ht="12.75">
      <c r="A11" s="11"/>
      <c r="B11" s="11"/>
      <c r="C11" s="11"/>
      <c r="D11" s="11"/>
      <c r="E11" s="13" t="s">
        <v>19</v>
      </c>
      <c r="F11" s="11"/>
      <c r="G11" s="11"/>
      <c r="H11" s="11">
        <f t="shared" si="0"/>
        <v>0</v>
      </c>
      <c r="I11" s="11"/>
      <c r="J11" s="11"/>
    </row>
    <row r="12" spans="1:10" ht="12.75">
      <c r="A12" s="11"/>
      <c r="B12" s="11"/>
      <c r="C12" s="11"/>
      <c r="D12" s="11"/>
      <c r="E12" s="13" t="s">
        <v>90</v>
      </c>
      <c r="F12" s="11"/>
      <c r="G12" s="11"/>
      <c r="H12" s="11">
        <f t="shared" si="0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91</v>
      </c>
      <c r="F13" s="11"/>
      <c r="G13" s="11"/>
      <c r="H13" s="11">
        <f t="shared" si="0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92</v>
      </c>
      <c r="F14" s="11"/>
      <c r="G14" s="11"/>
      <c r="H14" s="11">
        <f t="shared" si="0"/>
        <v>0</v>
      </c>
      <c r="I14" s="11"/>
      <c r="J14" s="11"/>
    </row>
    <row r="15" spans="1:10" ht="12.75">
      <c r="A15" s="5" t="s">
        <v>27</v>
      </c>
      <c r="B15" s="5"/>
      <c r="C15" s="5"/>
      <c r="D15" s="5"/>
      <c r="E15" s="11"/>
      <c r="F15" s="11"/>
      <c r="G15" s="11"/>
      <c r="H15" s="11">
        <f t="shared" si="0"/>
        <v>0</v>
      </c>
      <c r="I15" s="11"/>
      <c r="J15" s="11"/>
    </row>
    <row r="16" spans="1:10" ht="12.75">
      <c r="A16" s="11" t="s">
        <v>93</v>
      </c>
      <c r="B16" s="11"/>
      <c r="C16" s="11"/>
      <c r="D16" s="11"/>
      <c r="E16" s="11"/>
      <c r="F16" s="11"/>
      <c r="G16" s="11"/>
      <c r="H16" s="11">
        <f t="shared" si="0"/>
        <v>0</v>
      </c>
      <c r="I16" s="11"/>
      <c r="J16" s="11"/>
    </row>
    <row r="17" spans="1:10" ht="12.75">
      <c r="A17" s="11" t="s">
        <v>35</v>
      </c>
      <c r="B17" s="11"/>
      <c r="C17" s="11"/>
      <c r="D17" s="11"/>
      <c r="E17" s="28" t="s">
        <v>94</v>
      </c>
      <c r="F17" s="11">
        <v>1637</v>
      </c>
      <c r="G17" s="11">
        <v>-1637</v>
      </c>
      <c r="H17" s="11">
        <f t="shared" si="0"/>
        <v>0</v>
      </c>
      <c r="I17" s="11"/>
      <c r="J17" s="11"/>
    </row>
    <row r="18" spans="1:10" ht="12.75">
      <c r="A18" s="11"/>
      <c r="B18" s="11"/>
      <c r="C18" s="11"/>
      <c r="D18" s="11"/>
      <c r="E18" s="28" t="s">
        <v>48</v>
      </c>
      <c r="F18" s="11">
        <v>451</v>
      </c>
      <c r="G18" s="11">
        <v>-451</v>
      </c>
      <c r="H18" s="11">
        <f t="shared" si="0"/>
        <v>0</v>
      </c>
      <c r="I18" s="11"/>
      <c r="J18" s="11"/>
    </row>
    <row r="19" spans="1:10" ht="12.75">
      <c r="A19" s="11"/>
      <c r="B19" s="11"/>
      <c r="C19" s="11"/>
      <c r="D19" s="11"/>
      <c r="E19" s="28" t="s">
        <v>29</v>
      </c>
      <c r="F19" s="11">
        <v>165</v>
      </c>
      <c r="G19" s="11">
        <v>-165</v>
      </c>
      <c r="H19" s="11">
        <f t="shared" si="0"/>
        <v>0</v>
      </c>
      <c r="I19" s="11"/>
      <c r="J19" s="11"/>
    </row>
    <row r="20" spans="1:10" ht="12.75">
      <c r="A20" s="11"/>
      <c r="B20" s="11"/>
      <c r="C20" s="11"/>
      <c r="D20" s="11"/>
      <c r="E20" s="28" t="s">
        <v>31</v>
      </c>
      <c r="F20" s="12">
        <f>SUM(F17:F19)</f>
        <v>2253</v>
      </c>
      <c r="G20" s="12">
        <f>SUM(G17:G19)</f>
        <v>-2253</v>
      </c>
      <c r="H20" s="12">
        <f>SUM(H17:H19)</f>
        <v>0</v>
      </c>
      <c r="I20" s="12">
        <f>SUM(I17:I19)</f>
        <v>0</v>
      </c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>
        <f aca="true" t="shared" si="1" ref="H21:H26">SUM(F21:G21)</f>
        <v>0</v>
      </c>
      <c r="I21" s="11"/>
      <c r="J21" s="11"/>
    </row>
    <row r="22" spans="1:10" ht="12.75">
      <c r="A22" s="11" t="s">
        <v>95</v>
      </c>
      <c r="B22" s="11"/>
      <c r="C22" s="11"/>
      <c r="D22" s="11"/>
      <c r="E22" s="11"/>
      <c r="F22" s="11"/>
      <c r="G22" s="11"/>
      <c r="H22" s="11">
        <f t="shared" si="1"/>
        <v>0</v>
      </c>
      <c r="I22" s="11"/>
      <c r="J22" s="11"/>
    </row>
    <row r="23" spans="1:10" ht="12.75">
      <c r="A23" s="11" t="s">
        <v>30</v>
      </c>
      <c r="B23" s="11"/>
      <c r="C23" s="11"/>
      <c r="D23" s="11"/>
      <c r="E23" s="28" t="s">
        <v>94</v>
      </c>
      <c r="F23" s="11">
        <v>36669</v>
      </c>
      <c r="G23" s="11">
        <v>1920</v>
      </c>
      <c r="H23" s="11">
        <f t="shared" si="1"/>
        <v>38589</v>
      </c>
      <c r="I23" s="11">
        <v>37972</v>
      </c>
      <c r="J23" s="11">
        <f aca="true" t="shared" si="2" ref="J23:J28">(I23/H23)*100</f>
        <v>98.40109875871363</v>
      </c>
    </row>
    <row r="24" spans="1:10" ht="12.75">
      <c r="A24" s="11"/>
      <c r="B24" s="11"/>
      <c r="C24" s="11"/>
      <c r="D24" s="11"/>
      <c r="E24" s="28" t="s">
        <v>48</v>
      </c>
      <c r="F24" s="11">
        <v>9557</v>
      </c>
      <c r="G24" s="11">
        <v>802</v>
      </c>
      <c r="H24" s="11">
        <f t="shared" si="1"/>
        <v>10359</v>
      </c>
      <c r="I24" s="11">
        <v>10340</v>
      </c>
      <c r="J24" s="11">
        <f t="shared" si="2"/>
        <v>99.81658461241433</v>
      </c>
    </row>
    <row r="25" spans="1:10" ht="12.75">
      <c r="A25" s="11"/>
      <c r="B25" s="11"/>
      <c r="C25" s="11"/>
      <c r="D25" s="11"/>
      <c r="E25" s="28" t="s">
        <v>29</v>
      </c>
      <c r="F25" s="11">
        <v>3530</v>
      </c>
      <c r="G25" s="11">
        <v>-68</v>
      </c>
      <c r="H25" s="11">
        <f t="shared" si="1"/>
        <v>3462</v>
      </c>
      <c r="I25" s="11">
        <v>3303</v>
      </c>
      <c r="J25" s="11">
        <f t="shared" si="2"/>
        <v>95.40727902946274</v>
      </c>
    </row>
    <row r="26" spans="1:10" ht="12.75">
      <c r="A26" s="11"/>
      <c r="B26" s="11"/>
      <c r="C26" s="11"/>
      <c r="D26" s="11"/>
      <c r="E26" s="28" t="s">
        <v>45</v>
      </c>
      <c r="F26" s="11">
        <v>488</v>
      </c>
      <c r="G26" s="11">
        <v>-70</v>
      </c>
      <c r="H26" s="11">
        <f t="shared" si="1"/>
        <v>418</v>
      </c>
      <c r="I26" s="11">
        <v>415</v>
      </c>
      <c r="J26" s="11">
        <f t="shared" si="2"/>
        <v>99.28229665071771</v>
      </c>
    </row>
    <row r="27" spans="1:10" ht="12.75">
      <c r="A27" s="11"/>
      <c r="B27" s="11"/>
      <c r="C27" s="11"/>
      <c r="D27" s="11"/>
      <c r="E27" s="28" t="s">
        <v>31</v>
      </c>
      <c r="F27" s="12">
        <f>SUM(F23:F26)</f>
        <v>50244</v>
      </c>
      <c r="G27" s="12">
        <f>SUM(G23:G26)</f>
        <v>2584</v>
      </c>
      <c r="H27" s="12">
        <f>SUM(H23:H26)</f>
        <v>52828</v>
      </c>
      <c r="I27" s="12">
        <f>SUM(I23:I26)</f>
        <v>52030</v>
      </c>
      <c r="J27" s="12">
        <f t="shared" si="2"/>
        <v>98.48943741955024</v>
      </c>
    </row>
    <row r="28" spans="1:10" ht="12.75">
      <c r="A28" s="5" t="s">
        <v>96</v>
      </c>
      <c r="B28" s="5"/>
      <c r="C28" s="5"/>
      <c r="D28" s="5"/>
      <c r="E28" s="11"/>
      <c r="F28" s="12">
        <f>SUM(F27,F20)</f>
        <v>52497</v>
      </c>
      <c r="G28" s="12">
        <f>SUM(G27,G20)</f>
        <v>331</v>
      </c>
      <c r="H28" s="12">
        <f>SUM(H27,H20)</f>
        <v>52828</v>
      </c>
      <c r="I28" s="12">
        <f>SUM(I27,I20)</f>
        <v>52030</v>
      </c>
      <c r="J28" s="12">
        <f t="shared" si="2"/>
        <v>98.48943741955024</v>
      </c>
    </row>
    <row r="29" spans="1:10" ht="12.75" hidden="1">
      <c r="A29" s="11"/>
      <c r="B29" s="11"/>
      <c r="C29" s="11"/>
      <c r="D29" s="11"/>
      <c r="E29" s="11"/>
      <c r="F29" s="11"/>
      <c r="G29" s="11"/>
      <c r="H29" s="11">
        <f>SUM(F29:G29)</f>
        <v>0</v>
      </c>
      <c r="I29" s="11"/>
      <c r="J29" s="11"/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8:D2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O18" sqref="O18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  <col min="9" max="9" width="13.8515625" style="0" customWidth="1"/>
  </cols>
  <sheetData>
    <row r="1" ht="12.75">
      <c r="H1" t="s">
        <v>97</v>
      </c>
    </row>
    <row r="2" spans="1:9" ht="12.75">
      <c r="A2" s="4" t="s">
        <v>98</v>
      </c>
      <c r="B2" s="4"/>
      <c r="C2" s="4"/>
      <c r="D2" s="4"/>
      <c r="E2" s="4"/>
      <c r="F2" s="4"/>
      <c r="G2" s="4"/>
      <c r="H2" s="4"/>
      <c r="I2" s="4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 t="s">
        <v>1</v>
      </c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10" spans="5:9" ht="12.75">
      <c r="E10" s="10" t="s">
        <v>99</v>
      </c>
      <c r="F10" s="10" t="s">
        <v>6</v>
      </c>
      <c r="G10" s="10" t="s">
        <v>7</v>
      </c>
      <c r="H10" s="10" t="s">
        <v>100</v>
      </c>
      <c r="I10" s="10" t="s">
        <v>9</v>
      </c>
    </row>
    <row r="11" spans="5:9" ht="12.75">
      <c r="E11" s="10"/>
      <c r="F11" s="10"/>
      <c r="G11" s="10"/>
      <c r="H11" s="10"/>
      <c r="I11" s="10"/>
    </row>
    <row r="12" spans="1:9" ht="12.75">
      <c r="A12" s="27" t="s">
        <v>101</v>
      </c>
      <c r="E12" s="29">
        <f>'önkormányzati rész'!$F$184</f>
        <v>173983</v>
      </c>
      <c r="F12" s="29">
        <f>'önkormányzati rész'!G184</f>
        <v>49625</v>
      </c>
      <c r="G12" s="29">
        <f>'önkormányzati rész'!H184</f>
        <v>223608</v>
      </c>
      <c r="H12" s="29">
        <f>'önkormányzati rész'!I184</f>
        <v>196147</v>
      </c>
      <c r="I12" s="10">
        <f>(H12/G12)*100</f>
        <v>87.7191334835963</v>
      </c>
    </row>
    <row r="13" spans="5:9" ht="12.75">
      <c r="E13" s="10"/>
      <c r="F13" s="10"/>
      <c r="G13" s="10"/>
      <c r="H13" s="10"/>
      <c r="I13" s="10"/>
    </row>
    <row r="14" spans="1:9" ht="12.75">
      <c r="A14" s="27" t="s">
        <v>86</v>
      </c>
      <c r="B14" s="27"/>
      <c r="C14" s="27"/>
      <c r="E14" s="27">
        <f>'ÓVODA  1.'!$F$28</f>
        <v>52497</v>
      </c>
      <c r="F14" s="27">
        <f>'ÓVODA  1.'!G28</f>
        <v>331</v>
      </c>
      <c r="G14" s="27">
        <f>'ÓVODA  1.'!H28</f>
        <v>52828</v>
      </c>
      <c r="H14" s="27">
        <f>'ÓVODA  1.'!I28</f>
        <v>52030</v>
      </c>
      <c r="I14" s="10">
        <f>(H14/G14)*100</f>
        <v>98.48943741955024</v>
      </c>
    </row>
    <row r="15" spans="1:9" ht="12.75">
      <c r="A15" s="27"/>
      <c r="B15" s="27"/>
      <c r="C15" s="27"/>
      <c r="E15" s="27"/>
      <c r="F15" s="27"/>
      <c r="G15" s="27"/>
      <c r="H15" s="27"/>
      <c r="I15" s="10"/>
    </row>
    <row r="16" spans="1:9" ht="12.75">
      <c r="A16" s="31" t="s">
        <v>102</v>
      </c>
      <c r="B16" s="31"/>
      <c r="C16" s="31"/>
      <c r="E16" s="27">
        <f>'MŰV.HÁZ 2.'!$F$27</f>
        <v>9249</v>
      </c>
      <c r="F16" s="27">
        <f>'MŰV.HÁZ 2.'!G27</f>
        <v>972</v>
      </c>
      <c r="G16" s="27">
        <f>'MŰV.HÁZ 2.'!H27</f>
        <v>10221</v>
      </c>
      <c r="H16" s="27">
        <f>'MŰV.HÁZ 2.'!I27</f>
        <v>8999</v>
      </c>
      <c r="I16" s="10">
        <f>(H16/G16)*100</f>
        <v>88.04422267879856</v>
      </c>
    </row>
    <row r="17" spans="1:9" ht="12.75">
      <c r="A17" s="27"/>
      <c r="B17" s="27"/>
      <c r="C17" s="27"/>
      <c r="E17" s="27"/>
      <c r="F17" s="27"/>
      <c r="G17" s="27"/>
      <c r="H17" s="27"/>
      <c r="I17" s="10"/>
    </row>
    <row r="18" spans="1:9" ht="12.75">
      <c r="A18" s="8"/>
      <c r="B18" s="8"/>
      <c r="C18" s="8"/>
      <c r="E18" s="27"/>
      <c r="F18" s="27"/>
      <c r="G18" s="27"/>
      <c r="H18" s="27"/>
      <c r="I18" s="10"/>
    </row>
    <row r="19" spans="1:9" ht="12.75">
      <c r="A19" s="8"/>
      <c r="B19" s="8"/>
      <c r="C19" s="8"/>
      <c r="E19" s="27"/>
      <c r="F19" s="27"/>
      <c r="G19" s="27"/>
      <c r="H19" s="27"/>
      <c r="I19" s="10"/>
    </row>
    <row r="20" spans="1:9" ht="12.75">
      <c r="A20" s="8"/>
      <c r="B20" s="8"/>
      <c r="C20" s="8"/>
      <c r="E20" s="27"/>
      <c r="F20" s="27"/>
      <c r="G20" s="27"/>
      <c r="H20" s="27"/>
      <c r="I20" s="10"/>
    </row>
    <row r="21" spans="1:9" ht="12.75">
      <c r="A21" s="27"/>
      <c r="B21" s="27"/>
      <c r="C21" s="27"/>
      <c r="E21" s="27"/>
      <c r="F21" s="27"/>
      <c r="G21" s="27"/>
      <c r="H21" s="27"/>
      <c r="I21" s="10"/>
    </row>
    <row r="22" spans="1:9" ht="12.75" customHeight="1">
      <c r="A22" s="31" t="s">
        <v>103</v>
      </c>
      <c r="B22" s="31"/>
      <c r="C22" s="31"/>
      <c r="E22" s="27">
        <f>SUM(E12:E17)</f>
        <v>235729</v>
      </c>
      <c r="F22" s="27">
        <f>SUM(F11:F16)</f>
        <v>50928</v>
      </c>
      <c r="G22" s="27">
        <f>SUM(E22:F22)</f>
        <v>286657</v>
      </c>
      <c r="H22" s="27">
        <f>SUM(H12:H16)</f>
        <v>257176</v>
      </c>
      <c r="I22" s="10">
        <f>(H22/G22)*100</f>
        <v>89.71558343246458</v>
      </c>
    </row>
  </sheetData>
  <sheetProtection selectLockedCells="1" selectUnlockedCells="1"/>
  <mergeCells count="3">
    <mergeCell ref="A2:I2"/>
    <mergeCell ref="A16:C16"/>
    <mergeCell ref="A22:C22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4" max="4" width="12.7109375" style="0" customWidth="1"/>
    <col min="5" max="5" width="21.2812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0.00390625" style="0" customWidth="1"/>
  </cols>
  <sheetData>
    <row r="1" spans="1:10" ht="12.75">
      <c r="A1" s="4" t="s">
        <v>104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7" t="s">
        <v>1</v>
      </c>
    </row>
    <row r="3" spans="1:10" ht="12.75">
      <c r="A3" s="5" t="s">
        <v>2</v>
      </c>
      <c r="B3" s="5"/>
      <c r="C3" s="5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.75" customHeight="1">
      <c r="A4" s="1" t="s">
        <v>102</v>
      </c>
      <c r="B4" s="1"/>
      <c r="C4" s="1"/>
      <c r="D4" s="30" t="s">
        <v>87</v>
      </c>
      <c r="E4" s="12" t="s">
        <v>11</v>
      </c>
      <c r="F4" s="12">
        <f>SUM(F5:F14)</f>
        <v>9249</v>
      </c>
      <c r="G4" s="12">
        <f>SUM(G5:G14)</f>
        <v>972</v>
      </c>
      <c r="H4" s="12">
        <f>SUM(H5:H14)</f>
        <v>10221</v>
      </c>
      <c r="I4" s="12">
        <f>SUM(I5:I14)</f>
        <v>8999</v>
      </c>
      <c r="J4" s="12">
        <f>(I4/H4)*100</f>
        <v>88.04422267879856</v>
      </c>
    </row>
    <row r="5" spans="1:10" ht="12.75">
      <c r="A5" s="11"/>
      <c r="B5" s="11"/>
      <c r="C5" s="11"/>
      <c r="D5" s="30"/>
      <c r="E5" s="13" t="s">
        <v>13</v>
      </c>
      <c r="F5" s="11">
        <f>SUM(F17)</f>
        <v>4497</v>
      </c>
      <c r="G5" s="11">
        <v>273</v>
      </c>
      <c r="H5" s="11">
        <f aca="true" t="shared" si="0" ref="H5:H20">SUM(F5:G5)</f>
        <v>4770</v>
      </c>
      <c r="I5" s="11">
        <v>4769</v>
      </c>
      <c r="J5" s="11">
        <f>(I5/H5)*100</f>
        <v>99.979035639413</v>
      </c>
    </row>
    <row r="6" spans="1:10" ht="12.75">
      <c r="A6" s="11"/>
      <c r="B6" s="11"/>
      <c r="C6" s="11"/>
      <c r="D6" s="11"/>
      <c r="E6" s="13" t="s">
        <v>14</v>
      </c>
      <c r="F6" s="11">
        <f>SUM(F18)</f>
        <v>1232</v>
      </c>
      <c r="G6" s="11">
        <v>74</v>
      </c>
      <c r="H6" s="11">
        <f t="shared" si="0"/>
        <v>1306</v>
      </c>
      <c r="I6" s="11">
        <v>1302</v>
      </c>
      <c r="J6" s="11">
        <f>(I6/H6)*100</f>
        <v>99.69372128637059</v>
      </c>
    </row>
    <row r="7" spans="1:10" ht="12.75">
      <c r="A7" s="11"/>
      <c r="B7" s="11"/>
      <c r="C7" s="11"/>
      <c r="D7" s="11"/>
      <c r="E7" s="13" t="s">
        <v>15</v>
      </c>
      <c r="F7" s="11">
        <f>SUM(F19,F24)</f>
        <v>3520</v>
      </c>
      <c r="G7" s="11">
        <v>324</v>
      </c>
      <c r="H7" s="11">
        <f t="shared" si="0"/>
        <v>3844</v>
      </c>
      <c r="I7" s="11">
        <v>2628</v>
      </c>
      <c r="J7" s="11">
        <f>(I7/H7)*100</f>
        <v>68.36628511966701</v>
      </c>
    </row>
    <row r="8" spans="1:10" ht="12.75">
      <c r="A8" s="11"/>
      <c r="B8" s="11"/>
      <c r="C8" s="11"/>
      <c r="D8" s="11"/>
      <c r="E8" s="13" t="s">
        <v>88</v>
      </c>
      <c r="F8" s="11"/>
      <c r="G8" s="11"/>
      <c r="H8" s="11">
        <f t="shared" si="0"/>
        <v>0</v>
      </c>
      <c r="I8" s="11"/>
      <c r="J8" s="11"/>
    </row>
    <row r="9" spans="1:10" ht="12.75">
      <c r="A9" s="11"/>
      <c r="B9" s="11"/>
      <c r="C9" s="11"/>
      <c r="D9" s="11"/>
      <c r="E9" s="13" t="s">
        <v>89</v>
      </c>
      <c r="F9" s="11"/>
      <c r="G9" s="11"/>
      <c r="H9" s="11">
        <f t="shared" si="0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18</v>
      </c>
      <c r="F10" s="11"/>
      <c r="G10" s="11"/>
      <c r="H10" s="11">
        <f t="shared" si="0"/>
        <v>0</v>
      </c>
      <c r="I10" s="11"/>
      <c r="J10" s="11"/>
    </row>
    <row r="11" spans="1:10" ht="12.75">
      <c r="A11" s="11"/>
      <c r="B11" s="11"/>
      <c r="C11" s="11"/>
      <c r="D11" s="11"/>
      <c r="E11" s="13" t="s">
        <v>19</v>
      </c>
      <c r="F11" s="11"/>
      <c r="G11" s="11">
        <v>301</v>
      </c>
      <c r="H11" s="11">
        <f t="shared" si="0"/>
        <v>301</v>
      </c>
      <c r="I11" s="11">
        <v>300</v>
      </c>
      <c r="J11" s="11">
        <f>(I11/H11)*100</f>
        <v>99.66777408637874</v>
      </c>
    </row>
    <row r="12" spans="1:10" ht="12.75">
      <c r="A12" s="11"/>
      <c r="B12" s="11"/>
      <c r="C12" s="11"/>
      <c r="D12" s="11"/>
      <c r="E12" s="13" t="s">
        <v>90</v>
      </c>
      <c r="F12" s="11"/>
      <c r="G12" s="11"/>
      <c r="H12" s="11">
        <f t="shared" si="0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91</v>
      </c>
      <c r="F13" s="11"/>
      <c r="G13" s="11"/>
      <c r="H13" s="11">
        <f t="shared" si="0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105</v>
      </c>
      <c r="F14" s="11"/>
      <c r="G14" s="11"/>
      <c r="H14" s="11">
        <f t="shared" si="0"/>
        <v>0</v>
      </c>
      <c r="I14" s="11"/>
      <c r="J14" s="11"/>
    </row>
    <row r="15" spans="1:10" ht="12.75">
      <c r="A15" s="5" t="s">
        <v>27</v>
      </c>
      <c r="B15" s="5"/>
      <c r="C15" s="5"/>
      <c r="D15" s="5"/>
      <c r="E15" s="11"/>
      <c r="F15" s="11"/>
      <c r="G15" s="11"/>
      <c r="H15" s="11">
        <f t="shared" si="0"/>
        <v>0</v>
      </c>
      <c r="I15" s="11"/>
      <c r="J15" s="11"/>
    </row>
    <row r="16" spans="1:10" ht="12.75">
      <c r="A16" s="11" t="s">
        <v>106</v>
      </c>
      <c r="B16" s="11"/>
      <c r="C16" s="11"/>
      <c r="D16" s="11"/>
      <c r="E16" s="11"/>
      <c r="F16" s="11"/>
      <c r="G16" s="11"/>
      <c r="H16" s="11">
        <f t="shared" si="0"/>
        <v>0</v>
      </c>
      <c r="I16" s="11"/>
      <c r="J16" s="11"/>
    </row>
    <row r="17" spans="1:10" ht="12.75">
      <c r="A17" s="11" t="s">
        <v>30</v>
      </c>
      <c r="B17" s="11"/>
      <c r="C17" s="11"/>
      <c r="D17" s="11"/>
      <c r="E17" s="28" t="s">
        <v>94</v>
      </c>
      <c r="F17" s="11">
        <v>4497</v>
      </c>
      <c r="G17" s="11">
        <v>273</v>
      </c>
      <c r="H17" s="11">
        <f t="shared" si="0"/>
        <v>4770</v>
      </c>
      <c r="I17" s="11">
        <v>4769</v>
      </c>
      <c r="J17" s="11"/>
    </row>
    <row r="18" spans="1:10" ht="12.75">
      <c r="A18" s="11"/>
      <c r="B18" s="11"/>
      <c r="C18" s="11"/>
      <c r="D18" s="11"/>
      <c r="E18" s="28" t="s">
        <v>48</v>
      </c>
      <c r="F18" s="11">
        <v>1232</v>
      </c>
      <c r="G18" s="11">
        <v>74</v>
      </c>
      <c r="H18" s="11">
        <f t="shared" si="0"/>
        <v>1306</v>
      </c>
      <c r="I18" s="11">
        <v>1302</v>
      </c>
      <c r="J18" s="11">
        <f>(I17/H17)*100</f>
        <v>99.979035639413</v>
      </c>
    </row>
    <row r="19" spans="1:10" ht="12.75">
      <c r="A19" s="11"/>
      <c r="B19" s="11"/>
      <c r="C19" s="11"/>
      <c r="D19" s="11"/>
      <c r="E19" s="28" t="s">
        <v>29</v>
      </c>
      <c r="F19" s="11">
        <v>2560</v>
      </c>
      <c r="G19" s="11">
        <v>84</v>
      </c>
      <c r="H19" s="11">
        <f t="shared" si="0"/>
        <v>2644</v>
      </c>
      <c r="I19" s="11">
        <v>1852</v>
      </c>
      <c r="J19" s="11">
        <f>(I18/H18)*100</f>
        <v>99.69372128637059</v>
      </c>
    </row>
    <row r="20" spans="1:10" ht="12.75">
      <c r="A20" s="11"/>
      <c r="B20" s="11"/>
      <c r="C20" s="11"/>
      <c r="D20" s="11"/>
      <c r="E20" s="28" t="s">
        <v>44</v>
      </c>
      <c r="F20" s="11"/>
      <c r="G20" s="11">
        <v>301</v>
      </c>
      <c r="H20" s="11">
        <f t="shared" si="0"/>
        <v>301</v>
      </c>
      <c r="I20" s="11">
        <v>300</v>
      </c>
      <c r="J20" s="11">
        <f>(I19/H19)*100</f>
        <v>70.04538577912254</v>
      </c>
    </row>
    <row r="21" spans="1:10" ht="12.75">
      <c r="A21" s="11"/>
      <c r="B21" s="11"/>
      <c r="C21" s="11"/>
      <c r="D21" s="11"/>
      <c r="E21" s="28" t="s">
        <v>31</v>
      </c>
      <c r="F21" s="11">
        <f>SUM(F17:F20)</f>
        <v>8289</v>
      </c>
      <c r="G21" s="11">
        <f>SUM(G17:G20)</f>
        <v>732</v>
      </c>
      <c r="H21" s="11">
        <f>SUM(H17:H20)</f>
        <v>9021</v>
      </c>
      <c r="I21" s="11">
        <f>SUM(I17:I20)</f>
        <v>8223</v>
      </c>
      <c r="J21" s="11">
        <f>(I19/H19)*100</f>
        <v>70.04538577912254</v>
      </c>
    </row>
    <row r="22" spans="1:10" ht="12.75">
      <c r="A22" s="11"/>
      <c r="B22" s="11"/>
      <c r="C22" s="11"/>
      <c r="D22" s="11"/>
      <c r="E22" s="11"/>
      <c r="F22" s="11"/>
      <c r="G22" s="11"/>
      <c r="H22" s="11">
        <f>SUM(F22:G22)</f>
        <v>0</v>
      </c>
      <c r="I22" s="11"/>
      <c r="J22" s="11">
        <f>(I21/H21)*100</f>
        <v>91.15397406052544</v>
      </c>
    </row>
    <row r="23" spans="1:10" ht="12.75">
      <c r="A23" s="11" t="s">
        <v>107</v>
      </c>
      <c r="B23" s="11"/>
      <c r="C23" s="11"/>
      <c r="D23" s="11"/>
      <c r="E23" s="11"/>
      <c r="F23" s="11"/>
      <c r="G23" s="11"/>
      <c r="H23" s="11">
        <f>SUM(F23:G23)</f>
        <v>0</v>
      </c>
      <c r="I23" s="11"/>
      <c r="J23" s="11"/>
    </row>
    <row r="24" spans="1:10" ht="12.75">
      <c r="A24" s="11" t="s">
        <v>30</v>
      </c>
      <c r="B24" s="11"/>
      <c r="C24" s="11"/>
      <c r="D24" s="11"/>
      <c r="E24" s="28" t="s">
        <v>29</v>
      </c>
      <c r="F24" s="11">
        <v>960</v>
      </c>
      <c r="G24" s="11">
        <v>240</v>
      </c>
      <c r="H24" s="11">
        <f>SUM(F24:G24)</f>
        <v>1200</v>
      </c>
      <c r="I24" s="11">
        <v>776</v>
      </c>
      <c r="J24" s="11"/>
    </row>
    <row r="25" spans="1:10" ht="12.75">
      <c r="A25" s="11"/>
      <c r="B25" s="11"/>
      <c r="C25" s="11"/>
      <c r="D25" s="11"/>
      <c r="E25" s="28" t="s">
        <v>31</v>
      </c>
      <c r="F25" s="11">
        <f>SUM(F24)</f>
        <v>960</v>
      </c>
      <c r="G25" s="11">
        <f>SUM(G24)</f>
        <v>240</v>
      </c>
      <c r="H25" s="11">
        <f>SUM(H24)</f>
        <v>1200</v>
      </c>
      <c r="I25" s="11">
        <f>SUM(I24)</f>
        <v>776</v>
      </c>
      <c r="J25" s="11">
        <f>(I24/H24)*100</f>
        <v>64.66666666666666</v>
      </c>
    </row>
    <row r="26" spans="1:10" ht="12.75">
      <c r="A26" s="11"/>
      <c r="B26" s="11"/>
      <c r="C26" s="11"/>
      <c r="D26" s="11"/>
      <c r="E26" s="11"/>
      <c r="F26" s="11"/>
      <c r="G26" s="11"/>
      <c r="H26" s="11">
        <f>SUM(F26:G26)</f>
        <v>0</v>
      </c>
      <c r="I26" s="11"/>
      <c r="J26" s="11"/>
    </row>
    <row r="27" spans="1:10" ht="12.75" customHeight="1">
      <c r="A27" s="5" t="s">
        <v>96</v>
      </c>
      <c r="B27" s="5"/>
      <c r="C27" s="5"/>
      <c r="D27" s="5"/>
      <c r="E27" s="11"/>
      <c r="F27" s="12">
        <f>SUM(F25,F21)</f>
        <v>9249</v>
      </c>
      <c r="G27" s="12">
        <f>SUM(G25,G21)</f>
        <v>972</v>
      </c>
      <c r="H27" s="12">
        <f>SUM(H25,H21)</f>
        <v>10221</v>
      </c>
      <c r="I27" s="12">
        <f>SUM(I25,I21)</f>
        <v>8999</v>
      </c>
      <c r="J27" s="12">
        <f>(I27/H27)*100</f>
        <v>88.04422267879856</v>
      </c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7:D2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2017-04-18T13:46:52Z</cp:lastPrinted>
  <dcterms:created xsi:type="dcterms:W3CDTF">2017-05-10T07:08:18Z</dcterms:created>
  <dcterms:modified xsi:type="dcterms:W3CDTF">2017-05-10T07:08:18Z</dcterms:modified>
  <cp:category/>
  <cp:version/>
  <cp:contentType/>
  <cp:contentStatus/>
</cp:coreProperties>
</file>