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1" sheetId="1" r:id="rId1"/>
    <sheet name="1.1" sheetId="2" r:id="rId2"/>
    <sheet name="2" sheetId="3" r:id="rId3"/>
    <sheet name="2.2-2.4" sheetId="4" r:id="rId4"/>
    <sheet name="2.5" sheetId="5" r:id="rId5"/>
    <sheet name="2.6.-2.10" sheetId="6" r:id="rId6"/>
    <sheet name="3" sheetId="7" r:id="rId7"/>
    <sheet name="5" sheetId="8" r:id="rId8"/>
    <sheet name="5.3-5.6" sheetId="9" r:id="rId9"/>
    <sheet name="6" sheetId="10" r:id="rId10"/>
    <sheet name="8,9" sheetId="11" r:id="rId11"/>
    <sheet name="13" sheetId="12" r:id="rId12"/>
    <sheet name="Munka1" sheetId="13" r:id="rId13"/>
    <sheet name="15" sheetId="14" r:id="rId14"/>
    <sheet name="11,12" sheetId="15" r:id="rId15"/>
    <sheet name="17" sheetId="16" r:id="rId16"/>
    <sheet name="18" sheetId="17" r:id="rId17"/>
    <sheet name="10" sheetId="18" r:id="rId18"/>
    <sheet name="Munka2" sheetId="19" r:id="rId19"/>
    <sheet name="16" sheetId="20" r:id="rId20"/>
    <sheet name="20" sheetId="21" r:id="rId21"/>
    <sheet name="19" sheetId="22" r:id="rId22"/>
    <sheet name="önkb" sheetId="23" r:id="rId23"/>
    <sheet name="önkk" sheetId="24" r:id="rId24"/>
    <sheet name="Munka3" sheetId="25" r:id="rId25"/>
  </sheets>
  <definedNames>
    <definedName name="_xlnm.Print_Titles" localSheetId="20">'20'!$4:$4</definedName>
    <definedName name="_xlnm.Print_Area" localSheetId="0">'1'!$A$1:$G$39</definedName>
    <definedName name="_xlnm.Print_Area" localSheetId="1">'1.1'!$A$1:$K$41</definedName>
    <definedName name="_xlnm.Print_Area" localSheetId="17">'10'!$B$3:$F$24</definedName>
    <definedName name="_xlnm.Print_Area" localSheetId="14">'11,12'!$B$1:$E$64</definedName>
    <definedName name="_xlnm.Print_Area" localSheetId="11">'13'!$A$1:$B$26</definedName>
    <definedName name="_xlnm.Print_Area" localSheetId="13">'15'!$C$1:$F$38</definedName>
    <definedName name="_xlnm.Print_Area" localSheetId="19">'16'!$A$1:$I$23</definedName>
    <definedName name="_xlnm.Print_Area" localSheetId="15">'17'!$A$1:$B$43</definedName>
    <definedName name="_xlnm.Print_Area" localSheetId="16">'18'!$B$1:$E$17</definedName>
    <definedName name="_xlnm.Print_Area" localSheetId="21">'19'!$A$1:$H$21</definedName>
    <definedName name="_xlnm.Print_Area" localSheetId="2">'2'!$A$1:$H$54</definedName>
    <definedName name="_xlnm.Print_Area" localSheetId="3">'2.2-2.4'!$A$1:$D$43</definedName>
    <definedName name="_xlnm.Print_Area" localSheetId="4">'2.5'!$A$1:$D$59</definedName>
    <definedName name="_xlnm.Print_Area" localSheetId="5">'2.6.-2.10'!$A$1:$B$65</definedName>
    <definedName name="_xlnm.Print_Area" localSheetId="20">'20'!$A$1:$N$96</definedName>
    <definedName name="_xlnm.Print_Area" localSheetId="6">'3'!$A$1:$E$59</definedName>
    <definedName name="_xlnm.Print_Area" localSheetId="7">'5'!$A$1:$E$45</definedName>
    <definedName name="_xlnm.Print_Area" localSheetId="8">'5.3-5.6'!$A$1:$E$43</definedName>
    <definedName name="_xlnm.Print_Area" localSheetId="9">'6'!$A$1:$E$47</definedName>
    <definedName name="_xlnm.Print_Area" localSheetId="10">'8,9'!$A$1:$C$26</definedName>
  </definedNames>
  <calcPr fullCalcOnLoad="1"/>
</workbook>
</file>

<file path=xl/sharedStrings.xml><?xml version="1.0" encoding="utf-8"?>
<sst xmlns="http://schemas.openxmlformats.org/spreadsheetml/2006/main" count="980" uniqueCount="500">
  <si>
    <t xml:space="preserve">        Ezer Ft-ban</t>
  </si>
  <si>
    <t xml:space="preserve">Megnevezés </t>
  </si>
  <si>
    <t>Előirányzat</t>
  </si>
  <si>
    <t>I. Működési bevételek</t>
  </si>
  <si>
    <t>I. Személyi juttatás</t>
  </si>
  <si>
    <t xml:space="preserve">II. Önkormányzatok sajátos működési bevételei </t>
  </si>
  <si>
    <t xml:space="preserve">II. Munkaadót terhelő járulékok és szoc. Hozzájár. adó </t>
  </si>
  <si>
    <t xml:space="preserve">III. Dologi kiadások </t>
  </si>
  <si>
    <t>IV. Ellátottak pénzbeli juttatásai</t>
  </si>
  <si>
    <t xml:space="preserve">V. Egyéb működési kiadások </t>
  </si>
  <si>
    <t xml:space="preserve">I. Felhalmozási és tőke jellegű bevételek </t>
  </si>
  <si>
    <t>I. Beruházási kiadások ÁFÁ-val</t>
  </si>
  <si>
    <t xml:space="preserve">II. Felújítási kiadások ÁFÁ-val </t>
  </si>
  <si>
    <t xml:space="preserve">III. Egyéb felhalmozási kiadások </t>
  </si>
  <si>
    <t xml:space="preserve">IV. Államháztartáson kívülről átvett pénzeszközök </t>
  </si>
  <si>
    <t xml:space="preserve">I. Betétek visszavonása </t>
  </si>
  <si>
    <t xml:space="preserve">I. Szabad pénzeszközök betétként való elhelyezése </t>
  </si>
  <si>
    <t>Ezer Ft-ban</t>
  </si>
  <si>
    <t xml:space="preserve">  BEVÉTELEK JOGCÍMEI</t>
  </si>
  <si>
    <t xml:space="preserve">Önkormányzat </t>
  </si>
  <si>
    <t xml:space="preserve">Mindösszesen </t>
  </si>
  <si>
    <t xml:space="preserve">I. Működési bevételek </t>
  </si>
  <si>
    <t xml:space="preserve">1. Közhatalmi bevétel </t>
  </si>
  <si>
    <t xml:space="preserve">2. Intézményi működési bevétel </t>
  </si>
  <si>
    <t xml:space="preserve">3. Intézmények egyéb sajátos bevételei </t>
  </si>
  <si>
    <t xml:space="preserve">4. Kapott kamatok </t>
  </si>
  <si>
    <t xml:space="preserve">1. Helyi adók </t>
  </si>
  <si>
    <t xml:space="preserve">2. Átengedett központi adók </t>
  </si>
  <si>
    <t>3. Bírságok, pótlékok</t>
  </si>
  <si>
    <t xml:space="preserve">4. Talajterhelési díj </t>
  </si>
  <si>
    <t xml:space="preserve">1. Tárgyi eszközök, immateriális javak értékesítése </t>
  </si>
  <si>
    <t xml:space="preserve">2. Önkormányzatok sajátos felhalm.-i és tőkebevételei </t>
  </si>
  <si>
    <t xml:space="preserve">3. Pénzügyi befektetések bevételei </t>
  </si>
  <si>
    <t xml:space="preserve">4. Üzemeltetésből, koncesszióból származó bevételek </t>
  </si>
  <si>
    <t>IV. Államháztartáson kívülről átvett pénzeszköz</t>
  </si>
  <si>
    <t xml:space="preserve"> </t>
  </si>
  <si>
    <t xml:space="preserve">Ezer Ft-ban </t>
  </si>
  <si>
    <t xml:space="preserve">1. Építményadó </t>
  </si>
  <si>
    <t>2. Telekadó</t>
  </si>
  <si>
    <t xml:space="preserve">3. Vállalkozók kommunális adója </t>
  </si>
  <si>
    <t>4. Magánszemélyek kommunális adója</t>
  </si>
  <si>
    <t>5. Idegenforgalmi adó tartózkodás után</t>
  </si>
  <si>
    <t xml:space="preserve">6. Idegenforgalmi adó épület után </t>
  </si>
  <si>
    <t xml:space="preserve">7. Iparűzési adó állandó jelleggel végzett iparűzési tevékenység után </t>
  </si>
  <si>
    <t>8. Iparűzési adó ideiglenes jelleggel végzett iparűzési tevékenység után (napi átalány)</t>
  </si>
  <si>
    <t xml:space="preserve">                Ezer Ft-ban </t>
  </si>
  <si>
    <t xml:space="preserve">BEVÉTELEK JOGCÍMEI </t>
  </si>
  <si>
    <t>Önkormányzat</t>
  </si>
  <si>
    <t>Költségvetési szerv</t>
  </si>
  <si>
    <t xml:space="preserve">KIADÁSOK JOGCÍMEI </t>
  </si>
  <si>
    <t xml:space="preserve">A. Működési költségvetés kiadásai összesen </t>
  </si>
  <si>
    <t xml:space="preserve">II. Munkaadót terhelő járulékok és szoc. hozzájár. adó </t>
  </si>
  <si>
    <t>III. Dologi kiadások</t>
  </si>
  <si>
    <t xml:space="preserve">IV. Ellátottak pénzbeli juttatásai </t>
  </si>
  <si>
    <t xml:space="preserve">V. Egyéb működési kiadások összesen </t>
  </si>
  <si>
    <t>3. Társadalom-, szoc.politikai és egyéb juttatás, támogat.</t>
  </si>
  <si>
    <t>4. Előző évi működ. célú pénzmaradvány átadása</t>
  </si>
  <si>
    <t>5. Működési célú kamatkiadás</t>
  </si>
  <si>
    <t xml:space="preserve">I. Beruházási kiadások ÁFÁ-val </t>
  </si>
  <si>
    <t xml:space="preserve">II. Felujítási kiadások ÁFÁ-val </t>
  </si>
  <si>
    <t>III. Egyéb felhalmozási kiadások összesen</t>
  </si>
  <si>
    <t>3. Előző évi felhalm.-i pénzmaradvány átadás</t>
  </si>
  <si>
    <t>4. Pénzügyi befektetések</t>
  </si>
  <si>
    <t xml:space="preserve">Összesen </t>
  </si>
  <si>
    <t>Támogatott megnevezése</t>
  </si>
  <si>
    <t xml:space="preserve">       Ezer Ft-ban</t>
  </si>
  <si>
    <t>Beruházási feladat</t>
  </si>
  <si>
    <t xml:space="preserve">Előirányzat összege </t>
  </si>
  <si>
    <t>Beruházás összesen</t>
  </si>
  <si>
    <t xml:space="preserve"> Felújítási cél</t>
  </si>
  <si>
    <t>Felújítás összesen</t>
  </si>
  <si>
    <t xml:space="preserve">            Ezer Ft-ban</t>
  </si>
  <si>
    <t>Megnevezés</t>
  </si>
  <si>
    <t>Céltartalék  összesen</t>
  </si>
  <si>
    <t xml:space="preserve">Költségvetési szervek engedélyezett létszáma </t>
  </si>
  <si>
    <t xml:space="preserve">Engedélyezett létszám (fő) </t>
  </si>
  <si>
    <t>KIMUTATÁS</t>
  </si>
  <si>
    <t>ezer Ft</t>
  </si>
  <si>
    <t>Adósságot keletkeztető ügylet megnevezése</t>
  </si>
  <si>
    <t xml:space="preserve">Összeg </t>
  </si>
  <si>
    <t>I. Fejlesztési cél, amelyek megvalósításához adósságot keletkeztető ügylet megkötése válik, vagy válhat szükségessé</t>
  </si>
  <si>
    <t>2.</t>
  </si>
  <si>
    <t>3.</t>
  </si>
  <si>
    <t xml:space="preserve">II. Adósságot keletkeztető más ügyletek </t>
  </si>
  <si>
    <t>1.</t>
  </si>
  <si>
    <t xml:space="preserve">KIMUTATÁS </t>
  </si>
  <si>
    <t xml:space="preserve">Hónap 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</si>
  <si>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</si>
  <si>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</si>
  <si>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</si>
  <si>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</si>
  <si>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Bevétel </t>
  </si>
  <si>
    <t>Kiadás</t>
  </si>
  <si>
    <t xml:space="preserve">Felvétel </t>
  </si>
  <si>
    <t xml:space="preserve">Törlesztés </t>
  </si>
  <si>
    <t>Kibocsátás</t>
  </si>
  <si>
    <t xml:space="preserve">Beváltás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</si>
  <si>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</si>
  <si>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</si>
  <si>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</si>
  <si>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</si>
  <si>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</si>
  <si>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</si>
  <si>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</si>
  <si>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</si>
  <si>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</si>
  <si>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</si>
  <si>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</si>
  <si>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November</t>
  </si>
  <si>
    <t xml:space="preserve">December </t>
  </si>
  <si>
    <t>Összesen</t>
  </si>
  <si>
    <t xml:space="preserve">a közvetett támogatások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</si>
  <si>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</si>
  <si>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</si>
  <si>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</si>
  <si>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</si>
  <si>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</si>
  <si>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</si>
  <si>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</si>
  <si>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</si>
  <si>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</si>
  <si>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</si>
  <si>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</si>
  <si>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</si>
  <si>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</si>
  <si>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</si>
  <si>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</si>
  <si>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</si>
  <si>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</si>
  <si>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</si>
  <si>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</si>
  <si>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</si>
  <si>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</si>
  <si>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</si>
  <si>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</si>
  <si>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</si>
  <si>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</si>
  <si>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>2017. év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</si>
  <si>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</si>
  <si>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</si>
  <si>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</si>
  <si>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</si>
  <si>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</si>
  <si>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  2.1. Áru- és készletértékesítés bevétele</t>
  </si>
  <si>
    <t xml:space="preserve">  2.2. Szolgáltatások ellenértékének bevétele </t>
  </si>
  <si>
    <t xml:space="preserve">  2.3. Intézményi ellátás bevétele </t>
  </si>
  <si>
    <t xml:space="preserve">  2.4. Alkalmazottak térítési díja</t>
  </si>
  <si>
    <t xml:space="preserve">  2.5. Bérleti díj</t>
  </si>
  <si>
    <t xml:space="preserve">  2.6. Továbbszámlázott szolgáltatás</t>
  </si>
  <si>
    <t xml:space="preserve">  2.7. Egyéb intézményi bevétel</t>
  </si>
  <si>
    <t xml:space="preserve">  2.8. Kiszámlázott Áfa bevétel</t>
  </si>
  <si>
    <t xml:space="preserve">  2.9. Áfa visszatérülés</t>
  </si>
  <si>
    <t xml:space="preserve">  2.10. Fordított Áfa miatti bevétel</t>
  </si>
  <si>
    <t xml:space="preserve">II. Központi költségvetésből kapott támogatás </t>
  </si>
  <si>
    <t xml:space="preserve">               </t>
  </si>
  <si>
    <t>Mutató</t>
  </si>
  <si>
    <t>Ft/mutató</t>
  </si>
  <si>
    <t>Támogatás Önkormányzat</t>
  </si>
  <si>
    <t>Időskorúak nappali intézményi ellátása</t>
  </si>
  <si>
    <t>Fogyatékos személyek nappali intézményi ellátása</t>
  </si>
  <si>
    <t>Bölcsödei ellátás</t>
  </si>
  <si>
    <t>II. Központi költségvetésből kapott támogatás</t>
  </si>
  <si>
    <t xml:space="preserve">D.II. Céltartalék célonkénti részletezése </t>
  </si>
  <si>
    <t xml:space="preserve">D.I. Általános tartalék részletezése </t>
  </si>
  <si>
    <t>Általános tartalék összesen</t>
  </si>
  <si>
    <t>Társadalombiztosítási alaptól</t>
  </si>
  <si>
    <t xml:space="preserve">  2.11. Értékesített tárgyi eszköz Áfája</t>
  </si>
  <si>
    <t xml:space="preserve">  2.12. Közterületfoglalási díj</t>
  </si>
  <si>
    <t xml:space="preserve">  2.13. Üzlethelyiség igénybevételi díj</t>
  </si>
  <si>
    <t xml:space="preserve">  2.14. Lakások lakbére</t>
  </si>
  <si>
    <t xml:space="preserve">  2.15. Nem lakás céljára szolgáló helyiség bérleti díja</t>
  </si>
  <si>
    <t xml:space="preserve">  2.16. Szemét díj bevétele</t>
  </si>
  <si>
    <t xml:space="preserve">  2.17. Kötbér, bánatpénz, kártérítés bevétele</t>
  </si>
  <si>
    <t xml:space="preserve"> - Önkorm.-i lakások értékesítése </t>
  </si>
  <si>
    <t xml:space="preserve"> - Nem lakás célj.szolg.helyis. értékesítése</t>
  </si>
  <si>
    <t xml:space="preserve"> - beépítetlen ingatlan </t>
  </si>
  <si>
    <t>BEVÉTELEK JOGCÍMEI</t>
  </si>
  <si>
    <t>I.</t>
  </si>
  <si>
    <t>II.</t>
  </si>
  <si>
    <t>X.</t>
  </si>
  <si>
    <t>XI.</t>
  </si>
  <si>
    <t>XII.</t>
  </si>
  <si>
    <t>Év összesen</t>
  </si>
  <si>
    <t>Nyitó pénzeszköz</t>
  </si>
  <si>
    <t>TÁRGYHAVI EGYENLEG</t>
  </si>
  <si>
    <t>HALMOZOTT EGYENLEG</t>
  </si>
  <si>
    <t>Engedélyezett létszám (fő) jan. 1. től</t>
  </si>
  <si>
    <t>Engedélyezett létszám (fő) szept. 1. től</t>
  </si>
  <si>
    <t>2018. év</t>
  </si>
  <si>
    <t xml:space="preserve">              Az önkormányzat által felvett hitelek és kölcsönök állományáról</t>
  </si>
  <si>
    <t>Hitel, kölcsön megnevezése</t>
  </si>
  <si>
    <t>Lejárat</t>
  </si>
  <si>
    <t>Előre nem látható eseményekre (bevétel kiesés, kiadás növekedés)</t>
  </si>
  <si>
    <t>azon fejlesztési célokról, amelyek megvalósításához a Magyarország gazdasági stabilitásáról szóló 2011. évi CXCIV. törvény 3. § (1) bekezdés szerinti adósságot keletkeztető ügylet megkötése válik vagy válhat szükségessé, az adósságot keletkeztető ügyletek várható összegével együtt</t>
  </si>
  <si>
    <t>TÁMOGATÁSOK</t>
  </si>
  <si>
    <t>a) Önkormányzati hivatal működésének támogatása</t>
  </si>
  <si>
    <t>b) Település- üzemeltetéshez kapcsolódó feladatellátás támogatása összesen</t>
  </si>
  <si>
    <t>ba) A zöldterület- gazdálkodással kapcsilatos feladatok ellátásának támogatása</t>
  </si>
  <si>
    <t>bb) Közvilágítás fenntartásának támogatása</t>
  </si>
  <si>
    <t>bc) Köztemető fenntartással kapcsolatos feladatok támogatása</t>
  </si>
  <si>
    <t xml:space="preserve"> Ft- ban </t>
  </si>
  <si>
    <t>bd) Közutak fenntartásának támogatása</t>
  </si>
  <si>
    <t>III/2. A települési önkormányzatok egyes köznevelési és gyermekétkeztetési feladatainak támogatása</t>
  </si>
  <si>
    <t xml:space="preserve">Ft-ban </t>
  </si>
  <si>
    <t>III/3. A települési önkormányzatok szociális és gyermekjóléti feladatainak támogatása</t>
  </si>
  <si>
    <t>Hozzájárulás a pénzbeli szociális ellátásokhoz</t>
  </si>
  <si>
    <t>Szociális és gyermekjóléti alapszolgáltatások általános feladatai</t>
  </si>
  <si>
    <t>70 000 fő lakosságszámig műk.engedéllyel családsegítés</t>
  </si>
  <si>
    <t>társulási kiegészítés- családsegítés</t>
  </si>
  <si>
    <t>70 000 fő lakosságszámig műk.engedéllyel gyermekjóléti szolgálat</t>
  </si>
  <si>
    <t>társulási kiegészítés- gyermekjóléti szolgálat</t>
  </si>
  <si>
    <t>Szociális étkeztetés</t>
  </si>
  <si>
    <t>Házi segítségnyújtás- társulás által történő feladatellátás</t>
  </si>
  <si>
    <t>bölcsödei ellátás - nem fogyatékos gyermek - társulás által történő feladatellátás</t>
  </si>
  <si>
    <t>bölcsödei ellátás - fogyatékos gyermek - társulás által történő feladatellátás</t>
  </si>
  <si>
    <t>bölcsödei ellátás - társult feladatellátás kiegészítő támogatása</t>
  </si>
  <si>
    <t>Időskorúak átmeneti és tartós bentlakást nyújtó, önkormányzat által fenntartott intézmények száma</t>
  </si>
  <si>
    <t>A számított intézményvezetői és a segítői munkatárs létszámhoz kapcsolódó bértámogatás</t>
  </si>
  <si>
    <t>Intézmény-üzemeltetési támogatás</t>
  </si>
  <si>
    <t>Kötvény</t>
  </si>
  <si>
    <t xml:space="preserve">V. Önkormányzat kiegészítő támogatásai </t>
  </si>
  <si>
    <t xml:space="preserve">VI. Egyéb költségvetési támogatás államháztartáson belülről  </t>
  </si>
  <si>
    <t xml:space="preserve">VII. Államháztartáson kívülről átvett pénzeszközök </t>
  </si>
  <si>
    <t>II. Önkormányzatok sajátos működési bevételei</t>
  </si>
  <si>
    <t>III. Az önkorm. általános működésének és ágazati feladatainak támogatása</t>
  </si>
  <si>
    <t xml:space="preserve">IV. Központosított előirányzatok </t>
  </si>
  <si>
    <t xml:space="preserve">VI. Egyéb költségvetési támogatás államháztartáson belülről </t>
  </si>
  <si>
    <t xml:space="preserve">VI. Általános tartalék </t>
  </si>
  <si>
    <t xml:space="preserve">VII. Céltartalék </t>
  </si>
  <si>
    <t xml:space="preserve">A. MŰKÖDÉSI KÖLTSÉGVETÉSI BEVÉTELEK ÖSSZESEN </t>
  </si>
  <si>
    <t>A. MŰKÖDÉSI KÖLTSÉGVETÉSI KIADÁSOK ÖSSZESEN</t>
  </si>
  <si>
    <t xml:space="preserve">II. Költségv.-i hiány belső finansz.-ra szolgáló kv.-i, váll.-i maradv. Igénybevét. </t>
  </si>
  <si>
    <t xml:space="preserve">II. Értékpapír vásárlás </t>
  </si>
  <si>
    <t>III. Irányító szervi támogatása</t>
  </si>
  <si>
    <t xml:space="preserve">III. Irányító szervi támogatás kiutalása </t>
  </si>
  <si>
    <t>IV. Értékpapír kibocsátás, értékesítés, beváltás</t>
  </si>
  <si>
    <t xml:space="preserve">IV. Hitel, kölcsön törlesztése </t>
  </si>
  <si>
    <t xml:space="preserve">V. Hitel, kölcsön felvétele </t>
  </si>
  <si>
    <t>B. Finanszírozási bevételek összesen</t>
  </si>
  <si>
    <t xml:space="preserve">B. Finanszírozási kiadások összesen </t>
  </si>
  <si>
    <t xml:space="preserve">C. MŰKÖDÉSI BEVÉTELEK MINDÖSSZESEN (A+B) </t>
  </si>
  <si>
    <t xml:space="preserve">C. MŰKÖDÉSI KIADÁSOK MINDÖSSZESEN (A+B) </t>
  </si>
  <si>
    <t xml:space="preserve">III.Egyéb költségvetési támogatás államháztartáson belülről </t>
  </si>
  <si>
    <t xml:space="preserve">V. Céltartalék </t>
  </si>
  <si>
    <t xml:space="preserve">D. FELHALMOZÁSI KÖLTSÉGVETÉSI BEVÉTELEK ÖSSZESEN </t>
  </si>
  <si>
    <t>D. FELHALMOZÁSI KÖLTSÉGVETÉSI KIADÁSOK ÖSSZESEN</t>
  </si>
  <si>
    <t>II. Pénzügyi lízing tőketörlesztése</t>
  </si>
  <si>
    <t xml:space="preserve">IV.  Értékpapír vásárlása </t>
  </si>
  <si>
    <t>V. Hitel, kölcsön felvétel</t>
  </si>
  <si>
    <t xml:space="preserve">V. Hitel, kölcsön törlesztése </t>
  </si>
  <si>
    <t>E. Finanszírozási bevételek összesen</t>
  </si>
  <si>
    <t xml:space="preserve">E. Finanszírozási kiadások összesen </t>
  </si>
  <si>
    <t xml:space="preserve">F. FELHALMOZÁSI BEVÉTELEK MINDÖSSZESEN (D+E) </t>
  </si>
  <si>
    <t xml:space="preserve">F. FELHALMOZÁSI KIADÁSOK MINDÖSSZESEN (D+E) </t>
  </si>
  <si>
    <t>G. BEVÉTELEK MINDÖSSZESEN (C+F)</t>
  </si>
  <si>
    <t>G. KIADÁSOK MINDÖSSZESEN (C+F)</t>
  </si>
  <si>
    <t xml:space="preserve">Kötelező feladatok </t>
  </si>
  <si>
    <t xml:space="preserve">Önként vállalt feladat </t>
  </si>
  <si>
    <t xml:space="preserve">Állami (államigazg.) feladat </t>
  </si>
  <si>
    <t>III. Az önkorm. ált. működésének és ágazati felad. támogat.</t>
  </si>
  <si>
    <t xml:space="preserve">V. Önkorm. kiegészítő támogatása </t>
  </si>
  <si>
    <t>VII.  Államháztartáson kívülről átvett pénzeszköz</t>
  </si>
  <si>
    <t xml:space="preserve">A. Működési költségvetési bevételek összesen (I.+…VII.) </t>
  </si>
  <si>
    <t xml:space="preserve">II. Költségv.-i hiány belső finansz.-ra szolgáló kv.-i, váll.-i maradvány igénybevétele </t>
  </si>
  <si>
    <t xml:space="preserve">III. Irányító szerv támogatása </t>
  </si>
  <si>
    <t xml:space="preserve">IV. Értékpapír kibocsátás, értékesítés, beváltás </t>
  </si>
  <si>
    <t>B. Finanszírozási bevételek összesen (I.+...V.)</t>
  </si>
  <si>
    <t>C. MŰKÖDÉSI BEVÉTELEK MINDÖSSZESEN (A+B)</t>
  </si>
  <si>
    <t>1. A helyi önkormányzatok működésének általános támogatása</t>
  </si>
  <si>
    <t>2. A települési önkormányzatok egyes köznevelési és gyermekétkeztetési feladatainak támogatása</t>
  </si>
  <si>
    <t>3. A települési önkormányzatok szociális és gyermekjóléti feladatainak támogatása</t>
  </si>
  <si>
    <t xml:space="preserve">III. Egyéb költségv.-i támogat. államházt.-on belülről </t>
  </si>
  <si>
    <t xml:space="preserve">D. Felhalmozási költségvetési bevételek összesen (I.+…IV.) </t>
  </si>
  <si>
    <t>E. Finanszírozási bevételek összesen (I+II+III+IV+V)</t>
  </si>
  <si>
    <t>F. FELHALMOZÁSI BEVÉTELEK MINDÖSSZESEN (A+B)</t>
  </si>
  <si>
    <t xml:space="preserve"> Központosított előirányzatok összesen </t>
  </si>
  <si>
    <t xml:space="preserve">A. IV. Központosított előirányzatok </t>
  </si>
  <si>
    <t>A. VII.Államháztartáson kívűlről átvett működési pénzeszköz</t>
  </si>
  <si>
    <t>A. VI. Egyéb működési költségvetési támogatás áhn belülről</t>
  </si>
  <si>
    <t xml:space="preserve">D. III. Egyéb felhalmozási költségvetési támogatás áhn belülről </t>
  </si>
  <si>
    <t xml:space="preserve">Egyéb működési költségvetési támogatás államháztartáson belülről </t>
  </si>
  <si>
    <t xml:space="preserve">Áh.-on kívűlről átvett működési pénzeszköz összesen </t>
  </si>
  <si>
    <t>Egyéb felhalmozási költségvetési támogatás áhn belülről összesen</t>
  </si>
  <si>
    <t>D. IV.Államháztartáson kívűlről átvett felhalmozási pénzeszköz</t>
  </si>
  <si>
    <t xml:space="preserve">Államházt.-on kívülről átvett felhalmozási pénzeszk. össz. </t>
  </si>
  <si>
    <t>1. Egyéb költségvetési kiadás államháztartáson belülre</t>
  </si>
  <si>
    <t>2. Államháztartáson kívülre átadott pénzeszköz</t>
  </si>
  <si>
    <t xml:space="preserve">5. Fejlesztési célú kamatkiadás </t>
  </si>
  <si>
    <t>VI. Általános tartalék</t>
  </si>
  <si>
    <t>VII. Céltartalék</t>
  </si>
  <si>
    <t>D.III.1. Egyéb felhalmozási költségvetési kiadás államháztartáson belülre</t>
  </si>
  <si>
    <t>D.III.2. Felhalmozási célú pénzeszköz átad. államháztartáson kívülre</t>
  </si>
  <si>
    <t xml:space="preserve">D.I. Beruházási előirányzat célonkénti részletezése </t>
  </si>
  <si>
    <t xml:space="preserve">D.II. Felújítási előirányzat célonkénti részletezése </t>
  </si>
  <si>
    <t xml:space="preserve"> - egészségügyi alapellátás</t>
  </si>
  <si>
    <t>kötvénybeváltás  *</t>
  </si>
  <si>
    <t xml:space="preserve">MINDÖSSZESEN </t>
  </si>
  <si>
    <t>MINDÖSSZESEN</t>
  </si>
  <si>
    <t>1. Áru- és készletértékesítés bevétele</t>
  </si>
  <si>
    <t xml:space="preserve">2. Szolgáltatások ellenértékének bevétele </t>
  </si>
  <si>
    <t xml:space="preserve">3. Intézményi ellátás bevétele </t>
  </si>
  <si>
    <t>4. Alkalmazottak térítési díja</t>
  </si>
  <si>
    <t>5. Bérleti díj</t>
  </si>
  <si>
    <t>6. Továbbszámlázott szolgáltatás</t>
  </si>
  <si>
    <t>7. Egyéb intézményi bevétel</t>
  </si>
  <si>
    <t>8. Kiszámlázott Áfa bevétel</t>
  </si>
  <si>
    <t>9. Áfa visszatérülés</t>
  </si>
  <si>
    <t>10. Fordított Áfa miatti bevétel</t>
  </si>
  <si>
    <t>11. Értékesített tárgyi eszköz Áfája</t>
  </si>
  <si>
    <t>12. Közterületfoglalási díj</t>
  </si>
  <si>
    <t>13. Üzlethelyiség igénybevételi díj</t>
  </si>
  <si>
    <t>14. Lakások lakbére</t>
  </si>
  <si>
    <t>15. Nem lakás céljára szolgáló helyiség bérleti díja</t>
  </si>
  <si>
    <t>16. Szemét díj bevétele</t>
  </si>
  <si>
    <t>17. Kötbér, bánatpénz, kártérítés</t>
  </si>
  <si>
    <t>Minösszesen</t>
  </si>
  <si>
    <t>Önkormányzat beruházásai</t>
  </si>
  <si>
    <t xml:space="preserve"> - Hivatali létszám (ktv)</t>
  </si>
  <si>
    <t xml:space="preserve">        köztisztviselők</t>
  </si>
  <si>
    <t xml:space="preserve">Egyéb felhalmozási költségvetési támogatás áhn belülről </t>
  </si>
  <si>
    <t>BEVÉTELEK</t>
  </si>
  <si>
    <t>Beruházási kiadás</t>
  </si>
  <si>
    <t>KIADÁSOK</t>
  </si>
  <si>
    <t xml:space="preserve">                Európai Uniós forrásból finanszírozott támogatással megvalósuló programok, projektek bevételei, kiadásai</t>
  </si>
  <si>
    <t>1. melléklet</t>
  </si>
  <si>
    <t xml:space="preserve"> Intézményi működési bevételek részletezése </t>
  </si>
  <si>
    <t xml:space="preserve"> Intézményi működési bevételek összesen </t>
  </si>
  <si>
    <t xml:space="preserve">Helyi adó bevételek részletezése </t>
  </si>
  <si>
    <t xml:space="preserve">Helyi adó bevételek összesen </t>
  </si>
  <si>
    <t xml:space="preserve">                  3. melléklet</t>
  </si>
  <si>
    <t>Könyvtári és közművelődési feladatok támogatása</t>
  </si>
  <si>
    <t xml:space="preserve">            Közfoglalkoztatottak engedelyezett létszáma *</t>
  </si>
  <si>
    <t xml:space="preserve">* A START közmunka pályázatok létszámigénye még nem szerepel </t>
  </si>
  <si>
    <t>a közfoglalkoztatottak létszámában.</t>
  </si>
  <si>
    <t>1.1. melléklet</t>
  </si>
  <si>
    <t xml:space="preserve">                  2. melléklet</t>
  </si>
  <si>
    <t>7. melléklet</t>
  </si>
  <si>
    <t xml:space="preserve">11.  melléklet </t>
  </si>
  <si>
    <t xml:space="preserve">    12.  melléklet </t>
  </si>
  <si>
    <t xml:space="preserve">19. melléklet </t>
  </si>
  <si>
    <t xml:space="preserve"> - konyhán foglalkoztatottak</t>
  </si>
  <si>
    <t>KÖLTSÉGVETÉS MÉRLEGE</t>
  </si>
  <si>
    <t xml:space="preserve">Mezőladány KÖLTSÉGVETÉS MÉRLEGE FELADATONKÉNT </t>
  </si>
  <si>
    <t>Működési célu pénzeszközátadás</t>
  </si>
  <si>
    <t xml:space="preserve">2.1. melléklet </t>
  </si>
  <si>
    <t xml:space="preserve">2.2. melléklet </t>
  </si>
  <si>
    <t>EMVA Kulturház felújítása</t>
  </si>
  <si>
    <t xml:space="preserve">      2/3. melléklet</t>
  </si>
  <si>
    <t xml:space="preserve">      2.4.  melléklet</t>
  </si>
  <si>
    <t xml:space="preserve">      2.5.melléklet</t>
  </si>
  <si>
    <t xml:space="preserve">      2.6.melléklet</t>
  </si>
  <si>
    <t xml:space="preserve">      2.7. melléklet</t>
  </si>
  <si>
    <t xml:space="preserve">      2.8. melléklet</t>
  </si>
  <si>
    <t xml:space="preserve">   4.  melléklet</t>
  </si>
  <si>
    <t>4.2.  melléklet</t>
  </si>
  <si>
    <t>4.3.  melléklet</t>
  </si>
  <si>
    <t>4.4.  melléklet</t>
  </si>
  <si>
    <t xml:space="preserve">Szennyvizberuházásra </t>
  </si>
  <si>
    <t xml:space="preserve">                5. melléklet</t>
  </si>
  <si>
    <t>6. melléklet</t>
  </si>
  <si>
    <t>Lizingdij / MTZ/</t>
  </si>
  <si>
    <t>Kamatkiadás</t>
  </si>
  <si>
    <t>Kulturház felújítása</t>
  </si>
  <si>
    <t xml:space="preserve">    15. melléklet</t>
  </si>
  <si>
    <t xml:space="preserve">8.  melléklet </t>
  </si>
  <si>
    <t xml:space="preserve"> 10.  melléklet</t>
  </si>
  <si>
    <t>Pénzügyi lizing</t>
  </si>
  <si>
    <t xml:space="preserve">14.  melléklet </t>
  </si>
  <si>
    <t xml:space="preserve">EMVA Mezőladány Kulturház felújítása </t>
  </si>
  <si>
    <t>Mezőladány Kulturház felújítása</t>
  </si>
  <si>
    <t>Szennyvizberuházás</t>
  </si>
  <si>
    <t>MTZ. pénzügyi lízingből eredő kötelezettség</t>
  </si>
  <si>
    <t xml:space="preserve">17.  melléklet </t>
  </si>
  <si>
    <t>13.  melléklet</t>
  </si>
  <si>
    <t>október</t>
  </si>
  <si>
    <t>III</t>
  </si>
  <si>
    <t>IV</t>
  </si>
  <si>
    <t>V</t>
  </si>
  <si>
    <t>VI</t>
  </si>
  <si>
    <t>VII</t>
  </si>
  <si>
    <t>VIII</t>
  </si>
  <si>
    <t>IX</t>
  </si>
  <si>
    <t xml:space="preserve">18.  melléklet </t>
  </si>
  <si>
    <t>Római Katólikus Egyház támogatása</t>
  </si>
  <si>
    <t>Görög katólikus Egyház támogatása</t>
  </si>
  <si>
    <t>Református Egyház támogatássa</t>
  </si>
  <si>
    <t>Nyugdijasklub támogatássa</t>
  </si>
  <si>
    <t>Polgárőrség támogatása</t>
  </si>
  <si>
    <t>Sportegyesület támogatása</t>
  </si>
  <si>
    <t>Közös Önkormányzati hivatal</t>
  </si>
  <si>
    <t>1. Önkormányzati hivatal működésének támogatása</t>
  </si>
  <si>
    <t>2. Kistelepülések szociális feladatainak támogatása</t>
  </si>
  <si>
    <t>4. Gyermkétkeztetés támogatása</t>
  </si>
  <si>
    <t>c) Egyéb kötelező önkormányzati feladatok támogatása</t>
  </si>
  <si>
    <t>I/1. A helyi önkormányzatok működésének általános támogatásának részletezése</t>
  </si>
  <si>
    <t>Kistelepülések szociális feladatainak támogatása</t>
  </si>
  <si>
    <t>III.5.Gyermekétkeztetés támogatása</t>
  </si>
  <si>
    <t xml:space="preserve">  a.) A finanszírozás szempontjából elismert dolgozók bértám.</t>
  </si>
  <si>
    <t xml:space="preserve">  b.) Gyermekétkeztetés üzemeltetési támogatása</t>
  </si>
  <si>
    <t>Elkülönített állami pénzalapból (közfoglalkoztatás)</t>
  </si>
  <si>
    <t>Önkormányzati költségvetésiszervtől (Újkenéz)</t>
  </si>
  <si>
    <t xml:space="preserve">                                                                  (Tornyospálca)</t>
  </si>
  <si>
    <t>Orvosi rendelő felújítás</t>
  </si>
  <si>
    <t>Közös Önkormányzati Hivatal</t>
  </si>
  <si>
    <t>Hitel -kölcsön állomány 2014. jan. 1- én</t>
  </si>
  <si>
    <t>Törlesztés 2014évben *</t>
  </si>
  <si>
    <t xml:space="preserve">   2014. év</t>
  </si>
  <si>
    <t>2015. év</t>
  </si>
  <si>
    <t xml:space="preserve">2016. év </t>
  </si>
  <si>
    <t>2019. év</t>
  </si>
  <si>
    <t xml:space="preserve">2020. év után </t>
  </si>
  <si>
    <t xml:space="preserve">     Az ÖNKÉNT vállalt feladatok 2014. évi bevételi előirányzatai intézményenként összesen</t>
  </si>
  <si>
    <t xml:space="preserve">     A KÖTELEZŐ feladatok 2014. évi kiadási előirányzatai intézményenként összesen</t>
  </si>
  <si>
    <t xml:space="preserve">     Az ÖNKÉNT vállalt feladatok 2014. évi kiadási előirányzatai intézményenként összesen</t>
  </si>
  <si>
    <t>kötvény állománya 2014. jan.1-én</t>
  </si>
  <si>
    <t xml:space="preserve">   2014. évi  ELŐIRÁNYZAT-FELHASZNÁLÁSI TERV</t>
  </si>
  <si>
    <t>Mezőladány Önkormányzat Likviditási terve  2014. év</t>
  </si>
  <si>
    <t>A.V.1. Egyéb működési költségvetési kiadás államháztartáson kívülre</t>
  </si>
  <si>
    <t>A.V.2. Működési célú pénzeszköz átad. államháztartáson belülre</t>
  </si>
  <si>
    <t xml:space="preserve">     A KÖTELEZŐ feladatok 2014. évi bevételi előirányzatai intézményenként összesen</t>
  </si>
  <si>
    <t>Újkenéz</t>
  </si>
  <si>
    <t>Tornyospálca</t>
  </si>
  <si>
    <t>Céltartalék</t>
  </si>
  <si>
    <t>4. Könyvtár és közművelődési feladatok támogatása</t>
  </si>
  <si>
    <t>5. Kistelepülések szociális feladatainak támogatása</t>
  </si>
  <si>
    <t>1. Kultúrház felújítás</t>
  </si>
  <si>
    <t>4.1. melléklet</t>
  </si>
  <si>
    <t>9.  melléklet</t>
  </si>
  <si>
    <t xml:space="preserve">a saját bevételek összegéről </t>
  </si>
  <si>
    <t>2015-2017. év</t>
  </si>
  <si>
    <t>Saját bevétel megnevezése *</t>
  </si>
  <si>
    <t xml:space="preserve">2015. év </t>
  </si>
  <si>
    <t xml:space="preserve">2017. év </t>
  </si>
  <si>
    <t xml:space="preserve">Helyi adóból származó bevétel </t>
  </si>
  <si>
    <t>8 400</t>
  </si>
  <si>
    <t>8 600</t>
  </si>
  <si>
    <t>8 800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</si>
  <si>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</si>
  <si>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</si>
  <si>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</si>
  <si>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</si>
  <si>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</si>
  <si>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</si>
  <si>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</si>
  <si>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</si>
  <si>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</si>
  <si>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</si>
  <si>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>8 650</t>
  </si>
  <si>
    <t>8 850</t>
  </si>
  <si>
    <t>9 050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</si>
  <si>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</si>
  <si>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</si>
  <si>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</si>
  <si>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</si>
  <si>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</si>
  <si>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</si>
  <si>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</si>
  <si>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</si>
  <si>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</si>
  <si>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</si>
  <si>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</si>
  <si>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 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</si>
  <si>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</si>
  <si>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</si>
  <si>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összesen </t>
  </si>
  <si>
    <t xml:space="preserve">** Magyarország gazdasági stabilitásáról szóló 2011. évi CXCIV törvény 3. § (1) bekezdése alapján </t>
  </si>
  <si>
    <t>16.  melléklet</t>
  </si>
  <si>
    <t xml:space="preserve">   </t>
  </si>
  <si>
    <t>Mezőladányi Közös Önkormányzati Hivatal</t>
  </si>
  <si>
    <t xml:space="preserve">                         Bevétel </t>
  </si>
  <si>
    <t xml:space="preserve">                 Kiadás</t>
  </si>
  <si>
    <t xml:space="preserve">                          Megnevezés </t>
  </si>
  <si>
    <t>A. Működési költségvetés bevételei összesen</t>
  </si>
  <si>
    <t>A. Működési költségvetés kiadásai összesen</t>
  </si>
  <si>
    <t>III. Központi költségvetésből kapott támogatás</t>
  </si>
  <si>
    <t xml:space="preserve">IV. Támogatás értékű bevételek  </t>
  </si>
  <si>
    <t xml:space="preserve">V. Államháztartáson kívülről átvett pénzeszközök </t>
  </si>
  <si>
    <t xml:space="preserve">B. Felhalmozási költségvetés bevételei összesen </t>
  </si>
  <si>
    <t xml:space="preserve">B. Felhalmozási költségvetés kiadásai összesen </t>
  </si>
  <si>
    <t xml:space="preserve">III. Támogatás értékű bevételek </t>
  </si>
  <si>
    <t>C. Kölcsönök</t>
  </si>
  <si>
    <t xml:space="preserve">C. Kölcsönök </t>
  </si>
  <si>
    <t xml:space="preserve">I. Kapott kölcsön </t>
  </si>
  <si>
    <t xml:space="preserve">I. Kölcsönök nyújtása </t>
  </si>
  <si>
    <t xml:space="preserve">II. Kölcsönök visszatérülése </t>
  </si>
  <si>
    <t>II. Kölcsönök törlesztése</t>
  </si>
  <si>
    <t xml:space="preserve">D. Tartalékok </t>
  </si>
  <si>
    <t xml:space="preserve">I. Általános tartalék </t>
  </si>
  <si>
    <t xml:space="preserve">II. Céltartalék </t>
  </si>
  <si>
    <t>KÖLTSÉGVETÉSI BEVÉTELEK ÖSSZESEN (A+B+C)</t>
  </si>
  <si>
    <t>KÖLTSÉGVETÉSI KIADÁSOK ÖSSZESEN (A+B+C+D)</t>
  </si>
  <si>
    <t>D. Finanszírozási célú pénzügyi műveletek összesen (I+II+III)</t>
  </si>
  <si>
    <t>E. Finanszírozási célú pénzügyi műveletek összesen (I+II+III)</t>
  </si>
  <si>
    <t xml:space="preserve">II. Költségv.-i hiány belső finaszírozására szolgáló pénzmaradvány, vállalkozási maradvány igénybevétele </t>
  </si>
  <si>
    <t xml:space="preserve">II. Értékpapírok vásárlása </t>
  </si>
  <si>
    <t xml:space="preserve">III. Költségv.-i hiány külső finanaz.-ra szolgáló pénzügyi műveletek </t>
  </si>
  <si>
    <t>III. Hitelek törlesztése  és kötvénybeváltás kiadásai</t>
  </si>
  <si>
    <t>BEVÉTELEK MINDÖSSZESEN (A+B+C+D)</t>
  </si>
  <si>
    <t>KIADÁSOK MINDÖSSZESEN (A+…E)</t>
  </si>
  <si>
    <t>Írányitó szervtől kapott támogatás: 32 315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</si>
</sst>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name val="Arial CE"/>
      <family val="2"/>
    </font>
    <font>
      <b/>
      <sz val="12"/>
      <name val="Arial CE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 CE"/>
      <family val="0"/>
    </font>
    <font>
      <sz val="8"/>
      <name val="Arial"/>
      <family val="2"/>
    </font>
    <font>
      <i/>
      <sz val="10"/>
      <name val="Arial"/>
      <family val="2"/>
    </font>
    <font>
      <b/>
      <sz val="9"/>
      <color indexed="8"/>
      <name val="Arial CE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CE"/>
      <family val="2"/>
    </font>
    <font>
      <sz val="9"/>
      <color indexed="8"/>
      <name val="Albany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5" fillId="4" borderId="0" applyNumberFormat="0" applyBorder="0" applyAlignment="0" applyProtection="0"/>
    <xf numFmtId="0" fontId="39" fillId="2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15" fillId="24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5" fillId="0" borderId="11" xfId="0" applyFont="1" applyFill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center" wrapText="1"/>
    </xf>
    <xf numFmtId="3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0" fillId="24" borderId="10" xfId="0" applyNumberFormat="1" applyFill="1" applyBorder="1" applyAlignment="1">
      <alignment/>
    </xf>
    <xf numFmtId="3" fontId="12" fillId="2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3" fontId="5" fillId="2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25" borderId="15" xfId="0" applyFont="1" applyFill="1" applyBorder="1" applyAlignment="1">
      <alignment/>
    </xf>
    <xf numFmtId="3" fontId="19" fillId="25" borderId="10" xfId="0" applyNumberFormat="1" applyFont="1" applyFill="1" applyBorder="1" applyAlignment="1">
      <alignment/>
    </xf>
    <xf numFmtId="1" fontId="19" fillId="25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3" fontId="25" fillId="0" borderId="2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3" fontId="13" fillId="0" borderId="10" xfId="0" applyNumberFormat="1" applyFont="1" applyBorder="1" applyAlignment="1">
      <alignment horizontal="right"/>
    </xf>
    <xf numFmtId="3" fontId="26" fillId="0" borderId="24" xfId="0" applyNumberFormat="1" applyFont="1" applyBorder="1" applyAlignment="1">
      <alignment/>
    </xf>
    <xf numFmtId="3" fontId="26" fillId="0" borderId="2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3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10" fillId="0" borderId="10" xfId="0" applyNumberFormat="1" applyFont="1" applyBorder="1" applyAlignment="1">
      <alignment/>
    </xf>
    <xf numFmtId="3" fontId="8" fillId="24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21" xfId="0" applyNumberForma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26" xfId="0" applyFont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0" fontId="6" fillId="24" borderId="2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23" borderId="0" xfId="0" applyFill="1" applyAlignment="1">
      <alignment/>
    </xf>
    <xf numFmtId="16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center"/>
    </xf>
    <xf numFmtId="0" fontId="9" fillId="2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2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wrapText="1"/>
    </xf>
    <xf numFmtId="16" fontId="6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left" wrapText="1"/>
    </xf>
    <xf numFmtId="0" fontId="5" fillId="23" borderId="10" xfId="0" applyFont="1" applyFill="1" applyBorder="1" applyAlignment="1">
      <alignment horizontal="left" vertical="center"/>
    </xf>
    <xf numFmtId="0" fontId="0" fillId="23" borderId="0" xfId="0" applyFill="1" applyBorder="1" applyAlignment="1">
      <alignment/>
    </xf>
    <xf numFmtId="3" fontId="0" fillId="23" borderId="0" xfId="0" applyNumberFormat="1" applyFill="1" applyAlignment="1">
      <alignment/>
    </xf>
    <xf numFmtId="0" fontId="5" fillId="23" borderId="10" xfId="0" applyFont="1" applyFill="1" applyBorder="1" applyAlignment="1">
      <alignment/>
    </xf>
    <xf numFmtId="3" fontId="0" fillId="23" borderId="0" xfId="0" applyNumberFormat="1" applyFill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29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3" fontId="23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right"/>
    </xf>
    <xf numFmtId="1" fontId="0" fillId="0" borderId="27" xfId="40" applyNumberFormat="1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0" fillId="0" borderId="27" xfId="0" applyNumberForma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23" borderId="27" xfId="0" applyNumberForma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vertical="center" wrapText="1"/>
    </xf>
    <xf numFmtId="3" fontId="5" fillId="23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9" fillId="23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3" fontId="5" fillId="23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wrapText="1"/>
    </xf>
    <xf numFmtId="3" fontId="5" fillId="23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26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23" borderId="10" xfId="0" applyNumberFormat="1" applyFont="1" applyFill="1" applyBorder="1" applyAlignment="1">
      <alignment/>
    </xf>
    <xf numFmtId="3" fontId="13" fillId="26" borderId="10" xfId="0" applyNumberFormat="1" applyFont="1" applyFill="1" applyBorder="1" applyAlignment="1">
      <alignment/>
    </xf>
    <xf numFmtId="3" fontId="18" fillId="23" borderId="10" xfId="0" applyNumberFormat="1" applyFont="1" applyFill="1" applyBorder="1" applyAlignment="1">
      <alignment/>
    </xf>
    <xf numFmtId="0" fontId="8" fillId="0" borderId="29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19" fillId="0" borderId="15" xfId="0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6" fillId="2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6" fillId="23" borderId="10" xfId="0" applyFont="1" applyFill="1" applyBorder="1" applyAlignment="1">
      <alignment vertical="center"/>
    </xf>
    <xf numFmtId="3" fontId="6" fillId="23" borderId="10" xfId="0" applyNumberFormat="1" applyFont="1" applyFill="1" applyBorder="1" applyAlignment="1">
      <alignment/>
    </xf>
    <xf numFmtId="0" fontId="13" fillId="23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24" borderId="11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16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vertical="center"/>
    </xf>
    <xf numFmtId="0" fontId="5" fillId="2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2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23" borderId="11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/>
    </xf>
    <xf numFmtId="3" fontId="5" fillId="23" borderId="10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1" fillId="0" borderId="29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4" fillId="0" borderId="29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horizontal="center" wrapText="1"/>
    </xf>
    <xf numFmtId="3" fontId="18" fillId="0" borderId="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3" fillId="0" borderId="10" xfId="0" applyNumberFormat="1" applyFont="1" applyFill="1" applyBorder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"/>
    </xf>
    <xf numFmtId="3" fontId="5" fillId="24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23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wrapText="1"/>
    </xf>
    <xf numFmtId="0" fontId="0" fillId="23" borderId="0" xfId="0" applyFont="1" applyFill="1" applyAlignment="1">
      <alignment/>
    </xf>
    <xf numFmtId="0" fontId="12" fillId="23" borderId="0" xfId="0" applyFont="1" applyFill="1" applyAlignment="1">
      <alignment/>
    </xf>
    <xf numFmtId="3" fontId="12" fillId="2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8" fillId="0" borderId="26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9" fillId="24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" fontId="9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vertical="center" wrapText="1"/>
    </xf>
    <xf numFmtId="0" fontId="9" fillId="23" borderId="11" xfId="0" applyFont="1" applyFill="1" applyBorder="1" applyAlignment="1">
      <alignment wrapText="1"/>
    </xf>
    <xf numFmtId="0" fontId="22" fillId="0" borderId="3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23" borderId="10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3" fontId="12" fillId="0" borderId="27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23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1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wrapText="1"/>
    </xf>
    <xf numFmtId="0" fontId="30" fillId="0" borderId="33" xfId="0" applyFont="1" applyBorder="1" applyAlignment="1">
      <alignment horizontal="center" wrapText="1"/>
    </xf>
    <xf numFmtId="0" fontId="29" fillId="0" borderId="33" xfId="0" applyFont="1" applyBorder="1" applyAlignment="1">
      <alignment wrapText="1"/>
    </xf>
    <xf numFmtId="0" fontId="29" fillId="0" borderId="33" xfId="0" applyFont="1" applyBorder="1" applyAlignment="1">
      <alignment horizontal="right" wrapText="1"/>
    </xf>
    <xf numFmtId="0" fontId="30" fillId="0" borderId="33" xfId="0" applyFont="1" applyBorder="1" applyAlignment="1">
      <alignment horizontal="right" wrapText="1"/>
    </xf>
    <xf numFmtId="0" fontId="30" fillId="0" borderId="33" xfId="0" applyFont="1" applyBorder="1" applyAlignment="1">
      <alignment horizontal="center" vertical="top" wrapText="1"/>
    </xf>
    <xf numFmtId="0" fontId="29" fillId="0" borderId="33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23" borderId="31" xfId="0" applyFont="1" applyFill="1" applyBorder="1" applyAlignment="1">
      <alignment horizontal="left"/>
    </xf>
    <xf numFmtId="0" fontId="5" fillId="23" borderId="28" xfId="0" applyFont="1" applyFill="1" applyBorder="1" applyAlignment="1">
      <alignment horizontal="left"/>
    </xf>
    <xf numFmtId="16" fontId="5" fillId="0" borderId="10" xfId="0" applyNumberFormat="1" applyFont="1" applyBorder="1" applyAlignment="1">
      <alignment horizontal="left"/>
    </xf>
    <xf numFmtId="16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23" borderId="11" xfId="0" applyFont="1" applyFill="1" applyBorder="1" applyAlignment="1">
      <alignment horizontal="left"/>
    </xf>
    <xf numFmtId="0" fontId="6" fillId="23" borderId="31" xfId="0" applyFont="1" applyFill="1" applyBorder="1" applyAlignment="1">
      <alignment horizontal="left"/>
    </xf>
    <xf numFmtId="0" fontId="6" fillId="23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13" fillId="0" borderId="28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9" fillId="0" borderId="32" xfId="0" applyFont="1" applyBorder="1" applyAlignment="1">
      <alignment/>
    </xf>
    <xf numFmtId="0" fontId="13" fillId="0" borderId="3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10" fillId="24" borderId="11" xfId="0" applyFont="1" applyFill="1" applyBorder="1" applyAlignment="1">
      <alignment horizontal="left"/>
    </xf>
    <xf numFmtId="0" fontId="10" fillId="24" borderId="31" xfId="0" applyFont="1" applyFill="1" applyBorder="1" applyAlignment="1">
      <alignment horizontal="left"/>
    </xf>
    <xf numFmtId="0" fontId="10" fillId="24" borderId="28" xfId="0" applyFont="1" applyFill="1" applyBorder="1" applyAlignment="1">
      <alignment horizontal="left"/>
    </xf>
    <xf numFmtId="0" fontId="10" fillId="24" borderId="11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horizontal="left" vertical="center" wrapText="1"/>
    </xf>
    <xf numFmtId="0" fontId="10" fillId="24" borderId="2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/>
    </xf>
    <xf numFmtId="0" fontId="0" fillId="24" borderId="31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4" xfId="0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24" borderId="11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 wrapText="1"/>
    </xf>
    <xf numFmtId="0" fontId="6" fillId="24" borderId="2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H39" sqref="H39"/>
    </sheetView>
  </sheetViews>
  <sheetFormatPr defaultColWidth="9.140625" defaultRowHeight="12.75"/>
  <cols>
    <col min="3" max="3" width="33.57421875" style="0" customWidth="1"/>
    <col min="4" max="4" width="13.28125" style="0" customWidth="1"/>
    <col min="5" max="5" width="6.57421875" style="0" customWidth="1"/>
    <col min="6" max="6" width="46.8515625" style="0" customWidth="1"/>
    <col min="7" max="7" width="16.00390625" style="0" customWidth="1"/>
    <col min="8" max="8" width="12.8515625" style="0" customWidth="1"/>
  </cols>
  <sheetData>
    <row r="1" spans="6:7" ht="12" customHeight="1">
      <c r="F1" s="1"/>
      <c r="G1" s="2" t="s">
        <v>324</v>
      </c>
    </row>
    <row r="2" spans="1:7" ht="12.75">
      <c r="A2" s="472" t="s">
        <v>341</v>
      </c>
      <c r="B2" s="472"/>
      <c r="C2" s="472"/>
      <c r="D2" s="472"/>
      <c r="E2" s="472"/>
      <c r="F2" s="472"/>
      <c r="G2" s="472"/>
    </row>
    <row r="3" spans="1:7" ht="12.75">
      <c r="A3" s="472">
        <v>2014</v>
      </c>
      <c r="B3" s="472"/>
      <c r="C3" s="472"/>
      <c r="D3" s="472"/>
      <c r="E3" s="472"/>
      <c r="F3" s="472"/>
      <c r="G3" s="472"/>
    </row>
    <row r="4" spans="1:7" ht="12" customHeight="1">
      <c r="A4" t="s">
        <v>35</v>
      </c>
      <c r="G4" s="2" t="s">
        <v>0</v>
      </c>
    </row>
    <row r="5" spans="1:7" ht="14.25" customHeight="1">
      <c r="A5" s="473" t="s">
        <v>91</v>
      </c>
      <c r="B5" s="473"/>
      <c r="C5" s="473"/>
      <c r="D5" s="473"/>
      <c r="E5" s="473" t="s">
        <v>92</v>
      </c>
      <c r="F5" s="473"/>
      <c r="G5" s="473"/>
    </row>
    <row r="6" spans="1:7" ht="12.75">
      <c r="A6" s="440" t="s">
        <v>1</v>
      </c>
      <c r="B6" s="440"/>
      <c r="C6" s="440"/>
      <c r="D6" s="3" t="s">
        <v>2</v>
      </c>
      <c r="E6" s="440" t="s">
        <v>1</v>
      </c>
      <c r="F6" s="440"/>
      <c r="G6" s="3" t="s">
        <v>2</v>
      </c>
    </row>
    <row r="7" spans="1:11" ht="13.5" customHeight="1">
      <c r="A7" s="460" t="s">
        <v>3</v>
      </c>
      <c r="B7" s="460"/>
      <c r="C7" s="460"/>
      <c r="D7" s="89">
        <v>14051</v>
      </c>
      <c r="E7" s="460" t="s">
        <v>4</v>
      </c>
      <c r="F7" s="460"/>
      <c r="G7" s="89">
        <v>28561</v>
      </c>
      <c r="H7" s="102"/>
      <c r="J7" s="102"/>
      <c r="K7" s="102"/>
    </row>
    <row r="8" spans="1:11" ht="15" customHeight="1">
      <c r="A8" s="470" t="s">
        <v>223</v>
      </c>
      <c r="B8" s="470"/>
      <c r="C8" s="470"/>
      <c r="D8" s="89">
        <v>10800</v>
      </c>
      <c r="E8" s="463" t="s">
        <v>6</v>
      </c>
      <c r="F8" s="463"/>
      <c r="G8" s="89">
        <v>7336</v>
      </c>
      <c r="J8" s="245"/>
      <c r="K8" s="102"/>
    </row>
    <row r="9" spans="1:11" ht="24.75" customHeight="1">
      <c r="A9" s="464" t="s">
        <v>224</v>
      </c>
      <c r="B9" s="471"/>
      <c r="C9" s="465"/>
      <c r="D9" s="89">
        <v>73428</v>
      </c>
      <c r="E9" s="460" t="s">
        <v>7</v>
      </c>
      <c r="F9" s="460"/>
      <c r="G9" s="89">
        <v>57669</v>
      </c>
      <c r="J9" s="245"/>
      <c r="K9" s="102"/>
    </row>
    <row r="10" spans="1:10" ht="15" customHeight="1">
      <c r="A10" s="461" t="s">
        <v>225</v>
      </c>
      <c r="B10" s="468"/>
      <c r="C10" s="462"/>
      <c r="D10" s="89"/>
      <c r="E10" s="460" t="s">
        <v>8</v>
      </c>
      <c r="F10" s="460"/>
      <c r="G10" s="89">
        <v>5660</v>
      </c>
      <c r="J10" s="115"/>
    </row>
    <row r="11" spans="1:12" ht="15" customHeight="1">
      <c r="A11" s="461" t="s">
        <v>220</v>
      </c>
      <c r="B11" s="468"/>
      <c r="C11" s="462"/>
      <c r="D11" s="89">
        <v>9753</v>
      </c>
      <c r="E11" s="460" t="s">
        <v>9</v>
      </c>
      <c r="F11" s="460"/>
      <c r="G11" s="89">
        <v>7608</v>
      </c>
      <c r="J11" s="245"/>
      <c r="K11" s="102"/>
      <c r="L11" s="102"/>
    </row>
    <row r="12" spans="1:12" ht="15" customHeight="1">
      <c r="A12" s="460" t="s">
        <v>226</v>
      </c>
      <c r="B12" s="460"/>
      <c r="C12" s="460"/>
      <c r="D12" s="89">
        <v>33066</v>
      </c>
      <c r="E12" s="461" t="s">
        <v>227</v>
      </c>
      <c r="F12" s="462"/>
      <c r="G12" s="89">
        <v>2000</v>
      </c>
      <c r="J12" s="245"/>
      <c r="K12" s="102"/>
      <c r="L12" s="102"/>
    </row>
    <row r="13" spans="1:12" ht="15" customHeight="1">
      <c r="A13" s="469" t="s">
        <v>222</v>
      </c>
      <c r="B13" s="469"/>
      <c r="C13" s="469"/>
      <c r="D13" s="89"/>
      <c r="E13" s="461" t="s">
        <v>228</v>
      </c>
      <c r="F13" s="462"/>
      <c r="G13" s="89"/>
      <c r="J13" s="245"/>
      <c r="K13" s="102"/>
      <c r="L13" s="102"/>
    </row>
    <row r="14" spans="1:10" ht="15" customHeight="1">
      <c r="A14" s="457" t="s">
        <v>229</v>
      </c>
      <c r="B14" s="457"/>
      <c r="C14" s="457"/>
      <c r="D14" s="99">
        <v>141098</v>
      </c>
      <c r="E14" s="458" t="s">
        <v>230</v>
      </c>
      <c r="F14" s="459"/>
      <c r="G14" s="99">
        <f>SUM(G7:G13)</f>
        <v>108834</v>
      </c>
      <c r="H14" s="102"/>
      <c r="J14" s="115"/>
    </row>
    <row r="15" spans="1:10" ht="15" customHeight="1">
      <c r="A15" s="463" t="s">
        <v>15</v>
      </c>
      <c r="B15" s="463"/>
      <c r="C15" s="463"/>
      <c r="D15" s="89"/>
      <c r="E15" s="461" t="s">
        <v>16</v>
      </c>
      <c r="F15" s="462"/>
      <c r="G15" s="89"/>
      <c r="J15" s="115"/>
    </row>
    <row r="16" spans="1:10" ht="24" customHeight="1">
      <c r="A16" s="463" t="s">
        <v>231</v>
      </c>
      <c r="B16" s="463"/>
      <c r="C16" s="463"/>
      <c r="D16" s="89">
        <v>2435</v>
      </c>
      <c r="E16" s="461" t="s">
        <v>232</v>
      </c>
      <c r="F16" s="462"/>
      <c r="G16" s="89"/>
      <c r="J16" s="115"/>
    </row>
    <row r="17" spans="1:10" ht="24.75" customHeight="1">
      <c r="A17" s="453" t="s">
        <v>233</v>
      </c>
      <c r="B17" s="453"/>
      <c r="C17" s="453"/>
      <c r="D17" s="89"/>
      <c r="E17" s="466" t="s">
        <v>234</v>
      </c>
      <c r="F17" s="467"/>
      <c r="G17" s="89">
        <v>32315</v>
      </c>
      <c r="J17" s="115"/>
    </row>
    <row r="18" spans="1:10" ht="15" customHeight="1">
      <c r="A18" s="460" t="s">
        <v>235</v>
      </c>
      <c r="B18" s="460"/>
      <c r="C18" s="460"/>
      <c r="D18" s="89"/>
      <c r="E18" s="461" t="s">
        <v>236</v>
      </c>
      <c r="F18" s="462"/>
      <c r="G18" s="89"/>
      <c r="J18" s="115"/>
    </row>
    <row r="19" spans="1:10" ht="15" customHeight="1">
      <c r="A19" s="460" t="s">
        <v>237</v>
      </c>
      <c r="B19" s="460"/>
      <c r="C19" s="460"/>
      <c r="D19" s="89"/>
      <c r="E19" s="441"/>
      <c r="F19" s="442"/>
      <c r="G19" s="89"/>
      <c r="J19" s="115"/>
    </row>
    <row r="20" spans="1:10" ht="15" customHeight="1">
      <c r="A20" s="457" t="s">
        <v>238</v>
      </c>
      <c r="B20" s="457"/>
      <c r="C20" s="457"/>
      <c r="D20" s="99">
        <f>SUM(D16:D19)</f>
        <v>2435</v>
      </c>
      <c r="E20" s="458" t="s">
        <v>239</v>
      </c>
      <c r="F20" s="459"/>
      <c r="G20" s="99">
        <f>SUM(G17:G19)</f>
        <v>32315</v>
      </c>
      <c r="J20" s="115"/>
    </row>
    <row r="21" spans="1:10" ht="15" customHeight="1">
      <c r="A21" s="473"/>
      <c r="B21" s="473"/>
      <c r="C21" s="473"/>
      <c r="D21" s="4"/>
      <c r="E21" s="444"/>
      <c r="F21" s="445"/>
      <c r="G21" s="89"/>
      <c r="J21" s="115"/>
    </row>
    <row r="22" spans="1:11" ht="15" customHeight="1">
      <c r="A22" s="457" t="s">
        <v>240</v>
      </c>
      <c r="B22" s="457"/>
      <c r="C22" s="457"/>
      <c r="D22" s="99">
        <v>143533</v>
      </c>
      <c r="E22" s="458" t="s">
        <v>241</v>
      </c>
      <c r="F22" s="459"/>
      <c r="G22" s="99">
        <v>141149</v>
      </c>
      <c r="H22" s="102"/>
      <c r="J22" s="245"/>
      <c r="K22" s="102"/>
    </row>
    <row r="23" spans="1:10" ht="15" customHeight="1">
      <c r="A23" s="460"/>
      <c r="B23" s="460"/>
      <c r="C23" s="460"/>
      <c r="D23" s="4"/>
      <c r="E23" s="461"/>
      <c r="F23" s="462"/>
      <c r="G23" s="89"/>
      <c r="J23" s="245"/>
    </row>
    <row r="24" spans="1:13" ht="15" customHeight="1">
      <c r="A24" s="460" t="s">
        <v>10</v>
      </c>
      <c r="B24" s="460"/>
      <c r="C24" s="460"/>
      <c r="D24" s="89"/>
      <c r="E24" s="461" t="s">
        <v>11</v>
      </c>
      <c r="F24" s="462"/>
      <c r="G24" s="89"/>
      <c r="J24" s="245"/>
      <c r="K24" s="102"/>
      <c r="M24" s="102"/>
    </row>
    <row r="25" spans="1:11" ht="15" customHeight="1">
      <c r="A25" s="470" t="s">
        <v>161</v>
      </c>
      <c r="B25" s="470"/>
      <c r="C25" s="470"/>
      <c r="D25" s="89"/>
      <c r="E25" s="461" t="s">
        <v>12</v>
      </c>
      <c r="F25" s="462"/>
      <c r="G25" s="89">
        <v>78218</v>
      </c>
      <c r="J25" s="115"/>
      <c r="K25" s="102"/>
    </row>
    <row r="26" spans="1:10" ht="15" customHeight="1">
      <c r="A26" s="460" t="s">
        <v>242</v>
      </c>
      <c r="B26" s="460"/>
      <c r="C26" s="460"/>
      <c r="D26" s="89">
        <v>72639</v>
      </c>
      <c r="E26" s="461" t="s">
        <v>13</v>
      </c>
      <c r="F26" s="462"/>
      <c r="G26" s="89">
        <v>805</v>
      </c>
      <c r="J26" s="115"/>
    </row>
    <row r="27" spans="1:12" ht="15" customHeight="1">
      <c r="A27" s="460" t="s">
        <v>14</v>
      </c>
      <c r="B27" s="460"/>
      <c r="C27" s="460"/>
      <c r="D27" s="89"/>
      <c r="E27" s="461" t="s">
        <v>227</v>
      </c>
      <c r="F27" s="462"/>
      <c r="G27" s="89"/>
      <c r="J27" s="102"/>
      <c r="K27" s="102"/>
      <c r="L27" s="102"/>
    </row>
    <row r="28" spans="1:7" ht="15" customHeight="1">
      <c r="A28" s="460"/>
      <c r="B28" s="460"/>
      <c r="C28" s="460"/>
      <c r="D28" s="4"/>
      <c r="E28" s="461" t="s">
        <v>243</v>
      </c>
      <c r="F28" s="462"/>
      <c r="G28" s="89"/>
    </row>
    <row r="29" spans="1:9" ht="15" customHeight="1">
      <c r="A29" s="457" t="s">
        <v>244</v>
      </c>
      <c r="B29" s="457"/>
      <c r="C29" s="457"/>
      <c r="D29" s="99">
        <v>72639</v>
      </c>
      <c r="E29" s="458" t="s">
        <v>245</v>
      </c>
      <c r="F29" s="459"/>
      <c r="G29" s="99">
        <f>SUM(G25:G28)</f>
        <v>79023</v>
      </c>
      <c r="I29" s="102">
        <f>+G14+G29</f>
        <v>187857</v>
      </c>
    </row>
    <row r="30" spans="1:7" ht="13.5" customHeight="1">
      <c r="A30" s="463" t="s">
        <v>15</v>
      </c>
      <c r="B30" s="463"/>
      <c r="C30" s="463"/>
      <c r="D30" s="89"/>
      <c r="E30" s="461" t="s">
        <v>16</v>
      </c>
      <c r="F30" s="462"/>
      <c r="G30" s="89"/>
    </row>
    <row r="31" spans="1:7" ht="12.75">
      <c r="A31" s="463" t="s">
        <v>231</v>
      </c>
      <c r="B31" s="463"/>
      <c r="C31" s="463"/>
      <c r="D31" s="89"/>
      <c r="E31" s="464" t="s">
        <v>246</v>
      </c>
      <c r="F31" s="465"/>
      <c r="G31" s="89"/>
    </row>
    <row r="32" spans="1:7" ht="12.75">
      <c r="A32" s="453" t="s">
        <v>233</v>
      </c>
      <c r="B32" s="453"/>
      <c r="C32" s="453"/>
      <c r="D32" s="89"/>
      <c r="E32" s="466" t="s">
        <v>234</v>
      </c>
      <c r="F32" s="467"/>
      <c r="G32" s="89"/>
    </row>
    <row r="33" spans="1:7" ht="12.75">
      <c r="A33" s="460" t="s">
        <v>235</v>
      </c>
      <c r="B33" s="460"/>
      <c r="C33" s="460"/>
      <c r="D33" s="89"/>
      <c r="E33" s="461" t="s">
        <v>247</v>
      </c>
      <c r="F33" s="462"/>
      <c r="G33" s="89"/>
    </row>
    <row r="34" spans="1:12" ht="15" customHeight="1">
      <c r="A34" s="460" t="s">
        <v>248</v>
      </c>
      <c r="B34" s="460"/>
      <c r="C34" s="460"/>
      <c r="D34" s="89">
        <v>4000</v>
      </c>
      <c r="E34" s="461" t="s">
        <v>249</v>
      </c>
      <c r="F34" s="462"/>
      <c r="G34" s="89"/>
      <c r="H34" s="102"/>
      <c r="J34" s="102"/>
      <c r="K34" s="102"/>
      <c r="L34" s="102"/>
    </row>
    <row r="35" spans="1:7" ht="15" customHeight="1">
      <c r="A35" s="457" t="s">
        <v>250</v>
      </c>
      <c r="B35" s="457"/>
      <c r="C35" s="457"/>
      <c r="D35" s="99">
        <v>4000</v>
      </c>
      <c r="E35" s="458" t="s">
        <v>251</v>
      </c>
      <c r="F35" s="459"/>
      <c r="G35" s="99"/>
    </row>
    <row r="36" spans="1:7" ht="15" customHeight="1">
      <c r="A36" s="456"/>
      <c r="B36" s="456"/>
      <c r="C36" s="456"/>
      <c r="D36" s="4"/>
      <c r="E36" s="192"/>
      <c r="F36" s="193"/>
      <c r="G36" s="89"/>
    </row>
    <row r="37" spans="1:8" ht="25.5" customHeight="1">
      <c r="A37" s="457" t="s">
        <v>252</v>
      </c>
      <c r="B37" s="457"/>
      <c r="C37" s="457"/>
      <c r="D37" s="99">
        <v>76639</v>
      </c>
      <c r="E37" s="458" t="s">
        <v>253</v>
      </c>
      <c r="F37" s="459"/>
      <c r="G37" s="99">
        <v>79023</v>
      </c>
      <c r="H37" s="102"/>
    </row>
    <row r="38" spans="1:7" ht="12.75" customHeight="1">
      <c r="A38" s="453"/>
      <c r="B38" s="453"/>
      <c r="C38" s="453"/>
      <c r="D38" s="89"/>
      <c r="E38" s="454"/>
      <c r="F38" s="455"/>
      <c r="G38" s="89"/>
    </row>
    <row r="39" spans="1:8" ht="20.25" customHeight="1">
      <c r="A39" s="443" t="s">
        <v>254</v>
      </c>
      <c r="B39" s="443"/>
      <c r="C39" s="443"/>
      <c r="D39" s="99">
        <v>220172</v>
      </c>
      <c r="E39" s="443" t="s">
        <v>255</v>
      </c>
      <c r="F39" s="443"/>
      <c r="G39" s="99">
        <v>220172</v>
      </c>
      <c r="H39" s="102"/>
    </row>
    <row r="40" ht="15" customHeight="1"/>
    <row r="44" ht="12.75">
      <c r="D44" s="102"/>
    </row>
  </sheetData>
  <sheetProtection/>
  <mergeCells count="71">
    <mergeCell ref="E25:F25"/>
    <mergeCell ref="A26:C26"/>
    <mergeCell ref="E26:F26"/>
    <mergeCell ref="A27:C27"/>
    <mergeCell ref="A18:C18"/>
    <mergeCell ref="A19:C19"/>
    <mergeCell ref="A20:C20"/>
    <mergeCell ref="A21:C21"/>
    <mergeCell ref="E19:F19"/>
    <mergeCell ref="E20:F20"/>
    <mergeCell ref="A39:C39"/>
    <mergeCell ref="E39:F39"/>
    <mergeCell ref="E21:F21"/>
    <mergeCell ref="A23:C23"/>
    <mergeCell ref="E23:F23"/>
    <mergeCell ref="A24:C24"/>
    <mergeCell ref="E24:F24"/>
    <mergeCell ref="A25:C25"/>
    <mergeCell ref="A9:C9"/>
    <mergeCell ref="E9:F9"/>
    <mergeCell ref="A2:G2"/>
    <mergeCell ref="A3:G3"/>
    <mergeCell ref="A5:D5"/>
    <mergeCell ref="E5:G5"/>
    <mergeCell ref="A6:C6"/>
    <mergeCell ref="E6:F6"/>
    <mergeCell ref="A7:C7"/>
    <mergeCell ref="E7:F7"/>
    <mergeCell ref="A8:C8"/>
    <mergeCell ref="E8:F8"/>
    <mergeCell ref="A12:C12"/>
    <mergeCell ref="A13:C13"/>
    <mergeCell ref="E12:F12"/>
    <mergeCell ref="E14:F14"/>
    <mergeCell ref="E13:F13"/>
    <mergeCell ref="A22:C22"/>
    <mergeCell ref="E22:F22"/>
    <mergeCell ref="A14:C14"/>
    <mergeCell ref="A15:C15"/>
    <mergeCell ref="A16:C16"/>
    <mergeCell ref="A17:C17"/>
    <mergeCell ref="E15:F15"/>
    <mergeCell ref="E16:F16"/>
    <mergeCell ref="E17:F17"/>
    <mergeCell ref="E18:F18"/>
    <mergeCell ref="A10:C10"/>
    <mergeCell ref="E10:F10"/>
    <mergeCell ref="A11:C11"/>
    <mergeCell ref="E11:F11"/>
    <mergeCell ref="A28:C28"/>
    <mergeCell ref="E27:F27"/>
    <mergeCell ref="E28:F28"/>
    <mergeCell ref="A29:C29"/>
    <mergeCell ref="E29:F29"/>
    <mergeCell ref="A35:C35"/>
    <mergeCell ref="E35:F35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8:C38"/>
    <mergeCell ref="E38:F38"/>
    <mergeCell ref="A36:C36"/>
    <mergeCell ref="A37:C37"/>
    <mergeCell ref="E37:F37"/>
  </mergeCells>
  <printOptions/>
  <pageMargins left="0.75" right="0.75" top="0.37" bottom="0.31" header="0.25" footer="0.2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1">
      <selection activeCell="B22" sqref="B22"/>
    </sheetView>
  </sheetViews>
  <sheetFormatPr defaultColWidth="9.140625" defaultRowHeight="12.75"/>
  <cols>
    <col min="1" max="1" width="45.57421875" style="0" customWidth="1"/>
    <col min="2" max="4" width="13.7109375" style="0" customWidth="1"/>
    <col min="5" max="5" width="13.57421875" style="158" customWidth="1"/>
  </cols>
  <sheetData>
    <row r="1" spans="1:8" ht="12.75">
      <c r="A1" s="505" t="s">
        <v>358</v>
      </c>
      <c r="B1" s="505"/>
      <c r="C1" s="505"/>
      <c r="D1" s="505"/>
      <c r="E1" s="505"/>
      <c r="F1" s="252"/>
      <c r="G1" s="252"/>
      <c r="H1" s="252"/>
    </row>
    <row r="2" ht="12.75">
      <c r="H2" s="8"/>
    </row>
    <row r="3" spans="1:8" ht="12.75">
      <c r="A3" s="58" t="s">
        <v>413</v>
      </c>
      <c r="B3" s="58"/>
      <c r="C3" s="58"/>
      <c r="D3" s="58"/>
      <c r="E3" s="296"/>
      <c r="F3" s="58"/>
      <c r="G3" s="58"/>
      <c r="H3" s="9"/>
    </row>
    <row r="5" ht="12.75">
      <c r="E5" s="155" t="s">
        <v>17</v>
      </c>
    </row>
    <row r="6" spans="1:5" ht="12.75">
      <c r="A6" s="504" t="s">
        <v>49</v>
      </c>
      <c r="B6" s="504" t="s">
        <v>19</v>
      </c>
      <c r="C6" s="515" t="s">
        <v>403</v>
      </c>
      <c r="D6" s="517"/>
      <c r="E6" s="440" t="s">
        <v>20</v>
      </c>
    </row>
    <row r="7" spans="1:5" ht="28.5" customHeight="1">
      <c r="A7" s="504"/>
      <c r="B7" s="504"/>
      <c r="C7" s="516"/>
      <c r="D7" s="517"/>
      <c r="E7" s="440"/>
    </row>
    <row r="8" spans="1:5" ht="12.75">
      <c r="A8" s="196" t="s">
        <v>4</v>
      </c>
      <c r="B8" s="93"/>
      <c r="C8" s="93"/>
      <c r="D8" s="93"/>
      <c r="E8" s="293">
        <f>SUM(B8:D8)</f>
        <v>0</v>
      </c>
    </row>
    <row r="9" spans="1:5" ht="12.75">
      <c r="A9" s="168" t="s">
        <v>51</v>
      </c>
      <c r="B9" s="93"/>
      <c r="C9" s="93"/>
      <c r="D9" s="93"/>
      <c r="E9" s="293">
        <f aca="true" t="shared" si="0" ref="E9:E47">SUM(B9:D9)</f>
        <v>0</v>
      </c>
    </row>
    <row r="10" spans="1:5" ht="12.75">
      <c r="A10" s="196" t="s">
        <v>52</v>
      </c>
      <c r="B10" s="93">
        <v>10340</v>
      </c>
      <c r="C10" s="93"/>
      <c r="D10" s="93"/>
      <c r="E10" s="293">
        <f t="shared" si="0"/>
        <v>10340</v>
      </c>
    </row>
    <row r="11" spans="1:5" ht="12.75">
      <c r="A11" s="219" t="s">
        <v>53</v>
      </c>
      <c r="B11" s="93"/>
      <c r="C11" s="93"/>
      <c r="D11" s="93"/>
      <c r="E11" s="293">
        <f t="shared" si="0"/>
        <v>0</v>
      </c>
    </row>
    <row r="12" spans="1:5" ht="12.75">
      <c r="A12" s="196" t="s">
        <v>54</v>
      </c>
      <c r="B12" s="93">
        <v>10340</v>
      </c>
      <c r="C12" s="93"/>
      <c r="D12" s="93"/>
      <c r="E12" s="293">
        <f t="shared" si="0"/>
        <v>10340</v>
      </c>
    </row>
    <row r="13" spans="1:5" ht="12.75">
      <c r="A13" s="5" t="s">
        <v>285</v>
      </c>
      <c r="B13" s="93"/>
      <c r="C13" s="93"/>
      <c r="D13" s="93"/>
      <c r="E13" s="293">
        <f t="shared" si="0"/>
        <v>0</v>
      </c>
    </row>
    <row r="14" spans="1:5" ht="12.75">
      <c r="A14" s="197" t="s">
        <v>286</v>
      </c>
      <c r="B14" s="93">
        <v>2150</v>
      </c>
      <c r="C14" s="93"/>
      <c r="D14" s="93"/>
      <c r="E14" s="293">
        <f t="shared" si="0"/>
        <v>2150</v>
      </c>
    </row>
    <row r="15" spans="1:5" ht="24">
      <c r="A15" s="214" t="s">
        <v>55</v>
      </c>
      <c r="B15" s="93"/>
      <c r="C15" s="93"/>
      <c r="D15" s="93"/>
      <c r="E15" s="293">
        <f t="shared" si="0"/>
        <v>0</v>
      </c>
    </row>
    <row r="16" spans="1:5" ht="12.75">
      <c r="A16" s="213" t="s">
        <v>56</v>
      </c>
      <c r="B16" s="93"/>
      <c r="C16" s="93"/>
      <c r="D16" s="93"/>
      <c r="E16" s="293">
        <f t="shared" si="0"/>
        <v>0</v>
      </c>
    </row>
    <row r="17" spans="1:5" ht="12.75">
      <c r="A17" s="213" t="s">
        <v>57</v>
      </c>
      <c r="B17" s="93"/>
      <c r="C17" s="93"/>
      <c r="D17" s="93"/>
      <c r="E17" s="293">
        <f t="shared" si="0"/>
        <v>0</v>
      </c>
    </row>
    <row r="18" spans="1:5" ht="12.75">
      <c r="A18" s="219" t="s">
        <v>288</v>
      </c>
      <c r="B18" s="93"/>
      <c r="C18" s="93"/>
      <c r="D18" s="93"/>
      <c r="E18" s="293">
        <f t="shared" si="0"/>
        <v>0</v>
      </c>
    </row>
    <row r="19" spans="1:5" ht="12.75">
      <c r="A19" s="219" t="s">
        <v>289</v>
      </c>
      <c r="B19" s="93"/>
      <c r="C19" s="93"/>
      <c r="D19" s="93"/>
      <c r="E19" s="293">
        <f t="shared" si="0"/>
        <v>0</v>
      </c>
    </row>
    <row r="20" spans="1:5" ht="12.75">
      <c r="A20" s="220" t="s">
        <v>50</v>
      </c>
      <c r="B20" s="93">
        <v>12490</v>
      </c>
      <c r="C20" s="93"/>
      <c r="D20" s="93"/>
      <c r="E20" s="293">
        <f t="shared" si="0"/>
        <v>12490</v>
      </c>
    </row>
    <row r="21" spans="1:5" ht="12.75">
      <c r="A21" s="101" t="s">
        <v>16</v>
      </c>
      <c r="B21" s="93"/>
      <c r="C21" s="93"/>
      <c r="D21" s="93"/>
      <c r="E21" s="293">
        <f t="shared" si="0"/>
        <v>0</v>
      </c>
    </row>
    <row r="22" spans="1:5" ht="12.75">
      <c r="A22" s="101" t="s">
        <v>232</v>
      </c>
      <c r="B22" s="93"/>
      <c r="C22" s="93"/>
      <c r="D22" s="93"/>
      <c r="E22" s="293">
        <f t="shared" si="0"/>
        <v>0</v>
      </c>
    </row>
    <row r="23" spans="1:5" s="198" customFormat="1" ht="12.75">
      <c r="A23" s="300" t="s">
        <v>234</v>
      </c>
      <c r="B23" s="93"/>
      <c r="C23" s="271"/>
      <c r="D23" s="271"/>
      <c r="E23" s="279">
        <f t="shared" si="0"/>
        <v>0</v>
      </c>
    </row>
    <row r="24" spans="1:5" ht="12.75">
      <c r="A24" s="101" t="s">
        <v>236</v>
      </c>
      <c r="B24" s="93"/>
      <c r="C24" s="93"/>
      <c r="D24" s="93"/>
      <c r="E24" s="293">
        <f t="shared" si="0"/>
        <v>0</v>
      </c>
    </row>
    <row r="25" spans="1:5" ht="12.75">
      <c r="A25" s="223" t="s">
        <v>239</v>
      </c>
      <c r="B25" s="93"/>
      <c r="C25" s="93"/>
      <c r="D25" s="93"/>
      <c r="E25" s="293">
        <f t="shared" si="0"/>
        <v>0</v>
      </c>
    </row>
    <row r="26" spans="1:5" ht="12.75">
      <c r="A26" s="223" t="s">
        <v>241</v>
      </c>
      <c r="B26" s="93">
        <f>+B20+B23</f>
        <v>12490</v>
      </c>
      <c r="C26" s="93"/>
      <c r="D26" s="93"/>
      <c r="E26" s="293">
        <f t="shared" si="0"/>
        <v>12490</v>
      </c>
    </row>
    <row r="27" spans="1:5" ht="12.75">
      <c r="A27" s="196"/>
      <c r="B27" s="93"/>
      <c r="C27" s="93"/>
      <c r="D27" s="93"/>
      <c r="E27" s="293">
        <f t="shared" si="0"/>
        <v>0</v>
      </c>
    </row>
    <row r="28" spans="1:5" ht="12.75">
      <c r="A28" s="196" t="s">
        <v>58</v>
      </c>
      <c r="B28" s="93"/>
      <c r="C28" s="93"/>
      <c r="D28" s="93"/>
      <c r="E28" s="293">
        <f t="shared" si="0"/>
        <v>0</v>
      </c>
    </row>
    <row r="29" spans="1:5" ht="12.75">
      <c r="A29" s="196" t="s">
        <v>59</v>
      </c>
      <c r="B29" s="93"/>
      <c r="C29" s="93"/>
      <c r="D29" s="93"/>
      <c r="E29" s="293">
        <f t="shared" si="0"/>
        <v>0</v>
      </c>
    </row>
    <row r="30" spans="1:5" ht="12.75">
      <c r="A30" s="196" t="s">
        <v>60</v>
      </c>
      <c r="B30" s="93"/>
      <c r="C30" s="93"/>
      <c r="D30" s="93"/>
      <c r="E30" s="293">
        <f t="shared" si="0"/>
        <v>0</v>
      </c>
    </row>
    <row r="31" spans="1:5" ht="12.75">
      <c r="A31" s="5" t="s">
        <v>285</v>
      </c>
      <c r="B31" s="93"/>
      <c r="C31" s="93"/>
      <c r="D31" s="93"/>
      <c r="E31" s="293">
        <f t="shared" si="0"/>
        <v>0</v>
      </c>
    </row>
    <row r="32" spans="1:5" ht="12.75">
      <c r="A32" s="197" t="s">
        <v>286</v>
      </c>
      <c r="B32" s="93"/>
      <c r="C32" s="93"/>
      <c r="D32" s="93"/>
      <c r="E32" s="293">
        <f t="shared" si="0"/>
        <v>0</v>
      </c>
    </row>
    <row r="33" spans="1:5" ht="12.75">
      <c r="A33" s="194" t="s">
        <v>61</v>
      </c>
      <c r="B33" s="93"/>
      <c r="C33" s="93"/>
      <c r="D33" s="93"/>
      <c r="E33" s="293">
        <f t="shared" si="0"/>
        <v>0</v>
      </c>
    </row>
    <row r="34" spans="1:5" ht="12.75">
      <c r="A34" s="197" t="s">
        <v>62</v>
      </c>
      <c r="B34" s="93"/>
      <c r="C34" s="93"/>
      <c r="D34" s="93"/>
      <c r="E34" s="293">
        <f t="shared" si="0"/>
        <v>0</v>
      </c>
    </row>
    <row r="35" spans="1:5" ht="12.75">
      <c r="A35" s="213" t="s">
        <v>287</v>
      </c>
      <c r="B35" s="93"/>
      <c r="C35" s="93"/>
      <c r="D35" s="93"/>
      <c r="E35" s="293">
        <f t="shared" si="0"/>
        <v>0</v>
      </c>
    </row>
    <row r="36" spans="1:5" ht="12.75">
      <c r="A36" s="219" t="s">
        <v>288</v>
      </c>
      <c r="B36" s="93"/>
      <c r="C36" s="93"/>
      <c r="D36" s="93"/>
      <c r="E36" s="293">
        <f t="shared" si="0"/>
        <v>0</v>
      </c>
    </row>
    <row r="37" spans="1:5" ht="12.75">
      <c r="A37" s="219" t="s">
        <v>289</v>
      </c>
      <c r="B37" s="93"/>
      <c r="C37" s="93"/>
      <c r="D37" s="93"/>
      <c r="E37" s="293">
        <f t="shared" si="0"/>
        <v>0</v>
      </c>
    </row>
    <row r="38" spans="1:5" ht="12.75">
      <c r="A38" s="223" t="s">
        <v>245</v>
      </c>
      <c r="B38" s="93"/>
      <c r="C38" s="93"/>
      <c r="D38" s="93"/>
      <c r="E38" s="293">
        <f t="shared" si="0"/>
        <v>0</v>
      </c>
    </row>
    <row r="39" spans="1:5" ht="12.75">
      <c r="A39" s="101" t="s">
        <v>16</v>
      </c>
      <c r="B39" s="93"/>
      <c r="C39" s="93"/>
      <c r="D39" s="93"/>
      <c r="E39" s="293">
        <f t="shared" si="0"/>
        <v>0</v>
      </c>
    </row>
    <row r="40" spans="1:5" ht="12.75">
      <c r="A40" s="133" t="s">
        <v>246</v>
      </c>
      <c r="B40" s="93"/>
      <c r="C40" s="93"/>
      <c r="D40" s="93"/>
      <c r="E40" s="293">
        <f t="shared" si="0"/>
        <v>0</v>
      </c>
    </row>
    <row r="41" spans="1:5" ht="12.75">
      <c r="A41" s="212" t="s">
        <v>234</v>
      </c>
      <c r="B41" s="93"/>
      <c r="C41" s="93"/>
      <c r="D41" s="93"/>
      <c r="E41" s="293">
        <f t="shared" si="0"/>
        <v>0</v>
      </c>
    </row>
    <row r="42" spans="1:5" ht="12.75">
      <c r="A42" s="101" t="s">
        <v>247</v>
      </c>
      <c r="B42" s="93"/>
      <c r="C42" s="93"/>
      <c r="D42" s="93"/>
      <c r="E42" s="293">
        <f t="shared" si="0"/>
        <v>0</v>
      </c>
    </row>
    <row r="43" spans="1:5" ht="12.75">
      <c r="A43" s="101" t="s">
        <v>249</v>
      </c>
      <c r="B43" s="93"/>
      <c r="C43" s="93"/>
      <c r="D43" s="93"/>
      <c r="E43" s="293">
        <f t="shared" si="0"/>
        <v>0</v>
      </c>
    </row>
    <row r="44" spans="1:5" ht="12.75">
      <c r="A44" s="223" t="s">
        <v>251</v>
      </c>
      <c r="B44" s="93"/>
      <c r="C44" s="93"/>
      <c r="D44" s="93"/>
      <c r="E44" s="293">
        <f t="shared" si="0"/>
        <v>0</v>
      </c>
    </row>
    <row r="45" spans="1:5" ht="12.75">
      <c r="A45" s="223" t="s">
        <v>253</v>
      </c>
      <c r="B45" s="93"/>
      <c r="C45" s="93"/>
      <c r="D45" s="93"/>
      <c r="E45" s="293">
        <f t="shared" si="0"/>
        <v>0</v>
      </c>
    </row>
    <row r="46" spans="1:5" ht="12.75">
      <c r="A46" s="101"/>
      <c r="B46" s="93"/>
      <c r="C46" s="93"/>
      <c r="D46" s="93"/>
      <c r="E46" s="293">
        <f t="shared" si="0"/>
        <v>0</v>
      </c>
    </row>
    <row r="47" spans="1:5" ht="12.75">
      <c r="A47" s="223" t="s">
        <v>255</v>
      </c>
      <c r="B47" s="93">
        <f>+B26+B45</f>
        <v>12490</v>
      </c>
      <c r="C47" s="93"/>
      <c r="D47" s="93"/>
      <c r="E47" s="293">
        <f t="shared" si="0"/>
        <v>12490</v>
      </c>
    </row>
  </sheetData>
  <sheetProtection/>
  <mergeCells count="6">
    <mergeCell ref="A1:E1"/>
    <mergeCell ref="B6:B7"/>
    <mergeCell ref="C6:C7"/>
    <mergeCell ref="D6:D7"/>
    <mergeCell ref="E6:E7"/>
    <mergeCell ref="A6:A7"/>
  </mergeCells>
  <printOptions/>
  <pageMargins left="0.25" right="0.24" top="0.29" bottom="0.75" header="0.17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E16" sqref="E16"/>
    </sheetView>
  </sheetViews>
  <sheetFormatPr defaultColWidth="9.140625" defaultRowHeight="12.75"/>
  <cols>
    <col min="1" max="1" width="61.00390625" style="0" customWidth="1"/>
    <col min="2" max="2" width="21.28125" style="0" customWidth="1"/>
  </cols>
  <sheetData>
    <row r="1" spans="1:2" ht="12.75">
      <c r="A1" s="37"/>
      <c r="B1" s="10" t="s">
        <v>359</v>
      </c>
    </row>
    <row r="2" spans="1:2" ht="12.75">
      <c r="A2" s="37"/>
      <c r="B2" s="37"/>
    </row>
    <row r="3" spans="1:2" ht="12.75">
      <c r="A3" s="519" t="s">
        <v>292</v>
      </c>
      <c r="B3" s="519"/>
    </row>
    <row r="4" spans="1:2" ht="12.75">
      <c r="A4" s="43"/>
      <c r="B4" s="47"/>
    </row>
    <row r="5" spans="1:2" ht="12.75">
      <c r="A5" s="498" t="s">
        <v>65</v>
      </c>
      <c r="B5" s="498"/>
    </row>
    <row r="6" spans="1:2" ht="18.75" customHeight="1">
      <c r="A6" s="163" t="s">
        <v>66</v>
      </c>
      <c r="B6" s="3" t="s">
        <v>67</v>
      </c>
    </row>
    <row r="7" spans="1:2" ht="18.75" customHeight="1">
      <c r="A7" s="163" t="s">
        <v>316</v>
      </c>
      <c r="B7" s="177"/>
    </row>
    <row r="8" spans="1:2" ht="18.75" customHeight="1">
      <c r="A8" s="262" t="s">
        <v>360</v>
      </c>
      <c r="B8" s="175">
        <v>568</v>
      </c>
    </row>
    <row r="9" spans="1:2" ht="18.75" customHeight="1">
      <c r="A9" s="262" t="s">
        <v>361</v>
      </c>
      <c r="B9" s="175">
        <v>237</v>
      </c>
    </row>
    <row r="10" spans="1:2" ht="18.75" customHeight="1">
      <c r="A10" s="147"/>
      <c r="B10" s="175"/>
    </row>
    <row r="11" spans="1:5" ht="18.75" customHeight="1">
      <c r="A11" s="174"/>
      <c r="B11" s="319"/>
      <c r="D11" s="161"/>
      <c r="E11" s="162"/>
    </row>
    <row r="12" spans="1:5" ht="18.75" customHeight="1">
      <c r="A12" s="176"/>
      <c r="B12" s="178"/>
      <c r="D12" s="161"/>
      <c r="E12" s="162"/>
    </row>
    <row r="13" spans="1:5" ht="18.75" customHeight="1">
      <c r="A13" s="323"/>
      <c r="B13" s="319"/>
      <c r="D13" s="161"/>
      <c r="E13" s="162"/>
    </row>
    <row r="14" spans="1:5" ht="18.75" customHeight="1">
      <c r="A14" s="323"/>
      <c r="B14" s="319"/>
      <c r="D14" s="161"/>
      <c r="E14" s="162"/>
    </row>
    <row r="15" spans="1:3" ht="18.75" customHeight="1">
      <c r="A15" s="164" t="s">
        <v>68</v>
      </c>
      <c r="B15" s="165">
        <v>805</v>
      </c>
      <c r="C15" s="48"/>
    </row>
    <row r="16" spans="1:2" ht="12.75">
      <c r="A16" s="37"/>
      <c r="B16" s="37"/>
    </row>
    <row r="17" spans="1:2" ht="12.75" customHeight="1">
      <c r="A17" s="518" t="s">
        <v>336</v>
      </c>
      <c r="B17" s="518"/>
    </row>
    <row r="18" spans="1:2" ht="12.75">
      <c r="A18" s="37"/>
      <c r="B18" s="37"/>
    </row>
    <row r="19" spans="1:2" ht="12.75">
      <c r="A19" s="519" t="s">
        <v>293</v>
      </c>
      <c r="B19" s="519"/>
    </row>
    <row r="20" spans="1:2" ht="12.75">
      <c r="A20" s="44"/>
      <c r="B20" s="49"/>
    </row>
    <row r="21" spans="1:2" ht="12.75">
      <c r="A21" s="499" t="s">
        <v>65</v>
      </c>
      <c r="B21" s="499"/>
    </row>
    <row r="22" spans="1:2" ht="12.75">
      <c r="A22" s="353" t="s">
        <v>69</v>
      </c>
      <c r="B22" s="354" t="s">
        <v>67</v>
      </c>
    </row>
    <row r="23" spans="1:2" ht="12.75">
      <c r="A23" s="89" t="s">
        <v>362</v>
      </c>
      <c r="B23" s="89">
        <v>18554</v>
      </c>
    </row>
    <row r="24" spans="1:2" ht="12.75">
      <c r="A24" s="89" t="s">
        <v>402</v>
      </c>
      <c r="B24" s="89">
        <v>59664</v>
      </c>
    </row>
    <row r="25" spans="1:2" ht="12.75">
      <c r="A25" s="355" t="s">
        <v>70</v>
      </c>
      <c r="B25" s="100">
        <f>SUM(B23:B24)</f>
        <v>78218</v>
      </c>
    </row>
    <row r="26" spans="1:2" ht="12.75">
      <c r="A26" s="37"/>
      <c r="B26" s="37"/>
    </row>
  </sheetData>
  <sheetProtection/>
  <mergeCells count="5">
    <mergeCell ref="A21:B21"/>
    <mergeCell ref="A3:B3"/>
    <mergeCell ref="A5:B5"/>
    <mergeCell ref="A17:B17"/>
    <mergeCell ref="A19:B19"/>
  </mergeCells>
  <printOptions/>
  <pageMargins left="0.75" right="0.75" top="0.42" bottom="0.32" header="0.22" footer="0.18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3">
      <selection activeCell="C12" sqref="C12"/>
    </sheetView>
  </sheetViews>
  <sheetFormatPr defaultColWidth="9.140625" defaultRowHeight="12.75"/>
  <cols>
    <col min="1" max="1" width="60.140625" style="0" customWidth="1"/>
    <col min="2" max="2" width="19.57421875" style="0" customWidth="1"/>
  </cols>
  <sheetData>
    <row r="1" spans="1:2" ht="12.75">
      <c r="A1" s="154"/>
      <c r="B1" s="155" t="s">
        <v>364</v>
      </c>
    </row>
    <row r="2" spans="1:2" ht="12.75">
      <c r="A2" s="154"/>
      <c r="B2" s="154"/>
    </row>
    <row r="3" spans="1:2" ht="12.75">
      <c r="A3" s="413" t="s">
        <v>76</v>
      </c>
      <c r="B3" s="413"/>
    </row>
    <row r="4" spans="1:2" ht="51" customHeight="1">
      <c r="A4" s="520" t="s">
        <v>193</v>
      </c>
      <c r="B4" s="520"/>
    </row>
    <row r="5" spans="1:2" ht="12" customHeight="1">
      <c r="A5" s="166"/>
      <c r="B5" s="166"/>
    </row>
    <row r="6" spans="1:2" ht="12.75">
      <c r="A6" s="154"/>
      <c r="B6" s="155" t="s">
        <v>77</v>
      </c>
    </row>
    <row r="7" spans="1:2" ht="12.75">
      <c r="A7" s="149" t="s">
        <v>78</v>
      </c>
      <c r="B7" s="149" t="s">
        <v>79</v>
      </c>
    </row>
    <row r="8" spans="1:2" ht="26.25" customHeight="1">
      <c r="A8" s="133" t="s">
        <v>80</v>
      </c>
      <c r="B8" s="4">
        <v>0</v>
      </c>
    </row>
    <row r="9" spans="1:2" ht="12.75">
      <c r="A9" s="4" t="s">
        <v>425</v>
      </c>
      <c r="B9" s="4">
        <v>4000</v>
      </c>
    </row>
    <row r="10" spans="1:2" ht="12.75">
      <c r="A10" s="4" t="s">
        <v>81</v>
      </c>
      <c r="B10" s="4"/>
    </row>
    <row r="11" spans="1:2" ht="12.75">
      <c r="A11" s="4" t="s">
        <v>82</v>
      </c>
      <c r="B11" s="4"/>
    </row>
    <row r="12" spans="1:2" ht="12.75">
      <c r="A12" s="4"/>
      <c r="B12" s="4"/>
    </row>
    <row r="13" spans="1:2" ht="12.75">
      <c r="A13" s="4"/>
      <c r="B13" s="4"/>
    </row>
    <row r="14" spans="1:2" ht="12.75">
      <c r="A14" s="4"/>
      <c r="B14" s="4"/>
    </row>
    <row r="15" spans="1:2" ht="12.75">
      <c r="A15" s="4"/>
      <c r="B15" s="4"/>
    </row>
    <row r="16" spans="1:2" ht="12.75">
      <c r="A16" s="4"/>
      <c r="B16" s="4"/>
    </row>
    <row r="17" spans="1:2" ht="12.75">
      <c r="A17" s="4" t="s">
        <v>83</v>
      </c>
      <c r="B17" s="4">
        <v>0</v>
      </c>
    </row>
    <row r="18" spans="1:2" ht="12.75">
      <c r="A18" s="4" t="s">
        <v>84</v>
      </c>
      <c r="B18" s="4"/>
    </row>
    <row r="19" spans="1:2" ht="12.75">
      <c r="A19" s="4" t="s">
        <v>81</v>
      </c>
      <c r="B19" s="4"/>
    </row>
    <row r="20" spans="1:2" ht="12.75">
      <c r="A20" s="4" t="s">
        <v>82</v>
      </c>
      <c r="B20" s="4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167" t="s">
        <v>63</v>
      </c>
      <c r="B25" s="167">
        <v>4000</v>
      </c>
    </row>
    <row r="26" spans="1:2" ht="12.75">
      <c r="A26" s="37"/>
      <c r="B26" s="37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5">
      <selection activeCell="B37" sqref="B37"/>
    </sheetView>
  </sheetViews>
  <sheetFormatPr defaultColWidth="9.140625" defaultRowHeight="12.75"/>
  <cols>
    <col min="1" max="1" width="42.57421875" style="0" customWidth="1"/>
    <col min="2" max="2" width="8.28125" style="0" bestFit="1" customWidth="1"/>
  </cols>
  <sheetData>
    <row r="1" ht="15.75">
      <c r="D1" s="393" t="s">
        <v>427</v>
      </c>
    </row>
    <row r="2" ht="15.75">
      <c r="A2" s="394"/>
    </row>
    <row r="3" spans="1:4" ht="12.75">
      <c r="A3" s="521"/>
      <c r="B3" s="521"/>
      <c r="C3" s="521"/>
      <c r="D3" s="521"/>
    </row>
    <row r="4" spans="1:4" ht="12.75" customHeight="1">
      <c r="A4" s="522" t="s">
        <v>85</v>
      </c>
      <c r="B4" s="522"/>
      <c r="C4" s="522"/>
      <c r="D4" s="522"/>
    </row>
    <row r="5" spans="1:4" ht="12.75" customHeight="1">
      <c r="A5" s="522" t="s">
        <v>428</v>
      </c>
      <c r="B5" s="522"/>
      <c r="C5" s="522"/>
      <c r="D5" s="522"/>
    </row>
    <row r="6" spans="1:4" ht="12.75" customHeight="1">
      <c r="A6" s="522" t="s">
        <v>429</v>
      </c>
      <c r="B6" s="522"/>
      <c r="C6" s="522"/>
      <c r="D6" s="522"/>
    </row>
    <row r="7" spans="1:4" ht="13.5" thickBot="1">
      <c r="A7" s="395"/>
      <c r="B7" s="395"/>
      <c r="C7" s="395"/>
      <c r="D7" s="396" t="s">
        <v>77</v>
      </c>
    </row>
    <row r="8" spans="1:4" ht="13.5" thickBot="1">
      <c r="A8" s="401" t="s">
        <v>430</v>
      </c>
      <c r="B8" s="397" t="s">
        <v>431</v>
      </c>
      <c r="C8" s="397" t="s">
        <v>408</v>
      </c>
      <c r="D8" s="397" t="s">
        <v>432</v>
      </c>
    </row>
    <row r="9" spans="1:4" ht="13.5" thickBot="1">
      <c r="A9" s="402" t="s">
        <v>433</v>
      </c>
      <c r="B9" s="399" t="s">
        <v>434</v>
      </c>
      <c r="C9" s="399" t="s">
        <v>435</v>
      </c>
      <c r="D9" s="399" t="s">
        <v>436</v>
      </c>
    </row>
    <row r="10" spans="1:4" ht="39" thickBot="1">
      <c r="A10" s="402" t="s">
        <v>437</v>
      </c>
      <c r="B10" s="399"/>
      <c r="C10" s="399"/>
      <c r="D10" s="399"/>
    </row>
    <row r="11" spans="1:4" ht="13.5" thickBot="1">
      <c r="A11" s="402" t="s">
        <v>438</v>
      </c>
      <c r="B11" s="399">
        <v>0</v>
      </c>
      <c r="C11" s="399"/>
      <c r="D11" s="399"/>
    </row>
    <row r="12" spans="1:4" ht="13.5" thickBot="1">
      <c r="A12" s="402" t="s">
        <v>439</v>
      </c>
      <c r="B12" s="399"/>
      <c r="C12" s="399"/>
      <c r="D12" s="399"/>
    </row>
    <row r="13" spans="1:4" ht="26.25" thickBot="1">
      <c r="A13" s="402" t="s">
        <v>440</v>
      </c>
      <c r="B13" s="398"/>
      <c r="C13" s="398"/>
      <c r="D13" s="398"/>
    </row>
    <row r="14" spans="1:4" ht="13.5" thickBot="1">
      <c r="A14" s="402" t="s">
        <v>441</v>
      </c>
      <c r="B14" s="398"/>
      <c r="C14" s="398"/>
      <c r="D14" s="398"/>
    </row>
    <row r="15" spans="1:4" ht="13.5" thickBot="1">
      <c r="A15" s="402" t="s">
        <v>442</v>
      </c>
      <c r="B15" s="398"/>
      <c r="C15" s="398"/>
      <c r="D15" s="398"/>
    </row>
    <row r="16" spans="1:4" ht="26.25" thickBot="1">
      <c r="A16" s="402" t="s">
        <v>443</v>
      </c>
      <c r="B16" s="398"/>
      <c r="C16" s="398"/>
      <c r="D16" s="398"/>
    </row>
    <row r="17" spans="1:4" ht="13.5" thickBot="1">
      <c r="A17" s="402" t="s">
        <v>444</v>
      </c>
      <c r="B17" s="399">
        <v>250</v>
      </c>
      <c r="C17" s="399">
        <v>250</v>
      </c>
      <c r="D17" s="399">
        <v>250</v>
      </c>
    </row>
    <row r="18" spans="1:4" ht="13.5" thickBot="1">
      <c r="A18" s="402" t="s">
        <v>445</v>
      </c>
      <c r="B18" s="398"/>
      <c r="C18" s="398"/>
      <c r="D18" s="398"/>
    </row>
    <row r="19" spans="1:4" ht="13.5" thickBot="1">
      <c r="A19" s="403" t="s">
        <v>446</v>
      </c>
      <c r="B19" s="400" t="s">
        <v>447</v>
      </c>
      <c r="C19" s="400" t="s">
        <v>448</v>
      </c>
      <c r="D19" s="400" t="s">
        <v>449</v>
      </c>
    </row>
    <row r="20" spans="1:4" ht="12.75">
      <c r="A20" s="395"/>
      <c r="B20" s="395"/>
      <c r="C20" s="395"/>
      <c r="D20" s="395"/>
    </row>
    <row r="21" spans="1:4" ht="51" customHeight="1">
      <c r="A21" s="523" t="s">
        <v>450</v>
      </c>
      <c r="B21" s="523"/>
      <c r="C21" s="523"/>
      <c r="D21" s="523"/>
    </row>
    <row r="22" spans="1:4" ht="12.75">
      <c r="A22" s="395"/>
      <c r="B22" s="395"/>
      <c r="C22" s="395"/>
      <c r="D22" s="395"/>
    </row>
    <row r="23" spans="1:4" ht="12.75">
      <c r="A23" s="524"/>
      <c r="B23" s="524"/>
      <c r="C23" s="524"/>
      <c r="D23" s="524"/>
    </row>
    <row r="24" spans="1:4" ht="12.75">
      <c r="A24" s="521"/>
      <c r="B24" s="521"/>
      <c r="C24" s="521"/>
      <c r="D24" s="521"/>
    </row>
    <row r="25" spans="1:4" ht="12.75" customHeight="1">
      <c r="A25" s="522" t="s">
        <v>85</v>
      </c>
      <c r="B25" s="522"/>
      <c r="C25" s="522"/>
      <c r="D25" s="522"/>
    </row>
    <row r="26" spans="1:4" ht="38.25" customHeight="1">
      <c r="A26" s="522" t="s">
        <v>451</v>
      </c>
      <c r="B26" s="522"/>
      <c r="C26" s="522"/>
      <c r="D26" s="522"/>
    </row>
    <row r="27" spans="1:4" ht="12.75" customHeight="1">
      <c r="A27" s="522" t="s">
        <v>429</v>
      </c>
      <c r="B27" s="522"/>
      <c r="C27" s="522"/>
      <c r="D27" s="522"/>
    </row>
    <row r="28" spans="1:4" ht="13.5" thickBot="1">
      <c r="A28" s="395"/>
      <c r="B28" s="395"/>
      <c r="C28" s="395"/>
      <c r="D28" s="396" t="s">
        <v>77</v>
      </c>
    </row>
    <row r="29" spans="1:4" ht="26.25" thickBot="1">
      <c r="A29" s="401" t="s">
        <v>452</v>
      </c>
      <c r="B29" s="397" t="s">
        <v>431</v>
      </c>
      <c r="C29" s="397" t="s">
        <v>408</v>
      </c>
      <c r="D29" s="397" t="s">
        <v>432</v>
      </c>
    </row>
    <row r="30" spans="1:4" ht="13.5" thickBot="1">
      <c r="A30" s="402" t="s">
        <v>453</v>
      </c>
      <c r="B30" s="399">
        <v>0</v>
      </c>
      <c r="C30" s="399">
        <v>0</v>
      </c>
      <c r="D30" s="399">
        <v>0</v>
      </c>
    </row>
    <row r="31" spans="1:4" ht="13.5" thickBot="1">
      <c r="A31" s="402" t="s">
        <v>454</v>
      </c>
      <c r="B31" s="399"/>
      <c r="C31" s="399"/>
      <c r="D31" s="399"/>
    </row>
    <row r="32" spans="1:4" ht="13.5" thickBot="1">
      <c r="A32" s="402" t="s">
        <v>455</v>
      </c>
      <c r="B32" s="399"/>
      <c r="C32" s="399"/>
      <c r="D32" s="399"/>
    </row>
    <row r="33" spans="1:4" ht="26.25" thickBot="1">
      <c r="A33" s="402" t="s">
        <v>456</v>
      </c>
      <c r="B33" s="399"/>
      <c r="C33" s="399"/>
      <c r="D33" s="399"/>
    </row>
    <row r="34" spans="1:4" ht="51.75" thickBot="1">
      <c r="A34" s="402" t="s">
        <v>457</v>
      </c>
      <c r="B34" s="399"/>
      <c r="C34" s="399"/>
      <c r="D34" s="399"/>
    </row>
    <row r="35" spans="1:4" ht="13.5" thickBot="1">
      <c r="A35" s="402" t="s">
        <v>458</v>
      </c>
      <c r="B35" s="399"/>
      <c r="C35" s="399"/>
      <c r="D35" s="399"/>
    </row>
    <row r="36" spans="1:4" ht="51.75" thickBot="1">
      <c r="A36" s="402" t="s">
        <v>459</v>
      </c>
      <c r="B36" s="399"/>
      <c r="C36" s="399"/>
      <c r="D36" s="399"/>
    </row>
    <row r="37" spans="1:4" ht="51.75" thickBot="1">
      <c r="A37" s="402" t="s">
        <v>460</v>
      </c>
      <c r="B37" s="399">
        <v>386</v>
      </c>
      <c r="C37" s="399">
        <v>0</v>
      </c>
      <c r="D37" s="399">
        <v>0</v>
      </c>
    </row>
    <row r="38" spans="1:4" ht="64.5" thickBot="1">
      <c r="A38" s="402" t="s">
        <v>461</v>
      </c>
      <c r="B38" s="399"/>
      <c r="C38" s="399"/>
      <c r="D38" s="399"/>
    </row>
    <row r="39" spans="1:4" ht="51.75" thickBot="1">
      <c r="A39" s="402" t="s">
        <v>462</v>
      </c>
      <c r="B39" s="399"/>
      <c r="C39" s="399"/>
      <c r="D39" s="399"/>
    </row>
    <row r="40" spans="1:4" ht="51.75" thickBot="1">
      <c r="A40" s="402" t="s">
        <v>463</v>
      </c>
      <c r="B40" s="399"/>
      <c r="C40" s="399"/>
      <c r="D40" s="399"/>
    </row>
    <row r="41" spans="1:4" ht="26.25" thickBot="1">
      <c r="A41" s="403" t="s">
        <v>464</v>
      </c>
      <c r="B41" s="400">
        <v>386</v>
      </c>
      <c r="C41" s="400">
        <v>0</v>
      </c>
      <c r="D41" s="400">
        <v>0</v>
      </c>
    </row>
    <row r="42" spans="1:4" ht="12.75">
      <c r="A42" s="395"/>
      <c r="B42" s="395"/>
      <c r="C42" s="395"/>
      <c r="D42" s="395"/>
    </row>
    <row r="43" spans="1:4" ht="38.25" customHeight="1">
      <c r="A43" s="523" t="s">
        <v>465</v>
      </c>
      <c r="B43" s="523"/>
      <c r="C43" s="523"/>
      <c r="D43" s="523"/>
    </row>
    <row r="44" ht="15.75">
      <c r="A44" s="394"/>
    </row>
    <row r="45" ht="15.75">
      <c r="A45" s="394"/>
    </row>
    <row r="46" ht="15.75">
      <c r="A46" s="394"/>
    </row>
  </sheetData>
  <sheetProtection/>
  <mergeCells count="11">
    <mergeCell ref="A43:D43"/>
    <mergeCell ref="A23:D23"/>
    <mergeCell ref="A3:D3"/>
    <mergeCell ref="A4:D4"/>
    <mergeCell ref="A5:D5"/>
    <mergeCell ref="A6:D6"/>
    <mergeCell ref="A21:D21"/>
    <mergeCell ref="A24:D24"/>
    <mergeCell ref="A25:D25"/>
    <mergeCell ref="A26:D26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J41"/>
  <sheetViews>
    <sheetView zoomScalePageLayoutView="0" workbookViewId="0" topLeftCell="C1">
      <selection activeCell="D38" sqref="D38"/>
    </sheetView>
  </sheetViews>
  <sheetFormatPr defaultColWidth="9.140625" defaultRowHeight="12.75"/>
  <cols>
    <col min="3" max="3" width="33.421875" style="0" customWidth="1"/>
    <col min="4" max="4" width="17.00390625" style="0" customWidth="1"/>
    <col min="5" max="5" width="16.00390625" style="0" customWidth="1"/>
    <col min="6" max="6" width="18.140625" style="0" customWidth="1"/>
    <col min="7" max="7" width="16.8515625" style="0" customWidth="1"/>
    <col min="8" max="8" width="14.140625" style="0" customWidth="1"/>
  </cols>
  <sheetData>
    <row r="1" spans="3:6" ht="12.75">
      <c r="C1" s="134"/>
      <c r="D1" s="134"/>
      <c r="E1" s="525" t="s">
        <v>365</v>
      </c>
      <c r="F1" s="525"/>
    </row>
    <row r="2" spans="4:6" ht="12.75">
      <c r="D2" s="150" t="s">
        <v>76</v>
      </c>
      <c r="E2" s="136"/>
      <c r="F2" s="135"/>
    </row>
    <row r="3" spans="3:6" ht="12.75">
      <c r="C3" s="150" t="s">
        <v>189</v>
      </c>
      <c r="D3" s="136"/>
      <c r="E3" s="134"/>
      <c r="F3" s="135"/>
    </row>
    <row r="4" spans="4:6" ht="12.75">
      <c r="D4" s="150" t="s">
        <v>406</v>
      </c>
      <c r="E4" s="136"/>
      <c r="F4" s="135"/>
    </row>
    <row r="5" spans="3:6" ht="12.75">
      <c r="C5" s="134"/>
      <c r="D5" s="134"/>
      <c r="E5" s="134"/>
      <c r="F5" s="135"/>
    </row>
    <row r="6" spans="3:6" ht="12.75">
      <c r="C6" s="134"/>
      <c r="D6" s="134"/>
      <c r="E6" s="134"/>
      <c r="F6" s="135"/>
    </row>
    <row r="7" spans="3:6" ht="12.75">
      <c r="C7" s="134"/>
      <c r="D7" s="134"/>
      <c r="E7" s="134"/>
      <c r="F7" s="135"/>
    </row>
    <row r="8" spans="3:6" ht="12.75">
      <c r="C8" s="134"/>
      <c r="D8" s="134"/>
      <c r="E8" s="136"/>
      <c r="F8" s="135" t="s">
        <v>36</v>
      </c>
    </row>
    <row r="9" spans="3:6" ht="13.5" thickBot="1">
      <c r="C9" s="135"/>
      <c r="D9" s="135"/>
      <c r="E9" s="135"/>
      <c r="F9" s="135"/>
    </row>
    <row r="10" spans="3:6" ht="36">
      <c r="C10" s="233" t="s">
        <v>190</v>
      </c>
      <c r="D10" s="234" t="s">
        <v>404</v>
      </c>
      <c r="E10" s="234" t="s">
        <v>191</v>
      </c>
      <c r="F10" s="235" t="s">
        <v>405</v>
      </c>
    </row>
    <row r="11" spans="3:6" ht="12.75">
      <c r="C11" s="103" t="s">
        <v>366</v>
      </c>
      <c r="D11" s="231">
        <v>954278</v>
      </c>
      <c r="E11" s="232">
        <v>2015</v>
      </c>
      <c r="F11" s="236">
        <v>568242</v>
      </c>
    </row>
    <row r="12" spans="3:6" ht="12.75">
      <c r="C12" s="103"/>
      <c r="D12" s="124"/>
      <c r="E12" s="138"/>
      <c r="F12" s="237"/>
    </row>
    <row r="13" spans="3:8" ht="12.75">
      <c r="C13" s="103"/>
      <c r="D13" s="137"/>
      <c r="E13" s="138"/>
      <c r="F13" s="237"/>
      <c r="H13" s="102"/>
    </row>
    <row r="14" spans="3:6" ht="12.75">
      <c r="C14" s="103"/>
      <c r="D14" s="137"/>
      <c r="E14" s="138"/>
      <c r="F14" s="236"/>
    </row>
    <row r="15" spans="3:6" ht="12.75">
      <c r="C15" s="103"/>
      <c r="D15" s="137"/>
      <c r="E15" s="138"/>
      <c r="F15" s="236"/>
    </row>
    <row r="16" spans="3:6" ht="12.75">
      <c r="C16" s="103"/>
      <c r="D16" s="137"/>
      <c r="E16" s="138"/>
      <c r="F16" s="236"/>
    </row>
    <row r="17" spans="3:6" ht="12.75">
      <c r="C17" s="103"/>
      <c r="D17" s="137"/>
      <c r="E17" s="138"/>
      <c r="F17" s="238"/>
    </row>
    <row r="18" spans="3:6" ht="12.75">
      <c r="C18" s="139"/>
      <c r="D18" s="140"/>
      <c r="E18" s="141"/>
      <c r="F18" s="243"/>
    </row>
    <row r="19" spans="3:6" ht="12.75">
      <c r="C19" s="104"/>
      <c r="D19" s="124"/>
      <c r="E19" s="142"/>
      <c r="F19" s="236"/>
    </row>
    <row r="20" spans="3:6" ht="12.75">
      <c r="C20" s="104"/>
      <c r="D20" s="124"/>
      <c r="E20" s="142"/>
      <c r="F20" s="236"/>
    </row>
    <row r="21" spans="3:6" ht="12.75">
      <c r="C21" s="104"/>
      <c r="D21" s="124"/>
      <c r="E21" s="142"/>
      <c r="F21" s="236"/>
    </row>
    <row r="22" spans="3:8" ht="12.75">
      <c r="C22" s="103"/>
      <c r="D22" s="124"/>
      <c r="E22" s="142"/>
      <c r="F22" s="236"/>
      <c r="H22" s="102"/>
    </row>
    <row r="23" spans="3:6" ht="12.75">
      <c r="C23" s="104"/>
      <c r="D23" s="124"/>
      <c r="E23" s="142"/>
      <c r="F23" s="236"/>
    </row>
    <row r="24" spans="3:6" ht="12.75">
      <c r="C24" s="104"/>
      <c r="D24" s="124"/>
      <c r="E24" s="142"/>
      <c r="F24" s="236"/>
    </row>
    <row r="25" spans="3:6" ht="12.75">
      <c r="C25" s="103"/>
      <c r="D25" s="124"/>
      <c r="E25" s="142"/>
      <c r="F25" s="241"/>
    </row>
    <row r="26" spans="3:6" ht="12.75">
      <c r="C26" s="103"/>
      <c r="D26" s="124"/>
      <c r="E26" s="142"/>
      <c r="F26" s="241"/>
    </row>
    <row r="27" spans="3:6" ht="12.75">
      <c r="C27" s="103"/>
      <c r="D27" s="124"/>
      <c r="E27" s="142"/>
      <c r="F27" s="242"/>
    </row>
    <row r="28" spans="3:10" ht="13.5" thickBot="1">
      <c r="C28" s="143" t="s">
        <v>110</v>
      </c>
      <c r="D28" s="144">
        <f>SUM(D11:D27)</f>
        <v>954278</v>
      </c>
      <c r="E28" s="144"/>
      <c r="F28" s="145">
        <f>SUM(F11:F25)</f>
        <v>568242</v>
      </c>
      <c r="H28" s="102"/>
      <c r="I28" s="102"/>
      <c r="J28" s="102"/>
    </row>
    <row r="29" ht="13.5" thickBot="1"/>
    <row r="30" spans="3:6" ht="38.25">
      <c r="C30" s="182" t="s">
        <v>219</v>
      </c>
      <c r="D30" s="185" t="s">
        <v>414</v>
      </c>
      <c r="E30" s="185"/>
      <c r="F30" s="186" t="s">
        <v>295</v>
      </c>
    </row>
    <row r="31" spans="3:6" ht="12.75">
      <c r="C31" s="187"/>
      <c r="D31" s="97"/>
      <c r="E31" s="97"/>
      <c r="F31" s="188"/>
    </row>
    <row r="32" spans="3:6" ht="12.75">
      <c r="C32" s="187"/>
      <c r="D32" s="97"/>
      <c r="E32" s="97"/>
      <c r="F32" s="188"/>
    </row>
    <row r="33" spans="3:6" ht="13.5" thickBot="1">
      <c r="C33" s="189"/>
      <c r="D33" s="190"/>
      <c r="E33" s="191"/>
      <c r="F33" s="190"/>
    </row>
    <row r="34" spans="3:8" ht="12.75">
      <c r="C34" s="122"/>
      <c r="D34" s="26"/>
      <c r="E34" s="23"/>
      <c r="F34" s="23"/>
      <c r="G34" s="23"/>
      <c r="H34" s="23"/>
    </row>
    <row r="35" spans="3:4" ht="12.75">
      <c r="C35" s="23"/>
      <c r="D35" s="23"/>
    </row>
    <row r="36" spans="3:4" ht="12.75">
      <c r="C36" s="23"/>
      <c r="D36" s="23"/>
    </row>
    <row r="37" spans="3:4" ht="12.75">
      <c r="C37" s="122"/>
      <c r="D37" s="23"/>
    </row>
    <row r="38" spans="3:4" ht="12.75">
      <c r="C38" s="122"/>
      <c r="D38" s="23"/>
    </row>
    <row r="39" ht="12.75">
      <c r="C39" s="23"/>
    </row>
    <row r="40" spans="4:6" ht="12.75">
      <c r="D40" s="48"/>
      <c r="E40" s="48"/>
      <c r="F40" s="48"/>
    </row>
    <row r="41" spans="4:6" ht="12.75">
      <c r="D41" s="48"/>
      <c r="E41" s="48"/>
      <c r="F41" s="48"/>
    </row>
  </sheetData>
  <sheetProtection/>
  <mergeCells count="1">
    <mergeCell ref="E1:F1"/>
  </mergeCells>
  <printOptions/>
  <pageMargins left="0.25" right="0.24" top="1" bottom="1" header="0.5" footer="0.5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37.00390625" style="0" customWidth="1"/>
    <col min="3" max="4" width="13.57421875" style="0" customWidth="1"/>
    <col min="5" max="5" width="12.00390625" style="0" customWidth="1"/>
  </cols>
  <sheetData>
    <row r="1" spans="5:7" ht="12.75">
      <c r="E1" s="160" t="s">
        <v>337</v>
      </c>
      <c r="F1" s="160"/>
      <c r="G1" s="160"/>
    </row>
    <row r="2" spans="1:3" ht="12.75">
      <c r="A2" s="8"/>
      <c r="B2" s="8"/>
      <c r="C2" s="8"/>
    </row>
    <row r="3" spans="1:3" ht="12.75">
      <c r="A3" s="50"/>
      <c r="B3" s="528" t="s">
        <v>74</v>
      </c>
      <c r="C3" s="528"/>
    </row>
    <row r="4" spans="1:3" ht="12.75">
      <c r="A4" s="8"/>
      <c r="B4" s="51"/>
      <c r="C4" s="51"/>
    </row>
    <row r="5" spans="1:3" ht="12.75">
      <c r="A5" s="8"/>
      <c r="B5" s="8"/>
      <c r="C5" s="8"/>
    </row>
    <row r="6" spans="1:4" ht="33.75">
      <c r="A6" s="8"/>
      <c r="B6" s="36" t="s">
        <v>48</v>
      </c>
      <c r="C6" s="52" t="s">
        <v>186</v>
      </c>
      <c r="D6" s="52" t="s">
        <v>187</v>
      </c>
    </row>
    <row r="7" spans="1:4" ht="15" customHeight="1">
      <c r="A7" s="8"/>
      <c r="B7" s="325" t="s">
        <v>47</v>
      </c>
      <c r="C7" s="24">
        <v>8</v>
      </c>
      <c r="D7" s="19"/>
    </row>
    <row r="8" spans="1:4" ht="15" customHeight="1">
      <c r="A8" s="8"/>
      <c r="B8" s="132" t="s">
        <v>294</v>
      </c>
      <c r="C8" s="130">
        <v>2</v>
      </c>
      <c r="D8" s="19"/>
    </row>
    <row r="9" spans="1:4" ht="14.25" customHeight="1">
      <c r="A9" s="8"/>
      <c r="B9" s="132"/>
      <c r="C9" s="130"/>
      <c r="D9" s="19"/>
    </row>
    <row r="10" spans="1:4" ht="14.25" customHeight="1">
      <c r="A10" s="8"/>
      <c r="B10" s="388" t="s">
        <v>340</v>
      </c>
      <c r="C10" s="130">
        <v>5</v>
      </c>
      <c r="D10" s="19"/>
    </row>
    <row r="11" spans="1:4" ht="15" customHeight="1">
      <c r="A11" s="8"/>
      <c r="B11" s="325"/>
      <c r="C11" s="130"/>
      <c r="D11" s="19"/>
    </row>
    <row r="12" spans="1:4" ht="15" customHeight="1">
      <c r="A12" s="8"/>
      <c r="B12" s="132" t="s">
        <v>403</v>
      </c>
      <c r="C12" s="24">
        <v>9</v>
      </c>
      <c r="D12" s="19"/>
    </row>
    <row r="13" spans="1:6" ht="15" customHeight="1">
      <c r="A13" s="8"/>
      <c r="B13" s="327"/>
      <c r="C13" s="130"/>
      <c r="D13" s="19"/>
      <c r="F13" s="102"/>
    </row>
    <row r="14" spans="1:4" ht="15" customHeight="1">
      <c r="A14" s="8"/>
      <c r="B14" s="327" t="s">
        <v>317</v>
      </c>
      <c r="C14" s="130"/>
      <c r="D14" s="19"/>
    </row>
    <row r="15" spans="1:4" ht="15" customHeight="1">
      <c r="A15" s="8"/>
      <c r="B15" s="327" t="s">
        <v>318</v>
      </c>
      <c r="C15" s="130">
        <v>9</v>
      </c>
      <c r="D15" s="19"/>
    </row>
    <row r="16" spans="1:4" ht="15" customHeight="1">
      <c r="A16" s="8"/>
      <c r="B16" s="327"/>
      <c r="C16" s="130"/>
      <c r="D16" s="19"/>
    </row>
    <row r="17" spans="1:4" ht="15" customHeight="1">
      <c r="A17" s="8"/>
      <c r="B17" s="327"/>
      <c r="C17" s="130"/>
      <c r="D17" s="19"/>
    </row>
    <row r="18" spans="1:4" ht="15" customHeight="1">
      <c r="A18" s="8"/>
      <c r="B18" s="327"/>
      <c r="C18" s="130"/>
      <c r="D18" s="19"/>
    </row>
    <row r="19" spans="1:4" ht="15" customHeight="1">
      <c r="A19" s="8"/>
      <c r="B19" s="327"/>
      <c r="C19" s="130"/>
      <c r="D19" s="19"/>
    </row>
    <row r="20" spans="1:4" ht="15" customHeight="1">
      <c r="A20" s="8"/>
      <c r="B20" s="327"/>
      <c r="C20" s="130"/>
      <c r="D20" s="19"/>
    </row>
    <row r="21" spans="1:4" ht="15" customHeight="1">
      <c r="A21" s="8"/>
      <c r="B21" s="132"/>
      <c r="C21" s="130"/>
      <c r="D21" s="19"/>
    </row>
    <row r="22" spans="1:4" ht="15" customHeight="1">
      <c r="A22" s="8"/>
      <c r="B22" s="126"/>
      <c r="C22" s="24"/>
      <c r="D22" s="19"/>
    </row>
    <row r="23" spans="1:4" ht="15" customHeight="1">
      <c r="A23" s="8"/>
      <c r="B23" s="128"/>
      <c r="C23" s="24"/>
      <c r="D23" s="19"/>
    </row>
    <row r="24" spans="1:4" ht="15" customHeight="1">
      <c r="A24" s="8"/>
      <c r="B24" s="128"/>
      <c r="C24" s="24"/>
      <c r="D24" s="66"/>
    </row>
    <row r="25" spans="1:4" ht="15" customHeight="1">
      <c r="A25" s="8"/>
      <c r="B25" s="128"/>
      <c r="C25" s="24"/>
      <c r="D25" s="19"/>
    </row>
    <row r="26" spans="1:4" ht="15" customHeight="1">
      <c r="A26" s="8"/>
      <c r="B26" s="129"/>
      <c r="C26" s="24"/>
      <c r="D26" s="19"/>
    </row>
    <row r="27" spans="1:4" ht="15" customHeight="1">
      <c r="A27" s="8"/>
      <c r="B27" s="326"/>
      <c r="C27" s="24"/>
      <c r="D27" s="19"/>
    </row>
    <row r="28" spans="1:4" ht="15" customHeight="1">
      <c r="A28" s="8"/>
      <c r="B28" s="127"/>
      <c r="C28" s="24"/>
      <c r="D28" s="19"/>
    </row>
    <row r="29" spans="1:4" ht="15" customHeight="1">
      <c r="A29" s="8"/>
      <c r="B29" s="127"/>
      <c r="C29" s="24"/>
      <c r="D29" s="19"/>
    </row>
    <row r="30" spans="1:4" ht="15.75" customHeight="1">
      <c r="A30" s="8"/>
      <c r="B30" s="53" t="s">
        <v>63</v>
      </c>
      <c r="C30" s="131">
        <f>+C7+C12+C22+C23+C24+C25+C26+C28</f>
        <v>17</v>
      </c>
      <c r="D30" s="19"/>
    </row>
    <row r="33" spans="2:5" ht="12.75">
      <c r="B33" s="518" t="s">
        <v>338</v>
      </c>
      <c r="C33" s="518"/>
      <c r="D33" s="518"/>
      <c r="E33" s="518"/>
    </row>
    <row r="34" spans="2:5" ht="12.75">
      <c r="B34" s="37"/>
      <c r="C34" s="10"/>
      <c r="D34" s="37"/>
      <c r="E34" s="37"/>
    </row>
    <row r="35" spans="2:5" ht="12.75">
      <c r="B35" s="529" t="s">
        <v>331</v>
      </c>
      <c r="C35" s="529"/>
      <c r="D35" s="529"/>
      <c r="E35" s="529"/>
    </row>
    <row r="36" spans="2:5" ht="12.75">
      <c r="B36" s="37"/>
      <c r="C36" s="37"/>
      <c r="D36" s="37"/>
      <c r="E36" s="37"/>
    </row>
    <row r="37" spans="2:4" ht="12.75">
      <c r="B37" s="526" t="s">
        <v>48</v>
      </c>
      <c r="C37" s="530" t="s">
        <v>75</v>
      </c>
      <c r="D37" s="125"/>
    </row>
    <row r="38" spans="2:3" ht="12.75">
      <c r="B38" s="527"/>
      <c r="C38" s="531"/>
    </row>
    <row r="39" spans="2:3" ht="15" customHeight="1">
      <c r="B39" s="328" t="s">
        <v>47</v>
      </c>
      <c r="C39" s="69">
        <v>56</v>
      </c>
    </row>
    <row r="40" spans="2:3" ht="15" customHeight="1">
      <c r="B40" s="227"/>
      <c r="C40" s="69"/>
    </row>
    <row r="41" spans="2:3" ht="15" customHeight="1">
      <c r="B41" s="227"/>
      <c r="C41" s="69"/>
    </row>
    <row r="42" spans="2:3" ht="15" customHeight="1">
      <c r="B42" s="328"/>
      <c r="C42" s="69"/>
    </row>
    <row r="43" spans="2:3" ht="15" customHeight="1">
      <c r="B43" s="227"/>
      <c r="C43" s="69"/>
    </row>
    <row r="44" spans="2:3" ht="15" customHeight="1">
      <c r="B44" s="329"/>
      <c r="C44" s="69"/>
    </row>
    <row r="45" spans="2:3" ht="15" customHeight="1">
      <c r="B45" s="329"/>
      <c r="C45" s="69"/>
    </row>
    <row r="46" spans="2:3" ht="15" customHeight="1">
      <c r="B46" s="329"/>
      <c r="C46" s="69"/>
    </row>
    <row r="47" spans="2:3" ht="15" customHeight="1">
      <c r="B47" s="329"/>
      <c r="C47" s="69"/>
    </row>
    <row r="48" spans="2:3" ht="15" customHeight="1">
      <c r="B48" s="329"/>
      <c r="C48" s="69"/>
    </row>
    <row r="49" spans="2:3" ht="15" customHeight="1">
      <c r="B49" s="329"/>
      <c r="C49" s="69"/>
    </row>
    <row r="50" spans="2:3" ht="15.75" customHeight="1">
      <c r="B50" s="227"/>
      <c r="C50" s="24"/>
    </row>
    <row r="51" spans="2:3" ht="12.75">
      <c r="B51" s="228"/>
      <c r="C51" s="332"/>
    </row>
    <row r="52" spans="2:3" ht="12.75">
      <c r="B52" s="229"/>
      <c r="C52" s="66"/>
    </row>
    <row r="53" spans="2:3" ht="12.75">
      <c r="B53" s="229"/>
      <c r="C53" s="24"/>
    </row>
    <row r="54" spans="2:3" ht="12.75">
      <c r="B54" s="229"/>
      <c r="C54" s="131"/>
    </row>
    <row r="55" spans="2:3" ht="12.75">
      <c r="B55" s="230"/>
      <c r="C55" s="66"/>
    </row>
    <row r="56" spans="2:3" ht="12.75">
      <c r="B56" s="330"/>
      <c r="C56" s="332"/>
    </row>
    <row r="57" spans="2:3" ht="12.75">
      <c r="B57" s="226"/>
      <c r="C57" s="332"/>
    </row>
    <row r="58" spans="2:3" ht="12.75">
      <c r="B58" s="226"/>
      <c r="C58" s="19"/>
    </row>
    <row r="59" spans="2:3" ht="12.75">
      <c r="B59" s="331" t="s">
        <v>63</v>
      </c>
      <c r="C59" s="19">
        <v>56</v>
      </c>
    </row>
    <row r="61" ht="12.75">
      <c r="B61" t="s">
        <v>332</v>
      </c>
    </row>
    <row r="62" ht="12.75">
      <c r="B62" t="s">
        <v>333</v>
      </c>
    </row>
  </sheetData>
  <sheetProtection/>
  <mergeCells count="5">
    <mergeCell ref="B37:B38"/>
    <mergeCell ref="B3:C3"/>
    <mergeCell ref="B33:E33"/>
    <mergeCell ref="B35:E35"/>
    <mergeCell ref="C37:C38"/>
  </mergeCells>
  <printOptions/>
  <pageMargins left="0.75" right="0.75" top="0.38" bottom="0.3" header="0.22" footer="0.18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0.28125" style="0" customWidth="1"/>
    <col min="2" max="2" width="20.140625" style="0" customWidth="1"/>
  </cols>
  <sheetData>
    <row r="1" spans="1:2" ht="12.75">
      <c r="A1" s="57"/>
      <c r="B1" s="39" t="s">
        <v>373</v>
      </c>
    </row>
    <row r="4" spans="1:2" ht="12.75">
      <c r="A4" s="534" t="s">
        <v>85</v>
      </c>
      <c r="B4" s="534"/>
    </row>
    <row r="5" spans="1:2" ht="12.75">
      <c r="A5" s="535" t="s">
        <v>111</v>
      </c>
      <c r="B5" s="536"/>
    </row>
    <row r="6" spans="1:2" ht="12.75">
      <c r="A6" s="9"/>
      <c r="B6" s="58"/>
    </row>
    <row r="8" ht="12.75">
      <c r="B8" s="39" t="s">
        <v>36</v>
      </c>
    </row>
    <row r="9" spans="1:2" ht="24.75" customHeight="1">
      <c r="A9" s="31" t="s">
        <v>112</v>
      </c>
      <c r="B9" s="59" t="s">
        <v>113</v>
      </c>
    </row>
    <row r="10" spans="1:2" ht="13.5" customHeight="1">
      <c r="A10" s="532" t="s">
        <v>114</v>
      </c>
      <c r="B10" s="447"/>
    </row>
    <row r="11" spans="1:2" ht="13.5" customHeight="1">
      <c r="A11" s="537"/>
      <c r="B11" s="447"/>
    </row>
    <row r="12" spans="1:2" ht="13.5" customHeight="1">
      <c r="A12" s="532" t="s">
        <v>115</v>
      </c>
      <c r="B12" s="447"/>
    </row>
    <row r="13" spans="1:2" ht="13.5" customHeight="1">
      <c r="A13" s="533"/>
      <c r="B13" s="447"/>
    </row>
    <row r="14" spans="1:2" ht="13.5" customHeight="1">
      <c r="A14" s="19" t="s">
        <v>116</v>
      </c>
      <c r="B14" s="19"/>
    </row>
    <row r="15" spans="1:2" ht="13.5" customHeight="1">
      <c r="A15" s="62" t="s">
        <v>117</v>
      </c>
      <c r="B15" s="19"/>
    </row>
    <row r="16" spans="1:2" ht="13.5" customHeight="1">
      <c r="A16" s="62" t="s">
        <v>118</v>
      </c>
      <c r="B16" s="19"/>
    </row>
    <row r="17" spans="1:2" ht="13.5" customHeight="1">
      <c r="A17" s="62" t="s">
        <v>119</v>
      </c>
      <c r="B17" s="19"/>
    </row>
    <row r="18" spans="1:2" ht="13.5" customHeight="1">
      <c r="A18" s="62" t="s">
        <v>120</v>
      </c>
      <c r="B18" s="19"/>
    </row>
    <row r="19" spans="1:2" ht="13.5" customHeight="1">
      <c r="A19" s="62" t="s">
        <v>121</v>
      </c>
      <c r="B19" s="19"/>
    </row>
    <row r="20" spans="1:2" ht="13.5" customHeight="1">
      <c r="A20" s="62" t="s">
        <v>122</v>
      </c>
      <c r="B20" s="19"/>
    </row>
    <row r="21" spans="1:2" ht="13.5" customHeight="1">
      <c r="A21" s="62" t="s">
        <v>123</v>
      </c>
      <c r="B21" s="19"/>
    </row>
    <row r="22" spans="1:2" ht="13.5" customHeight="1">
      <c r="A22" s="63" t="s">
        <v>124</v>
      </c>
      <c r="B22" s="19"/>
    </row>
    <row r="23" spans="1:2" ht="13.5" customHeight="1">
      <c r="A23" s="63" t="s">
        <v>125</v>
      </c>
      <c r="B23" s="19"/>
    </row>
    <row r="24" spans="1:2" ht="13.5" customHeight="1">
      <c r="A24" s="61" t="s">
        <v>126</v>
      </c>
      <c r="B24" s="19"/>
    </row>
    <row r="25" spans="1:2" ht="13.5" customHeight="1">
      <c r="A25" s="19" t="s">
        <v>127</v>
      </c>
      <c r="B25" s="19">
        <v>0</v>
      </c>
    </row>
    <row r="26" spans="1:2" ht="13.5" customHeight="1">
      <c r="A26" s="62" t="s">
        <v>117</v>
      </c>
      <c r="B26" s="19"/>
    </row>
    <row r="27" spans="1:2" ht="13.5" customHeight="1">
      <c r="A27" s="62" t="s">
        <v>118</v>
      </c>
      <c r="B27" s="19"/>
    </row>
    <row r="28" spans="1:2" ht="13.5" customHeight="1">
      <c r="A28" s="62" t="s">
        <v>119</v>
      </c>
      <c r="B28" s="19"/>
    </row>
    <row r="29" spans="1:2" ht="13.5" customHeight="1">
      <c r="A29" s="62" t="s">
        <v>120</v>
      </c>
      <c r="B29" s="19"/>
    </row>
    <row r="30" spans="1:2" ht="13.5" customHeight="1">
      <c r="A30" s="62" t="s">
        <v>121</v>
      </c>
      <c r="B30" s="19"/>
    </row>
    <row r="31" spans="1:2" ht="13.5" customHeight="1">
      <c r="A31" s="62" t="s">
        <v>122</v>
      </c>
      <c r="B31" s="19"/>
    </row>
    <row r="32" spans="1:2" ht="13.5" customHeight="1">
      <c r="A32" s="62" t="s">
        <v>123</v>
      </c>
      <c r="B32" s="19"/>
    </row>
    <row r="33" spans="1:2" ht="13.5" customHeight="1">
      <c r="A33" s="63" t="s">
        <v>124</v>
      </c>
      <c r="B33" s="19"/>
    </row>
    <row r="34" spans="1:2" ht="13.5" customHeight="1">
      <c r="A34" s="63" t="s">
        <v>125</v>
      </c>
      <c r="B34" s="19"/>
    </row>
    <row r="35" spans="1:2" ht="13.5" customHeight="1">
      <c r="A35" s="61" t="s">
        <v>128</v>
      </c>
      <c r="B35" s="19">
        <v>24</v>
      </c>
    </row>
    <row r="36" spans="1:2" ht="13.5" customHeight="1">
      <c r="A36" s="60" t="s">
        <v>129</v>
      </c>
      <c r="B36" s="19"/>
    </row>
    <row r="37" spans="1:2" ht="13.5" customHeight="1">
      <c r="A37" s="60" t="s">
        <v>130</v>
      </c>
      <c r="B37" s="19"/>
    </row>
    <row r="38" spans="1:2" ht="13.5" customHeight="1">
      <c r="A38" s="60" t="s">
        <v>131</v>
      </c>
      <c r="B38" s="19"/>
    </row>
    <row r="39" spans="1:2" ht="15" customHeight="1">
      <c r="A39" s="24" t="s">
        <v>132</v>
      </c>
      <c r="B39" s="24">
        <f>B10+B12+B14+B24+B25+B35+B36+B37+B38</f>
        <v>24</v>
      </c>
    </row>
    <row r="41" ht="12.75">
      <c r="A41" s="64"/>
    </row>
    <row r="42" ht="12.75">
      <c r="A42" s="106"/>
    </row>
    <row r="43" ht="12.75">
      <c r="A43" s="106"/>
    </row>
  </sheetData>
  <sheetProtection/>
  <mergeCells count="6">
    <mergeCell ref="A12:A13"/>
    <mergeCell ref="B12:B13"/>
    <mergeCell ref="A4:B4"/>
    <mergeCell ref="A5:B5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37.00390625" style="0" customWidth="1"/>
    <col min="4" max="4" width="38.8515625" style="0" customWidth="1"/>
    <col min="5" max="5" width="12.00390625" style="0" customWidth="1"/>
    <col min="6" max="6" width="11.8515625" style="0" customWidth="1"/>
    <col min="7" max="7" width="11.7109375" style="0" customWidth="1"/>
    <col min="8" max="8" width="11.57421875" style="0" customWidth="1"/>
    <col min="9" max="9" width="9.8515625" style="0" customWidth="1"/>
    <col min="10" max="10" width="12.421875" style="0" customWidth="1"/>
    <col min="11" max="11" width="13.28125" style="0" customWidth="1"/>
  </cols>
  <sheetData>
    <row r="1" spans="4:11" ht="12.75">
      <c r="D1" s="179" t="s">
        <v>367</v>
      </c>
      <c r="J1" s="180"/>
      <c r="K1" s="180"/>
    </row>
    <row r="3" spans="1:12" ht="12.75">
      <c r="A3" s="387" t="s">
        <v>323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:12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333"/>
      <c r="B5" s="446" t="s">
        <v>320</v>
      </c>
      <c r="C5" s="446"/>
      <c r="D5" s="446" t="s">
        <v>322</v>
      </c>
      <c r="E5" s="446"/>
      <c r="F5" s="334"/>
      <c r="G5" s="334"/>
      <c r="H5" s="334"/>
      <c r="I5" s="334"/>
      <c r="J5" s="334"/>
      <c r="K5" s="334"/>
      <c r="L5" s="334"/>
    </row>
    <row r="6" spans="1:12" ht="25.5">
      <c r="A6" s="333"/>
      <c r="B6" s="211" t="s">
        <v>319</v>
      </c>
      <c r="C6" s="344">
        <v>72639</v>
      </c>
      <c r="D6" s="349" t="s">
        <v>321</v>
      </c>
      <c r="E6" s="349">
        <f>SUM(E7:E16)</f>
        <v>78218</v>
      </c>
      <c r="F6" s="346"/>
      <c r="G6" s="346"/>
      <c r="H6" s="346"/>
      <c r="I6" s="333"/>
      <c r="J6" s="333"/>
      <c r="K6" s="333"/>
      <c r="L6" s="333"/>
    </row>
    <row r="7" spans="1:12" ht="21.75" customHeight="1">
      <c r="A7" s="333"/>
      <c r="B7" s="343" t="s">
        <v>368</v>
      </c>
      <c r="C7" s="175">
        <v>14563</v>
      </c>
      <c r="D7" s="343" t="s">
        <v>369</v>
      </c>
      <c r="E7" s="350">
        <v>18554</v>
      </c>
      <c r="F7" s="346"/>
      <c r="G7" s="346"/>
      <c r="H7" s="346"/>
      <c r="I7" s="337"/>
      <c r="J7" s="337"/>
      <c r="K7" s="337"/>
      <c r="L7" s="333"/>
    </row>
    <row r="8" spans="1:12" ht="28.5" customHeight="1">
      <c r="A8" s="333"/>
      <c r="B8" s="262" t="s">
        <v>402</v>
      </c>
      <c r="C8" s="124">
        <v>58076</v>
      </c>
      <c r="D8" s="262" t="s">
        <v>370</v>
      </c>
      <c r="E8" s="350">
        <v>59664</v>
      </c>
      <c r="F8" s="346"/>
      <c r="G8" s="346"/>
      <c r="H8" s="346"/>
      <c r="I8" s="333"/>
      <c r="J8" s="333"/>
      <c r="K8" s="333"/>
      <c r="L8" s="333"/>
    </row>
    <row r="9" spans="1:12" ht="39" customHeight="1">
      <c r="A9" s="333"/>
      <c r="B9" s="262"/>
      <c r="C9" s="124"/>
      <c r="D9" s="262"/>
      <c r="E9" s="350"/>
      <c r="F9" s="346"/>
      <c r="G9" s="346"/>
      <c r="H9" s="346"/>
      <c r="I9" s="333"/>
      <c r="J9" s="333"/>
      <c r="K9" s="333"/>
      <c r="L9" s="333"/>
    </row>
    <row r="10" spans="1:12" ht="15.75" customHeight="1">
      <c r="A10" s="333"/>
      <c r="B10" s="262"/>
      <c r="C10" s="124"/>
      <c r="D10" s="262"/>
      <c r="E10" s="351"/>
      <c r="F10" s="346"/>
      <c r="G10" s="346"/>
      <c r="H10" s="346"/>
      <c r="I10" s="333"/>
      <c r="J10" s="333"/>
      <c r="K10" s="333"/>
      <c r="L10" s="333"/>
    </row>
    <row r="11" spans="1:12" ht="27.75" customHeight="1">
      <c r="A11" s="333"/>
      <c r="B11" s="262"/>
      <c r="C11" s="124"/>
      <c r="D11" s="262"/>
      <c r="E11" s="175"/>
      <c r="F11" s="346"/>
      <c r="G11" s="346"/>
      <c r="H11" s="346"/>
      <c r="I11" s="333"/>
      <c r="J11" s="333"/>
      <c r="K11" s="333"/>
      <c r="L11" s="333"/>
    </row>
    <row r="12" spans="1:12" ht="29.25" customHeight="1">
      <c r="A12" s="333"/>
      <c r="B12" s="262"/>
      <c r="C12" s="124"/>
      <c r="D12" s="262"/>
      <c r="E12" s="175"/>
      <c r="F12" s="348"/>
      <c r="G12" s="348"/>
      <c r="H12" s="348"/>
      <c r="I12" s="340"/>
      <c r="J12" s="340"/>
      <c r="K12" s="340"/>
      <c r="L12" s="333"/>
    </row>
    <row r="13" spans="1:12" ht="32.25" customHeight="1">
      <c r="A13" s="333"/>
      <c r="B13" s="262"/>
      <c r="C13" s="124"/>
      <c r="D13" s="262"/>
      <c r="E13" s="175"/>
      <c r="F13" s="346"/>
      <c r="G13" s="346"/>
      <c r="H13" s="346"/>
      <c r="I13" s="333"/>
      <c r="J13" s="333"/>
      <c r="K13" s="333"/>
      <c r="L13" s="333"/>
    </row>
    <row r="14" spans="1:12" ht="31.5" customHeight="1">
      <c r="A14" s="333"/>
      <c r="B14" s="262"/>
      <c r="C14" s="124"/>
      <c r="D14" s="262"/>
      <c r="E14" s="175"/>
      <c r="F14" s="346"/>
      <c r="G14" s="346"/>
      <c r="H14" s="346"/>
      <c r="I14" s="333"/>
      <c r="J14" s="333"/>
      <c r="K14" s="333"/>
      <c r="L14" s="333"/>
    </row>
    <row r="15" spans="1:12" ht="31.5" customHeight="1">
      <c r="A15" s="333"/>
      <c r="B15" s="358"/>
      <c r="C15" s="124"/>
      <c r="D15" s="262"/>
      <c r="E15" s="175"/>
      <c r="F15" s="346"/>
      <c r="G15" s="346"/>
      <c r="H15" s="346"/>
      <c r="I15" s="333"/>
      <c r="J15" s="333"/>
      <c r="K15" s="333"/>
      <c r="L15" s="333"/>
    </row>
    <row r="16" spans="1:12" ht="21.75" customHeight="1">
      <c r="A16" s="333"/>
      <c r="B16" s="262"/>
      <c r="C16" s="124"/>
      <c r="D16" s="262"/>
      <c r="E16" s="352"/>
      <c r="F16" s="347"/>
      <c r="G16" s="347"/>
      <c r="H16" s="347"/>
      <c r="I16" s="336"/>
      <c r="J16" s="336"/>
      <c r="K16" s="336"/>
      <c r="L16" s="333"/>
    </row>
    <row r="17" spans="1:12" ht="33" customHeight="1">
      <c r="A17" s="333"/>
      <c r="B17" s="341"/>
      <c r="C17" s="345"/>
      <c r="D17" s="341"/>
      <c r="E17" s="337"/>
      <c r="F17" s="337"/>
      <c r="G17" s="337"/>
      <c r="H17" s="337"/>
      <c r="I17" s="337"/>
      <c r="J17" s="337"/>
      <c r="K17" s="337"/>
      <c r="L17" s="333"/>
    </row>
    <row r="18" spans="1:12" ht="12.75">
      <c r="A18" s="333"/>
      <c r="B18" s="334"/>
      <c r="C18" s="334"/>
      <c r="D18" s="334"/>
      <c r="E18" s="337"/>
      <c r="F18" s="337"/>
      <c r="G18" s="337"/>
      <c r="H18" s="337"/>
      <c r="I18" s="337"/>
      <c r="J18" s="337"/>
      <c r="K18" s="337"/>
      <c r="L18" s="333"/>
    </row>
    <row r="19" spans="1:12" ht="12.75">
      <c r="A19" s="333"/>
      <c r="B19" s="338"/>
      <c r="C19" s="338"/>
      <c r="D19" s="338"/>
      <c r="E19" s="337"/>
      <c r="F19" s="337"/>
      <c r="G19" s="337"/>
      <c r="H19" s="337"/>
      <c r="I19" s="337"/>
      <c r="J19" s="337"/>
      <c r="K19" s="337"/>
      <c r="L19" s="333"/>
    </row>
    <row r="20" spans="1:12" ht="12.75">
      <c r="A20" s="333"/>
      <c r="B20" s="334"/>
      <c r="C20" s="334"/>
      <c r="D20" s="334"/>
      <c r="E20" s="337"/>
      <c r="F20" s="337"/>
      <c r="G20" s="337"/>
      <c r="H20" s="337"/>
      <c r="I20" s="337"/>
      <c r="J20" s="337"/>
      <c r="K20" s="337"/>
      <c r="L20" s="333"/>
    </row>
    <row r="21" spans="1:12" ht="12.75">
      <c r="A21" s="333"/>
      <c r="B21" s="342"/>
      <c r="C21" s="334"/>
      <c r="D21" s="334"/>
      <c r="E21" s="340"/>
      <c r="F21" s="340"/>
      <c r="G21" s="340"/>
      <c r="H21" s="340"/>
      <c r="I21" s="340"/>
      <c r="J21" s="340"/>
      <c r="K21" s="340"/>
      <c r="L21" s="333"/>
    </row>
    <row r="22" spans="1:12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</row>
    <row r="25" spans="1:12" ht="12.75">
      <c r="A25" s="333"/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</row>
    <row r="26" spans="1:12" ht="12.75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</row>
    <row r="27" spans="1:12" ht="12.75">
      <c r="A27" s="333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</row>
    <row r="28" spans="1:12" ht="12.75">
      <c r="A28" s="333"/>
      <c r="B28" s="333"/>
      <c r="C28" s="333"/>
      <c r="D28" s="333"/>
      <c r="E28" s="333"/>
      <c r="F28" s="333"/>
      <c r="G28" s="333"/>
      <c r="H28" s="333"/>
      <c r="I28" s="333"/>
      <c r="J28" s="23"/>
      <c r="K28" s="335"/>
      <c r="L28" s="333"/>
    </row>
    <row r="29" spans="1:12" ht="12.75">
      <c r="A29" s="333"/>
      <c r="B29" s="334"/>
      <c r="C29" s="334"/>
      <c r="D29" s="334"/>
      <c r="E29" s="336"/>
      <c r="F29" s="336"/>
      <c r="G29" s="336"/>
      <c r="H29" s="336"/>
      <c r="I29" s="336"/>
      <c r="J29" s="336"/>
      <c r="K29" s="336"/>
      <c r="L29" s="333"/>
    </row>
    <row r="30" spans="1:12" ht="12.75">
      <c r="A30" s="333"/>
      <c r="B30" s="334"/>
      <c r="C30" s="334"/>
      <c r="D30" s="334"/>
      <c r="E30" s="333"/>
      <c r="F30" s="333"/>
      <c r="G30" s="333"/>
      <c r="H30" s="333"/>
      <c r="I30" s="333"/>
      <c r="J30" s="333"/>
      <c r="K30" s="333"/>
      <c r="L30" s="333"/>
    </row>
    <row r="31" spans="1:12" ht="12.75">
      <c r="A31" s="333"/>
      <c r="B31" s="543"/>
      <c r="C31" s="538"/>
      <c r="D31" s="538"/>
      <c r="E31" s="337"/>
      <c r="F31" s="337"/>
      <c r="G31" s="337"/>
      <c r="H31" s="337"/>
      <c r="I31" s="337"/>
      <c r="J31" s="337"/>
      <c r="K31" s="337"/>
      <c r="L31" s="333"/>
    </row>
    <row r="32" spans="1:12" ht="12.75">
      <c r="A32" s="333"/>
      <c r="B32" s="538"/>
      <c r="C32" s="538"/>
      <c r="D32" s="538"/>
      <c r="E32" s="337"/>
      <c r="F32" s="337"/>
      <c r="G32" s="337"/>
      <c r="H32" s="337"/>
      <c r="I32" s="337"/>
      <c r="J32" s="337"/>
      <c r="K32" s="337"/>
      <c r="L32" s="333"/>
    </row>
    <row r="33" spans="1:12" ht="12.75">
      <c r="A33" s="333"/>
      <c r="B33" s="542"/>
      <c r="C33" s="542"/>
      <c r="D33" s="542"/>
      <c r="E33" s="337"/>
      <c r="F33" s="337"/>
      <c r="G33" s="337"/>
      <c r="H33" s="337"/>
      <c r="I33" s="337"/>
      <c r="J33" s="337"/>
      <c r="K33" s="337"/>
      <c r="L33" s="333"/>
    </row>
    <row r="34" spans="1:12" ht="12.75">
      <c r="A34" s="333"/>
      <c r="B34" s="542"/>
      <c r="C34" s="542"/>
      <c r="D34" s="542"/>
      <c r="E34" s="337"/>
      <c r="F34" s="337"/>
      <c r="G34" s="337"/>
      <c r="H34" s="337"/>
      <c r="I34" s="337"/>
      <c r="J34" s="337"/>
      <c r="K34" s="337"/>
      <c r="L34" s="333"/>
    </row>
    <row r="35" spans="1:12" ht="12.75">
      <c r="A35" s="333"/>
      <c r="B35" s="542"/>
      <c r="C35" s="542"/>
      <c r="D35" s="542"/>
      <c r="E35" s="337"/>
      <c r="F35" s="337"/>
      <c r="G35" s="337"/>
      <c r="H35" s="337"/>
      <c r="I35" s="337"/>
      <c r="J35" s="337"/>
      <c r="K35" s="337"/>
      <c r="L35" s="333"/>
    </row>
    <row r="36" spans="1:12" ht="12.75">
      <c r="A36" s="333"/>
      <c r="B36" s="538"/>
      <c r="C36" s="538"/>
      <c r="D36" s="538"/>
      <c r="E36" s="337"/>
      <c r="F36" s="337"/>
      <c r="G36" s="337"/>
      <c r="H36" s="337"/>
      <c r="I36" s="337"/>
      <c r="J36" s="337"/>
      <c r="K36" s="337"/>
      <c r="L36" s="333"/>
    </row>
    <row r="37" spans="1:12" ht="12.75">
      <c r="A37" s="333"/>
      <c r="B37" s="339"/>
      <c r="C37" s="333"/>
      <c r="D37" s="333"/>
      <c r="E37" s="340"/>
      <c r="F37" s="340"/>
      <c r="G37" s="340"/>
      <c r="H37" s="340"/>
      <c r="I37" s="340"/>
      <c r="J37" s="340"/>
      <c r="K37" s="340"/>
      <c r="L37" s="333"/>
    </row>
    <row r="38" spans="1:12" ht="12.75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</row>
    <row r="39" spans="1:12" ht="12.75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</row>
    <row r="40" spans="1:12" ht="12.75">
      <c r="A40" s="333"/>
      <c r="B40" s="540"/>
      <c r="C40" s="540"/>
      <c r="D40" s="540"/>
      <c r="E40" s="336"/>
      <c r="F40" s="336"/>
      <c r="G40" s="336"/>
      <c r="H40" s="336"/>
      <c r="I40" s="336"/>
      <c r="J40" s="336"/>
      <c r="K40" s="336"/>
      <c r="L40" s="333"/>
    </row>
    <row r="41" spans="1:12" ht="28.5" customHeight="1">
      <c r="A41" s="333"/>
      <c r="B41" s="541"/>
      <c r="C41" s="541"/>
      <c r="D41" s="541"/>
      <c r="E41" s="337"/>
      <c r="F41" s="337"/>
      <c r="G41" s="337"/>
      <c r="H41" s="337"/>
      <c r="I41" s="337"/>
      <c r="J41" s="337"/>
      <c r="K41" s="337"/>
      <c r="L41" s="333"/>
    </row>
    <row r="42" spans="1:12" ht="12.75">
      <c r="A42" s="333"/>
      <c r="B42" s="538"/>
      <c r="C42" s="538"/>
      <c r="D42" s="538"/>
      <c r="E42" s="337"/>
      <c r="F42" s="337"/>
      <c r="G42" s="337"/>
      <c r="H42" s="337"/>
      <c r="I42" s="337"/>
      <c r="J42" s="337"/>
      <c r="K42" s="337"/>
      <c r="L42" s="333"/>
    </row>
    <row r="43" spans="1:12" ht="12.75">
      <c r="A43" s="333"/>
      <c r="B43" s="542"/>
      <c r="C43" s="542"/>
      <c r="D43" s="542"/>
      <c r="E43" s="337"/>
      <c r="F43" s="337"/>
      <c r="G43" s="337"/>
      <c r="H43" s="337"/>
      <c r="I43" s="337"/>
      <c r="J43" s="337"/>
      <c r="K43" s="337"/>
      <c r="L43" s="333"/>
    </row>
    <row r="44" spans="1:12" ht="12.75">
      <c r="A44" s="333"/>
      <c r="B44" s="538"/>
      <c r="C44" s="538"/>
      <c r="D44" s="538"/>
      <c r="E44" s="337"/>
      <c r="F44" s="337"/>
      <c r="G44" s="337"/>
      <c r="H44" s="337"/>
      <c r="I44" s="337"/>
      <c r="J44" s="337"/>
      <c r="K44" s="337"/>
      <c r="L44" s="333"/>
    </row>
    <row r="45" spans="1:12" ht="12.75">
      <c r="A45" s="333"/>
      <c r="B45" s="539"/>
      <c r="C45" s="538"/>
      <c r="D45" s="538"/>
      <c r="E45" s="340"/>
      <c r="F45" s="340"/>
      <c r="G45" s="340"/>
      <c r="H45" s="340"/>
      <c r="I45" s="340"/>
      <c r="J45" s="340"/>
      <c r="K45" s="340"/>
      <c r="L45" s="333"/>
    </row>
    <row r="46" spans="1:12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sheetProtection/>
  <mergeCells count="14">
    <mergeCell ref="B45:D45"/>
    <mergeCell ref="B36:D36"/>
    <mergeCell ref="B40:D40"/>
    <mergeCell ref="B41:D41"/>
    <mergeCell ref="B42:D42"/>
    <mergeCell ref="B43:D43"/>
    <mergeCell ref="B5:C5"/>
    <mergeCell ref="D5:E5"/>
    <mergeCell ref="B32:D32"/>
    <mergeCell ref="B44:D44"/>
    <mergeCell ref="B33:D33"/>
    <mergeCell ref="B34:D34"/>
    <mergeCell ref="B35:D35"/>
    <mergeCell ref="B31:D31"/>
  </mergeCells>
  <printOptions/>
  <pageMargins left="0.26" right="0.18" top="0.4" bottom="1" header="0.2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C28" sqref="C28"/>
    </sheetView>
  </sheetViews>
  <sheetFormatPr defaultColWidth="9.140625" defaultRowHeight="12.75"/>
  <cols>
    <col min="5" max="5" width="31.28125" style="0" customWidth="1"/>
    <col min="6" max="6" width="20.28125" style="0" customWidth="1"/>
  </cols>
  <sheetData>
    <row r="3" ht="15">
      <c r="G3" s="7"/>
    </row>
    <row r="4" spans="1:6" ht="12.75">
      <c r="A4" s="37"/>
      <c r="B4" s="154"/>
      <c r="C4" s="154"/>
      <c r="D4" s="154"/>
      <c r="E4" s="154"/>
      <c r="F4" s="155" t="s">
        <v>363</v>
      </c>
    </row>
    <row r="5" spans="1:6" ht="12.75">
      <c r="A5" s="37"/>
      <c r="B5" s="154"/>
      <c r="C5" s="154"/>
      <c r="D5" s="154"/>
      <c r="E5" s="154"/>
      <c r="F5" s="156"/>
    </row>
    <row r="6" spans="1:6" ht="12.75">
      <c r="A6" s="43"/>
      <c r="B6" s="413" t="s">
        <v>163</v>
      </c>
      <c r="C6" s="413"/>
      <c r="D6" s="413"/>
      <c r="E6" s="413"/>
      <c r="F6" s="413"/>
    </row>
    <row r="7" spans="1:6" ht="12.75">
      <c r="A7" s="43"/>
      <c r="B7" s="157"/>
      <c r="C7" s="157"/>
      <c r="D7" s="157"/>
      <c r="E7" s="157"/>
      <c r="F7" s="157"/>
    </row>
    <row r="8" spans="1:6" ht="12.75">
      <c r="A8" s="37"/>
      <c r="B8" s="154"/>
      <c r="C8" s="154"/>
      <c r="D8" s="154"/>
      <c r="E8" s="154"/>
      <c r="F8" s="155" t="s">
        <v>71</v>
      </c>
    </row>
    <row r="9" spans="1:6" ht="17.25" customHeight="1">
      <c r="A9" s="37"/>
      <c r="B9" s="440" t="s">
        <v>72</v>
      </c>
      <c r="C9" s="544"/>
      <c r="D9" s="544"/>
      <c r="E9" s="544"/>
      <c r="F9" s="3" t="s">
        <v>67</v>
      </c>
    </row>
    <row r="10" spans="1:6" ht="15" customHeight="1">
      <c r="A10" s="37"/>
      <c r="B10" s="454" t="s">
        <v>192</v>
      </c>
      <c r="C10" s="545"/>
      <c r="D10" s="545"/>
      <c r="E10" s="455"/>
      <c r="F10" s="89">
        <v>1000</v>
      </c>
    </row>
    <row r="11" spans="1:6" ht="15" customHeight="1">
      <c r="A11" s="37"/>
      <c r="B11" s="454"/>
      <c r="C11" s="545"/>
      <c r="D11" s="545"/>
      <c r="E11" s="455"/>
      <c r="F11" s="89"/>
    </row>
    <row r="12" spans="1:6" ht="18" customHeight="1">
      <c r="A12" s="37"/>
      <c r="B12" s="426" t="s">
        <v>164</v>
      </c>
      <c r="C12" s="544"/>
      <c r="D12" s="544"/>
      <c r="E12" s="544"/>
      <c r="F12" s="159">
        <f>SUM(F10:F11)</f>
        <v>1000</v>
      </c>
    </row>
    <row r="13" spans="2:6" ht="12.75">
      <c r="B13" s="158"/>
      <c r="C13" s="158"/>
      <c r="D13" s="158"/>
      <c r="E13" s="158"/>
      <c r="F13" s="158"/>
    </row>
    <row r="14" spans="2:6" ht="12.75">
      <c r="B14" s="158"/>
      <c r="C14" s="158"/>
      <c r="D14" s="158"/>
      <c r="E14" s="158"/>
      <c r="F14" s="158"/>
    </row>
    <row r="15" spans="2:6" ht="12.75">
      <c r="B15" s="413" t="s">
        <v>162</v>
      </c>
      <c r="C15" s="413"/>
      <c r="D15" s="413"/>
      <c r="E15" s="413"/>
      <c r="F15" s="413"/>
    </row>
    <row r="16" spans="2:6" ht="12.75">
      <c r="B16" s="157"/>
      <c r="C16" s="157"/>
      <c r="D16" s="157"/>
      <c r="E16" s="157"/>
      <c r="F16" s="157"/>
    </row>
    <row r="17" spans="2:6" ht="12.75">
      <c r="B17" s="154"/>
      <c r="C17" s="154"/>
      <c r="D17" s="154"/>
      <c r="E17" s="154"/>
      <c r="F17" s="155" t="s">
        <v>71</v>
      </c>
    </row>
    <row r="18" spans="2:6" ht="12.75">
      <c r="B18" s="440" t="s">
        <v>72</v>
      </c>
      <c r="C18" s="544"/>
      <c r="D18" s="544"/>
      <c r="E18" s="544"/>
      <c r="F18" s="3" t="s">
        <v>67</v>
      </c>
    </row>
    <row r="19" spans="2:6" ht="12.75">
      <c r="B19" s="461" t="s">
        <v>422</v>
      </c>
      <c r="C19" s="468"/>
      <c r="D19" s="468"/>
      <c r="E19" s="462"/>
      <c r="F19" s="89">
        <v>1000</v>
      </c>
    </row>
    <row r="20" spans="2:6" ht="12.75">
      <c r="B20" s="454"/>
      <c r="C20" s="545"/>
      <c r="D20" s="545"/>
      <c r="E20" s="455"/>
      <c r="F20" s="89"/>
    </row>
    <row r="21" spans="2:6" ht="12.75">
      <c r="B21" s="454"/>
      <c r="C21" s="545"/>
      <c r="D21" s="545"/>
      <c r="E21" s="455"/>
      <c r="F21" s="89"/>
    </row>
    <row r="22" spans="2:6" ht="12.75">
      <c r="B22" s="454"/>
      <c r="C22" s="545"/>
      <c r="D22" s="545"/>
      <c r="E22" s="455"/>
      <c r="F22" s="89"/>
    </row>
    <row r="23" spans="2:6" ht="12.75">
      <c r="B23" s="426" t="s">
        <v>73</v>
      </c>
      <c r="C23" s="544"/>
      <c r="D23" s="544"/>
      <c r="E23" s="544"/>
      <c r="F23" s="159">
        <f>SUM(F19:F22)</f>
        <v>1000</v>
      </c>
    </row>
  </sheetData>
  <sheetProtection/>
  <mergeCells count="12">
    <mergeCell ref="B23:E23"/>
    <mergeCell ref="B15:F15"/>
    <mergeCell ref="B18:E18"/>
    <mergeCell ref="B19:E19"/>
    <mergeCell ref="B12:E12"/>
    <mergeCell ref="B20:E20"/>
    <mergeCell ref="B21:E21"/>
    <mergeCell ref="B22:E22"/>
    <mergeCell ref="B6:F6"/>
    <mergeCell ref="B9:E9"/>
    <mergeCell ref="B10:E10"/>
    <mergeCell ref="B11:E11"/>
  </mergeCells>
  <printOptions/>
  <pageMargins left="0.74" right="0.18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6.421875" style="0" bestFit="1" customWidth="1"/>
    <col min="2" max="2" width="2.7109375" style="0" bestFit="1" customWidth="1"/>
    <col min="3" max="3" width="21.57421875" style="0" customWidth="1"/>
    <col min="4" max="4" width="9.8515625" style="0" bestFit="1" customWidth="1"/>
    <col min="6" max="6" width="41.00390625" style="0" customWidth="1"/>
    <col min="7" max="7" width="12.421875" style="0" bestFit="1" customWidth="1"/>
  </cols>
  <sheetData>
    <row r="1" spans="6:7" ht="14.25">
      <c r="F1" s="1"/>
      <c r="G1" s="2" t="s">
        <v>466</v>
      </c>
    </row>
    <row r="2" spans="1:7" ht="12.75">
      <c r="A2" s="472" t="s">
        <v>341</v>
      </c>
      <c r="B2" s="472"/>
      <c r="C2" s="472"/>
      <c r="D2" s="472"/>
      <c r="E2" s="472"/>
      <c r="F2" s="472"/>
      <c r="G2" s="472"/>
    </row>
    <row r="3" spans="1:7" ht="12.75">
      <c r="A3" s="472">
        <v>2014</v>
      </c>
      <c r="B3" s="472"/>
      <c r="C3" s="472"/>
      <c r="D3" s="472"/>
      <c r="E3" s="472"/>
      <c r="F3" s="472"/>
      <c r="G3" s="472"/>
    </row>
    <row r="4" spans="2:7" ht="12.75">
      <c r="B4" t="s">
        <v>467</v>
      </c>
      <c r="C4" t="s">
        <v>468</v>
      </c>
      <c r="G4" s="2" t="s">
        <v>0</v>
      </c>
    </row>
    <row r="5" spans="1:7" ht="12.75">
      <c r="A5" s="473" t="s">
        <v>469</v>
      </c>
      <c r="B5" s="473"/>
      <c r="C5" s="473"/>
      <c r="D5" s="473"/>
      <c r="E5" s="473" t="s">
        <v>470</v>
      </c>
      <c r="F5" s="473"/>
      <c r="G5" s="473"/>
    </row>
    <row r="6" spans="1:7" ht="12.75">
      <c r="A6" s="440" t="s">
        <v>1</v>
      </c>
      <c r="B6" s="440"/>
      <c r="C6" s="440"/>
      <c r="D6" s="3" t="s">
        <v>2</v>
      </c>
      <c r="E6" s="440" t="s">
        <v>471</v>
      </c>
      <c r="F6" s="440"/>
      <c r="G6" s="3" t="s">
        <v>2</v>
      </c>
    </row>
    <row r="7" spans="1:7" ht="12.75">
      <c r="A7" s="457" t="s">
        <v>472</v>
      </c>
      <c r="B7" s="457"/>
      <c r="C7" s="457"/>
      <c r="D7" s="99"/>
      <c r="E7" s="457" t="s">
        <v>473</v>
      </c>
      <c r="F7" s="457"/>
      <c r="G7" s="99">
        <v>32315</v>
      </c>
    </row>
    <row r="8" spans="1:7" ht="12.75">
      <c r="A8" s="460" t="s">
        <v>3</v>
      </c>
      <c r="B8" s="460"/>
      <c r="C8" s="460"/>
      <c r="D8" s="89"/>
      <c r="E8" s="460" t="s">
        <v>4</v>
      </c>
      <c r="F8" s="460"/>
      <c r="G8" s="89">
        <v>19683</v>
      </c>
    </row>
    <row r="9" spans="1:7" ht="12.75">
      <c r="A9" s="470" t="s">
        <v>5</v>
      </c>
      <c r="B9" s="470"/>
      <c r="C9" s="470"/>
      <c r="D9" s="89"/>
      <c r="E9" s="463" t="s">
        <v>6</v>
      </c>
      <c r="F9" s="463"/>
      <c r="G9" s="89">
        <v>4802</v>
      </c>
    </row>
    <row r="10" spans="1:7" ht="12.75">
      <c r="A10" s="470" t="s">
        <v>474</v>
      </c>
      <c r="B10" s="470"/>
      <c r="C10" s="470"/>
      <c r="D10" s="89"/>
      <c r="E10" s="460" t="s">
        <v>7</v>
      </c>
      <c r="F10" s="460"/>
      <c r="G10" s="89">
        <v>1000</v>
      </c>
    </row>
    <row r="11" spans="1:7" ht="12.75">
      <c r="A11" s="460" t="s">
        <v>475</v>
      </c>
      <c r="B11" s="460"/>
      <c r="C11" s="460"/>
      <c r="D11" s="89"/>
      <c r="E11" s="460" t="s">
        <v>8</v>
      </c>
      <c r="F11" s="460"/>
      <c r="G11" s="89">
        <v>6830</v>
      </c>
    </row>
    <row r="12" spans="1:7" ht="12.75">
      <c r="A12" s="460" t="s">
        <v>476</v>
      </c>
      <c r="B12" s="460"/>
      <c r="C12" s="460"/>
      <c r="D12" s="89"/>
      <c r="E12" s="460" t="s">
        <v>9</v>
      </c>
      <c r="F12" s="460"/>
      <c r="G12" s="89"/>
    </row>
    <row r="13" spans="1:7" ht="12.75">
      <c r="A13" s="460"/>
      <c r="B13" s="460"/>
      <c r="C13" s="460"/>
      <c r="D13" s="4"/>
      <c r="E13" s="461"/>
      <c r="F13" s="462"/>
      <c r="G13" s="4"/>
    </row>
    <row r="14" spans="1:7" ht="12.75">
      <c r="A14" s="457" t="s">
        <v>477</v>
      </c>
      <c r="B14" s="457"/>
      <c r="C14" s="457"/>
      <c r="D14" s="99"/>
      <c r="E14" s="457" t="s">
        <v>478</v>
      </c>
      <c r="F14" s="457"/>
      <c r="G14" s="99"/>
    </row>
    <row r="15" spans="1:7" ht="12.75">
      <c r="A15" s="460" t="s">
        <v>10</v>
      </c>
      <c r="B15" s="460"/>
      <c r="C15" s="460"/>
      <c r="D15" s="89"/>
      <c r="E15" s="461" t="s">
        <v>11</v>
      </c>
      <c r="F15" s="462"/>
      <c r="G15" s="89"/>
    </row>
    <row r="16" spans="1:7" ht="12.75">
      <c r="A16" s="470" t="s">
        <v>161</v>
      </c>
      <c r="B16" s="470"/>
      <c r="C16" s="470"/>
      <c r="D16" s="89"/>
      <c r="E16" s="461" t="s">
        <v>12</v>
      </c>
      <c r="F16" s="462"/>
      <c r="G16" s="89"/>
    </row>
    <row r="17" spans="1:7" ht="12.75">
      <c r="A17" s="460" t="s">
        <v>479</v>
      </c>
      <c r="B17" s="460"/>
      <c r="C17" s="460"/>
      <c r="D17" s="89">
        <v>32315</v>
      </c>
      <c r="E17" s="461" t="s">
        <v>13</v>
      </c>
      <c r="F17" s="462"/>
      <c r="G17" s="89"/>
    </row>
    <row r="18" spans="1:7" ht="12.75">
      <c r="A18" s="460" t="s">
        <v>14</v>
      </c>
      <c r="B18" s="460"/>
      <c r="C18" s="460"/>
      <c r="D18" s="89"/>
      <c r="E18" s="461"/>
      <c r="F18" s="462"/>
      <c r="G18" s="4"/>
    </row>
    <row r="19" spans="1:7" ht="12.75">
      <c r="A19" s="460"/>
      <c r="B19" s="460"/>
      <c r="C19" s="460"/>
      <c r="D19" s="4"/>
      <c r="E19" s="464"/>
      <c r="F19" s="465"/>
      <c r="G19" s="4"/>
    </row>
    <row r="20" spans="1:7" ht="12.75">
      <c r="A20" s="555" t="s">
        <v>480</v>
      </c>
      <c r="B20" s="453"/>
      <c r="C20" s="453"/>
      <c r="D20" s="99"/>
      <c r="E20" s="553" t="s">
        <v>481</v>
      </c>
      <c r="F20" s="554"/>
      <c r="G20" s="99"/>
    </row>
    <row r="21" spans="1:7" ht="12.75">
      <c r="A21" s="460" t="s">
        <v>482</v>
      </c>
      <c r="B21" s="460"/>
      <c r="C21" s="460"/>
      <c r="D21" s="89"/>
      <c r="E21" s="464" t="s">
        <v>483</v>
      </c>
      <c r="F21" s="465"/>
      <c r="G21" s="89"/>
    </row>
    <row r="22" spans="1:7" ht="12.75">
      <c r="A22" s="460" t="s">
        <v>484</v>
      </c>
      <c r="B22" s="460"/>
      <c r="C22" s="460"/>
      <c r="D22" s="89"/>
      <c r="E22" s="461" t="s">
        <v>485</v>
      </c>
      <c r="F22" s="462"/>
      <c r="G22" s="89"/>
    </row>
    <row r="23" spans="1:7" ht="12.75">
      <c r="A23" s="460"/>
      <c r="B23" s="460"/>
      <c r="C23" s="460"/>
      <c r="D23" s="4"/>
      <c r="E23" s="461"/>
      <c r="F23" s="462"/>
      <c r="G23" s="4"/>
    </row>
    <row r="24" spans="1:7" ht="12.75">
      <c r="A24" s="460"/>
      <c r="B24" s="460"/>
      <c r="C24" s="460"/>
      <c r="D24" s="4"/>
      <c r="E24" s="458" t="s">
        <v>486</v>
      </c>
      <c r="F24" s="459"/>
      <c r="G24" s="99"/>
    </row>
    <row r="25" spans="1:7" ht="12.75">
      <c r="A25" s="460"/>
      <c r="B25" s="460"/>
      <c r="C25" s="460"/>
      <c r="D25" s="4"/>
      <c r="E25" s="461" t="s">
        <v>487</v>
      </c>
      <c r="F25" s="462"/>
      <c r="G25" s="89"/>
    </row>
    <row r="26" spans="1:7" ht="12.75">
      <c r="A26" s="460"/>
      <c r="B26" s="460"/>
      <c r="C26" s="460"/>
      <c r="D26" s="4"/>
      <c r="E26" s="461" t="s">
        <v>488</v>
      </c>
      <c r="F26" s="462"/>
      <c r="G26" s="89"/>
    </row>
    <row r="27" spans="1:7" ht="12.75">
      <c r="A27" s="460"/>
      <c r="B27" s="460"/>
      <c r="C27" s="460"/>
      <c r="D27" s="4"/>
      <c r="E27" s="461"/>
      <c r="F27" s="462"/>
      <c r="G27" s="4"/>
    </row>
    <row r="28" spans="1:7" ht="12.75">
      <c r="A28" s="457" t="s">
        <v>489</v>
      </c>
      <c r="B28" s="457"/>
      <c r="C28" s="457"/>
      <c r="D28" s="99">
        <v>32315</v>
      </c>
      <c r="E28" s="458" t="s">
        <v>490</v>
      </c>
      <c r="F28" s="459"/>
      <c r="G28" s="99">
        <v>32315</v>
      </c>
    </row>
    <row r="29" spans="1:7" ht="12.75">
      <c r="A29" s="550" t="s">
        <v>491</v>
      </c>
      <c r="B29" s="551"/>
      <c r="C29" s="552"/>
      <c r="D29" s="99"/>
      <c r="E29" s="553" t="s">
        <v>492</v>
      </c>
      <c r="F29" s="554"/>
      <c r="G29" s="99"/>
    </row>
    <row r="30" spans="1:7" ht="12.75">
      <c r="A30" s="464" t="s">
        <v>15</v>
      </c>
      <c r="B30" s="471"/>
      <c r="C30" s="465"/>
      <c r="D30" s="89">
        <v>0</v>
      </c>
      <c r="E30" s="464" t="s">
        <v>16</v>
      </c>
      <c r="F30" s="465"/>
      <c r="G30" s="89"/>
    </row>
    <row r="31" spans="1:7" ht="12.75">
      <c r="A31" s="464" t="s">
        <v>493</v>
      </c>
      <c r="B31" s="471"/>
      <c r="C31" s="465"/>
      <c r="D31" s="404"/>
      <c r="E31" s="546" t="s">
        <v>494</v>
      </c>
      <c r="F31" s="547"/>
      <c r="G31" s="89"/>
    </row>
    <row r="32" spans="1:7" ht="12.75">
      <c r="A32" s="453" t="s">
        <v>495</v>
      </c>
      <c r="B32" s="453"/>
      <c r="C32" s="453"/>
      <c r="D32" s="89"/>
      <c r="E32" s="548" t="s">
        <v>496</v>
      </c>
      <c r="F32" s="549"/>
      <c r="G32" s="89"/>
    </row>
    <row r="33" spans="1:7" ht="12.75">
      <c r="A33" s="453"/>
      <c r="B33" s="453"/>
      <c r="C33" s="453"/>
      <c r="D33" s="89"/>
      <c r="E33" s="454"/>
      <c r="F33" s="455"/>
      <c r="G33" s="89"/>
    </row>
    <row r="34" spans="1:7" ht="12.75">
      <c r="A34" s="443" t="s">
        <v>497</v>
      </c>
      <c r="B34" s="443"/>
      <c r="C34" s="443"/>
      <c r="D34" s="99">
        <f>+D28+D29</f>
        <v>32315</v>
      </c>
      <c r="E34" s="443" t="s">
        <v>498</v>
      </c>
      <c r="F34" s="443"/>
      <c r="G34" s="99">
        <v>32315</v>
      </c>
    </row>
    <row r="36" ht="12.75">
      <c r="A36" t="s">
        <v>499</v>
      </c>
    </row>
  </sheetData>
  <sheetProtection/>
  <mergeCells count="62">
    <mergeCell ref="A6:C6"/>
    <mergeCell ref="E6:F6"/>
    <mergeCell ref="A2:G2"/>
    <mergeCell ref="A3:G3"/>
    <mergeCell ref="A5:D5"/>
    <mergeCell ref="E5:G5"/>
    <mergeCell ref="A12:C12"/>
    <mergeCell ref="E12:F12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  <mergeCell ref="A18:C18"/>
    <mergeCell ref="E18:F18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24:C24"/>
    <mergeCell ref="E24:F24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30:C30"/>
    <mergeCell ref="E30:F30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4:C34"/>
    <mergeCell ref="E34:F34"/>
    <mergeCell ref="A31:C31"/>
    <mergeCell ref="E31:F31"/>
    <mergeCell ref="A32:C32"/>
    <mergeCell ref="E32:F32"/>
    <mergeCell ref="A33:C33"/>
    <mergeCell ref="E33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L40" sqref="L40:N40"/>
    </sheetView>
  </sheetViews>
  <sheetFormatPr defaultColWidth="9.140625" defaultRowHeight="12.75"/>
  <cols>
    <col min="3" max="3" width="33.57421875" style="0" customWidth="1"/>
    <col min="4" max="6" width="13.28125" style="0" customWidth="1"/>
    <col min="7" max="7" width="6.57421875" style="0" customWidth="1"/>
    <col min="8" max="8" width="46.8515625" style="0" customWidth="1"/>
    <col min="9" max="9" width="16.00390625" style="0" customWidth="1"/>
    <col min="10" max="10" width="12.8515625" style="0" customWidth="1"/>
    <col min="11" max="11" width="14.00390625" style="0" customWidth="1"/>
  </cols>
  <sheetData>
    <row r="1" spans="8:9" ht="12" customHeight="1">
      <c r="H1" s="1"/>
      <c r="I1" s="2" t="s">
        <v>334</v>
      </c>
    </row>
    <row r="2" spans="1:9" ht="12.75">
      <c r="A2" s="472" t="s">
        <v>342</v>
      </c>
      <c r="B2" s="472"/>
      <c r="C2" s="472"/>
      <c r="D2" s="472"/>
      <c r="E2" s="472"/>
      <c r="F2" s="472"/>
      <c r="G2" s="472"/>
      <c r="H2" s="472"/>
      <c r="I2" s="472"/>
    </row>
    <row r="3" spans="1:9" ht="12.75">
      <c r="A3" s="472">
        <v>2014</v>
      </c>
      <c r="B3" s="472"/>
      <c r="C3" s="472"/>
      <c r="D3" s="472"/>
      <c r="E3" s="472"/>
      <c r="F3" s="472"/>
      <c r="G3" s="472"/>
      <c r="H3" s="472"/>
      <c r="I3" s="472"/>
    </row>
    <row r="4" spans="1:9" ht="12" customHeight="1">
      <c r="A4" t="s">
        <v>35</v>
      </c>
      <c r="I4" s="2" t="s">
        <v>0</v>
      </c>
    </row>
    <row r="5" spans="1:11" ht="14.25" customHeight="1">
      <c r="A5" s="444" t="s">
        <v>91</v>
      </c>
      <c r="B5" s="449"/>
      <c r="C5" s="449"/>
      <c r="D5" s="449"/>
      <c r="E5" s="449"/>
      <c r="F5" s="445"/>
      <c r="G5" s="444" t="s">
        <v>92</v>
      </c>
      <c r="H5" s="449"/>
      <c r="I5" s="449"/>
      <c r="J5" s="449"/>
      <c r="K5" s="445"/>
    </row>
    <row r="6" spans="1:11" ht="12.75">
      <c r="A6" s="450" t="s">
        <v>1</v>
      </c>
      <c r="B6" s="450"/>
      <c r="C6" s="450"/>
      <c r="D6" s="452" t="s">
        <v>2</v>
      </c>
      <c r="E6" s="433"/>
      <c r="F6" s="434"/>
      <c r="G6" s="451" t="s">
        <v>1</v>
      </c>
      <c r="H6" s="451"/>
      <c r="I6" s="452" t="s">
        <v>2</v>
      </c>
      <c r="J6" s="433"/>
      <c r="K6" s="434"/>
    </row>
    <row r="7" spans="1:11" ht="36.75" customHeight="1">
      <c r="A7" s="244"/>
      <c r="B7" s="239"/>
      <c r="C7" s="240"/>
      <c r="D7" s="12" t="s">
        <v>256</v>
      </c>
      <c r="E7" s="12" t="s">
        <v>257</v>
      </c>
      <c r="F7" s="253" t="s">
        <v>258</v>
      </c>
      <c r="G7" s="244"/>
      <c r="H7" s="240"/>
      <c r="I7" s="12" t="s">
        <v>256</v>
      </c>
      <c r="J7" s="12" t="s">
        <v>257</v>
      </c>
      <c r="K7" s="12" t="s">
        <v>258</v>
      </c>
    </row>
    <row r="8" spans="1:15" ht="13.5" customHeight="1">
      <c r="A8" s="435" t="s">
        <v>3</v>
      </c>
      <c r="B8" s="435"/>
      <c r="C8" s="435"/>
      <c r="D8" s="255">
        <v>3711</v>
      </c>
      <c r="E8" s="255">
        <v>10340</v>
      </c>
      <c r="F8" s="255"/>
      <c r="G8" s="435" t="s">
        <v>4</v>
      </c>
      <c r="H8" s="435"/>
      <c r="I8" s="89">
        <v>28561</v>
      </c>
      <c r="J8" s="79"/>
      <c r="K8" s="259"/>
      <c r="L8" s="245"/>
      <c r="M8" s="245"/>
      <c r="N8" s="115"/>
      <c r="O8" s="115"/>
    </row>
    <row r="9" spans="1:15" ht="15" customHeight="1">
      <c r="A9" s="470" t="s">
        <v>223</v>
      </c>
      <c r="B9" s="470"/>
      <c r="C9" s="470"/>
      <c r="D9" s="89">
        <v>10800</v>
      </c>
      <c r="E9" s="89">
        <v>0</v>
      </c>
      <c r="F9" s="255"/>
      <c r="G9" s="463" t="s">
        <v>6</v>
      </c>
      <c r="H9" s="463"/>
      <c r="I9" s="89">
        <v>7336</v>
      </c>
      <c r="J9" s="79"/>
      <c r="K9" s="259"/>
      <c r="L9" s="245"/>
      <c r="M9" s="245"/>
      <c r="N9" s="115"/>
      <c r="O9" s="115"/>
    </row>
    <row r="10" spans="1:15" ht="24.75" customHeight="1">
      <c r="A10" s="464" t="s">
        <v>224</v>
      </c>
      <c r="B10" s="471"/>
      <c r="C10" s="465"/>
      <c r="D10" s="89">
        <v>73428</v>
      </c>
      <c r="E10" s="89"/>
      <c r="F10" s="255"/>
      <c r="G10" s="460" t="s">
        <v>7</v>
      </c>
      <c r="H10" s="460"/>
      <c r="I10" s="89">
        <v>47329</v>
      </c>
      <c r="J10" s="79">
        <v>10340</v>
      </c>
      <c r="K10" s="259"/>
      <c r="L10" s="245"/>
      <c r="M10" s="245"/>
      <c r="N10" s="115"/>
      <c r="O10" s="115"/>
    </row>
    <row r="11" spans="1:15" ht="15" customHeight="1">
      <c r="A11" s="461" t="s">
        <v>225</v>
      </c>
      <c r="B11" s="468"/>
      <c r="C11" s="462"/>
      <c r="D11" s="89">
        <v>0</v>
      </c>
      <c r="E11" s="89">
        <f>+3!E30</f>
        <v>0</v>
      </c>
      <c r="F11" s="255"/>
      <c r="G11" s="460" t="s">
        <v>8</v>
      </c>
      <c r="H11" s="460"/>
      <c r="I11" s="89">
        <v>5660</v>
      </c>
      <c r="J11" s="79"/>
      <c r="K11" s="259"/>
      <c r="L11" s="115"/>
      <c r="M11" s="115"/>
      <c r="N11" s="115"/>
      <c r="O11" s="115"/>
    </row>
    <row r="12" spans="1:15" ht="15" customHeight="1">
      <c r="A12" s="461" t="s">
        <v>220</v>
      </c>
      <c r="B12" s="468"/>
      <c r="C12" s="462"/>
      <c r="D12" s="89">
        <v>9753</v>
      </c>
      <c r="E12" s="89">
        <f>+3!E31</f>
        <v>0</v>
      </c>
      <c r="F12" s="255"/>
      <c r="G12" s="460" t="s">
        <v>9</v>
      </c>
      <c r="H12" s="460"/>
      <c r="I12" s="89">
        <v>5458</v>
      </c>
      <c r="J12" s="79">
        <v>2150</v>
      </c>
      <c r="K12" s="259"/>
      <c r="L12" s="245"/>
      <c r="M12" s="245"/>
      <c r="N12" s="245"/>
      <c r="O12" s="115"/>
    </row>
    <row r="13" spans="1:15" ht="15" customHeight="1">
      <c r="A13" s="460" t="s">
        <v>226</v>
      </c>
      <c r="B13" s="460"/>
      <c r="C13" s="460"/>
      <c r="D13" s="89">
        <v>33066</v>
      </c>
      <c r="E13" s="89"/>
      <c r="F13" s="255"/>
      <c r="G13" s="461" t="s">
        <v>227</v>
      </c>
      <c r="H13" s="462"/>
      <c r="I13" s="89">
        <v>1000</v>
      </c>
      <c r="J13" s="79"/>
      <c r="K13" s="259"/>
      <c r="L13" s="245"/>
      <c r="M13" s="245"/>
      <c r="N13" s="245"/>
      <c r="O13" s="115"/>
    </row>
    <row r="14" spans="1:15" ht="15" customHeight="1">
      <c r="A14" s="469" t="s">
        <v>222</v>
      </c>
      <c r="B14" s="469"/>
      <c r="C14" s="469"/>
      <c r="D14" s="89">
        <f>+2!H25</f>
        <v>0</v>
      </c>
      <c r="E14" s="89"/>
      <c r="F14" s="255"/>
      <c r="G14" s="461" t="s">
        <v>228</v>
      </c>
      <c r="H14" s="462"/>
      <c r="I14" s="89">
        <v>1000</v>
      </c>
      <c r="J14" s="79"/>
      <c r="K14" s="259"/>
      <c r="L14" s="245"/>
      <c r="M14" s="245"/>
      <c r="N14" s="245"/>
      <c r="O14" s="115"/>
    </row>
    <row r="15" spans="1:15" ht="15" customHeight="1">
      <c r="A15" s="457" t="s">
        <v>229</v>
      </c>
      <c r="B15" s="457"/>
      <c r="C15" s="457"/>
      <c r="D15" s="99">
        <f>SUM(D8:D14)</f>
        <v>130758</v>
      </c>
      <c r="E15" s="99">
        <f>SUM(E8:E14)</f>
        <v>10340</v>
      </c>
      <c r="F15" s="255"/>
      <c r="G15" s="458" t="s">
        <v>230</v>
      </c>
      <c r="H15" s="459"/>
      <c r="I15" s="99">
        <f>SUM(I8:I14)</f>
        <v>96344</v>
      </c>
      <c r="J15" s="99">
        <v>12490</v>
      </c>
      <c r="K15" s="99"/>
      <c r="L15" s="115"/>
      <c r="M15" s="115"/>
      <c r="N15" s="115"/>
      <c r="O15" s="115"/>
    </row>
    <row r="16" spans="1:15" ht="15" customHeight="1">
      <c r="A16" s="463" t="s">
        <v>15</v>
      </c>
      <c r="B16" s="463"/>
      <c r="C16" s="463"/>
      <c r="D16" s="89">
        <f>+2!H27</f>
        <v>0</v>
      </c>
      <c r="E16" s="257">
        <f>+3!E35</f>
        <v>0</v>
      </c>
      <c r="F16" s="255"/>
      <c r="G16" s="461" t="s">
        <v>16</v>
      </c>
      <c r="H16" s="462"/>
      <c r="I16" s="89">
        <f>+5!E19</f>
        <v>0</v>
      </c>
      <c r="J16" s="79"/>
      <c r="K16" s="259"/>
      <c r="L16" s="115"/>
      <c r="M16" s="115"/>
      <c r="N16" s="115"/>
      <c r="O16" s="115"/>
    </row>
    <row r="17" spans="1:15" ht="24" customHeight="1">
      <c r="A17" s="463" t="s">
        <v>231</v>
      </c>
      <c r="B17" s="463"/>
      <c r="C17" s="463"/>
      <c r="D17" s="89">
        <v>2435</v>
      </c>
      <c r="E17" s="257">
        <v>0</v>
      </c>
      <c r="F17" s="255"/>
      <c r="G17" s="461" t="s">
        <v>232</v>
      </c>
      <c r="H17" s="462"/>
      <c r="I17" s="89">
        <f>+5!E20</f>
        <v>0</v>
      </c>
      <c r="J17" s="79"/>
      <c r="K17" s="259"/>
      <c r="L17" s="115"/>
      <c r="M17" s="115"/>
      <c r="N17" s="115"/>
      <c r="O17" s="115"/>
    </row>
    <row r="18" spans="1:15" ht="24.75" customHeight="1">
      <c r="A18" s="453" t="s">
        <v>233</v>
      </c>
      <c r="B18" s="453"/>
      <c r="C18" s="453"/>
      <c r="D18" s="89"/>
      <c r="E18" s="257"/>
      <c r="F18" s="255"/>
      <c r="G18" s="466" t="s">
        <v>234</v>
      </c>
      <c r="H18" s="467"/>
      <c r="I18" s="89">
        <v>32315</v>
      </c>
      <c r="J18" s="79"/>
      <c r="K18" s="259"/>
      <c r="L18" s="115"/>
      <c r="M18" s="115"/>
      <c r="N18" s="115"/>
      <c r="O18" s="115"/>
    </row>
    <row r="19" spans="1:15" ht="15" customHeight="1">
      <c r="A19" s="460" t="s">
        <v>235</v>
      </c>
      <c r="B19" s="460"/>
      <c r="C19" s="460"/>
      <c r="D19" s="89">
        <f>+2!H30</f>
        <v>0</v>
      </c>
      <c r="E19" s="257">
        <f>+3!E38</f>
        <v>0</v>
      </c>
      <c r="F19" s="255"/>
      <c r="G19" s="461" t="s">
        <v>236</v>
      </c>
      <c r="H19" s="462"/>
      <c r="I19" s="89"/>
      <c r="J19" s="79"/>
      <c r="K19" s="259"/>
      <c r="L19" s="115"/>
      <c r="M19" s="115"/>
      <c r="N19" s="115"/>
      <c r="O19" s="115"/>
    </row>
    <row r="20" spans="1:15" ht="15" customHeight="1">
      <c r="A20" s="460" t="s">
        <v>237</v>
      </c>
      <c r="B20" s="460"/>
      <c r="C20" s="460"/>
      <c r="D20" s="89">
        <f>+2!H31</f>
        <v>0</v>
      </c>
      <c r="E20" s="257">
        <f>+3!E39</f>
        <v>0</v>
      </c>
      <c r="F20" s="255"/>
      <c r="G20" s="441" t="s">
        <v>343</v>
      </c>
      <c r="H20" s="442"/>
      <c r="I20" s="89">
        <v>0</v>
      </c>
      <c r="J20" s="79"/>
      <c r="K20" s="259"/>
      <c r="L20" s="115"/>
      <c r="M20" s="115"/>
      <c r="N20" s="115"/>
      <c r="O20" s="115"/>
    </row>
    <row r="21" spans="1:15" ht="15" customHeight="1">
      <c r="A21" s="457" t="s">
        <v>238</v>
      </c>
      <c r="B21" s="457"/>
      <c r="C21" s="457"/>
      <c r="D21" s="99">
        <v>2435</v>
      </c>
      <c r="E21" s="99">
        <f>SUM(E16:E20)</f>
        <v>0</v>
      </c>
      <c r="F21" s="255"/>
      <c r="G21" s="458" t="s">
        <v>239</v>
      </c>
      <c r="H21" s="459"/>
      <c r="I21" s="99">
        <v>32315</v>
      </c>
      <c r="J21" s="99">
        <f>SUM(J16:J19)</f>
        <v>0</v>
      </c>
      <c r="K21" s="99"/>
      <c r="L21" s="115"/>
      <c r="M21" s="115"/>
      <c r="N21" s="115"/>
      <c r="O21" s="115"/>
    </row>
    <row r="22" spans="1:15" ht="15" customHeight="1">
      <c r="A22" s="473"/>
      <c r="B22" s="473"/>
      <c r="C22" s="473"/>
      <c r="D22" s="4"/>
      <c r="E22" s="257"/>
      <c r="F22" s="255"/>
      <c r="G22" s="444"/>
      <c r="H22" s="445"/>
      <c r="I22" s="89"/>
      <c r="J22" s="79"/>
      <c r="K22" s="259"/>
      <c r="L22" s="115"/>
      <c r="M22" s="115"/>
      <c r="N22" s="115"/>
      <c r="O22" s="115"/>
    </row>
    <row r="23" spans="1:15" ht="15" customHeight="1">
      <c r="A23" s="457" t="s">
        <v>240</v>
      </c>
      <c r="B23" s="457"/>
      <c r="C23" s="457"/>
      <c r="D23" s="99">
        <f>+D15+D21</f>
        <v>133193</v>
      </c>
      <c r="E23" s="99">
        <f>+E15+E21</f>
        <v>10340</v>
      </c>
      <c r="F23" s="255"/>
      <c r="G23" s="458" t="s">
        <v>241</v>
      </c>
      <c r="H23" s="459"/>
      <c r="I23" s="99">
        <f>+I15+I21</f>
        <v>128659</v>
      </c>
      <c r="J23" s="99">
        <v>12490</v>
      </c>
      <c r="K23" s="99"/>
      <c r="L23" s="245"/>
      <c r="M23" s="245"/>
      <c r="N23" s="115"/>
      <c r="O23" s="115"/>
    </row>
    <row r="24" spans="1:15" ht="15" customHeight="1">
      <c r="A24" s="460"/>
      <c r="B24" s="460"/>
      <c r="C24" s="460"/>
      <c r="D24" s="4"/>
      <c r="E24" s="257"/>
      <c r="F24" s="255"/>
      <c r="G24" s="461"/>
      <c r="H24" s="462"/>
      <c r="I24" s="89"/>
      <c r="J24" s="79"/>
      <c r="K24" s="259"/>
      <c r="L24" s="245"/>
      <c r="M24" s="115"/>
      <c r="N24" s="115"/>
      <c r="O24" s="115"/>
    </row>
    <row r="25" spans="1:15" ht="15" customHeight="1">
      <c r="A25" s="460" t="s">
        <v>10</v>
      </c>
      <c r="B25" s="460"/>
      <c r="C25" s="460"/>
      <c r="D25" s="89"/>
      <c r="E25" s="257">
        <f>+3!E35</f>
        <v>0</v>
      </c>
      <c r="F25" s="255"/>
      <c r="G25" s="461" t="s">
        <v>11</v>
      </c>
      <c r="H25" s="462"/>
      <c r="I25" s="89"/>
      <c r="J25" s="79"/>
      <c r="K25" s="259"/>
      <c r="L25" s="245"/>
      <c r="M25" s="245"/>
      <c r="N25" s="115"/>
      <c r="O25" s="245"/>
    </row>
    <row r="26" spans="1:15" ht="15" customHeight="1">
      <c r="A26" s="470" t="s">
        <v>161</v>
      </c>
      <c r="B26" s="470"/>
      <c r="C26" s="470"/>
      <c r="D26" s="89">
        <f>+2!H43</f>
        <v>0</v>
      </c>
      <c r="E26" s="257">
        <f>+3!E43</f>
        <v>0</v>
      </c>
      <c r="F26" s="255"/>
      <c r="G26" s="461" t="s">
        <v>12</v>
      </c>
      <c r="H26" s="462"/>
      <c r="I26" s="89">
        <v>78218</v>
      </c>
      <c r="J26" s="79"/>
      <c r="K26" s="259"/>
      <c r="L26" s="115"/>
      <c r="M26" s="245"/>
      <c r="N26" s="115"/>
      <c r="O26" s="115"/>
    </row>
    <row r="27" spans="1:15" ht="15" customHeight="1">
      <c r="A27" s="460" t="s">
        <v>242</v>
      </c>
      <c r="B27" s="460"/>
      <c r="C27" s="460"/>
      <c r="D27" s="89"/>
      <c r="E27" s="257">
        <f>+3!E44</f>
        <v>0</v>
      </c>
      <c r="F27" s="255"/>
      <c r="G27" s="461" t="s">
        <v>13</v>
      </c>
      <c r="H27" s="462"/>
      <c r="I27" s="89"/>
      <c r="J27" s="79"/>
      <c r="K27" s="259"/>
      <c r="L27" s="115"/>
      <c r="M27" s="115"/>
      <c r="N27" s="115"/>
      <c r="O27" s="115"/>
    </row>
    <row r="28" spans="1:15" ht="15" customHeight="1">
      <c r="A28" s="460" t="s">
        <v>14</v>
      </c>
      <c r="B28" s="460"/>
      <c r="C28" s="460"/>
      <c r="D28" s="89">
        <v>72639</v>
      </c>
      <c r="E28" s="257">
        <f>+3!E45</f>
        <v>0</v>
      </c>
      <c r="F28" s="255"/>
      <c r="G28" s="461" t="s">
        <v>227</v>
      </c>
      <c r="H28" s="462"/>
      <c r="I28" s="89">
        <f>+5!E34</f>
        <v>0</v>
      </c>
      <c r="J28" s="79"/>
      <c r="K28" s="259"/>
      <c r="L28" s="245"/>
      <c r="M28" s="245"/>
      <c r="N28" s="245"/>
      <c r="O28" s="115"/>
    </row>
    <row r="29" spans="1:15" ht="15" customHeight="1">
      <c r="A29" s="460"/>
      <c r="B29" s="460"/>
      <c r="C29" s="460"/>
      <c r="D29" s="4"/>
      <c r="E29" s="257"/>
      <c r="F29" s="255"/>
      <c r="G29" s="461" t="s">
        <v>243</v>
      </c>
      <c r="H29" s="462"/>
      <c r="I29" s="89">
        <f>+5!E35</f>
        <v>0</v>
      </c>
      <c r="J29" s="79"/>
      <c r="K29" s="259"/>
      <c r="L29" s="115"/>
      <c r="M29" s="115"/>
      <c r="N29" s="115"/>
      <c r="O29" s="115"/>
    </row>
    <row r="30" spans="1:15" ht="15" customHeight="1">
      <c r="A30" s="457" t="s">
        <v>244</v>
      </c>
      <c r="B30" s="457"/>
      <c r="C30" s="457"/>
      <c r="D30" s="99">
        <f>SUM(D25:D28)</f>
        <v>72639</v>
      </c>
      <c r="E30" s="99">
        <f>SUM(E25:E28)</f>
        <v>0</v>
      </c>
      <c r="F30" s="255"/>
      <c r="G30" s="458" t="s">
        <v>245</v>
      </c>
      <c r="H30" s="459"/>
      <c r="I30" s="99">
        <v>78218</v>
      </c>
      <c r="J30" s="99"/>
      <c r="K30" s="99"/>
      <c r="L30" s="115"/>
      <c r="M30" s="115"/>
      <c r="N30" s="115"/>
      <c r="O30" s="115"/>
    </row>
    <row r="31" spans="1:15" ht="13.5" customHeight="1">
      <c r="A31" s="463" t="s">
        <v>15</v>
      </c>
      <c r="B31" s="463"/>
      <c r="C31" s="463"/>
      <c r="D31" s="89">
        <f>+2!H47</f>
        <v>0</v>
      </c>
      <c r="E31" s="257">
        <f>+3!E47</f>
        <v>0</v>
      </c>
      <c r="F31" s="255"/>
      <c r="G31" s="461" t="s">
        <v>16</v>
      </c>
      <c r="H31" s="462"/>
      <c r="I31" s="89">
        <f>+5!E37</f>
        <v>0</v>
      </c>
      <c r="J31" s="79"/>
      <c r="K31" s="259"/>
      <c r="L31" s="115"/>
      <c r="M31" s="115"/>
      <c r="N31" s="115"/>
      <c r="O31" s="115"/>
    </row>
    <row r="32" spans="1:15" ht="12.75">
      <c r="A32" s="463" t="s">
        <v>231</v>
      </c>
      <c r="B32" s="463"/>
      <c r="C32" s="463"/>
      <c r="D32" s="89"/>
      <c r="E32" s="257">
        <f>+3!E48</f>
        <v>0</v>
      </c>
      <c r="F32" s="255"/>
      <c r="G32" s="464" t="s">
        <v>246</v>
      </c>
      <c r="H32" s="465"/>
      <c r="I32" s="89">
        <v>805</v>
      </c>
      <c r="J32" s="79"/>
      <c r="K32" s="259"/>
      <c r="L32" s="115"/>
      <c r="M32" s="115"/>
      <c r="N32" s="115"/>
      <c r="O32" s="115"/>
    </row>
    <row r="33" spans="1:15" ht="12.75">
      <c r="A33" s="453" t="s">
        <v>233</v>
      </c>
      <c r="B33" s="453"/>
      <c r="C33" s="453"/>
      <c r="D33" s="89">
        <f>+2!H49</f>
        <v>0</v>
      </c>
      <c r="E33" s="257">
        <f>+3!E49</f>
        <v>0</v>
      </c>
      <c r="F33" s="255"/>
      <c r="G33" s="466" t="s">
        <v>234</v>
      </c>
      <c r="H33" s="467"/>
      <c r="I33" s="89">
        <f>+5!E39</f>
        <v>0</v>
      </c>
      <c r="J33" s="79"/>
      <c r="K33" s="259"/>
      <c r="L33" s="115"/>
      <c r="M33" s="115"/>
      <c r="N33" s="115"/>
      <c r="O33" s="115"/>
    </row>
    <row r="34" spans="1:15" ht="12.75">
      <c r="A34" s="460" t="s">
        <v>235</v>
      </c>
      <c r="B34" s="460"/>
      <c r="C34" s="460"/>
      <c r="D34" s="89">
        <f>+2!H50</f>
        <v>0</v>
      </c>
      <c r="E34" s="257">
        <f>+3!E50</f>
        <v>0</v>
      </c>
      <c r="F34" s="255"/>
      <c r="G34" s="461" t="s">
        <v>247</v>
      </c>
      <c r="H34" s="462"/>
      <c r="I34" s="89">
        <f>+5!E40</f>
        <v>0</v>
      </c>
      <c r="J34" s="79"/>
      <c r="K34" s="259"/>
      <c r="L34" s="115"/>
      <c r="M34" s="115"/>
      <c r="N34" s="115"/>
      <c r="O34" s="115"/>
    </row>
    <row r="35" spans="1:15" ht="15" customHeight="1">
      <c r="A35" s="460" t="s">
        <v>248</v>
      </c>
      <c r="B35" s="460"/>
      <c r="C35" s="460"/>
      <c r="D35" s="89">
        <v>4000</v>
      </c>
      <c r="E35" s="257">
        <f>+3!E51</f>
        <v>0</v>
      </c>
      <c r="F35" s="255"/>
      <c r="G35" s="461" t="s">
        <v>249</v>
      </c>
      <c r="H35" s="462"/>
      <c r="I35" s="89"/>
      <c r="J35" s="79"/>
      <c r="K35" s="259"/>
      <c r="L35" s="245"/>
      <c r="M35" s="245"/>
      <c r="N35" s="245"/>
      <c r="O35" s="115"/>
    </row>
    <row r="36" spans="1:15" ht="15" customHeight="1">
      <c r="A36" s="457" t="s">
        <v>250</v>
      </c>
      <c r="B36" s="457"/>
      <c r="C36" s="457"/>
      <c r="D36" s="167">
        <f>SUM(D31:D35)</f>
        <v>4000</v>
      </c>
      <c r="E36" s="99">
        <f>SUM(E31:E35)</f>
        <v>0</v>
      </c>
      <c r="F36" s="255"/>
      <c r="G36" s="458" t="s">
        <v>251</v>
      </c>
      <c r="H36" s="459"/>
      <c r="I36" s="99">
        <f>SUM(I31:I35)</f>
        <v>805</v>
      </c>
      <c r="J36" s="99"/>
      <c r="K36" s="99"/>
      <c r="L36" s="115"/>
      <c r="M36" s="115"/>
      <c r="N36" s="115"/>
      <c r="O36" s="115"/>
    </row>
    <row r="37" spans="1:11" ht="15" customHeight="1">
      <c r="A37" s="456"/>
      <c r="B37" s="456"/>
      <c r="C37" s="456"/>
      <c r="D37" s="4"/>
      <c r="E37" s="257"/>
      <c r="F37" s="255"/>
      <c r="G37" s="192"/>
      <c r="H37" s="193"/>
      <c r="I37" s="89"/>
      <c r="J37" s="97"/>
      <c r="K37" s="97"/>
    </row>
    <row r="38" spans="1:11" ht="25.5" customHeight="1">
      <c r="A38" s="457" t="s">
        <v>252</v>
      </c>
      <c r="B38" s="457"/>
      <c r="C38" s="457"/>
      <c r="D38" s="99">
        <f>+D30+D36</f>
        <v>76639</v>
      </c>
      <c r="E38" s="99">
        <f>+E30+E36</f>
        <v>0</v>
      </c>
      <c r="F38" s="255"/>
      <c r="G38" s="458" t="s">
        <v>253</v>
      </c>
      <c r="H38" s="459"/>
      <c r="I38" s="99">
        <f>+I30+I36</f>
        <v>79023</v>
      </c>
      <c r="J38" s="99"/>
      <c r="K38" s="99"/>
    </row>
    <row r="39" spans="1:11" ht="12.75" customHeight="1">
      <c r="A39" s="453"/>
      <c r="B39" s="453"/>
      <c r="C39" s="453"/>
      <c r="D39" s="4"/>
      <c r="E39" s="257"/>
      <c r="F39" s="255"/>
      <c r="G39" s="454"/>
      <c r="H39" s="455"/>
      <c r="I39" s="89"/>
      <c r="J39" s="97"/>
      <c r="K39" s="97"/>
    </row>
    <row r="40" spans="1:14" ht="12.75" customHeight="1">
      <c r="A40" s="443" t="s">
        <v>254</v>
      </c>
      <c r="B40" s="443"/>
      <c r="C40" s="443"/>
      <c r="D40" s="99">
        <f>+D23+D38</f>
        <v>209832</v>
      </c>
      <c r="E40" s="99">
        <f>+E23+E38</f>
        <v>10340</v>
      </c>
      <c r="F40" s="255"/>
      <c r="G40" s="443" t="s">
        <v>255</v>
      </c>
      <c r="H40" s="443"/>
      <c r="I40" s="99">
        <f>+I23+I38</f>
        <v>207682</v>
      </c>
      <c r="J40" s="99">
        <v>12490</v>
      </c>
      <c r="K40" s="99"/>
      <c r="L40" s="102"/>
      <c r="M40" s="102"/>
      <c r="N40" s="102"/>
    </row>
    <row r="41" spans="1:11" ht="15" customHeight="1">
      <c r="A41" s="446" t="s">
        <v>296</v>
      </c>
      <c r="B41" s="447"/>
      <c r="C41" s="447"/>
      <c r="D41" s="448">
        <f>SUM(D40:F40)</f>
        <v>220172</v>
      </c>
      <c r="E41" s="448"/>
      <c r="F41" s="448"/>
      <c r="G41" s="446" t="s">
        <v>297</v>
      </c>
      <c r="H41" s="446"/>
      <c r="I41" s="448">
        <f>SUM(I40:K40)</f>
        <v>220172</v>
      </c>
      <c r="J41" s="448"/>
      <c r="K41" s="448"/>
    </row>
  </sheetData>
  <sheetProtection/>
  <mergeCells count="77">
    <mergeCell ref="A8:C8"/>
    <mergeCell ref="G8:H8"/>
    <mergeCell ref="D6:F6"/>
    <mergeCell ref="A9:C9"/>
    <mergeCell ref="G9:H9"/>
    <mergeCell ref="A2:I2"/>
    <mergeCell ref="A3:I3"/>
    <mergeCell ref="A5:F5"/>
    <mergeCell ref="A6:C6"/>
    <mergeCell ref="G6:H6"/>
    <mergeCell ref="I6:K6"/>
    <mergeCell ref="G5:K5"/>
    <mergeCell ref="A13:C13"/>
    <mergeCell ref="G13:H13"/>
    <mergeCell ref="A10:C10"/>
    <mergeCell ref="G10:H10"/>
    <mergeCell ref="A11:C11"/>
    <mergeCell ref="G11:H11"/>
    <mergeCell ref="A12:C12"/>
    <mergeCell ref="G12:H12"/>
    <mergeCell ref="A19:C19"/>
    <mergeCell ref="G19:H19"/>
    <mergeCell ref="A14:C14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25:C25"/>
    <mergeCell ref="G25:H25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31:C31"/>
    <mergeCell ref="G31:H31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7:C37"/>
    <mergeCell ref="A38:C38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G36:H36"/>
    <mergeCell ref="A40:C40"/>
    <mergeCell ref="G40:H40"/>
    <mergeCell ref="G38:H38"/>
    <mergeCell ref="A39:C39"/>
    <mergeCell ref="G39:H39"/>
    <mergeCell ref="A41:C41"/>
    <mergeCell ref="D41:F41"/>
    <mergeCell ref="G41:H41"/>
    <mergeCell ref="I41:K41"/>
  </mergeCells>
  <printOptions/>
  <pageMargins left="0.25" right="0.25" top="0.48" bottom="0.37" header="0.25" footer="0.24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2.8515625" style="0" customWidth="1"/>
    <col min="2" max="2" width="14.00390625" style="0" customWidth="1"/>
    <col min="3" max="3" width="14.57421875" style="0" customWidth="1"/>
    <col min="4" max="4" width="15.421875" style="0" customWidth="1"/>
    <col min="5" max="5" width="14.7109375" style="0" customWidth="1"/>
    <col min="6" max="6" width="15.8515625" style="0" customWidth="1"/>
    <col min="7" max="7" width="14.57421875" style="0" customWidth="1"/>
    <col min="8" max="8" width="13.7109375" style="0" customWidth="1"/>
    <col min="9" max="9" width="15.28125" style="0" customWidth="1"/>
  </cols>
  <sheetData>
    <row r="1" ht="14.25">
      <c r="I1" s="1" t="s">
        <v>372</v>
      </c>
    </row>
    <row r="2" ht="12.75">
      <c r="E2" s="102"/>
    </row>
    <row r="4" spans="1:9" ht="15.75" customHeight="1">
      <c r="A4" s="535" t="s">
        <v>415</v>
      </c>
      <c r="B4" s="535"/>
      <c r="C4" s="535"/>
      <c r="D4" s="535"/>
      <c r="E4" s="535"/>
      <c r="F4" s="535"/>
      <c r="G4" s="535"/>
      <c r="H4" s="535"/>
      <c r="I4" s="535"/>
    </row>
    <row r="5" ht="12.75">
      <c r="C5" s="55"/>
    </row>
    <row r="7" ht="12.75">
      <c r="I7" s="39" t="s">
        <v>17</v>
      </c>
    </row>
    <row r="8" spans="1:9" ht="17.25" customHeight="1">
      <c r="A8" s="556" t="s">
        <v>86</v>
      </c>
      <c r="B8" s="447" t="s">
        <v>87</v>
      </c>
      <c r="C8" s="447"/>
      <c r="D8" s="447" t="s">
        <v>88</v>
      </c>
      <c r="E8" s="447"/>
      <c r="F8" s="557" t="s">
        <v>89</v>
      </c>
      <c r="G8" s="447"/>
      <c r="H8" s="447" t="s">
        <v>90</v>
      </c>
      <c r="I8" s="447"/>
    </row>
    <row r="9" spans="1:9" ht="17.25" customHeight="1">
      <c r="A9" s="556"/>
      <c r="B9" s="20" t="s">
        <v>91</v>
      </c>
      <c r="C9" s="20" t="s">
        <v>92</v>
      </c>
      <c r="D9" s="20" t="s">
        <v>93</v>
      </c>
      <c r="E9" s="20" t="s">
        <v>94</v>
      </c>
      <c r="F9" s="56" t="s">
        <v>95</v>
      </c>
      <c r="G9" s="56" t="s">
        <v>96</v>
      </c>
      <c r="H9" s="20" t="s">
        <v>97</v>
      </c>
      <c r="I9" s="20" t="s">
        <v>98</v>
      </c>
    </row>
    <row r="10" spans="1:9" ht="18" customHeight="1">
      <c r="A10" s="19" t="s">
        <v>99</v>
      </c>
      <c r="B10" s="97">
        <v>18347</v>
      </c>
      <c r="C10" s="97">
        <v>18347</v>
      </c>
      <c r="D10" s="97"/>
      <c r="E10" s="97">
        <v>0</v>
      </c>
      <c r="F10" s="97"/>
      <c r="G10" s="97"/>
      <c r="H10" s="97"/>
      <c r="I10" s="97"/>
    </row>
    <row r="11" spans="1:9" ht="16.5" customHeight="1">
      <c r="A11" s="19" t="s">
        <v>100</v>
      </c>
      <c r="B11" s="97">
        <v>18347</v>
      </c>
      <c r="C11" s="97">
        <v>18347</v>
      </c>
      <c r="D11" s="97"/>
      <c r="E11" s="97">
        <v>0</v>
      </c>
      <c r="F11" s="97"/>
      <c r="G11" s="97"/>
      <c r="H11" s="97"/>
      <c r="I11" s="97"/>
    </row>
    <row r="12" spans="1:9" ht="18" customHeight="1">
      <c r="A12" s="19" t="s">
        <v>101</v>
      </c>
      <c r="B12" s="97">
        <v>18347</v>
      </c>
      <c r="C12" s="97">
        <v>18347</v>
      </c>
      <c r="D12" s="97"/>
      <c r="E12" s="97"/>
      <c r="F12" s="97"/>
      <c r="G12" s="97"/>
      <c r="H12" s="97"/>
      <c r="I12" s="97"/>
    </row>
    <row r="13" spans="1:9" ht="18" customHeight="1">
      <c r="A13" s="19" t="s">
        <v>102</v>
      </c>
      <c r="B13" s="97">
        <v>18347</v>
      </c>
      <c r="C13" s="97">
        <v>18347</v>
      </c>
      <c r="D13" s="97"/>
      <c r="E13" s="97"/>
      <c r="F13" s="97"/>
      <c r="G13" s="97"/>
      <c r="H13" s="97"/>
      <c r="I13" s="97"/>
    </row>
    <row r="14" spans="1:9" ht="18" customHeight="1">
      <c r="A14" s="19" t="s">
        <v>103</v>
      </c>
      <c r="B14" s="97">
        <v>18347</v>
      </c>
      <c r="C14" s="97">
        <v>18347</v>
      </c>
      <c r="D14" s="97"/>
      <c r="E14" s="97"/>
      <c r="F14" s="97"/>
      <c r="G14" s="97"/>
      <c r="H14" s="97"/>
      <c r="I14" s="97"/>
    </row>
    <row r="15" spans="1:9" ht="18" customHeight="1">
      <c r="A15" s="19" t="s">
        <v>104</v>
      </c>
      <c r="B15" s="97">
        <v>18347</v>
      </c>
      <c r="C15" s="97">
        <v>18347</v>
      </c>
      <c r="D15" s="97"/>
      <c r="E15" s="97"/>
      <c r="F15" s="97"/>
      <c r="G15" s="97"/>
      <c r="H15" s="97"/>
      <c r="I15" s="97"/>
    </row>
    <row r="16" spans="1:9" ht="18" customHeight="1">
      <c r="A16" s="19" t="s">
        <v>105</v>
      </c>
      <c r="B16" s="97">
        <v>18347</v>
      </c>
      <c r="C16" s="97">
        <v>18347</v>
      </c>
      <c r="D16" s="97"/>
      <c r="E16" s="97"/>
      <c r="F16" s="97"/>
      <c r="G16" s="97"/>
      <c r="H16" s="97"/>
      <c r="I16" s="97"/>
    </row>
    <row r="17" spans="1:9" ht="18" customHeight="1">
      <c r="A17" s="19" t="s">
        <v>106</v>
      </c>
      <c r="B17" s="97">
        <v>18355</v>
      </c>
      <c r="C17" s="97">
        <v>18355</v>
      </c>
      <c r="D17" s="97"/>
      <c r="E17" s="97"/>
      <c r="F17" s="97"/>
      <c r="G17" s="97"/>
      <c r="H17" s="97"/>
      <c r="I17" s="97"/>
    </row>
    <row r="18" spans="1:9" ht="18" customHeight="1">
      <c r="A18" s="19" t="s">
        <v>107</v>
      </c>
      <c r="B18" s="97">
        <v>18347</v>
      </c>
      <c r="C18" s="97">
        <v>18347</v>
      </c>
      <c r="D18" s="97"/>
      <c r="E18" s="97"/>
      <c r="F18" s="97"/>
      <c r="G18" s="97"/>
      <c r="H18" s="97"/>
      <c r="I18" s="97"/>
    </row>
    <row r="19" spans="1:9" ht="18" customHeight="1">
      <c r="A19" s="19" t="s">
        <v>374</v>
      </c>
      <c r="B19" s="97">
        <v>18347</v>
      </c>
      <c r="C19" s="97">
        <v>18347</v>
      </c>
      <c r="D19" s="97"/>
      <c r="E19" s="97"/>
      <c r="F19" s="97"/>
      <c r="G19" s="96"/>
      <c r="H19" s="97"/>
      <c r="I19" s="97"/>
    </row>
    <row r="20" spans="1:9" ht="18" customHeight="1">
      <c r="A20" s="19" t="s">
        <v>108</v>
      </c>
      <c r="B20" s="97">
        <v>18347</v>
      </c>
      <c r="C20" s="97">
        <v>18347</v>
      </c>
      <c r="D20" s="97"/>
      <c r="E20" s="97"/>
      <c r="F20" s="97"/>
      <c r="G20" s="97"/>
      <c r="H20" s="97"/>
      <c r="I20" s="97"/>
    </row>
    <row r="21" spans="1:9" ht="17.25" customHeight="1">
      <c r="A21" s="19" t="s">
        <v>109</v>
      </c>
      <c r="B21" s="97">
        <v>18347</v>
      </c>
      <c r="C21" s="97">
        <v>18347</v>
      </c>
      <c r="D21" s="97"/>
      <c r="E21" s="97"/>
      <c r="F21" s="97"/>
      <c r="G21" s="97"/>
      <c r="H21" s="97"/>
      <c r="I21" s="97"/>
    </row>
    <row r="22" spans="1:9" ht="18" customHeight="1">
      <c r="A22" s="24" t="s">
        <v>110</v>
      </c>
      <c r="B22" s="97">
        <v>220172</v>
      </c>
      <c r="C22" s="97">
        <v>220172</v>
      </c>
      <c r="D22" s="97">
        <f aca="true" t="shared" si="0" ref="D22:I22">SUM(D10:D21)</f>
        <v>0</v>
      </c>
      <c r="E22" s="97"/>
      <c r="F22" s="97">
        <f t="shared" si="0"/>
        <v>0</v>
      </c>
      <c r="G22" s="97"/>
      <c r="H22" s="97">
        <f t="shared" si="0"/>
        <v>0</v>
      </c>
      <c r="I22" s="97">
        <f t="shared" si="0"/>
        <v>0</v>
      </c>
    </row>
    <row r="24" spans="2:7" ht="12.75">
      <c r="B24" s="102"/>
      <c r="C24" s="102"/>
      <c r="E24" s="102"/>
      <c r="G24" s="102">
        <f>+'15'!F32</f>
        <v>0</v>
      </c>
    </row>
    <row r="25" spans="2:7" ht="12.75">
      <c r="B25" s="102"/>
      <c r="C25" s="102"/>
      <c r="D25" s="102"/>
      <c r="E25" s="102"/>
      <c r="G25" s="102"/>
    </row>
    <row r="26" spans="2:5" ht="12.75">
      <c r="B26" s="102"/>
      <c r="E26" s="102"/>
    </row>
    <row r="27" ht="12.75">
      <c r="C27" s="102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7" sqref="Q87"/>
    </sheetView>
  </sheetViews>
  <sheetFormatPr defaultColWidth="9.140625" defaultRowHeight="12.75"/>
  <cols>
    <col min="1" max="1" width="41.28125" style="362" customWidth="1"/>
    <col min="2" max="2" width="12.140625" style="0" bestFit="1" customWidth="1"/>
    <col min="4" max="4" width="10.57421875" style="0" customWidth="1"/>
    <col min="5" max="6" width="10.140625" style="0" bestFit="1" customWidth="1"/>
    <col min="7" max="7" width="10.140625" style="115" bestFit="1" customWidth="1"/>
    <col min="8" max="9" width="11.140625" style="0" bestFit="1" customWidth="1"/>
    <col min="10" max="10" width="11.140625" style="115" bestFit="1" customWidth="1"/>
    <col min="11" max="11" width="11.140625" style="0" bestFit="1" customWidth="1"/>
    <col min="12" max="13" width="12.7109375" style="0" bestFit="1" customWidth="1"/>
    <col min="14" max="14" width="11.7109375" style="0" customWidth="1"/>
    <col min="15" max="15" width="9.140625" style="102" customWidth="1"/>
  </cols>
  <sheetData>
    <row r="1" spans="1:14" ht="12.75">
      <c r="A1" s="558" t="s">
        <v>416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ht="12.75">
      <c r="M2" s="123" t="s">
        <v>382</v>
      </c>
    </row>
    <row r="3" ht="13.5" thickBot="1"/>
    <row r="4" spans="1:14" ht="12.75">
      <c r="A4" s="363" t="s">
        <v>176</v>
      </c>
      <c r="B4" s="116" t="s">
        <v>177</v>
      </c>
      <c r="C4" s="116" t="s">
        <v>178</v>
      </c>
      <c r="D4" s="116" t="s">
        <v>375</v>
      </c>
      <c r="E4" s="116" t="s">
        <v>376</v>
      </c>
      <c r="F4" s="116" t="s">
        <v>377</v>
      </c>
      <c r="G4" s="117" t="s">
        <v>378</v>
      </c>
      <c r="H4" s="116" t="s">
        <v>379</v>
      </c>
      <c r="I4" s="116" t="s">
        <v>380</v>
      </c>
      <c r="J4" s="117" t="s">
        <v>381</v>
      </c>
      <c r="K4" s="116" t="s">
        <v>179</v>
      </c>
      <c r="L4" s="116" t="s">
        <v>180</v>
      </c>
      <c r="M4" s="116" t="s">
        <v>181</v>
      </c>
      <c r="N4" s="118" t="s">
        <v>182</v>
      </c>
    </row>
    <row r="5" spans="1:14" ht="12.75">
      <c r="A5" s="364" t="s">
        <v>183</v>
      </c>
      <c r="C5" s="146"/>
      <c r="D5" s="146"/>
      <c r="E5" s="146"/>
      <c r="F5" s="146"/>
      <c r="G5" s="146"/>
      <c r="H5" s="146"/>
      <c r="I5" s="146"/>
      <c r="J5" s="146"/>
      <c r="K5" s="146">
        <f>+J96</f>
        <v>0</v>
      </c>
      <c r="L5" s="146">
        <f>+K96</f>
        <v>0</v>
      </c>
      <c r="M5" s="146">
        <f>+L96</f>
        <v>0</v>
      </c>
      <c r="N5" s="236"/>
    </row>
    <row r="6" spans="1:15" ht="12.75">
      <c r="A6" s="365" t="s">
        <v>21</v>
      </c>
      <c r="B6" s="320">
        <v>1171</v>
      </c>
      <c r="C6" s="273">
        <v>1171</v>
      </c>
      <c r="D6" s="273">
        <v>1171</v>
      </c>
      <c r="E6" s="273">
        <v>1171</v>
      </c>
      <c r="F6" s="273">
        <v>1171</v>
      </c>
      <c r="G6" s="273">
        <v>1171</v>
      </c>
      <c r="H6" s="273">
        <v>1171</v>
      </c>
      <c r="I6" s="273">
        <v>1171</v>
      </c>
      <c r="J6" s="273">
        <v>1171</v>
      </c>
      <c r="K6" s="273">
        <v>1171</v>
      </c>
      <c r="L6" s="273">
        <v>1171</v>
      </c>
      <c r="M6" s="273">
        <v>1170</v>
      </c>
      <c r="N6" s="378">
        <v>14051</v>
      </c>
      <c r="O6" s="102">
        <v>14051</v>
      </c>
    </row>
    <row r="7" spans="1:15" ht="12.75">
      <c r="A7" s="366" t="s">
        <v>22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378">
        <f>SUM(B7:M7)</f>
        <v>0</v>
      </c>
      <c r="O7" s="102">
        <f>+2!H8+3!E8</f>
        <v>0</v>
      </c>
    </row>
    <row r="8" spans="1:15" ht="12.75">
      <c r="A8" s="366" t="s">
        <v>23</v>
      </c>
      <c r="B8" s="379">
        <v>1171</v>
      </c>
      <c r="C8" s="272">
        <v>1171</v>
      </c>
      <c r="D8" s="272">
        <v>1171</v>
      </c>
      <c r="E8" s="272">
        <v>1171</v>
      </c>
      <c r="F8" s="272">
        <v>1171</v>
      </c>
      <c r="G8" s="272">
        <v>1171</v>
      </c>
      <c r="H8" s="272">
        <v>1171</v>
      </c>
      <c r="I8" s="272">
        <v>1171</v>
      </c>
      <c r="J8" s="272">
        <v>1171</v>
      </c>
      <c r="K8" s="272">
        <v>1171</v>
      </c>
      <c r="L8" s="272">
        <v>1171</v>
      </c>
      <c r="M8" s="272">
        <v>1170</v>
      </c>
      <c r="N8" s="378">
        <v>14051</v>
      </c>
      <c r="O8" s="102">
        <v>14051</v>
      </c>
    </row>
    <row r="9" spans="1:15" ht="12.75">
      <c r="A9" s="366" t="s">
        <v>24</v>
      </c>
      <c r="B9" s="272">
        <f>+O9/12</f>
        <v>0</v>
      </c>
      <c r="C9" s="272"/>
      <c r="D9" s="272"/>
      <c r="E9" s="272"/>
      <c r="F9" s="272"/>
      <c r="G9" s="272"/>
      <c r="H9" s="272"/>
      <c r="I9" s="272"/>
      <c r="J9" s="272"/>
      <c r="K9" s="272">
        <f>+X9/12</f>
        <v>0</v>
      </c>
      <c r="L9" s="272">
        <f>+Y9/12</f>
        <v>0</v>
      </c>
      <c r="M9" s="272">
        <f>+Z9/12</f>
        <v>0</v>
      </c>
      <c r="N9" s="378">
        <f>SUM(B9:M9)</f>
        <v>0</v>
      </c>
      <c r="O9" s="102">
        <f>+2!H10</f>
        <v>0</v>
      </c>
    </row>
    <row r="10" spans="1:15" ht="12.75">
      <c r="A10" s="366" t="s">
        <v>25</v>
      </c>
      <c r="B10" s="379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378">
        <f>SUM(B10:M10)</f>
        <v>0</v>
      </c>
      <c r="O10" s="102">
        <f>+2!H11</f>
        <v>0</v>
      </c>
    </row>
    <row r="11" spans="1:15" ht="12.75">
      <c r="A11" s="367" t="s">
        <v>5</v>
      </c>
      <c r="B11" s="273">
        <v>900</v>
      </c>
      <c r="C11" s="273">
        <v>900</v>
      </c>
      <c r="D11" s="273">
        <v>900</v>
      </c>
      <c r="E11" s="273">
        <v>900</v>
      </c>
      <c r="F11" s="273">
        <v>900</v>
      </c>
      <c r="G11" s="273">
        <v>900</v>
      </c>
      <c r="H11" s="273">
        <v>900</v>
      </c>
      <c r="I11" s="273">
        <v>900</v>
      </c>
      <c r="J11" s="273">
        <v>900</v>
      </c>
      <c r="K11" s="273">
        <v>900</v>
      </c>
      <c r="L11" s="273">
        <v>900</v>
      </c>
      <c r="M11" s="273">
        <v>900</v>
      </c>
      <c r="N11" s="378">
        <v>10800</v>
      </c>
      <c r="O11" s="102">
        <f>SUM(O12:O15)</f>
        <v>10800</v>
      </c>
    </row>
    <row r="12" spans="1:15" ht="12.75">
      <c r="A12" s="366" t="s">
        <v>26</v>
      </c>
      <c r="B12" s="272">
        <v>866</v>
      </c>
      <c r="C12" s="272">
        <v>866</v>
      </c>
      <c r="D12" s="272">
        <v>866</v>
      </c>
      <c r="E12" s="272">
        <v>866</v>
      </c>
      <c r="F12" s="272">
        <v>866</v>
      </c>
      <c r="G12" s="272">
        <v>866</v>
      </c>
      <c r="H12" s="272">
        <v>866</v>
      </c>
      <c r="I12" s="272">
        <v>866</v>
      </c>
      <c r="J12" s="272">
        <v>866</v>
      </c>
      <c r="K12" s="272">
        <v>866</v>
      </c>
      <c r="L12" s="272">
        <v>866</v>
      </c>
      <c r="M12" s="272">
        <v>874</v>
      </c>
      <c r="N12" s="378">
        <v>10400</v>
      </c>
      <c r="O12" s="102">
        <f>+2!H13</f>
        <v>8000</v>
      </c>
    </row>
    <row r="13" spans="1:15" ht="12.75" customHeight="1">
      <c r="A13" s="366" t="s">
        <v>27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378"/>
      <c r="O13" s="102">
        <f>+2!H14</f>
        <v>2400</v>
      </c>
    </row>
    <row r="14" spans="1:15" ht="12.75">
      <c r="A14" s="366" t="s">
        <v>28</v>
      </c>
      <c r="B14" s="272">
        <f aca="true" t="shared" si="0" ref="B14:M15">+O14/12</f>
        <v>33.333333333333336</v>
      </c>
      <c r="C14" s="272">
        <v>33</v>
      </c>
      <c r="D14" s="272">
        <v>33</v>
      </c>
      <c r="E14" s="272">
        <v>33</v>
      </c>
      <c r="F14" s="272">
        <v>33</v>
      </c>
      <c r="G14" s="272">
        <v>33</v>
      </c>
      <c r="H14" s="272">
        <v>33</v>
      </c>
      <c r="I14" s="272">
        <v>33</v>
      </c>
      <c r="J14" s="272">
        <v>33</v>
      </c>
      <c r="K14" s="272">
        <v>33</v>
      </c>
      <c r="L14" s="272">
        <v>33</v>
      </c>
      <c r="M14" s="272">
        <v>37</v>
      </c>
      <c r="N14" s="378">
        <f>SUM(B14:M14)</f>
        <v>400.33333333333337</v>
      </c>
      <c r="O14" s="102">
        <f>+2!H15</f>
        <v>400</v>
      </c>
    </row>
    <row r="15" spans="1:15" ht="12.75">
      <c r="A15" s="366" t="s">
        <v>29</v>
      </c>
      <c r="B15" s="272">
        <f t="shared" si="0"/>
        <v>0</v>
      </c>
      <c r="C15" s="272">
        <f t="shared" si="0"/>
        <v>0</v>
      </c>
      <c r="D15" s="272">
        <f t="shared" si="0"/>
        <v>0</v>
      </c>
      <c r="E15" s="272">
        <f t="shared" si="0"/>
        <v>0</v>
      </c>
      <c r="F15" s="272">
        <f t="shared" si="0"/>
        <v>0</v>
      </c>
      <c r="G15" s="272">
        <f t="shared" si="0"/>
        <v>0</v>
      </c>
      <c r="H15" s="272">
        <f t="shared" si="0"/>
        <v>0</v>
      </c>
      <c r="I15" s="272">
        <f t="shared" si="0"/>
        <v>0</v>
      </c>
      <c r="J15" s="272">
        <f t="shared" si="0"/>
        <v>0</v>
      </c>
      <c r="K15" s="272">
        <f t="shared" si="0"/>
        <v>0</v>
      </c>
      <c r="L15" s="272">
        <f t="shared" si="0"/>
        <v>0</v>
      </c>
      <c r="M15" s="272">
        <f t="shared" si="0"/>
        <v>0</v>
      </c>
      <c r="N15" s="378">
        <f>SUM(B15:M15)</f>
        <v>0</v>
      </c>
      <c r="O15" s="102">
        <f>+2!H16</f>
        <v>0</v>
      </c>
    </row>
    <row r="16" spans="1:15" ht="22.5">
      <c r="A16" s="367" t="s">
        <v>259</v>
      </c>
      <c r="B16" s="273">
        <v>6118</v>
      </c>
      <c r="C16" s="273">
        <v>6118</v>
      </c>
      <c r="D16" s="273">
        <v>6118</v>
      </c>
      <c r="E16" s="273">
        <v>6118</v>
      </c>
      <c r="F16" s="273">
        <v>6118</v>
      </c>
      <c r="G16" s="273">
        <v>6118</v>
      </c>
      <c r="H16" s="273">
        <v>6118</v>
      </c>
      <c r="I16" s="273">
        <v>6118</v>
      </c>
      <c r="J16" s="273">
        <v>6118</v>
      </c>
      <c r="K16" s="273">
        <v>6118</v>
      </c>
      <c r="L16" s="273">
        <v>6118</v>
      </c>
      <c r="M16" s="273">
        <v>6130</v>
      </c>
      <c r="N16" s="378">
        <v>73428</v>
      </c>
      <c r="O16" s="102">
        <f>SUM(O17:O21)</f>
        <v>73428</v>
      </c>
    </row>
    <row r="17" spans="1:15" ht="22.5">
      <c r="A17" s="366" t="s">
        <v>268</v>
      </c>
      <c r="B17" s="272">
        <v>3845</v>
      </c>
      <c r="C17" s="272">
        <v>3845</v>
      </c>
      <c r="D17" s="272">
        <v>3845</v>
      </c>
      <c r="E17" s="272">
        <v>3845</v>
      </c>
      <c r="F17" s="272">
        <v>3845</v>
      </c>
      <c r="G17" s="272">
        <v>3845</v>
      </c>
      <c r="H17" s="272">
        <v>3845</v>
      </c>
      <c r="I17" s="272">
        <v>3845</v>
      </c>
      <c r="J17" s="272">
        <v>3845</v>
      </c>
      <c r="K17" s="272">
        <v>3845</v>
      </c>
      <c r="L17" s="272">
        <v>3845</v>
      </c>
      <c r="M17" s="272">
        <v>3851</v>
      </c>
      <c r="N17" s="378">
        <v>46146</v>
      </c>
      <c r="O17" s="102">
        <f>+2!H18</f>
        <v>46146</v>
      </c>
    </row>
    <row r="18" spans="1:15" ht="25.5" customHeight="1">
      <c r="A18" s="264" t="s">
        <v>269</v>
      </c>
      <c r="B18" s="272">
        <v>1187</v>
      </c>
      <c r="C18" s="272">
        <v>1187</v>
      </c>
      <c r="D18" s="272">
        <v>1187</v>
      </c>
      <c r="E18" s="272">
        <v>1187</v>
      </c>
      <c r="F18" s="272">
        <v>1187</v>
      </c>
      <c r="G18" s="272">
        <v>1187</v>
      </c>
      <c r="H18" s="272">
        <v>1187</v>
      </c>
      <c r="I18" s="272">
        <v>1187</v>
      </c>
      <c r="J18" s="272">
        <v>1187</v>
      </c>
      <c r="K18" s="272">
        <v>1187</v>
      </c>
      <c r="L18" s="272">
        <v>1187</v>
      </c>
      <c r="M18" s="272">
        <v>1186</v>
      </c>
      <c r="N18" s="378">
        <v>14243</v>
      </c>
      <c r="O18" s="102">
        <v>14243</v>
      </c>
    </row>
    <row r="19" spans="1:15" ht="22.5">
      <c r="A19" s="366" t="s">
        <v>270</v>
      </c>
      <c r="B19" s="272">
        <v>889</v>
      </c>
      <c r="C19" s="272">
        <v>889</v>
      </c>
      <c r="D19" s="272">
        <v>889</v>
      </c>
      <c r="E19" s="272">
        <v>889</v>
      </c>
      <c r="F19" s="272">
        <v>889</v>
      </c>
      <c r="G19" s="272">
        <v>889</v>
      </c>
      <c r="H19" s="272">
        <v>889</v>
      </c>
      <c r="I19" s="272">
        <v>889</v>
      </c>
      <c r="J19" s="272">
        <v>889</v>
      </c>
      <c r="K19" s="272">
        <v>889</v>
      </c>
      <c r="L19" s="272">
        <v>889</v>
      </c>
      <c r="M19" s="272">
        <v>895</v>
      </c>
      <c r="N19" s="378">
        <v>10674</v>
      </c>
      <c r="O19" s="102">
        <v>10674</v>
      </c>
    </row>
    <row r="20" spans="1:15" ht="12.75">
      <c r="A20" s="366" t="s">
        <v>423</v>
      </c>
      <c r="B20" s="272">
        <v>105</v>
      </c>
      <c r="C20" s="272">
        <v>105</v>
      </c>
      <c r="D20" s="272">
        <v>105</v>
      </c>
      <c r="E20" s="272">
        <v>105</v>
      </c>
      <c r="F20" s="272">
        <v>105</v>
      </c>
      <c r="G20" s="272">
        <v>105</v>
      </c>
      <c r="H20" s="272">
        <v>105</v>
      </c>
      <c r="I20" s="272">
        <v>105</v>
      </c>
      <c r="J20" s="272">
        <v>105</v>
      </c>
      <c r="K20" s="272">
        <v>105</v>
      </c>
      <c r="L20" s="272">
        <v>105</v>
      </c>
      <c r="M20" s="272">
        <v>105</v>
      </c>
      <c r="N20" s="378">
        <v>1260</v>
      </c>
      <c r="O20" s="102">
        <v>1260</v>
      </c>
    </row>
    <row r="21" spans="1:15" ht="12.75">
      <c r="A21" s="366" t="s">
        <v>424</v>
      </c>
      <c r="B21" s="272">
        <v>92</v>
      </c>
      <c r="C21" s="272">
        <v>92</v>
      </c>
      <c r="D21" s="272">
        <v>92</v>
      </c>
      <c r="E21" s="272">
        <v>92</v>
      </c>
      <c r="F21" s="272">
        <v>92</v>
      </c>
      <c r="G21" s="272">
        <v>92</v>
      </c>
      <c r="H21" s="272">
        <v>92</v>
      </c>
      <c r="I21" s="272">
        <v>92</v>
      </c>
      <c r="J21" s="272">
        <v>92</v>
      </c>
      <c r="K21" s="272">
        <v>92</v>
      </c>
      <c r="L21" s="272">
        <v>92</v>
      </c>
      <c r="M21" s="272">
        <v>92</v>
      </c>
      <c r="N21" s="378">
        <v>1105</v>
      </c>
      <c r="O21" s="102">
        <v>1105</v>
      </c>
    </row>
    <row r="22" spans="1:15" s="216" customFormat="1" ht="12.75">
      <c r="A22" s="368" t="s">
        <v>225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378"/>
      <c r="O22" s="217">
        <f>+2!H22</f>
        <v>0</v>
      </c>
    </row>
    <row r="23" spans="1:15" s="216" customFormat="1" ht="12.75">
      <c r="A23" s="368" t="s">
        <v>260</v>
      </c>
      <c r="B23" s="273">
        <v>813</v>
      </c>
      <c r="C23" s="273">
        <v>813</v>
      </c>
      <c r="D23" s="273">
        <v>813</v>
      </c>
      <c r="E23" s="273">
        <v>813</v>
      </c>
      <c r="F23" s="273">
        <v>813</v>
      </c>
      <c r="G23" s="273">
        <v>813</v>
      </c>
      <c r="H23" s="273">
        <v>813</v>
      </c>
      <c r="I23" s="273">
        <v>813</v>
      </c>
      <c r="J23" s="273">
        <v>813</v>
      </c>
      <c r="K23" s="273">
        <v>813</v>
      </c>
      <c r="L23" s="273">
        <v>813</v>
      </c>
      <c r="M23" s="273">
        <v>810</v>
      </c>
      <c r="N23" s="378">
        <v>9753</v>
      </c>
      <c r="O23" s="217">
        <f>+2!H23</f>
        <v>9753</v>
      </c>
    </row>
    <row r="24" spans="1:15" s="216" customFormat="1" ht="22.5">
      <c r="A24" s="367" t="s">
        <v>221</v>
      </c>
      <c r="B24" s="273">
        <v>2755</v>
      </c>
      <c r="C24" s="273">
        <v>2755</v>
      </c>
      <c r="D24" s="273">
        <v>2755</v>
      </c>
      <c r="E24" s="273">
        <v>2755</v>
      </c>
      <c r="F24" s="273">
        <v>2755</v>
      </c>
      <c r="G24" s="273">
        <v>2755</v>
      </c>
      <c r="H24" s="273">
        <v>2755</v>
      </c>
      <c r="I24" s="273">
        <v>2755</v>
      </c>
      <c r="J24" s="273">
        <v>2755</v>
      </c>
      <c r="K24" s="273">
        <v>2755</v>
      </c>
      <c r="L24" s="273">
        <v>2755</v>
      </c>
      <c r="M24" s="378">
        <v>2761</v>
      </c>
      <c r="N24" s="378">
        <v>33066</v>
      </c>
      <c r="O24" s="217">
        <f>+2!H24+3!E32</f>
        <v>33066</v>
      </c>
    </row>
    <row r="25" spans="1:15" s="216" customFormat="1" ht="12.75">
      <c r="A25" s="369" t="s">
        <v>261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O25" s="217">
        <f>+2!H25+3!E33</f>
        <v>0</v>
      </c>
    </row>
    <row r="26" spans="1:16" s="360" customFormat="1" ht="22.5">
      <c r="A26" s="370" t="s">
        <v>262</v>
      </c>
      <c r="B26" s="271">
        <v>11757</v>
      </c>
      <c r="C26" s="271">
        <v>11757</v>
      </c>
      <c r="D26" s="271">
        <v>11757</v>
      </c>
      <c r="E26" s="271">
        <v>11757</v>
      </c>
      <c r="F26" s="271">
        <v>11757</v>
      </c>
      <c r="G26" s="271">
        <v>11757</v>
      </c>
      <c r="H26" s="271">
        <v>11757</v>
      </c>
      <c r="I26" s="271">
        <v>11757</v>
      </c>
      <c r="J26" s="271">
        <v>11757</v>
      </c>
      <c r="K26" s="271">
        <v>11757</v>
      </c>
      <c r="L26" s="271">
        <v>11757</v>
      </c>
      <c r="M26" s="271">
        <v>11771</v>
      </c>
      <c r="N26" s="378">
        <v>141098</v>
      </c>
      <c r="O26" s="102">
        <f>+O6+O11+O16+O22+O23+O24+O25</f>
        <v>141098</v>
      </c>
      <c r="P26" s="361"/>
    </row>
    <row r="27" spans="1:15" ht="12" customHeight="1">
      <c r="A27" s="266" t="s">
        <v>15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378">
        <f>SUM(B27:M27)</f>
        <v>0</v>
      </c>
      <c r="O27" s="102">
        <f>+2!H27</f>
        <v>0</v>
      </c>
    </row>
    <row r="28" spans="1:15" ht="21" customHeight="1">
      <c r="A28" s="264" t="s">
        <v>263</v>
      </c>
      <c r="B28" s="275">
        <v>203</v>
      </c>
      <c r="C28" s="275">
        <v>203</v>
      </c>
      <c r="D28" s="275">
        <v>203</v>
      </c>
      <c r="E28" s="275">
        <v>203</v>
      </c>
      <c r="F28" s="275">
        <v>203</v>
      </c>
      <c r="G28" s="275">
        <v>203</v>
      </c>
      <c r="H28" s="275">
        <v>203</v>
      </c>
      <c r="I28" s="275">
        <v>203</v>
      </c>
      <c r="J28" s="275">
        <v>203</v>
      </c>
      <c r="K28" s="275">
        <v>203</v>
      </c>
      <c r="L28" s="275">
        <v>203</v>
      </c>
      <c r="M28" s="275">
        <v>202</v>
      </c>
      <c r="N28" s="378">
        <v>2435</v>
      </c>
      <c r="O28" s="102">
        <f>+2!H28</f>
        <v>2435</v>
      </c>
    </row>
    <row r="29" spans="1:15" ht="12.75">
      <c r="A29" s="366" t="s">
        <v>264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378"/>
      <c r="O29" s="102">
        <f>+2!H29+3!E37</f>
        <v>0</v>
      </c>
    </row>
    <row r="30" spans="1:15" ht="12.75">
      <c r="A30" s="266" t="s">
        <v>265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378">
        <f>SUM(B30:M30)</f>
        <v>0</v>
      </c>
      <c r="O30" s="102">
        <f>+2!H30</f>
        <v>0</v>
      </c>
    </row>
    <row r="31" spans="1:15" ht="12.75">
      <c r="A31" s="366" t="s">
        <v>248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378">
        <f>SUM(B31:M31)</f>
        <v>0</v>
      </c>
      <c r="O31" s="102">
        <f>+2!H31</f>
        <v>0</v>
      </c>
    </row>
    <row r="32" spans="1:15" s="198" customFormat="1" ht="12.75">
      <c r="A32" s="370" t="s">
        <v>266</v>
      </c>
      <c r="B32" s="256">
        <f>SUM(B27:B31)</f>
        <v>203</v>
      </c>
      <c r="C32" s="256">
        <v>203</v>
      </c>
      <c r="D32" s="256">
        <f aca="true" t="shared" si="1" ref="D32:M32">SUM(D27:D31)</f>
        <v>203</v>
      </c>
      <c r="E32" s="256">
        <f t="shared" si="1"/>
        <v>203</v>
      </c>
      <c r="F32" s="256">
        <f t="shared" si="1"/>
        <v>203</v>
      </c>
      <c r="G32" s="256">
        <f t="shared" si="1"/>
        <v>203</v>
      </c>
      <c r="H32" s="256">
        <f t="shared" si="1"/>
        <v>203</v>
      </c>
      <c r="I32" s="256">
        <f t="shared" si="1"/>
        <v>203</v>
      </c>
      <c r="J32" s="256">
        <f t="shared" si="1"/>
        <v>203</v>
      </c>
      <c r="K32" s="256">
        <f t="shared" si="1"/>
        <v>203</v>
      </c>
      <c r="L32" s="256">
        <f t="shared" si="1"/>
        <v>203</v>
      </c>
      <c r="M32" s="256">
        <f t="shared" si="1"/>
        <v>202</v>
      </c>
      <c r="N32" s="378">
        <v>2435</v>
      </c>
      <c r="O32" s="102">
        <f>SUM(O27:O31)</f>
        <v>2435</v>
      </c>
    </row>
    <row r="33" spans="1:15" s="198" customFormat="1" ht="12.75">
      <c r="A33" s="370" t="s">
        <v>267</v>
      </c>
      <c r="B33" s="271">
        <v>11960</v>
      </c>
      <c r="C33" s="271">
        <v>11960</v>
      </c>
      <c r="D33" s="271">
        <v>11960</v>
      </c>
      <c r="E33" s="271">
        <v>11960</v>
      </c>
      <c r="F33" s="271">
        <v>11960</v>
      </c>
      <c r="G33" s="271">
        <v>11960</v>
      </c>
      <c r="H33" s="271">
        <v>11960</v>
      </c>
      <c r="I33" s="271">
        <v>11960</v>
      </c>
      <c r="J33" s="271">
        <v>11960</v>
      </c>
      <c r="K33" s="271">
        <v>11960</v>
      </c>
      <c r="L33" s="271">
        <v>11960</v>
      </c>
      <c r="M33" s="271">
        <v>11973</v>
      </c>
      <c r="N33" s="378">
        <v>143533</v>
      </c>
      <c r="O33" s="102">
        <f>+O26+O32</f>
        <v>143533</v>
      </c>
    </row>
    <row r="34" spans="1:15" ht="12.75">
      <c r="A34" s="268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378">
        <f>SUM(B34:M34)</f>
        <v>0</v>
      </c>
      <c r="O34" s="102">
        <f>+2!H34</f>
        <v>0</v>
      </c>
    </row>
    <row r="35" spans="1:14" ht="12.75">
      <c r="A35" s="367" t="s">
        <v>10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378"/>
    </row>
    <row r="36" spans="1:14" ht="12.75">
      <c r="A36" s="266" t="s">
        <v>30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378"/>
    </row>
    <row r="37" spans="1:14" ht="12.75">
      <c r="A37" s="371" t="s">
        <v>173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78"/>
    </row>
    <row r="38" spans="1:14" ht="12.75">
      <c r="A38" s="371" t="s">
        <v>174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78"/>
    </row>
    <row r="39" spans="1:14" ht="12.75">
      <c r="A39" s="371" t="s">
        <v>175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78">
        <f>SUM(B39:M39)</f>
        <v>0</v>
      </c>
    </row>
    <row r="40" spans="1:14" ht="12.75">
      <c r="A40" s="265" t="s">
        <v>31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378">
        <f>SUM(B40:M40)</f>
        <v>0</v>
      </c>
    </row>
    <row r="41" spans="1:14" ht="12.75">
      <c r="A41" s="266" t="s">
        <v>32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378">
        <f>SUM(B41:M41)</f>
        <v>0</v>
      </c>
    </row>
    <row r="42" spans="1:14" ht="12.75">
      <c r="A42" s="266" t="s">
        <v>33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378">
        <f>SUM(B42:M42)</f>
        <v>0</v>
      </c>
    </row>
    <row r="43" spans="1:14" ht="12.75">
      <c r="A43" s="267" t="s">
        <v>153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378">
        <f>SUM(B43:M43)</f>
        <v>0</v>
      </c>
    </row>
    <row r="44" spans="1:14" ht="12.75" customHeight="1">
      <c r="A44" s="268" t="s">
        <v>271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78"/>
    </row>
    <row r="45" spans="1:14" ht="20.25" customHeight="1">
      <c r="A45" s="369" t="s">
        <v>34</v>
      </c>
      <c r="B45" s="383">
        <v>6053</v>
      </c>
      <c r="C45" s="383">
        <v>6053</v>
      </c>
      <c r="D45" s="383">
        <v>6053</v>
      </c>
      <c r="E45" s="383">
        <v>6053</v>
      </c>
      <c r="F45" s="383">
        <v>6053</v>
      </c>
      <c r="G45" s="383">
        <v>6053</v>
      </c>
      <c r="H45" s="383">
        <v>6053</v>
      </c>
      <c r="I45" s="383">
        <v>6053</v>
      </c>
      <c r="J45" s="383">
        <v>6053</v>
      </c>
      <c r="K45" s="383">
        <v>6053</v>
      </c>
      <c r="L45" s="383">
        <v>6053</v>
      </c>
      <c r="M45" s="383">
        <v>6056</v>
      </c>
      <c r="N45" s="378">
        <v>72639</v>
      </c>
    </row>
    <row r="46" spans="1:15" s="198" customFormat="1" ht="21" customHeight="1">
      <c r="A46" s="269" t="s">
        <v>272</v>
      </c>
      <c r="B46" s="279">
        <f>+B35+B43+B44+B45</f>
        <v>6053</v>
      </c>
      <c r="C46" s="279">
        <f aca="true" t="shared" si="2" ref="C46:M46">+C35+C43+C44+C45</f>
        <v>6053</v>
      </c>
      <c r="D46" s="279">
        <f t="shared" si="2"/>
        <v>6053</v>
      </c>
      <c r="E46" s="279">
        <f t="shared" si="2"/>
        <v>6053</v>
      </c>
      <c r="F46" s="279">
        <f t="shared" si="2"/>
        <v>6053</v>
      </c>
      <c r="G46" s="279">
        <f t="shared" si="2"/>
        <v>6053</v>
      </c>
      <c r="H46" s="279">
        <f t="shared" si="2"/>
        <v>6053</v>
      </c>
      <c r="I46" s="279">
        <f t="shared" si="2"/>
        <v>6053</v>
      </c>
      <c r="J46" s="279">
        <f t="shared" si="2"/>
        <v>6053</v>
      </c>
      <c r="K46" s="279">
        <f t="shared" si="2"/>
        <v>6053</v>
      </c>
      <c r="L46" s="279">
        <f t="shared" si="2"/>
        <v>6053</v>
      </c>
      <c r="M46" s="279">
        <f t="shared" si="2"/>
        <v>6056</v>
      </c>
      <c r="N46" s="378">
        <v>72639</v>
      </c>
      <c r="O46" s="102"/>
    </row>
    <row r="47" spans="1:14" ht="12.75">
      <c r="A47" s="266" t="s">
        <v>15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378">
        <f>SUM(B47:M47)</f>
        <v>0</v>
      </c>
    </row>
    <row r="48" spans="1:14" ht="21" customHeight="1">
      <c r="A48" s="264" t="s">
        <v>263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378"/>
    </row>
    <row r="49" spans="1:16" s="120" customFormat="1" ht="12.75">
      <c r="A49" s="366" t="s">
        <v>264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378">
        <f>SUM(B49:M49)</f>
        <v>0</v>
      </c>
      <c r="O49" s="102"/>
      <c r="P49" s="65"/>
    </row>
    <row r="50" spans="1:16" s="120" customFormat="1" ht="14.25" customHeight="1">
      <c r="A50" s="266" t="s">
        <v>265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378">
        <f>SUM(B50:M50)</f>
        <v>0</v>
      </c>
      <c r="O50" s="102"/>
      <c r="P50" s="65"/>
    </row>
    <row r="51" spans="1:16" s="120" customFormat="1" ht="12.75">
      <c r="A51" s="366" t="s">
        <v>248</v>
      </c>
      <c r="B51" s="272">
        <v>333</v>
      </c>
      <c r="C51" s="272">
        <v>333</v>
      </c>
      <c r="D51" s="272">
        <v>333</v>
      </c>
      <c r="E51" s="272">
        <v>333</v>
      </c>
      <c r="F51" s="272">
        <v>333</v>
      </c>
      <c r="G51" s="272">
        <v>333</v>
      </c>
      <c r="H51" s="272">
        <v>333</v>
      </c>
      <c r="I51" s="272">
        <v>333</v>
      </c>
      <c r="J51" s="272">
        <v>333</v>
      </c>
      <c r="K51" s="272">
        <v>333</v>
      </c>
      <c r="L51" s="272">
        <v>333</v>
      </c>
      <c r="M51" s="272">
        <v>337</v>
      </c>
      <c r="N51" s="378">
        <f>SUM(B51:M51)</f>
        <v>4000</v>
      </c>
      <c r="O51" s="102"/>
      <c r="P51" s="65"/>
    </row>
    <row r="52" spans="1:16" s="360" customFormat="1" ht="22.5">
      <c r="A52" s="370" t="s">
        <v>273</v>
      </c>
      <c r="B52" s="256">
        <f>SUM(B47:B51)</f>
        <v>333</v>
      </c>
      <c r="C52" s="256">
        <f aca="true" t="shared" si="3" ref="C52:M52">SUM(C47:C51)</f>
        <v>333</v>
      </c>
      <c r="D52" s="256">
        <f t="shared" si="3"/>
        <v>333</v>
      </c>
      <c r="E52" s="256">
        <f t="shared" si="3"/>
        <v>333</v>
      </c>
      <c r="F52" s="256">
        <f t="shared" si="3"/>
        <v>333</v>
      </c>
      <c r="G52" s="256">
        <f t="shared" si="3"/>
        <v>333</v>
      </c>
      <c r="H52" s="256">
        <f t="shared" si="3"/>
        <v>333</v>
      </c>
      <c r="I52" s="256">
        <f t="shared" si="3"/>
        <v>333</v>
      </c>
      <c r="J52" s="256">
        <f t="shared" si="3"/>
        <v>333</v>
      </c>
      <c r="K52" s="256">
        <f t="shared" si="3"/>
        <v>333</v>
      </c>
      <c r="L52" s="256">
        <f t="shared" si="3"/>
        <v>333</v>
      </c>
      <c r="M52" s="256">
        <f t="shared" si="3"/>
        <v>337</v>
      </c>
      <c r="N52" s="378">
        <f>SUM(B52:M52)</f>
        <v>4000</v>
      </c>
      <c r="O52" s="102"/>
      <c r="P52" s="359"/>
    </row>
    <row r="53" spans="1:16" s="360" customFormat="1" ht="22.5">
      <c r="A53" s="370" t="s">
        <v>274</v>
      </c>
      <c r="B53" s="271">
        <f>+B46+B52</f>
        <v>6386</v>
      </c>
      <c r="C53" s="271">
        <f aca="true" t="shared" si="4" ref="C53:M53">+C46+C52</f>
        <v>6386</v>
      </c>
      <c r="D53" s="271">
        <f t="shared" si="4"/>
        <v>6386</v>
      </c>
      <c r="E53" s="271">
        <f t="shared" si="4"/>
        <v>6386</v>
      </c>
      <c r="F53" s="271">
        <f t="shared" si="4"/>
        <v>6386</v>
      </c>
      <c r="G53" s="271">
        <f t="shared" si="4"/>
        <v>6386</v>
      </c>
      <c r="H53" s="271">
        <f t="shared" si="4"/>
        <v>6386</v>
      </c>
      <c r="I53" s="271">
        <f t="shared" si="4"/>
        <v>6386</v>
      </c>
      <c r="J53" s="271">
        <f t="shared" si="4"/>
        <v>6386</v>
      </c>
      <c r="K53" s="271">
        <f t="shared" si="4"/>
        <v>6386</v>
      </c>
      <c r="L53" s="271">
        <f t="shared" si="4"/>
        <v>6386</v>
      </c>
      <c r="M53" s="271">
        <f t="shared" si="4"/>
        <v>6393</v>
      </c>
      <c r="N53" s="378">
        <v>76639</v>
      </c>
      <c r="O53" s="102"/>
      <c r="P53" s="359"/>
    </row>
    <row r="54" spans="1:16" s="360" customFormat="1" ht="12.75">
      <c r="A54" s="370" t="s">
        <v>254</v>
      </c>
      <c r="B54" s="271">
        <f>+B53+B33</f>
        <v>18346</v>
      </c>
      <c r="C54" s="271">
        <f aca="true" t="shared" si="5" ref="C54:M54">+C53+C33</f>
        <v>18346</v>
      </c>
      <c r="D54" s="271">
        <f t="shared" si="5"/>
        <v>18346</v>
      </c>
      <c r="E54" s="271">
        <f t="shared" si="5"/>
        <v>18346</v>
      </c>
      <c r="F54" s="271">
        <f t="shared" si="5"/>
        <v>18346</v>
      </c>
      <c r="G54" s="271">
        <f t="shared" si="5"/>
        <v>18346</v>
      </c>
      <c r="H54" s="271">
        <f t="shared" si="5"/>
        <v>18346</v>
      </c>
      <c r="I54" s="271">
        <f t="shared" si="5"/>
        <v>18346</v>
      </c>
      <c r="J54" s="271">
        <f t="shared" si="5"/>
        <v>18346</v>
      </c>
      <c r="K54" s="271">
        <f t="shared" si="5"/>
        <v>18346</v>
      </c>
      <c r="L54" s="271">
        <f t="shared" si="5"/>
        <v>18346</v>
      </c>
      <c r="M54" s="271">
        <f t="shared" si="5"/>
        <v>18366</v>
      </c>
      <c r="N54" s="378">
        <v>220172</v>
      </c>
      <c r="O54" s="102"/>
      <c r="P54" s="359"/>
    </row>
    <row r="55" spans="1:18" s="120" customFormat="1" ht="12.75">
      <c r="A55" s="376" t="s">
        <v>4</v>
      </c>
      <c r="B55" s="379">
        <v>2380</v>
      </c>
      <c r="C55" s="379">
        <v>2380</v>
      </c>
      <c r="D55" s="379">
        <v>2380</v>
      </c>
      <c r="E55" s="379">
        <v>2380</v>
      </c>
      <c r="F55" s="379">
        <v>2380</v>
      </c>
      <c r="G55" s="379">
        <v>2380</v>
      </c>
      <c r="H55" s="379">
        <v>2380</v>
      </c>
      <c r="I55" s="379">
        <v>2380</v>
      </c>
      <c r="J55" s="379">
        <v>2380</v>
      </c>
      <c r="K55" s="379">
        <v>2380</v>
      </c>
      <c r="L55" s="379">
        <v>2380</v>
      </c>
      <c r="M55" s="379">
        <v>2381</v>
      </c>
      <c r="N55" s="378">
        <v>28561</v>
      </c>
      <c r="O55" s="89"/>
      <c r="P55" s="121"/>
      <c r="Q55" s="119"/>
      <c r="R55" s="119"/>
    </row>
    <row r="56" spans="1:18" s="120" customFormat="1" ht="24">
      <c r="A56" s="377" t="s">
        <v>51</v>
      </c>
      <c r="B56" s="379">
        <v>611</v>
      </c>
      <c r="C56" s="379">
        <v>611</v>
      </c>
      <c r="D56" s="379">
        <v>611</v>
      </c>
      <c r="E56" s="379">
        <v>611</v>
      </c>
      <c r="F56" s="379">
        <v>611</v>
      </c>
      <c r="G56" s="379">
        <v>611</v>
      </c>
      <c r="H56" s="379">
        <v>611</v>
      </c>
      <c r="I56" s="379">
        <v>611</v>
      </c>
      <c r="J56" s="379">
        <v>611</v>
      </c>
      <c r="K56" s="379">
        <v>611</v>
      </c>
      <c r="L56" s="379">
        <v>611</v>
      </c>
      <c r="M56" s="379">
        <v>615</v>
      </c>
      <c r="N56" s="378">
        <v>7336</v>
      </c>
      <c r="O56" s="89"/>
      <c r="P56" s="121"/>
      <c r="Q56" s="119"/>
      <c r="R56" s="119"/>
    </row>
    <row r="57" spans="1:18" s="120" customFormat="1" ht="12.75">
      <c r="A57" s="372" t="s">
        <v>52</v>
      </c>
      <c r="B57" s="379">
        <v>4806</v>
      </c>
      <c r="C57" s="379">
        <v>4806</v>
      </c>
      <c r="D57" s="379">
        <v>4806</v>
      </c>
      <c r="E57" s="379">
        <v>4806</v>
      </c>
      <c r="F57" s="379">
        <v>4806</v>
      </c>
      <c r="G57" s="379">
        <v>4806</v>
      </c>
      <c r="H57" s="379">
        <v>4806</v>
      </c>
      <c r="I57" s="379">
        <v>4806</v>
      </c>
      <c r="J57" s="379">
        <v>4806</v>
      </c>
      <c r="K57" s="379">
        <v>4806</v>
      </c>
      <c r="L57" s="379">
        <v>4806</v>
      </c>
      <c r="M57" s="379">
        <v>4803</v>
      </c>
      <c r="N57" s="378">
        <v>57669</v>
      </c>
      <c r="O57" s="89"/>
      <c r="P57" s="121"/>
      <c r="Q57" s="119"/>
      <c r="R57" s="119"/>
    </row>
    <row r="58" spans="1:18" s="120" customFormat="1" ht="12.75">
      <c r="A58" s="219" t="s">
        <v>53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8"/>
      <c r="O58" s="102"/>
      <c r="P58" s="121"/>
      <c r="Q58" s="119"/>
      <c r="R58" s="119"/>
    </row>
    <row r="59" spans="1:18" s="120" customFormat="1" ht="12.75">
      <c r="A59" s="372" t="s">
        <v>54</v>
      </c>
      <c r="B59" s="379">
        <v>634</v>
      </c>
      <c r="C59" s="379">
        <v>634</v>
      </c>
      <c r="D59" s="379">
        <v>634</v>
      </c>
      <c r="E59" s="379">
        <v>634</v>
      </c>
      <c r="F59" s="379">
        <v>634</v>
      </c>
      <c r="G59" s="379">
        <v>634</v>
      </c>
      <c r="H59" s="379">
        <v>634</v>
      </c>
      <c r="I59" s="379">
        <v>634</v>
      </c>
      <c r="J59" s="379">
        <v>634</v>
      </c>
      <c r="K59" s="379">
        <v>634</v>
      </c>
      <c r="L59" s="379">
        <v>634</v>
      </c>
      <c r="M59" s="379">
        <v>634</v>
      </c>
      <c r="N59" s="378">
        <v>7608</v>
      </c>
      <c r="O59" s="102"/>
      <c r="P59" s="121"/>
      <c r="Q59" s="119"/>
      <c r="R59" s="119"/>
    </row>
    <row r="60" spans="1:18" s="120" customFormat="1" ht="24">
      <c r="A60" s="197" t="s">
        <v>285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8"/>
      <c r="O60" s="102"/>
      <c r="P60" s="121"/>
      <c r="Q60" s="119"/>
      <c r="R60" s="119"/>
    </row>
    <row r="61" spans="1:18" s="120" customFormat="1" ht="12.75">
      <c r="A61" s="197" t="s">
        <v>286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8"/>
      <c r="O61" s="102"/>
      <c r="P61" s="121"/>
      <c r="Q61" s="119"/>
      <c r="R61" s="119"/>
    </row>
    <row r="62" spans="1:18" s="120" customFormat="1" ht="24">
      <c r="A62" s="214" t="s">
        <v>55</v>
      </c>
      <c r="B62" s="379">
        <v>472</v>
      </c>
      <c r="C62" s="379">
        <v>472</v>
      </c>
      <c r="D62" s="379">
        <v>472</v>
      </c>
      <c r="E62" s="379">
        <v>472</v>
      </c>
      <c r="F62" s="379">
        <v>472</v>
      </c>
      <c r="G62" s="379">
        <v>472</v>
      </c>
      <c r="H62" s="379">
        <v>472</v>
      </c>
      <c r="I62" s="379">
        <v>472</v>
      </c>
      <c r="J62" s="379">
        <v>472</v>
      </c>
      <c r="K62" s="379">
        <v>472</v>
      </c>
      <c r="L62" s="379">
        <v>472</v>
      </c>
      <c r="M62" s="379">
        <v>468</v>
      </c>
      <c r="N62" s="378">
        <v>5660</v>
      </c>
      <c r="O62" s="102"/>
      <c r="P62" s="121"/>
      <c r="Q62" s="119"/>
      <c r="R62" s="119"/>
    </row>
    <row r="63" spans="1:18" s="120" customFormat="1" ht="12.75">
      <c r="A63" s="213" t="s">
        <v>56</v>
      </c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78"/>
      <c r="O63" s="102"/>
      <c r="P63" s="121"/>
      <c r="Q63" s="119"/>
      <c r="R63" s="119"/>
    </row>
    <row r="64" spans="1:18" s="120" customFormat="1" ht="12.75">
      <c r="A64" s="213" t="s">
        <v>57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8"/>
      <c r="O64" s="102"/>
      <c r="P64" s="121"/>
      <c r="Q64" s="119"/>
      <c r="R64" s="119"/>
    </row>
    <row r="65" spans="1:18" s="120" customFormat="1" ht="12.75">
      <c r="A65" s="219" t="s">
        <v>288</v>
      </c>
      <c r="B65" s="379">
        <v>83</v>
      </c>
      <c r="C65" s="379">
        <v>83</v>
      </c>
      <c r="D65" s="379">
        <v>83</v>
      </c>
      <c r="E65" s="379">
        <v>83</v>
      </c>
      <c r="F65" s="379">
        <v>83</v>
      </c>
      <c r="G65" s="379">
        <v>83</v>
      </c>
      <c r="H65" s="379">
        <v>83</v>
      </c>
      <c r="I65" s="379">
        <v>83</v>
      </c>
      <c r="J65" s="379">
        <v>83</v>
      </c>
      <c r="K65" s="379">
        <v>83</v>
      </c>
      <c r="L65" s="379">
        <v>83</v>
      </c>
      <c r="M65" s="379">
        <v>87</v>
      </c>
      <c r="N65" s="378">
        <v>1000</v>
      </c>
      <c r="O65" s="102"/>
      <c r="P65" s="121"/>
      <c r="Q65" s="119"/>
      <c r="R65" s="119"/>
    </row>
    <row r="66" spans="1:18" s="120" customFormat="1" ht="12.75">
      <c r="A66" s="219" t="s">
        <v>289</v>
      </c>
      <c r="B66" s="379">
        <v>83</v>
      </c>
      <c r="C66" s="379">
        <v>83</v>
      </c>
      <c r="D66" s="379">
        <v>83</v>
      </c>
      <c r="E66" s="379">
        <v>83</v>
      </c>
      <c r="F66" s="379">
        <v>83</v>
      </c>
      <c r="G66" s="379">
        <v>83</v>
      </c>
      <c r="H66" s="379">
        <v>83</v>
      </c>
      <c r="I66" s="379">
        <v>83</v>
      </c>
      <c r="J66" s="379">
        <v>83</v>
      </c>
      <c r="K66" s="379">
        <v>83</v>
      </c>
      <c r="L66" s="379">
        <v>83</v>
      </c>
      <c r="M66" s="379">
        <v>87</v>
      </c>
      <c r="N66" s="378">
        <v>1000</v>
      </c>
      <c r="O66" s="102"/>
      <c r="P66" s="121"/>
      <c r="Q66" s="119"/>
      <c r="R66" s="119"/>
    </row>
    <row r="67" spans="1:18" s="360" customFormat="1" ht="12.75">
      <c r="A67" s="357" t="s">
        <v>50</v>
      </c>
      <c r="B67" s="292">
        <f aca="true" t="shared" si="6" ref="B67:N67">SUM(B55:B66)</f>
        <v>9069</v>
      </c>
      <c r="C67" s="292">
        <f t="shared" si="6"/>
        <v>9069</v>
      </c>
      <c r="D67" s="292">
        <f t="shared" si="6"/>
        <v>9069</v>
      </c>
      <c r="E67" s="292">
        <f t="shared" si="6"/>
        <v>9069</v>
      </c>
      <c r="F67" s="292">
        <f t="shared" si="6"/>
        <v>9069</v>
      </c>
      <c r="G67" s="292">
        <f t="shared" si="6"/>
        <v>9069</v>
      </c>
      <c r="H67" s="292">
        <f t="shared" si="6"/>
        <v>9069</v>
      </c>
      <c r="I67" s="292">
        <f t="shared" si="6"/>
        <v>9069</v>
      </c>
      <c r="J67" s="292">
        <f t="shared" si="6"/>
        <v>9069</v>
      </c>
      <c r="K67" s="292">
        <f t="shared" si="6"/>
        <v>9069</v>
      </c>
      <c r="L67" s="292">
        <f t="shared" si="6"/>
        <v>9069</v>
      </c>
      <c r="M67" s="292">
        <f t="shared" si="6"/>
        <v>9075</v>
      </c>
      <c r="N67" s="378">
        <f t="shared" si="6"/>
        <v>108834</v>
      </c>
      <c r="O67" s="102"/>
      <c r="P67" s="121"/>
      <c r="Q67" s="119"/>
      <c r="R67" s="119"/>
    </row>
    <row r="68" spans="1:18" s="120" customFormat="1" ht="12.75">
      <c r="A68" s="270" t="s">
        <v>16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8">
        <f>SUM(B68:M68)</f>
        <v>0</v>
      </c>
      <c r="O68" s="102"/>
      <c r="P68" s="121"/>
      <c r="Q68" s="119"/>
      <c r="R68" s="119"/>
    </row>
    <row r="69" spans="1:18" s="120" customFormat="1" ht="12.75">
      <c r="A69" s="270" t="s">
        <v>232</v>
      </c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8">
        <f>SUM(B69:M69)</f>
        <v>0</v>
      </c>
      <c r="O69" s="102"/>
      <c r="P69" s="121"/>
      <c r="Q69" s="119"/>
      <c r="R69" s="119"/>
    </row>
    <row r="70" spans="1:18" s="120" customFormat="1" ht="12.75">
      <c r="A70" s="133" t="s">
        <v>234</v>
      </c>
      <c r="B70" s="272">
        <v>2693</v>
      </c>
      <c r="C70" s="272">
        <v>2693</v>
      </c>
      <c r="D70" s="272">
        <v>2693</v>
      </c>
      <c r="E70" s="272">
        <v>2693</v>
      </c>
      <c r="F70" s="272">
        <v>2693</v>
      </c>
      <c r="G70" s="272">
        <v>2693</v>
      </c>
      <c r="H70" s="272">
        <v>2693</v>
      </c>
      <c r="I70" s="272">
        <v>2693</v>
      </c>
      <c r="J70" s="272">
        <v>2693</v>
      </c>
      <c r="K70" s="272">
        <v>2693</v>
      </c>
      <c r="L70" s="272">
        <v>2693</v>
      </c>
      <c r="M70" s="272">
        <v>2692</v>
      </c>
      <c r="N70" s="378">
        <f>SUM(B70:M70)</f>
        <v>32315</v>
      </c>
      <c r="O70" s="102"/>
      <c r="P70" s="121"/>
      <c r="Q70" s="119"/>
      <c r="R70" s="119"/>
    </row>
    <row r="71" spans="1:18" s="120" customFormat="1" ht="12.75">
      <c r="A71" s="270" t="s">
        <v>236</v>
      </c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8"/>
      <c r="O71" s="102"/>
      <c r="P71" s="121"/>
      <c r="Q71" s="119"/>
      <c r="R71" s="119"/>
    </row>
    <row r="72" spans="1:18" s="360" customFormat="1" ht="12.75">
      <c r="A72" s="373" t="s">
        <v>239</v>
      </c>
      <c r="B72" s="271">
        <f aca="true" t="shared" si="7" ref="B72:N72">SUM(B70:B71)</f>
        <v>2693</v>
      </c>
      <c r="C72" s="271">
        <f t="shared" si="7"/>
        <v>2693</v>
      </c>
      <c r="D72" s="271">
        <f t="shared" si="7"/>
        <v>2693</v>
      </c>
      <c r="E72" s="271">
        <f t="shared" si="7"/>
        <v>2693</v>
      </c>
      <c r="F72" s="271">
        <f t="shared" si="7"/>
        <v>2693</v>
      </c>
      <c r="G72" s="271">
        <f t="shared" si="7"/>
        <v>2693</v>
      </c>
      <c r="H72" s="271">
        <f t="shared" si="7"/>
        <v>2693</v>
      </c>
      <c r="I72" s="271">
        <f t="shared" si="7"/>
        <v>2693</v>
      </c>
      <c r="J72" s="271">
        <f t="shared" si="7"/>
        <v>2693</v>
      </c>
      <c r="K72" s="271">
        <f t="shared" si="7"/>
        <v>2693</v>
      </c>
      <c r="L72" s="271">
        <f t="shared" si="7"/>
        <v>2693</v>
      </c>
      <c r="M72" s="271">
        <f t="shared" si="7"/>
        <v>2692</v>
      </c>
      <c r="N72" s="378">
        <f t="shared" si="7"/>
        <v>32315</v>
      </c>
      <c r="O72" s="102"/>
      <c r="P72" s="121"/>
      <c r="Q72" s="119"/>
      <c r="R72" s="119"/>
    </row>
    <row r="73" spans="1:18" s="360" customFormat="1" ht="12.75">
      <c r="A73" s="373" t="s">
        <v>241</v>
      </c>
      <c r="B73" s="271">
        <f>B67+B72</f>
        <v>11762</v>
      </c>
      <c r="C73" s="271">
        <v>11762</v>
      </c>
      <c r="D73" s="271">
        <v>11762</v>
      </c>
      <c r="E73" s="271">
        <v>11762</v>
      </c>
      <c r="F73" s="271">
        <f aca="true" t="shared" si="8" ref="F73:N73">F67+F72</f>
        <v>11762</v>
      </c>
      <c r="G73" s="271">
        <f t="shared" si="8"/>
        <v>11762</v>
      </c>
      <c r="H73" s="271">
        <f t="shared" si="8"/>
        <v>11762</v>
      </c>
      <c r="I73" s="271">
        <f t="shared" si="8"/>
        <v>11762</v>
      </c>
      <c r="J73" s="271">
        <f t="shared" si="8"/>
        <v>11762</v>
      </c>
      <c r="K73" s="271">
        <f t="shared" si="8"/>
        <v>11762</v>
      </c>
      <c r="L73" s="271">
        <f t="shared" si="8"/>
        <v>11762</v>
      </c>
      <c r="M73" s="271">
        <f t="shared" si="8"/>
        <v>11767</v>
      </c>
      <c r="N73" s="378">
        <f t="shared" si="8"/>
        <v>141149</v>
      </c>
      <c r="O73" s="102"/>
      <c r="P73" s="121"/>
      <c r="Q73" s="119"/>
      <c r="R73" s="119"/>
    </row>
    <row r="74" spans="1:18" s="120" customFormat="1" ht="12.75">
      <c r="A74" s="372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78"/>
      <c r="O74" s="102"/>
      <c r="P74" s="121"/>
      <c r="Q74" s="119"/>
      <c r="R74" s="119"/>
    </row>
    <row r="75" spans="1:18" s="120" customFormat="1" ht="12.75">
      <c r="A75" s="372" t="s">
        <v>58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78"/>
      <c r="O75" s="102"/>
      <c r="P75" s="121"/>
      <c r="Q75" s="119"/>
      <c r="R75" s="119"/>
    </row>
    <row r="76" spans="1:18" s="120" customFormat="1" ht="12.75">
      <c r="A76" s="372" t="s">
        <v>59</v>
      </c>
      <c r="B76" s="320">
        <v>6518</v>
      </c>
      <c r="C76" s="320">
        <v>6518</v>
      </c>
      <c r="D76" s="320">
        <v>6518</v>
      </c>
      <c r="E76" s="320">
        <v>6518</v>
      </c>
      <c r="F76" s="320">
        <v>6518</v>
      </c>
      <c r="G76" s="320">
        <v>6518</v>
      </c>
      <c r="H76" s="320">
        <v>6518</v>
      </c>
      <c r="I76" s="320">
        <v>6518</v>
      </c>
      <c r="J76" s="320">
        <v>6518</v>
      </c>
      <c r="K76" s="320">
        <v>6518</v>
      </c>
      <c r="L76" s="320">
        <v>6518</v>
      </c>
      <c r="M76" s="320">
        <v>6520</v>
      </c>
      <c r="N76" s="378">
        <f>SUM(B76:M76)</f>
        <v>78218</v>
      </c>
      <c r="O76" s="102"/>
      <c r="P76" s="121"/>
      <c r="Q76" s="119"/>
      <c r="R76" s="119"/>
    </row>
    <row r="77" spans="1:18" s="120" customFormat="1" ht="12.75">
      <c r="A77" s="372" t="s">
        <v>60</v>
      </c>
      <c r="B77" s="320">
        <v>67</v>
      </c>
      <c r="C77" s="320">
        <v>67</v>
      </c>
      <c r="D77" s="320">
        <v>67</v>
      </c>
      <c r="E77" s="320">
        <v>67</v>
      </c>
      <c r="F77" s="320">
        <v>67</v>
      </c>
      <c r="G77" s="320">
        <v>67</v>
      </c>
      <c r="H77" s="320">
        <v>67</v>
      </c>
      <c r="I77" s="320">
        <v>67</v>
      </c>
      <c r="J77" s="320">
        <v>67</v>
      </c>
      <c r="K77" s="320">
        <v>67</v>
      </c>
      <c r="L77" s="320">
        <v>67</v>
      </c>
      <c r="M77" s="320">
        <v>68</v>
      </c>
      <c r="N77" s="378">
        <f>SUM(B77:M77)</f>
        <v>805</v>
      </c>
      <c r="O77" s="102"/>
      <c r="P77" s="121"/>
      <c r="Q77" s="119"/>
      <c r="R77" s="119"/>
    </row>
    <row r="78" spans="1:18" s="120" customFormat="1" ht="24">
      <c r="A78" s="197" t="s">
        <v>285</v>
      </c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8">
        <f aca="true" t="shared" si="9" ref="N78:N93">SUM(B78:M78)</f>
        <v>0</v>
      </c>
      <c r="O78" s="102"/>
      <c r="P78" s="121"/>
      <c r="Q78" s="119"/>
      <c r="R78" s="119"/>
    </row>
    <row r="79" spans="1:18" s="120" customFormat="1" ht="12.75">
      <c r="A79" s="197" t="s">
        <v>286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78">
        <f t="shared" si="9"/>
        <v>0</v>
      </c>
      <c r="O79" s="102"/>
      <c r="P79" s="121"/>
      <c r="Q79" s="119"/>
      <c r="R79" s="119"/>
    </row>
    <row r="80" spans="1:18" s="120" customFormat="1" ht="12.75">
      <c r="A80" s="194" t="s">
        <v>61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78">
        <f t="shared" si="9"/>
        <v>0</v>
      </c>
      <c r="O80" s="102"/>
      <c r="P80" s="121"/>
      <c r="Q80" s="119"/>
      <c r="R80" s="119"/>
    </row>
    <row r="81" spans="1:18" s="120" customFormat="1" ht="12.75">
      <c r="A81" s="197" t="s">
        <v>62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78">
        <f t="shared" si="9"/>
        <v>0</v>
      </c>
      <c r="O81" s="102"/>
      <c r="P81" s="121"/>
      <c r="Q81" s="119"/>
      <c r="R81" s="119"/>
    </row>
    <row r="82" spans="1:18" s="120" customFormat="1" ht="12.75">
      <c r="A82" s="213" t="s">
        <v>287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78"/>
      <c r="O82" s="102"/>
      <c r="P82" s="121"/>
      <c r="Q82" s="119"/>
      <c r="R82" s="119"/>
    </row>
    <row r="83" spans="1:18" s="120" customFormat="1" ht="12.75">
      <c r="A83" s="219" t="s">
        <v>288</v>
      </c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78">
        <f t="shared" si="9"/>
        <v>0</v>
      </c>
      <c r="O83" s="102"/>
      <c r="P83" s="121"/>
      <c r="Q83" s="119"/>
      <c r="R83" s="119"/>
    </row>
    <row r="84" spans="1:18" s="120" customFormat="1" ht="12.75">
      <c r="A84" s="219" t="s">
        <v>289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78">
        <f t="shared" si="9"/>
        <v>0</v>
      </c>
      <c r="O84" s="102"/>
      <c r="P84" s="121"/>
      <c r="Q84" s="119"/>
      <c r="R84" s="119"/>
    </row>
    <row r="85" spans="1:18" s="360" customFormat="1" ht="24">
      <c r="A85" s="373" t="s">
        <v>245</v>
      </c>
      <c r="B85" s="271">
        <f aca="true" t="shared" si="10" ref="B85:M85">SUM(B76:B84)</f>
        <v>6585</v>
      </c>
      <c r="C85" s="271">
        <f t="shared" si="10"/>
        <v>6585</v>
      </c>
      <c r="D85" s="271">
        <f t="shared" si="10"/>
        <v>6585</v>
      </c>
      <c r="E85" s="271">
        <f t="shared" si="10"/>
        <v>6585</v>
      </c>
      <c r="F85" s="271">
        <f t="shared" si="10"/>
        <v>6585</v>
      </c>
      <c r="G85" s="271">
        <f t="shared" si="10"/>
        <v>6585</v>
      </c>
      <c r="H85" s="271">
        <f t="shared" si="10"/>
        <v>6585</v>
      </c>
      <c r="I85" s="271">
        <f t="shared" si="10"/>
        <v>6585</v>
      </c>
      <c r="J85" s="271">
        <f t="shared" si="10"/>
        <v>6585</v>
      </c>
      <c r="K85" s="271">
        <f t="shared" si="10"/>
        <v>6585</v>
      </c>
      <c r="L85" s="271">
        <f t="shared" si="10"/>
        <v>6585</v>
      </c>
      <c r="M85" s="271">
        <f t="shared" si="10"/>
        <v>6588</v>
      </c>
      <c r="N85" s="378">
        <f>SUM(B85:M85)</f>
        <v>79023</v>
      </c>
      <c r="O85" s="102"/>
      <c r="P85" s="121"/>
      <c r="Q85" s="119"/>
      <c r="R85" s="119"/>
    </row>
    <row r="86" spans="1:18" s="120" customFormat="1" ht="12.75">
      <c r="A86" s="270" t="s">
        <v>16</v>
      </c>
      <c r="B86" s="320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78">
        <f t="shared" si="9"/>
        <v>0</v>
      </c>
      <c r="O86" s="102"/>
      <c r="P86" s="121"/>
      <c r="Q86" s="119"/>
      <c r="R86" s="119"/>
    </row>
    <row r="87" spans="1:18" s="120" customFormat="1" ht="12.75">
      <c r="A87" s="133" t="s">
        <v>246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78"/>
      <c r="O87" s="102"/>
      <c r="P87" s="121"/>
      <c r="Q87" s="119"/>
      <c r="R87" s="119"/>
    </row>
    <row r="88" spans="1:18" s="120" customFormat="1" ht="12.75">
      <c r="A88" s="133" t="s">
        <v>234</v>
      </c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78"/>
      <c r="O88" s="102"/>
      <c r="P88" s="121"/>
      <c r="Q88" s="119"/>
      <c r="R88" s="119"/>
    </row>
    <row r="89" spans="1:18" s="120" customFormat="1" ht="12.75">
      <c r="A89" s="270" t="s">
        <v>247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78">
        <f t="shared" si="9"/>
        <v>0</v>
      </c>
      <c r="O89" s="102"/>
      <c r="P89" s="121"/>
      <c r="Q89" s="119"/>
      <c r="R89" s="119"/>
    </row>
    <row r="90" spans="1:18" s="120" customFormat="1" ht="12.75">
      <c r="A90" s="270" t="s">
        <v>249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78">
        <f t="shared" si="9"/>
        <v>0</v>
      </c>
      <c r="O90" s="102"/>
      <c r="P90" s="121"/>
      <c r="Q90" s="119"/>
      <c r="R90" s="119"/>
    </row>
    <row r="91" spans="1:18" s="360" customFormat="1" ht="12.75">
      <c r="A91" s="373" t="s">
        <v>251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378"/>
      <c r="O91" s="102"/>
      <c r="P91" s="121"/>
      <c r="Q91" s="119"/>
      <c r="R91" s="119"/>
    </row>
    <row r="92" spans="1:18" s="360" customFormat="1" ht="24">
      <c r="A92" s="373" t="s">
        <v>253</v>
      </c>
      <c r="B92" s="271">
        <f>+B91+B85</f>
        <v>6585</v>
      </c>
      <c r="C92" s="271">
        <f aca="true" t="shared" si="11" ref="C92:M92">+C91+C85</f>
        <v>6585</v>
      </c>
      <c r="D92" s="271">
        <v>6585</v>
      </c>
      <c r="E92" s="271">
        <v>6585</v>
      </c>
      <c r="F92" s="271">
        <v>6585</v>
      </c>
      <c r="G92" s="271">
        <v>6585</v>
      </c>
      <c r="H92" s="271">
        <f t="shared" si="11"/>
        <v>6585</v>
      </c>
      <c r="I92" s="271">
        <f t="shared" si="11"/>
        <v>6585</v>
      </c>
      <c r="J92" s="271">
        <f t="shared" si="11"/>
        <v>6585</v>
      </c>
      <c r="K92" s="271">
        <f t="shared" si="11"/>
        <v>6585</v>
      </c>
      <c r="L92" s="271">
        <f t="shared" si="11"/>
        <v>6585</v>
      </c>
      <c r="M92" s="271">
        <f t="shared" si="11"/>
        <v>6588</v>
      </c>
      <c r="N92" s="378">
        <v>79023</v>
      </c>
      <c r="O92" s="102"/>
      <c r="P92" s="121"/>
      <c r="Q92" s="119"/>
      <c r="R92" s="119"/>
    </row>
    <row r="93" spans="1:18" s="120" customFormat="1" ht="12.75">
      <c r="A93" s="270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78">
        <f t="shared" si="9"/>
        <v>0</v>
      </c>
      <c r="O93" s="102"/>
      <c r="P93" s="121"/>
      <c r="Q93" s="119"/>
      <c r="R93" s="119"/>
    </row>
    <row r="94" spans="1:18" s="198" customFormat="1" ht="12.75">
      <c r="A94" s="373" t="s">
        <v>255</v>
      </c>
      <c r="B94" s="381">
        <f>+B73+B92</f>
        <v>18347</v>
      </c>
      <c r="C94" s="381">
        <f>+C73+C92</f>
        <v>18347</v>
      </c>
      <c r="D94" s="381">
        <v>18347</v>
      </c>
      <c r="E94" s="381">
        <v>18347</v>
      </c>
      <c r="F94" s="381">
        <v>18347</v>
      </c>
      <c r="G94" s="381">
        <v>18347</v>
      </c>
      <c r="H94" s="381">
        <v>18347</v>
      </c>
      <c r="I94" s="381">
        <v>18347</v>
      </c>
      <c r="J94" s="381">
        <v>18347</v>
      </c>
      <c r="K94" s="381">
        <v>18347</v>
      </c>
      <c r="L94" s="381">
        <v>18347</v>
      </c>
      <c r="M94" s="381">
        <v>18355</v>
      </c>
      <c r="N94" s="378">
        <f>SUM(B94:M94)</f>
        <v>220172</v>
      </c>
      <c r="O94" s="102"/>
      <c r="P94" s="121"/>
      <c r="Q94" s="119"/>
      <c r="R94" s="119"/>
    </row>
    <row r="95" spans="1:14" ht="12.75">
      <c r="A95" s="374" t="s">
        <v>184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78"/>
    </row>
    <row r="96" spans="1:14" ht="15" customHeight="1" thickBot="1">
      <c r="A96" s="375" t="s">
        <v>185</v>
      </c>
      <c r="B96" s="173">
        <f>+C5+B95</f>
        <v>0</v>
      </c>
      <c r="C96" s="173"/>
      <c r="D96" s="173">
        <f aca="true" t="shared" si="12" ref="D96:M96">+D5+D95</f>
        <v>0</v>
      </c>
      <c r="E96" s="173">
        <f t="shared" si="12"/>
        <v>0</v>
      </c>
      <c r="F96" s="173">
        <f t="shared" si="12"/>
        <v>0</v>
      </c>
      <c r="G96" s="173">
        <f t="shared" si="12"/>
        <v>0</v>
      </c>
      <c r="H96" s="173">
        <f t="shared" si="12"/>
        <v>0</v>
      </c>
      <c r="I96" s="173">
        <f t="shared" si="12"/>
        <v>0</v>
      </c>
      <c r="J96" s="173">
        <f t="shared" si="12"/>
        <v>0</v>
      </c>
      <c r="K96" s="173">
        <f t="shared" si="12"/>
        <v>0</v>
      </c>
      <c r="L96" s="173">
        <f t="shared" si="12"/>
        <v>0</v>
      </c>
      <c r="M96" s="173">
        <f t="shared" si="12"/>
        <v>0</v>
      </c>
      <c r="N96" s="378"/>
    </row>
    <row r="97" spans="2:14" ht="12.75">
      <c r="B97" s="114"/>
      <c r="C97" s="114"/>
      <c r="D97" s="114"/>
      <c r="E97" s="114"/>
      <c r="F97" s="114"/>
      <c r="G97" s="80"/>
      <c r="H97" s="114"/>
      <c r="I97" s="114"/>
      <c r="J97" s="80"/>
      <c r="K97" s="114"/>
      <c r="L97" s="114"/>
      <c r="M97" s="114"/>
      <c r="N97" s="114"/>
    </row>
    <row r="98" spans="2:14" ht="12.75">
      <c r="B98" s="114"/>
      <c r="C98" s="114"/>
      <c r="D98" s="114"/>
      <c r="E98" s="114"/>
      <c r="F98" s="114"/>
      <c r="G98" s="80"/>
      <c r="H98" s="114"/>
      <c r="I98" s="114"/>
      <c r="J98" s="80"/>
      <c r="K98" s="114"/>
      <c r="L98" s="114"/>
      <c r="M98" s="114"/>
      <c r="N98" s="114"/>
    </row>
    <row r="99" spans="2:14" ht="12.75">
      <c r="B99" s="114"/>
      <c r="C99" s="114"/>
      <c r="D99" s="114"/>
      <c r="E99" s="114"/>
      <c r="F99" s="114"/>
      <c r="G99" s="80"/>
      <c r="H99" s="114"/>
      <c r="I99" s="114"/>
      <c r="J99" s="80"/>
      <c r="K99" s="114"/>
      <c r="L99" s="114"/>
      <c r="M99" s="114"/>
      <c r="N99" s="114"/>
    </row>
    <row r="100" spans="2:14" ht="12.75">
      <c r="B100" s="114"/>
      <c r="C100" s="114"/>
      <c r="D100" s="114"/>
      <c r="E100" s="114"/>
      <c r="F100" s="114">
        <f>+C5-G98</f>
        <v>0</v>
      </c>
      <c r="G100" s="80"/>
      <c r="H100" s="114"/>
      <c r="I100" s="114"/>
      <c r="J100" s="80"/>
      <c r="K100" s="114"/>
      <c r="L100" s="114"/>
      <c r="M100" s="114"/>
      <c r="N100" s="114"/>
    </row>
    <row r="101" spans="2:14" ht="12.75">
      <c r="B101" s="114"/>
      <c r="C101" s="114"/>
      <c r="D101" s="114"/>
      <c r="E101" s="114"/>
      <c r="F101" s="114"/>
      <c r="G101" s="80"/>
      <c r="H101" s="114"/>
      <c r="I101" s="114"/>
      <c r="J101" s="80"/>
      <c r="K101" s="114"/>
      <c r="L101" s="114"/>
      <c r="M101" s="114"/>
      <c r="N101" s="114"/>
    </row>
    <row r="102" spans="2:14" ht="12.75">
      <c r="B102" s="114"/>
      <c r="C102" s="114"/>
      <c r="D102" s="114"/>
      <c r="E102" s="114"/>
      <c r="F102" s="114"/>
      <c r="G102" s="80"/>
      <c r="H102" s="114"/>
      <c r="I102" s="114"/>
      <c r="J102" s="80"/>
      <c r="K102" s="114"/>
      <c r="L102" s="114"/>
      <c r="M102" s="114"/>
      <c r="N102" s="114"/>
    </row>
    <row r="103" spans="2:14" ht="12.75">
      <c r="B103" s="114"/>
      <c r="C103" s="114"/>
      <c r="D103" s="114"/>
      <c r="E103" s="114"/>
      <c r="F103" s="114"/>
      <c r="G103" s="80"/>
      <c r="H103" s="114"/>
      <c r="I103" s="114"/>
      <c r="J103" s="80"/>
      <c r="K103" s="114"/>
      <c r="L103" s="114"/>
      <c r="M103" s="114"/>
      <c r="N103" s="114"/>
    </row>
    <row r="104" spans="2:14" ht="12.75">
      <c r="B104" s="23"/>
      <c r="C104" s="23"/>
      <c r="D104" s="23"/>
      <c r="E104" s="23"/>
      <c r="F104" s="23"/>
      <c r="G104" s="122"/>
      <c r="H104" s="23"/>
      <c r="I104" s="23"/>
      <c r="J104" s="122"/>
      <c r="K104" s="23"/>
      <c r="L104" s="23"/>
      <c r="M104" s="23"/>
      <c r="N104" s="23"/>
    </row>
  </sheetData>
  <sheetProtection/>
  <mergeCells count="1">
    <mergeCell ref="A1:N1"/>
  </mergeCells>
  <printOptions/>
  <pageMargins left="0.17" right="0.17" top="0.23" bottom="0.29" header="0.17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6.28125" style="0" customWidth="1"/>
    <col min="2" max="2" width="13.57421875" style="0" customWidth="1"/>
    <col min="3" max="4" width="14.421875" style="0" customWidth="1"/>
    <col min="5" max="6" width="12.57421875" style="0" customWidth="1"/>
    <col min="7" max="7" width="13.421875" style="0" customWidth="1"/>
    <col min="8" max="8" width="16.421875" style="0" customWidth="1"/>
  </cols>
  <sheetData>
    <row r="1" ht="12.75">
      <c r="H1" s="8" t="s">
        <v>339</v>
      </c>
    </row>
    <row r="2" ht="15">
      <c r="G2" s="7"/>
    </row>
    <row r="4" spans="1:8" ht="12.75" customHeight="1">
      <c r="A4" s="535" t="s">
        <v>133</v>
      </c>
      <c r="B4" s="535"/>
      <c r="C4" s="535"/>
      <c r="D4" s="535"/>
      <c r="E4" s="535"/>
      <c r="F4" s="535"/>
      <c r="G4" s="535"/>
      <c r="H4" s="535"/>
    </row>
    <row r="5" spans="1:8" ht="12.75" customHeight="1">
      <c r="A5" s="535" t="s">
        <v>134</v>
      </c>
      <c r="B5" s="535"/>
      <c r="C5" s="535"/>
      <c r="D5" s="535"/>
      <c r="E5" s="535"/>
      <c r="F5" s="535"/>
      <c r="G5" s="535"/>
      <c r="H5" s="535"/>
    </row>
    <row r="6" ht="12.75">
      <c r="B6" t="s">
        <v>135</v>
      </c>
    </row>
    <row r="8" ht="12.75">
      <c r="H8" s="10" t="s">
        <v>136</v>
      </c>
    </row>
    <row r="9" spans="1:8" ht="12.75">
      <c r="A9" s="24" t="s">
        <v>1</v>
      </c>
      <c r="B9" s="54" t="s">
        <v>407</v>
      </c>
      <c r="C9" s="54" t="s">
        <v>408</v>
      </c>
      <c r="D9" s="54" t="s">
        <v>137</v>
      </c>
      <c r="E9" s="68" t="s">
        <v>188</v>
      </c>
      <c r="F9" s="68" t="s">
        <v>409</v>
      </c>
      <c r="G9" s="54" t="s">
        <v>410</v>
      </c>
      <c r="H9" s="54" t="s">
        <v>110</v>
      </c>
    </row>
    <row r="10" spans="1:8" ht="12.75">
      <c r="A10" s="14" t="s">
        <v>138</v>
      </c>
      <c r="B10" s="107"/>
      <c r="C10" s="107"/>
      <c r="D10" s="107"/>
      <c r="E10" s="107"/>
      <c r="F10" s="107"/>
      <c r="G10" s="170"/>
      <c r="H10" s="172"/>
    </row>
    <row r="11" spans="1:8" ht="12.75">
      <c r="A11" s="14" t="s">
        <v>139</v>
      </c>
      <c r="B11" s="107"/>
      <c r="C11" s="107"/>
      <c r="D11" s="107"/>
      <c r="E11" s="107"/>
      <c r="F11" s="107"/>
      <c r="G11" s="170"/>
      <c r="H11" s="172"/>
    </row>
    <row r="12" spans="1:8" ht="12.75">
      <c r="A12" s="14" t="s">
        <v>140</v>
      </c>
      <c r="B12" s="170"/>
      <c r="C12" s="170"/>
      <c r="D12" s="170"/>
      <c r="E12" s="170"/>
      <c r="F12" s="170"/>
      <c r="G12" s="170"/>
      <c r="H12" s="170">
        <f aca="true" t="shared" si="0" ref="H12:H17">SUM(B12:G12)</f>
        <v>0</v>
      </c>
    </row>
    <row r="13" spans="1:8" ht="12.75">
      <c r="A13" s="14" t="s">
        <v>141</v>
      </c>
      <c r="B13" s="170"/>
      <c r="C13" s="170"/>
      <c r="D13" s="170"/>
      <c r="E13" s="170"/>
      <c r="F13" s="170"/>
      <c r="G13" s="170"/>
      <c r="H13" s="170">
        <f t="shared" si="0"/>
        <v>0</v>
      </c>
    </row>
    <row r="14" spans="1:8" ht="12.75">
      <c r="A14" s="14" t="s">
        <v>371</v>
      </c>
      <c r="B14" s="170">
        <v>386</v>
      </c>
      <c r="C14" s="170"/>
      <c r="D14" s="170"/>
      <c r="E14" s="170"/>
      <c r="F14" s="170"/>
      <c r="G14" s="170"/>
      <c r="H14" s="170">
        <f t="shared" si="0"/>
        <v>386</v>
      </c>
    </row>
    <row r="15" spans="1:8" ht="12.75">
      <c r="A15" s="14" t="s">
        <v>142</v>
      </c>
      <c r="B15" s="170"/>
      <c r="C15" s="170"/>
      <c r="D15" s="170"/>
      <c r="E15" s="170"/>
      <c r="F15" s="170"/>
      <c r="G15" s="170"/>
      <c r="H15" s="170">
        <f t="shared" si="0"/>
        <v>0</v>
      </c>
    </row>
    <row r="16" spans="1:8" ht="12.75">
      <c r="A16" s="69"/>
      <c r="B16" s="170"/>
      <c r="C16" s="170"/>
      <c r="D16" s="170"/>
      <c r="E16" s="170"/>
      <c r="F16" s="170"/>
      <c r="G16" s="170"/>
      <c r="H16" s="170">
        <f t="shared" si="0"/>
        <v>0</v>
      </c>
    </row>
    <row r="17" spans="1:8" ht="12.75">
      <c r="A17" s="69"/>
      <c r="B17" s="170"/>
      <c r="C17" s="170"/>
      <c r="D17" s="170"/>
      <c r="E17" s="170"/>
      <c r="F17" s="170"/>
      <c r="G17" s="170"/>
      <c r="H17" s="170">
        <f t="shared" si="0"/>
        <v>0</v>
      </c>
    </row>
    <row r="18" spans="1:8" ht="12.75">
      <c r="A18" s="70" t="s">
        <v>63</v>
      </c>
      <c r="B18" s="171">
        <f aca="true" t="shared" si="1" ref="B18:H18">SUM(B10:B17)</f>
        <v>386</v>
      </c>
      <c r="C18" s="171">
        <f t="shared" si="1"/>
        <v>0</v>
      </c>
      <c r="D18" s="171">
        <f t="shared" si="1"/>
        <v>0</v>
      </c>
      <c r="E18" s="171">
        <f t="shared" si="1"/>
        <v>0</v>
      </c>
      <c r="F18" s="171">
        <f t="shared" si="1"/>
        <v>0</v>
      </c>
      <c r="G18" s="171">
        <f t="shared" si="1"/>
        <v>0</v>
      </c>
      <c r="H18" s="171">
        <f t="shared" si="1"/>
        <v>386</v>
      </c>
    </row>
  </sheetData>
  <sheetProtection/>
  <mergeCells count="2">
    <mergeCell ref="A4:H4"/>
    <mergeCell ref="A5:H5"/>
  </mergeCells>
  <printOptions/>
  <pageMargins left="0.26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51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50.7109375" style="0" bestFit="1" customWidth="1"/>
  </cols>
  <sheetData>
    <row r="3" spans="1:4" ht="12.75">
      <c r="A3" s="304" t="s">
        <v>18</v>
      </c>
      <c r="B3" s="560" t="s">
        <v>47</v>
      </c>
      <c r="C3" s="561"/>
      <c r="D3" s="559" t="s">
        <v>110</v>
      </c>
    </row>
    <row r="4" spans="1:4" ht="33.75">
      <c r="A4" s="305"/>
      <c r="B4" s="12" t="s">
        <v>256</v>
      </c>
      <c r="C4" s="12" t="s">
        <v>257</v>
      </c>
      <c r="D4" s="559"/>
    </row>
    <row r="5" spans="1:4" ht="12.75">
      <c r="A5" s="306" t="s">
        <v>21</v>
      </c>
      <c r="B5" s="298">
        <v>3711</v>
      </c>
      <c r="C5" s="298">
        <f>+C6+C7+C8+C9</f>
        <v>10340</v>
      </c>
      <c r="D5" s="298">
        <f aca="true" t="shared" si="0" ref="D5:D50">SUM(B5:C5)</f>
        <v>14051</v>
      </c>
    </row>
    <row r="6" spans="1:4" ht="12.75">
      <c r="A6" s="297" t="s">
        <v>22</v>
      </c>
      <c r="B6" s="298">
        <f>+2!E8</f>
        <v>0</v>
      </c>
      <c r="C6" s="298">
        <f>+3!B8</f>
        <v>0</v>
      </c>
      <c r="D6" s="298">
        <f t="shared" si="0"/>
        <v>0</v>
      </c>
    </row>
    <row r="7" spans="1:4" ht="12.75">
      <c r="A7" s="297" t="s">
        <v>23</v>
      </c>
      <c r="B7" s="298">
        <v>3711</v>
      </c>
      <c r="C7" s="298">
        <f>+3!B9</f>
        <v>10340</v>
      </c>
      <c r="D7" s="298">
        <f t="shared" si="0"/>
        <v>14051</v>
      </c>
    </row>
    <row r="8" spans="1:4" ht="12.75">
      <c r="A8" s="297" t="s">
        <v>24</v>
      </c>
      <c r="B8" s="298">
        <f>+2!E10</f>
        <v>0</v>
      </c>
      <c r="C8" s="298"/>
      <c r="D8" s="298">
        <f t="shared" si="0"/>
        <v>0</v>
      </c>
    </row>
    <row r="9" spans="1:4" ht="12.75">
      <c r="A9" s="297" t="s">
        <v>25</v>
      </c>
      <c r="B9" s="298">
        <f>+2!E11</f>
        <v>0</v>
      </c>
      <c r="C9" s="298"/>
      <c r="D9" s="298">
        <f t="shared" si="0"/>
        <v>0</v>
      </c>
    </row>
    <row r="10" spans="1:4" ht="12.75">
      <c r="A10" s="303" t="s">
        <v>5</v>
      </c>
      <c r="B10" s="298">
        <f>+2!E12</f>
        <v>10800</v>
      </c>
      <c r="C10" s="298"/>
      <c r="D10" s="298">
        <f t="shared" si="0"/>
        <v>10800</v>
      </c>
    </row>
    <row r="11" spans="1:4" ht="12.75">
      <c r="A11" s="297" t="s">
        <v>26</v>
      </c>
      <c r="B11" s="298">
        <f>+2!E13</f>
        <v>8000</v>
      </c>
      <c r="C11" s="298"/>
      <c r="D11" s="298">
        <f t="shared" si="0"/>
        <v>8000</v>
      </c>
    </row>
    <row r="12" spans="1:4" ht="12.75">
      <c r="A12" s="297" t="s">
        <v>27</v>
      </c>
      <c r="B12" s="298">
        <f>+2!E14</f>
        <v>2400</v>
      </c>
      <c r="C12" s="298"/>
      <c r="D12" s="298">
        <f t="shared" si="0"/>
        <v>2400</v>
      </c>
    </row>
    <row r="13" spans="1:4" ht="12.75">
      <c r="A13" s="297" t="s">
        <v>28</v>
      </c>
      <c r="B13" s="298">
        <f>+2!E15</f>
        <v>400</v>
      </c>
      <c r="C13" s="298"/>
      <c r="D13" s="298">
        <f t="shared" si="0"/>
        <v>400</v>
      </c>
    </row>
    <row r="14" spans="1:4" ht="12.75">
      <c r="A14" s="297" t="s">
        <v>29</v>
      </c>
      <c r="B14" s="298">
        <f>+2!E16</f>
        <v>0</v>
      </c>
      <c r="C14" s="298"/>
      <c r="D14" s="298">
        <f t="shared" si="0"/>
        <v>0</v>
      </c>
    </row>
    <row r="15" spans="1:4" ht="12.75">
      <c r="A15" s="303" t="s">
        <v>259</v>
      </c>
      <c r="B15" s="298">
        <f>+2!E17</f>
        <v>73428</v>
      </c>
      <c r="C15" s="298"/>
      <c r="D15" s="298">
        <f t="shared" si="0"/>
        <v>73428</v>
      </c>
    </row>
    <row r="16" spans="1:4" ht="12.75">
      <c r="A16" s="297" t="s">
        <v>268</v>
      </c>
      <c r="B16" s="298">
        <f>+2!E18</f>
        <v>46146</v>
      </c>
      <c r="C16" s="298"/>
      <c r="D16" s="298">
        <f t="shared" si="0"/>
        <v>46146</v>
      </c>
    </row>
    <row r="17" spans="1:4" ht="24.75" customHeight="1">
      <c r="A17" s="307" t="s">
        <v>269</v>
      </c>
      <c r="B17" s="298">
        <f>+2!E19</f>
        <v>1105</v>
      </c>
      <c r="C17" s="298"/>
      <c r="D17" s="298">
        <f t="shared" si="0"/>
        <v>1105</v>
      </c>
    </row>
    <row r="18" spans="1:4" ht="12.75">
      <c r="A18" s="297" t="s">
        <v>270</v>
      </c>
      <c r="B18" s="298">
        <f>+2!E20</f>
        <v>10674</v>
      </c>
      <c r="C18" s="298"/>
      <c r="D18" s="298">
        <f t="shared" si="0"/>
        <v>10674</v>
      </c>
    </row>
    <row r="19" spans="1:4" ht="12.75">
      <c r="A19" s="308" t="s">
        <v>225</v>
      </c>
      <c r="B19" s="298">
        <f>+2!E22</f>
        <v>0</v>
      </c>
      <c r="C19" s="298"/>
      <c r="D19" s="298">
        <f t="shared" si="0"/>
        <v>0</v>
      </c>
    </row>
    <row r="20" spans="1:4" ht="12.75">
      <c r="A20" s="308" t="s">
        <v>260</v>
      </c>
      <c r="B20" s="298">
        <f>+2!E23</f>
        <v>9753</v>
      </c>
      <c r="C20" s="298"/>
      <c r="D20" s="298">
        <f t="shared" si="0"/>
        <v>9753</v>
      </c>
    </row>
    <row r="21" spans="1:4" ht="12.75">
      <c r="A21" s="303" t="s">
        <v>221</v>
      </c>
      <c r="B21" s="298">
        <f>+2!E24</f>
        <v>33066</v>
      </c>
      <c r="C21" s="298"/>
      <c r="D21" s="298">
        <f t="shared" si="0"/>
        <v>33066</v>
      </c>
    </row>
    <row r="22" spans="1:4" ht="12.75">
      <c r="A22" s="309" t="s">
        <v>261</v>
      </c>
      <c r="B22" s="298">
        <f>+2!E25</f>
        <v>0</v>
      </c>
      <c r="C22" s="298">
        <f>+3!B33</f>
        <v>0</v>
      </c>
      <c r="D22" s="298">
        <f t="shared" si="0"/>
        <v>0</v>
      </c>
    </row>
    <row r="23" spans="1:4" ht="12.75">
      <c r="A23" s="310" t="s">
        <v>262</v>
      </c>
      <c r="B23" s="298">
        <v>130758</v>
      </c>
      <c r="C23" s="298">
        <f>+C5+C10+C15+C19+C20+C21+C22</f>
        <v>10340</v>
      </c>
      <c r="D23" s="298">
        <v>141098</v>
      </c>
    </row>
    <row r="24" spans="1:4" ht="12.75">
      <c r="A24" s="311" t="s">
        <v>15</v>
      </c>
      <c r="B24" s="298">
        <f>+2!E27</f>
        <v>0</v>
      </c>
      <c r="C24" s="298">
        <f>+3!B35</f>
        <v>0</v>
      </c>
      <c r="D24" s="298">
        <f t="shared" si="0"/>
        <v>0</v>
      </c>
    </row>
    <row r="25" spans="1:4" ht="24.75" customHeight="1">
      <c r="A25" s="307" t="s">
        <v>263</v>
      </c>
      <c r="B25" s="298">
        <f>+2!E28</f>
        <v>2435</v>
      </c>
      <c r="C25" s="298">
        <f>+3!B36</f>
        <v>0</v>
      </c>
      <c r="D25" s="298">
        <f t="shared" si="0"/>
        <v>2435</v>
      </c>
    </row>
    <row r="26" spans="1:4" ht="12.75">
      <c r="A26" s="312" t="s">
        <v>264</v>
      </c>
      <c r="B26" s="298">
        <f>+2!E29</f>
        <v>0</v>
      </c>
      <c r="C26" s="298">
        <f>+3!B37</f>
        <v>0</v>
      </c>
      <c r="D26" s="298">
        <f t="shared" si="0"/>
        <v>0</v>
      </c>
    </row>
    <row r="27" spans="1:4" ht="12.75">
      <c r="A27" s="311" t="s">
        <v>265</v>
      </c>
      <c r="B27" s="298">
        <f>+2!E30</f>
        <v>0</v>
      </c>
      <c r="C27" s="298">
        <f>+3!B38</f>
        <v>0</v>
      </c>
      <c r="D27" s="298">
        <f t="shared" si="0"/>
        <v>0</v>
      </c>
    </row>
    <row r="28" spans="1:4" ht="12.75">
      <c r="A28" s="297" t="s">
        <v>248</v>
      </c>
      <c r="B28" s="298">
        <f>+2!E31</f>
        <v>0</v>
      </c>
      <c r="C28" s="298">
        <f>+3!B39</f>
        <v>0</v>
      </c>
      <c r="D28" s="298">
        <f t="shared" si="0"/>
        <v>0</v>
      </c>
    </row>
    <row r="29" spans="1:4" ht="12.75">
      <c r="A29" s="310" t="s">
        <v>266</v>
      </c>
      <c r="B29" s="298">
        <f>+2!E32</f>
        <v>2435</v>
      </c>
      <c r="C29" s="298">
        <f>SUM(C24:C28)</f>
        <v>0</v>
      </c>
      <c r="D29" s="298">
        <f t="shared" si="0"/>
        <v>2435</v>
      </c>
    </row>
    <row r="30" spans="1:4" ht="12.75">
      <c r="A30" s="310" t="s">
        <v>267</v>
      </c>
      <c r="B30" s="298">
        <v>133193</v>
      </c>
      <c r="C30" s="298">
        <f>+C23+C29</f>
        <v>10340</v>
      </c>
      <c r="D30" s="298">
        <v>143533</v>
      </c>
    </row>
    <row r="31" spans="1:4" ht="12.75">
      <c r="A31" s="313"/>
      <c r="B31" s="298"/>
      <c r="C31" s="298"/>
      <c r="D31" s="298"/>
    </row>
    <row r="32" spans="1:4" ht="12.75">
      <c r="A32" s="303" t="s">
        <v>10</v>
      </c>
      <c r="B32" s="298">
        <f>+2!E35</f>
        <v>0</v>
      </c>
      <c r="C32" s="298"/>
      <c r="D32" s="298">
        <f t="shared" si="0"/>
        <v>0</v>
      </c>
    </row>
    <row r="33" spans="1:4" ht="12.75">
      <c r="A33" s="311" t="s">
        <v>30</v>
      </c>
      <c r="B33" s="298">
        <f>+2!E36</f>
        <v>0</v>
      </c>
      <c r="C33" s="298"/>
      <c r="D33" s="298">
        <f t="shared" si="0"/>
        <v>0</v>
      </c>
    </row>
    <row r="34" spans="1:4" ht="19.5" customHeight="1">
      <c r="A34" s="299" t="s">
        <v>173</v>
      </c>
      <c r="B34" s="298">
        <f>+2!E37</f>
        <v>0</v>
      </c>
      <c r="C34" s="298"/>
      <c r="D34" s="298">
        <f t="shared" si="0"/>
        <v>0</v>
      </c>
    </row>
    <row r="35" spans="1:4" ht="12.75">
      <c r="A35" s="299" t="s">
        <v>174</v>
      </c>
      <c r="B35" s="298">
        <f>+2!E38</f>
        <v>0</v>
      </c>
      <c r="C35" s="298"/>
      <c r="D35" s="298">
        <f t="shared" si="0"/>
        <v>0</v>
      </c>
    </row>
    <row r="36" spans="1:4" ht="12.75">
      <c r="A36" s="299" t="s">
        <v>175</v>
      </c>
      <c r="B36" s="298">
        <f>+2!E39</f>
        <v>0</v>
      </c>
      <c r="C36" s="298"/>
      <c r="D36" s="298">
        <f t="shared" si="0"/>
        <v>0</v>
      </c>
    </row>
    <row r="37" spans="1:4" ht="12.75">
      <c r="A37" s="314" t="s">
        <v>31</v>
      </c>
      <c r="B37" s="298">
        <f>+2!E40</f>
        <v>0</v>
      </c>
      <c r="C37" s="298"/>
      <c r="D37" s="298">
        <f t="shared" si="0"/>
        <v>0</v>
      </c>
    </row>
    <row r="38" spans="1:4" ht="12.75">
      <c r="A38" s="315" t="s">
        <v>32</v>
      </c>
      <c r="B38" s="298">
        <f>+2!E41</f>
        <v>0</v>
      </c>
      <c r="C38" s="298"/>
      <c r="D38" s="298">
        <f t="shared" si="0"/>
        <v>0</v>
      </c>
    </row>
    <row r="39" spans="1:4" ht="12.75">
      <c r="A39" s="315" t="s">
        <v>33</v>
      </c>
      <c r="B39" s="298">
        <f>+2!E42</f>
        <v>0</v>
      </c>
      <c r="C39" s="298"/>
      <c r="D39" s="298">
        <f t="shared" si="0"/>
        <v>0</v>
      </c>
    </row>
    <row r="40" spans="1:4" ht="12.75">
      <c r="A40" s="316" t="s">
        <v>153</v>
      </c>
      <c r="B40" s="298">
        <f>+2!E43</f>
        <v>0</v>
      </c>
      <c r="C40" s="298"/>
      <c r="D40" s="298">
        <f t="shared" si="0"/>
        <v>0</v>
      </c>
    </row>
    <row r="41" spans="1:4" ht="12.75">
      <c r="A41" s="317" t="s">
        <v>271</v>
      </c>
      <c r="B41" s="298">
        <f>+2!E44</f>
        <v>0</v>
      </c>
      <c r="C41" s="298"/>
      <c r="D41" s="298">
        <f t="shared" si="0"/>
        <v>0</v>
      </c>
    </row>
    <row r="42" spans="1:4" ht="12.75">
      <c r="A42" s="309" t="s">
        <v>34</v>
      </c>
      <c r="B42" s="298">
        <f>+2!E45</f>
        <v>72639</v>
      </c>
      <c r="C42" s="298"/>
      <c r="D42" s="298">
        <f t="shared" si="0"/>
        <v>72639</v>
      </c>
    </row>
    <row r="43" spans="1:4" ht="9.75" customHeight="1">
      <c r="A43" s="318" t="s">
        <v>272</v>
      </c>
      <c r="B43" s="298">
        <f>+2!E46</f>
        <v>72639</v>
      </c>
      <c r="C43" s="298"/>
      <c r="D43" s="298">
        <f t="shared" si="0"/>
        <v>72639</v>
      </c>
    </row>
    <row r="44" spans="1:4" ht="14.25" customHeight="1">
      <c r="A44" s="311" t="s">
        <v>15</v>
      </c>
      <c r="B44" s="298">
        <f>+2!E47</f>
        <v>0</v>
      </c>
      <c r="C44" s="298"/>
      <c r="D44" s="298">
        <f t="shared" si="0"/>
        <v>0</v>
      </c>
    </row>
    <row r="45" spans="1:4" ht="12.75" customHeight="1">
      <c r="A45" s="307" t="s">
        <v>263</v>
      </c>
      <c r="B45" s="298">
        <f>+2!E48</f>
        <v>0</v>
      </c>
      <c r="C45" s="298"/>
      <c r="D45" s="298">
        <f t="shared" si="0"/>
        <v>0</v>
      </c>
    </row>
    <row r="46" spans="1:4" ht="12" customHeight="1">
      <c r="A46" s="297" t="s">
        <v>264</v>
      </c>
      <c r="B46" s="298">
        <f>+2!E49</f>
        <v>0</v>
      </c>
      <c r="C46" s="298"/>
      <c r="D46" s="298">
        <f t="shared" si="0"/>
        <v>0</v>
      </c>
    </row>
    <row r="47" spans="1:4" ht="15" customHeight="1">
      <c r="A47" s="311" t="s">
        <v>265</v>
      </c>
      <c r="B47" s="298">
        <f>+2!E50</f>
        <v>0</v>
      </c>
      <c r="C47" s="298"/>
      <c r="D47" s="298">
        <f t="shared" si="0"/>
        <v>0</v>
      </c>
    </row>
    <row r="48" spans="1:4" ht="12.75">
      <c r="A48" s="297" t="s">
        <v>248</v>
      </c>
      <c r="B48" s="298">
        <f>+2!E51</f>
        <v>4000</v>
      </c>
      <c r="C48" s="298"/>
      <c r="D48" s="298">
        <f t="shared" si="0"/>
        <v>4000</v>
      </c>
    </row>
    <row r="49" spans="1:4" ht="15" customHeight="1">
      <c r="A49" s="310" t="s">
        <v>273</v>
      </c>
      <c r="B49" s="298">
        <f>+2!E52</f>
        <v>4000</v>
      </c>
      <c r="C49" s="298"/>
      <c r="D49" s="298">
        <f t="shared" si="0"/>
        <v>4000</v>
      </c>
    </row>
    <row r="50" spans="1:4" ht="12.75">
      <c r="A50" s="310" t="s">
        <v>274</v>
      </c>
      <c r="B50" s="298">
        <f>+2!E53</f>
        <v>76639</v>
      </c>
      <c r="C50" s="298">
        <f>+C49</f>
        <v>0</v>
      </c>
      <c r="D50" s="298">
        <f t="shared" si="0"/>
        <v>76639</v>
      </c>
    </row>
    <row r="51" spans="1:4" ht="22.5" customHeight="1">
      <c r="A51" s="310" t="s">
        <v>254</v>
      </c>
      <c r="B51" s="298">
        <v>209832</v>
      </c>
      <c r="C51" s="298">
        <f>+C30+C50</f>
        <v>10340</v>
      </c>
      <c r="D51" s="298">
        <v>220172</v>
      </c>
    </row>
  </sheetData>
  <sheetProtection/>
  <mergeCells count="2">
    <mergeCell ref="D3:D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49.00390625" style="0" bestFit="1" customWidth="1"/>
    <col min="3" max="3" width="9.7109375" style="0" customWidth="1"/>
  </cols>
  <sheetData>
    <row r="2" spans="1:4" ht="12.75">
      <c r="A2" s="504" t="s">
        <v>49</v>
      </c>
      <c r="B2" s="560" t="s">
        <v>47</v>
      </c>
      <c r="C2" s="561"/>
      <c r="D2" s="559" t="s">
        <v>110</v>
      </c>
    </row>
    <row r="3" spans="1:4" ht="33.75">
      <c r="A3" s="504"/>
      <c r="B3" s="12" t="s">
        <v>256</v>
      </c>
      <c r="C3" s="12" t="s">
        <v>257</v>
      </c>
      <c r="D3" s="559"/>
    </row>
    <row r="4" spans="1:4" ht="12.75">
      <c r="A4" s="196" t="s">
        <v>4</v>
      </c>
      <c r="B4" s="298">
        <f>+5!B6</f>
        <v>28561</v>
      </c>
      <c r="C4" s="298">
        <f>+6!B8</f>
        <v>0</v>
      </c>
      <c r="D4" s="298">
        <f aca="true" t="shared" si="0" ref="D4:D42">SUM(B4:C4)</f>
        <v>28561</v>
      </c>
    </row>
    <row r="5" spans="1:4" ht="18.75" customHeight="1">
      <c r="A5" s="168" t="s">
        <v>51</v>
      </c>
      <c r="B5" s="298">
        <f>+5!B7</f>
        <v>7336</v>
      </c>
      <c r="C5" s="298">
        <f>+6!B9</f>
        <v>0</v>
      </c>
      <c r="D5" s="298">
        <f t="shared" si="0"/>
        <v>7336</v>
      </c>
    </row>
    <row r="6" spans="1:4" ht="12.75">
      <c r="A6" s="196" t="s">
        <v>52</v>
      </c>
      <c r="B6" s="298">
        <v>47329</v>
      </c>
      <c r="C6" s="298">
        <f>+6!B10</f>
        <v>10340</v>
      </c>
      <c r="D6" s="298">
        <f t="shared" si="0"/>
        <v>57669</v>
      </c>
    </row>
    <row r="7" spans="1:4" ht="11.25" customHeight="1">
      <c r="A7" s="219" t="s">
        <v>53</v>
      </c>
      <c r="B7" s="298">
        <f>+5!B9</f>
        <v>0</v>
      </c>
      <c r="C7" s="298">
        <f>+6!B11</f>
        <v>0</v>
      </c>
      <c r="D7" s="298">
        <f t="shared" si="0"/>
        <v>0</v>
      </c>
    </row>
    <row r="8" spans="1:4" ht="12.75">
      <c r="A8" s="196" t="s">
        <v>54</v>
      </c>
      <c r="B8" s="298">
        <f>+5!B10</f>
        <v>5458</v>
      </c>
      <c r="C8" s="298">
        <v>0</v>
      </c>
      <c r="D8" s="298">
        <f t="shared" si="0"/>
        <v>5458</v>
      </c>
    </row>
    <row r="9" spans="1:4" ht="12.75">
      <c r="A9" s="5" t="s">
        <v>285</v>
      </c>
      <c r="B9" s="298">
        <f>+5!B11</f>
        <v>0</v>
      </c>
      <c r="C9" s="298">
        <f>+6!B13</f>
        <v>0</v>
      </c>
      <c r="D9" s="298">
        <f t="shared" si="0"/>
        <v>0</v>
      </c>
    </row>
    <row r="10" spans="1:4" ht="15.75" customHeight="1">
      <c r="A10" s="197" t="s">
        <v>286</v>
      </c>
      <c r="B10" s="298">
        <f>+5!B12</f>
        <v>0</v>
      </c>
      <c r="C10" s="298">
        <f>+6!B14</f>
        <v>2150</v>
      </c>
      <c r="D10" s="298">
        <f t="shared" si="0"/>
        <v>2150</v>
      </c>
    </row>
    <row r="11" spans="1:4" ht="15" customHeight="1">
      <c r="A11" s="214" t="s">
        <v>55</v>
      </c>
      <c r="B11" s="298">
        <f>+5!B13</f>
        <v>5660</v>
      </c>
      <c r="C11" s="298">
        <f>+6!B15</f>
        <v>0</v>
      </c>
      <c r="D11" s="298">
        <f t="shared" si="0"/>
        <v>5660</v>
      </c>
    </row>
    <row r="12" spans="1:4" ht="14.25" customHeight="1">
      <c r="A12" s="213" t="s">
        <v>56</v>
      </c>
      <c r="B12" s="298">
        <f>+5!B14</f>
        <v>0</v>
      </c>
      <c r="C12" s="298">
        <f>+6!B16</f>
        <v>0</v>
      </c>
      <c r="D12" s="298">
        <f t="shared" si="0"/>
        <v>0</v>
      </c>
    </row>
    <row r="13" spans="1:4" ht="15" customHeight="1">
      <c r="A13" s="213" t="s">
        <v>57</v>
      </c>
      <c r="B13" s="298">
        <f>+5!B15</f>
        <v>0</v>
      </c>
      <c r="C13" s="298">
        <f>+6!B17</f>
        <v>0</v>
      </c>
      <c r="D13" s="298">
        <f t="shared" si="0"/>
        <v>0</v>
      </c>
    </row>
    <row r="14" spans="1:4" ht="13.5" customHeight="1">
      <c r="A14" s="219" t="s">
        <v>288</v>
      </c>
      <c r="B14" s="298">
        <f>+5!B16</f>
        <v>1000</v>
      </c>
      <c r="C14" s="298">
        <f>+6!B18</f>
        <v>0</v>
      </c>
      <c r="D14" s="298">
        <f t="shared" si="0"/>
        <v>1000</v>
      </c>
    </row>
    <row r="15" spans="1:4" ht="13.5" customHeight="1">
      <c r="A15" s="219" t="s">
        <v>289</v>
      </c>
      <c r="B15" s="298">
        <f>+5!B17</f>
        <v>1000</v>
      </c>
      <c r="C15" s="298">
        <f>+6!B19</f>
        <v>0</v>
      </c>
      <c r="D15" s="298">
        <f t="shared" si="0"/>
        <v>1000</v>
      </c>
    </row>
    <row r="16" spans="1:4" ht="12.75">
      <c r="A16" s="220" t="s">
        <v>50</v>
      </c>
      <c r="B16" s="298">
        <v>96344</v>
      </c>
      <c r="C16" s="298">
        <f>+6!B20</f>
        <v>12490</v>
      </c>
      <c r="D16" s="298">
        <f t="shared" si="0"/>
        <v>108834</v>
      </c>
    </row>
    <row r="17" spans="1:4" ht="12.75">
      <c r="A17" s="101" t="s">
        <v>16</v>
      </c>
      <c r="B17" s="298">
        <f>+5!B19</f>
        <v>0</v>
      </c>
      <c r="C17" s="298">
        <f>+6!B21</f>
        <v>0</v>
      </c>
      <c r="D17" s="298">
        <f t="shared" si="0"/>
        <v>0</v>
      </c>
    </row>
    <row r="18" spans="1:4" ht="12.75">
      <c r="A18" s="101" t="s">
        <v>232</v>
      </c>
      <c r="B18" s="298">
        <f>+5!B20</f>
        <v>0</v>
      </c>
      <c r="C18" s="298">
        <f>+6!B22</f>
        <v>0</v>
      </c>
      <c r="D18" s="298">
        <f t="shared" si="0"/>
        <v>0</v>
      </c>
    </row>
    <row r="19" spans="1:4" ht="12.75">
      <c r="A19" s="212" t="s">
        <v>234</v>
      </c>
      <c r="B19" s="298">
        <f>+5!B21</f>
        <v>32315</v>
      </c>
      <c r="C19" s="298">
        <f>+6!B23</f>
        <v>0</v>
      </c>
      <c r="D19" s="298">
        <f t="shared" si="0"/>
        <v>32315</v>
      </c>
    </row>
    <row r="20" spans="1:4" ht="12.75">
      <c r="A20" s="101" t="s">
        <v>236</v>
      </c>
      <c r="B20" s="298">
        <f>+5!B22</f>
        <v>0</v>
      </c>
      <c r="C20" s="298">
        <f>+6!B24</f>
        <v>0</v>
      </c>
      <c r="D20" s="298">
        <f t="shared" si="0"/>
        <v>0</v>
      </c>
    </row>
    <row r="21" spans="1:4" ht="12.75">
      <c r="A21" s="223" t="s">
        <v>239</v>
      </c>
      <c r="B21" s="298">
        <f>+5!B23</f>
        <v>0</v>
      </c>
      <c r="C21" s="298">
        <f>+6!B25</f>
        <v>0</v>
      </c>
      <c r="D21" s="298">
        <f t="shared" si="0"/>
        <v>0</v>
      </c>
    </row>
    <row r="22" spans="1:4" ht="12.75">
      <c r="A22" s="223" t="s">
        <v>241</v>
      </c>
      <c r="B22" s="298">
        <v>128659</v>
      </c>
      <c r="C22" s="298">
        <f>+6!B26</f>
        <v>12490</v>
      </c>
      <c r="D22" s="298">
        <f t="shared" si="0"/>
        <v>141149</v>
      </c>
    </row>
    <row r="23" spans="1:4" ht="12.75">
      <c r="A23" s="196"/>
      <c r="B23" s="298">
        <f>+5!B25</f>
        <v>0</v>
      </c>
      <c r="C23" s="298">
        <f>+6!B27</f>
        <v>0</v>
      </c>
      <c r="D23" s="298">
        <f t="shared" si="0"/>
        <v>0</v>
      </c>
    </row>
    <row r="24" spans="1:4" ht="12.75">
      <c r="A24" s="196" t="s">
        <v>58</v>
      </c>
      <c r="B24" s="298">
        <f>+5!B26</f>
        <v>0</v>
      </c>
      <c r="C24" s="298">
        <f>+6!B28</f>
        <v>0</v>
      </c>
      <c r="D24" s="298">
        <f t="shared" si="0"/>
        <v>0</v>
      </c>
    </row>
    <row r="25" spans="1:4" ht="12.75">
      <c r="A25" s="196" t="s">
        <v>59</v>
      </c>
      <c r="B25" s="298">
        <f>+5!B27</f>
        <v>78218</v>
      </c>
      <c r="C25" s="298">
        <f>+6!B29</f>
        <v>0</v>
      </c>
      <c r="D25" s="298">
        <f t="shared" si="0"/>
        <v>78218</v>
      </c>
    </row>
    <row r="26" spans="1:4" ht="12.75">
      <c r="A26" s="196" t="s">
        <v>60</v>
      </c>
      <c r="B26" s="298">
        <f>+5!B28</f>
        <v>0</v>
      </c>
      <c r="C26" s="298">
        <f>+6!B30</f>
        <v>0</v>
      </c>
      <c r="D26" s="298">
        <f t="shared" si="0"/>
        <v>0</v>
      </c>
    </row>
    <row r="27" spans="1:4" ht="12.75">
      <c r="A27" s="5" t="s">
        <v>285</v>
      </c>
      <c r="B27" s="298">
        <f>+5!B29</f>
        <v>0</v>
      </c>
      <c r="C27" s="298">
        <f>+6!B31</f>
        <v>0</v>
      </c>
      <c r="D27" s="298">
        <f t="shared" si="0"/>
        <v>0</v>
      </c>
    </row>
    <row r="28" spans="1:4" ht="17.25" customHeight="1">
      <c r="A28" s="197" t="s">
        <v>286</v>
      </c>
      <c r="B28" s="298">
        <f>+5!B30</f>
        <v>0</v>
      </c>
      <c r="C28" s="298">
        <f>+6!B32</f>
        <v>0</v>
      </c>
      <c r="D28" s="298">
        <f t="shared" si="0"/>
        <v>0</v>
      </c>
    </row>
    <row r="29" spans="1:4" ht="18" customHeight="1">
      <c r="A29" s="194" t="s">
        <v>61</v>
      </c>
      <c r="B29" s="298">
        <f>+5!B31</f>
        <v>0</v>
      </c>
      <c r="C29" s="298">
        <f>+6!B33</f>
        <v>0</v>
      </c>
      <c r="D29" s="298">
        <f t="shared" si="0"/>
        <v>0</v>
      </c>
    </row>
    <row r="30" spans="1:4" ht="18" customHeight="1">
      <c r="A30" s="197" t="s">
        <v>62</v>
      </c>
      <c r="B30" s="298">
        <f>+5!B32</f>
        <v>0</v>
      </c>
      <c r="C30" s="298">
        <f>+6!B34</f>
        <v>0</v>
      </c>
      <c r="D30" s="298">
        <f t="shared" si="0"/>
        <v>0</v>
      </c>
    </row>
    <row r="31" spans="1:4" ht="16.5" customHeight="1">
      <c r="A31" s="213" t="s">
        <v>287</v>
      </c>
      <c r="B31" s="298">
        <f>+5!B33</f>
        <v>237</v>
      </c>
      <c r="C31" s="298">
        <f>+6!B35</f>
        <v>0</v>
      </c>
      <c r="D31" s="298">
        <f t="shared" si="0"/>
        <v>237</v>
      </c>
    </row>
    <row r="32" spans="1:4" ht="18" customHeight="1">
      <c r="A32" s="219" t="s">
        <v>288</v>
      </c>
      <c r="B32" s="298">
        <f>+5!B34</f>
        <v>0</v>
      </c>
      <c r="C32" s="298">
        <f>+6!B36</f>
        <v>0</v>
      </c>
      <c r="D32" s="298">
        <f t="shared" si="0"/>
        <v>0</v>
      </c>
    </row>
    <row r="33" spans="1:4" ht="14.25" customHeight="1">
      <c r="A33" s="219" t="s">
        <v>289</v>
      </c>
      <c r="B33" s="298">
        <f>+5!B35</f>
        <v>0</v>
      </c>
      <c r="C33" s="298">
        <f>+6!B37</f>
        <v>0</v>
      </c>
      <c r="D33" s="298">
        <f t="shared" si="0"/>
        <v>0</v>
      </c>
    </row>
    <row r="34" spans="1:4" ht="12.75">
      <c r="A34" s="223" t="s">
        <v>245</v>
      </c>
      <c r="B34" s="298">
        <f>+5!B36</f>
        <v>78455</v>
      </c>
      <c r="C34" s="298">
        <f>+6!B38</f>
        <v>0</v>
      </c>
      <c r="D34" s="298">
        <f t="shared" si="0"/>
        <v>78455</v>
      </c>
    </row>
    <row r="35" spans="1:4" ht="12.75">
      <c r="A35" s="101" t="s">
        <v>16</v>
      </c>
      <c r="B35" s="298">
        <f>+5!B37</f>
        <v>0</v>
      </c>
      <c r="C35" s="298">
        <f>+6!B39</f>
        <v>0</v>
      </c>
      <c r="D35" s="298">
        <f t="shared" si="0"/>
        <v>0</v>
      </c>
    </row>
    <row r="36" spans="1:4" ht="15.75" customHeight="1">
      <c r="A36" s="133" t="s">
        <v>246</v>
      </c>
      <c r="B36" s="298">
        <f>+5!B38</f>
        <v>568</v>
      </c>
      <c r="C36" s="298">
        <f>+6!B40</f>
        <v>0</v>
      </c>
      <c r="D36" s="298">
        <f t="shared" si="0"/>
        <v>568</v>
      </c>
    </row>
    <row r="37" spans="1:4" ht="12.75">
      <c r="A37" s="212" t="s">
        <v>234</v>
      </c>
      <c r="B37" s="298">
        <f>+5!B39</f>
        <v>0</v>
      </c>
      <c r="C37" s="298">
        <f>+6!B41</f>
        <v>0</v>
      </c>
      <c r="D37" s="298">
        <f t="shared" si="0"/>
        <v>0</v>
      </c>
    </row>
    <row r="38" spans="1:4" ht="12.75">
      <c r="A38" s="101" t="s">
        <v>247</v>
      </c>
      <c r="B38" s="298">
        <f>+5!B40</f>
        <v>0</v>
      </c>
      <c r="C38" s="298">
        <f>+6!B42</f>
        <v>0</v>
      </c>
      <c r="D38" s="298">
        <f t="shared" si="0"/>
        <v>0</v>
      </c>
    </row>
    <row r="39" spans="1:4" ht="12.75">
      <c r="A39" s="101" t="s">
        <v>249</v>
      </c>
      <c r="B39" s="298">
        <f>+5!B41</f>
        <v>0</v>
      </c>
      <c r="C39" s="298">
        <f>+6!B43</f>
        <v>0</v>
      </c>
      <c r="D39" s="298">
        <f t="shared" si="0"/>
        <v>0</v>
      </c>
    </row>
    <row r="40" spans="1:4" ht="12.75">
      <c r="A40" s="223" t="s">
        <v>251</v>
      </c>
      <c r="B40" s="298">
        <f>+5!B42</f>
        <v>568</v>
      </c>
      <c r="C40" s="298">
        <f>+6!B44</f>
        <v>0</v>
      </c>
      <c r="D40" s="298">
        <f t="shared" si="0"/>
        <v>568</v>
      </c>
    </row>
    <row r="41" spans="1:4" ht="12.75">
      <c r="A41" s="223" t="s">
        <v>253</v>
      </c>
      <c r="B41" s="298">
        <f>+5!B43</f>
        <v>79023</v>
      </c>
      <c r="C41" s="298">
        <f>+6!B45</f>
        <v>0</v>
      </c>
      <c r="D41" s="298">
        <f t="shared" si="0"/>
        <v>79023</v>
      </c>
    </row>
    <row r="42" spans="1:4" ht="12.75">
      <c r="A42" s="101"/>
      <c r="B42" s="298">
        <f>+5!B44</f>
        <v>0</v>
      </c>
      <c r="C42" s="298">
        <f>+6!B46</f>
        <v>0</v>
      </c>
      <c r="D42" s="298">
        <f t="shared" si="0"/>
        <v>0</v>
      </c>
    </row>
    <row r="43" spans="1:4" ht="12.75">
      <c r="A43" s="223" t="s">
        <v>255</v>
      </c>
      <c r="B43" s="298">
        <v>207682</v>
      </c>
      <c r="C43" s="298">
        <f>+6!B47</f>
        <v>12490</v>
      </c>
      <c r="D43" s="298">
        <v>220172</v>
      </c>
    </row>
  </sheetData>
  <sheetProtection/>
  <mergeCells count="3">
    <mergeCell ref="A2:A3"/>
    <mergeCell ref="D2:D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2" width="9.28125" style="0" customWidth="1"/>
    <col min="4" max="4" width="22.28125" style="0" customWidth="1"/>
    <col min="5" max="5" width="14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6.00390625" style="0" customWidth="1"/>
    <col min="10" max="10" width="9.28125" style="0" customWidth="1"/>
    <col min="12" max="12" width="14.7109375" style="0" customWidth="1"/>
    <col min="13" max="13" width="11.140625" style="0" customWidth="1"/>
    <col min="14" max="14" width="14.28125" style="0" customWidth="1"/>
    <col min="15" max="15" width="12.8515625" style="0" customWidth="1"/>
    <col min="16" max="16" width="15.28125" style="0" customWidth="1"/>
  </cols>
  <sheetData>
    <row r="1" spans="1:8" ht="12" customHeight="1">
      <c r="A1" s="409" t="s">
        <v>335</v>
      </c>
      <c r="B1" s="409"/>
      <c r="C1" s="409"/>
      <c r="D1" s="409"/>
      <c r="E1" s="409"/>
      <c r="F1" s="409"/>
      <c r="G1" s="409"/>
      <c r="H1" s="409"/>
    </row>
    <row r="2" spans="1:8" ht="19.5" customHeight="1">
      <c r="A2" s="158"/>
      <c r="B2" s="158"/>
      <c r="C2" s="158"/>
      <c r="D2" s="158"/>
      <c r="E2" s="158"/>
      <c r="F2" s="158"/>
      <c r="G2" s="158"/>
      <c r="H2" s="282"/>
    </row>
    <row r="3" spans="1:8" ht="14.25" customHeight="1">
      <c r="A3" s="413" t="s">
        <v>419</v>
      </c>
      <c r="B3" s="413"/>
      <c r="C3" s="413"/>
      <c r="D3" s="413"/>
      <c r="E3" s="413"/>
      <c r="F3" s="413"/>
      <c r="G3" s="413"/>
      <c r="H3" s="258"/>
    </row>
    <row r="4" spans="1:8" ht="12" customHeight="1">
      <c r="A4" s="158"/>
      <c r="B4" s="158"/>
      <c r="C4" s="158"/>
      <c r="D4" s="158"/>
      <c r="E4" s="158"/>
      <c r="F4" s="158"/>
      <c r="G4" s="158"/>
      <c r="H4" s="155" t="s">
        <v>17</v>
      </c>
    </row>
    <row r="5" spans="1:8" ht="24" customHeight="1">
      <c r="A5" s="440" t="s">
        <v>18</v>
      </c>
      <c r="B5" s="440"/>
      <c r="C5" s="440"/>
      <c r="D5" s="440"/>
      <c r="E5" s="440" t="s">
        <v>19</v>
      </c>
      <c r="F5" s="411" t="s">
        <v>389</v>
      </c>
      <c r="G5" s="410"/>
      <c r="H5" s="440" t="s">
        <v>20</v>
      </c>
    </row>
    <row r="6" spans="1:8" ht="24.75" customHeight="1">
      <c r="A6" s="440"/>
      <c r="B6" s="440"/>
      <c r="C6" s="440"/>
      <c r="D6" s="440"/>
      <c r="E6" s="440"/>
      <c r="F6" s="412"/>
      <c r="G6" s="410"/>
      <c r="H6" s="440"/>
    </row>
    <row r="7" spans="1:11" ht="12.75">
      <c r="A7" s="443" t="s">
        <v>21</v>
      </c>
      <c r="B7" s="443"/>
      <c r="C7" s="443"/>
      <c r="D7" s="443"/>
      <c r="E7" s="100">
        <v>14051</v>
      </c>
      <c r="F7" s="100"/>
      <c r="G7" s="100"/>
      <c r="H7" s="100">
        <f>SUM(E7:G7)</f>
        <v>14051</v>
      </c>
      <c r="K7" s="102"/>
    </row>
    <row r="8" spans="1:8" ht="12.75">
      <c r="A8" s="460" t="s">
        <v>22</v>
      </c>
      <c r="B8" s="460"/>
      <c r="C8" s="460"/>
      <c r="D8" s="460"/>
      <c r="E8" s="89"/>
      <c r="F8" s="89"/>
      <c r="G8" s="89"/>
      <c r="H8" s="100">
        <f aca="true" t="shared" si="0" ref="H8:H54">SUM(E8:G8)</f>
        <v>0</v>
      </c>
    </row>
    <row r="9" spans="1:8" ht="12.75">
      <c r="A9" s="469" t="s">
        <v>23</v>
      </c>
      <c r="B9" s="469"/>
      <c r="C9" s="469"/>
      <c r="D9" s="469"/>
      <c r="E9" s="89">
        <v>14051</v>
      </c>
      <c r="F9" s="89"/>
      <c r="G9" s="89"/>
      <c r="H9" s="100">
        <f t="shared" si="0"/>
        <v>14051</v>
      </c>
    </row>
    <row r="10" spans="1:8" ht="12.75">
      <c r="A10" s="460" t="s">
        <v>24</v>
      </c>
      <c r="B10" s="460"/>
      <c r="C10" s="460"/>
      <c r="D10" s="460"/>
      <c r="E10" s="283"/>
      <c r="F10" s="284"/>
      <c r="G10" s="284"/>
      <c r="H10" s="100">
        <f t="shared" si="0"/>
        <v>0</v>
      </c>
    </row>
    <row r="11" spans="1:11" ht="12.75">
      <c r="A11" s="460" t="s">
        <v>25</v>
      </c>
      <c r="B11" s="460"/>
      <c r="C11" s="460"/>
      <c r="D11" s="460"/>
      <c r="E11" s="283"/>
      <c r="F11" s="284"/>
      <c r="G11" s="284"/>
      <c r="H11" s="100">
        <f t="shared" si="0"/>
        <v>0</v>
      </c>
      <c r="K11" s="102"/>
    </row>
    <row r="12" spans="1:8" ht="12.75">
      <c r="A12" s="457" t="s">
        <v>5</v>
      </c>
      <c r="B12" s="457"/>
      <c r="C12" s="457"/>
      <c r="D12" s="457"/>
      <c r="E12" s="99">
        <v>10800</v>
      </c>
      <c r="F12" s="99">
        <f>SUM(F13:F16)</f>
        <v>0</v>
      </c>
      <c r="G12" s="99">
        <f>SUM(G13:G16)</f>
        <v>0</v>
      </c>
      <c r="H12" s="100">
        <f t="shared" si="0"/>
        <v>10800</v>
      </c>
    </row>
    <row r="13" spans="1:8" ht="12.75">
      <c r="A13" s="460" t="s">
        <v>26</v>
      </c>
      <c r="B13" s="460"/>
      <c r="C13" s="460"/>
      <c r="D13" s="460"/>
      <c r="E13" s="89">
        <v>8000</v>
      </c>
      <c r="F13" s="89">
        <v>0</v>
      </c>
      <c r="G13" s="89">
        <v>0</v>
      </c>
      <c r="H13" s="100">
        <f t="shared" si="0"/>
        <v>8000</v>
      </c>
    </row>
    <row r="14" spans="1:8" ht="12.75">
      <c r="A14" s="460" t="s">
        <v>27</v>
      </c>
      <c r="B14" s="460"/>
      <c r="C14" s="460"/>
      <c r="D14" s="460"/>
      <c r="E14" s="283">
        <v>2400</v>
      </c>
      <c r="F14" s="89">
        <v>0</v>
      </c>
      <c r="G14" s="89">
        <v>0</v>
      </c>
      <c r="H14" s="100">
        <f t="shared" si="0"/>
        <v>2400</v>
      </c>
    </row>
    <row r="15" spans="1:8" ht="12.75">
      <c r="A15" s="460" t="s">
        <v>28</v>
      </c>
      <c r="B15" s="460"/>
      <c r="C15" s="460"/>
      <c r="D15" s="460"/>
      <c r="E15" s="283">
        <v>400</v>
      </c>
      <c r="F15" s="89">
        <v>0</v>
      </c>
      <c r="G15" s="89">
        <v>0</v>
      </c>
      <c r="H15" s="100">
        <f t="shared" si="0"/>
        <v>400</v>
      </c>
    </row>
    <row r="16" spans="1:8" ht="12.75">
      <c r="A16" s="460" t="s">
        <v>29</v>
      </c>
      <c r="B16" s="460"/>
      <c r="C16" s="460"/>
      <c r="D16" s="460"/>
      <c r="E16" s="283"/>
      <c r="F16" s="89">
        <v>0</v>
      </c>
      <c r="G16" s="89">
        <v>0</v>
      </c>
      <c r="H16" s="100">
        <f t="shared" si="0"/>
        <v>0</v>
      </c>
    </row>
    <row r="17" spans="1:8" ht="12.75">
      <c r="A17" s="457" t="s">
        <v>259</v>
      </c>
      <c r="B17" s="457"/>
      <c r="C17" s="457"/>
      <c r="D17" s="457"/>
      <c r="E17" s="99">
        <v>73428</v>
      </c>
      <c r="F17" s="99">
        <f>SUM(F18:F20)</f>
        <v>0</v>
      </c>
      <c r="G17" s="99">
        <f>SUM(G18:G20)</f>
        <v>0</v>
      </c>
      <c r="H17" s="100">
        <f t="shared" si="0"/>
        <v>73428</v>
      </c>
    </row>
    <row r="18" spans="1:8" ht="12.75">
      <c r="A18" s="460" t="s">
        <v>390</v>
      </c>
      <c r="B18" s="460"/>
      <c r="C18" s="460"/>
      <c r="D18" s="460"/>
      <c r="E18" s="89">
        <v>46146</v>
      </c>
      <c r="F18" s="89">
        <v>0</v>
      </c>
      <c r="G18" s="89">
        <v>0</v>
      </c>
      <c r="H18" s="100">
        <f t="shared" si="0"/>
        <v>46146</v>
      </c>
    </row>
    <row r="19" spans="1:8" ht="21" customHeight="1">
      <c r="A19" s="463" t="s">
        <v>391</v>
      </c>
      <c r="B19" s="463"/>
      <c r="C19" s="463"/>
      <c r="D19" s="463"/>
      <c r="E19" s="89">
        <v>1105</v>
      </c>
      <c r="F19" s="89">
        <v>0</v>
      </c>
      <c r="G19" s="89">
        <v>0</v>
      </c>
      <c r="H19" s="100">
        <f t="shared" si="0"/>
        <v>1105</v>
      </c>
    </row>
    <row r="20" spans="1:8" ht="12.75">
      <c r="A20" s="460" t="s">
        <v>270</v>
      </c>
      <c r="B20" s="460"/>
      <c r="C20" s="460"/>
      <c r="D20" s="460"/>
      <c r="E20" s="89">
        <v>10674</v>
      </c>
      <c r="F20" s="89">
        <v>0</v>
      </c>
      <c r="G20" s="89">
        <v>0</v>
      </c>
      <c r="H20" s="100">
        <f t="shared" si="0"/>
        <v>10674</v>
      </c>
    </row>
    <row r="21" spans="1:8" ht="12.75">
      <c r="A21" s="5" t="s">
        <v>392</v>
      </c>
      <c r="B21" s="5"/>
      <c r="C21" s="5"/>
      <c r="D21" s="5"/>
      <c r="E21" s="89">
        <v>14243</v>
      </c>
      <c r="F21" s="89"/>
      <c r="G21" s="89"/>
      <c r="H21" s="100"/>
    </row>
    <row r="22" spans="1:8" ht="12.75">
      <c r="A22" s="407" t="s">
        <v>225</v>
      </c>
      <c r="B22" s="408"/>
      <c r="C22" s="408"/>
      <c r="D22" s="408"/>
      <c r="E22" s="89"/>
      <c r="F22" s="93"/>
      <c r="G22" s="93"/>
      <c r="H22" s="100">
        <f t="shared" si="0"/>
        <v>0</v>
      </c>
    </row>
    <row r="23" spans="1:8" ht="12.75">
      <c r="A23" s="407" t="s">
        <v>260</v>
      </c>
      <c r="B23" s="407"/>
      <c r="C23" s="407"/>
      <c r="D23" s="407"/>
      <c r="E23" s="283">
        <v>9753</v>
      </c>
      <c r="F23" s="93"/>
      <c r="G23" s="93"/>
      <c r="H23" s="100">
        <f t="shared" si="0"/>
        <v>9753</v>
      </c>
    </row>
    <row r="24" spans="1:11" ht="12.75">
      <c r="A24" s="457" t="s">
        <v>221</v>
      </c>
      <c r="B24" s="457"/>
      <c r="C24" s="457"/>
      <c r="D24" s="457"/>
      <c r="E24" s="99">
        <v>33066</v>
      </c>
      <c r="F24" s="93"/>
      <c r="G24" s="93"/>
      <c r="H24" s="100">
        <f t="shared" si="0"/>
        <v>33066</v>
      </c>
      <c r="K24" s="102"/>
    </row>
    <row r="25" spans="1:8" ht="12.75">
      <c r="A25" s="418" t="s">
        <v>261</v>
      </c>
      <c r="B25" s="418"/>
      <c r="C25" s="418"/>
      <c r="D25" s="418"/>
      <c r="E25" s="89">
        <f>+'2.6.-2.10'!B33</f>
        <v>0</v>
      </c>
      <c r="F25" s="93"/>
      <c r="G25" s="93"/>
      <c r="H25" s="100">
        <f t="shared" si="0"/>
        <v>0</v>
      </c>
    </row>
    <row r="26" spans="1:8" ht="12.75">
      <c r="A26" s="436" t="s">
        <v>262</v>
      </c>
      <c r="B26" s="436"/>
      <c r="C26" s="436"/>
      <c r="D26" s="436"/>
      <c r="E26" s="285">
        <f>+E7+E12+E17+E22+E23+E24+E25</f>
        <v>141098</v>
      </c>
      <c r="F26" s="285"/>
      <c r="G26" s="285"/>
      <c r="H26" s="100">
        <f t="shared" si="0"/>
        <v>141098</v>
      </c>
    </row>
    <row r="27" spans="1:8" ht="12.75">
      <c r="A27" s="420" t="s">
        <v>15</v>
      </c>
      <c r="B27" s="421"/>
      <c r="C27" s="421"/>
      <c r="D27" s="422"/>
      <c r="E27" s="89"/>
      <c r="F27" s="89"/>
      <c r="G27" s="89"/>
      <c r="H27" s="100">
        <f t="shared" si="0"/>
        <v>0</v>
      </c>
    </row>
    <row r="28" spans="1:8" ht="25.5" customHeight="1">
      <c r="A28" s="464" t="s">
        <v>263</v>
      </c>
      <c r="B28" s="471"/>
      <c r="C28" s="471"/>
      <c r="D28" s="465"/>
      <c r="E28" s="89">
        <v>2435</v>
      </c>
      <c r="F28" s="89"/>
      <c r="G28" s="89"/>
      <c r="H28" s="100">
        <f t="shared" si="0"/>
        <v>2435</v>
      </c>
    </row>
    <row r="29" spans="1:11" s="198" customFormat="1" ht="12.75">
      <c r="A29" s="423" t="s">
        <v>264</v>
      </c>
      <c r="B29" s="424"/>
      <c r="C29" s="424"/>
      <c r="D29" s="425"/>
      <c r="E29" s="285"/>
      <c r="F29" s="301"/>
      <c r="G29" s="301"/>
      <c r="H29" s="285">
        <f t="shared" si="0"/>
        <v>0</v>
      </c>
      <c r="K29" s="222"/>
    </row>
    <row r="30" spans="1:8" ht="12.75">
      <c r="A30" s="420" t="s">
        <v>265</v>
      </c>
      <c r="B30" s="421"/>
      <c r="C30" s="421"/>
      <c r="D30" s="422"/>
      <c r="E30" s="89"/>
      <c r="F30" s="89"/>
      <c r="G30" s="89"/>
      <c r="H30" s="100">
        <f t="shared" si="0"/>
        <v>0</v>
      </c>
    </row>
    <row r="31" spans="1:8" ht="12.75">
      <c r="A31" s="461" t="s">
        <v>248</v>
      </c>
      <c r="B31" s="468"/>
      <c r="C31" s="468"/>
      <c r="D31" s="462"/>
      <c r="E31" s="89"/>
      <c r="F31" s="89"/>
      <c r="G31" s="89"/>
      <c r="H31" s="100">
        <f t="shared" si="0"/>
        <v>0</v>
      </c>
    </row>
    <row r="32" spans="1:8" ht="12.75">
      <c r="A32" s="427" t="s">
        <v>266</v>
      </c>
      <c r="B32" s="405"/>
      <c r="C32" s="405"/>
      <c r="D32" s="406"/>
      <c r="E32" s="285">
        <f>SUM(E27:E31)</f>
        <v>2435</v>
      </c>
      <c r="F32" s="285"/>
      <c r="G32" s="285"/>
      <c r="H32" s="100">
        <f t="shared" si="0"/>
        <v>2435</v>
      </c>
    </row>
    <row r="33" spans="1:8" ht="12.75" customHeight="1">
      <c r="A33" s="436" t="s">
        <v>267</v>
      </c>
      <c r="B33" s="436"/>
      <c r="C33" s="436"/>
      <c r="D33" s="436"/>
      <c r="E33" s="285">
        <f>+E26+E32</f>
        <v>143533</v>
      </c>
      <c r="F33" s="285"/>
      <c r="G33" s="285"/>
      <c r="H33" s="100">
        <f t="shared" si="0"/>
        <v>143533</v>
      </c>
    </row>
    <row r="34" spans="1:8" ht="12.75" customHeight="1">
      <c r="A34" s="426"/>
      <c r="B34" s="426"/>
      <c r="C34" s="426"/>
      <c r="D34" s="426"/>
      <c r="E34" s="284"/>
      <c r="F34" s="284"/>
      <c r="G34" s="284"/>
      <c r="H34" s="100">
        <f t="shared" si="0"/>
        <v>0</v>
      </c>
    </row>
    <row r="35" spans="1:8" ht="12.75" customHeight="1">
      <c r="A35" s="457" t="s">
        <v>10</v>
      </c>
      <c r="B35" s="457"/>
      <c r="C35" s="457"/>
      <c r="D35" s="457"/>
      <c r="E35" s="91"/>
      <c r="F35" s="91"/>
      <c r="G35" s="91"/>
      <c r="H35" s="100">
        <f t="shared" si="0"/>
        <v>0</v>
      </c>
    </row>
    <row r="36" spans="1:8" ht="12.75" customHeight="1">
      <c r="A36" s="437" t="s">
        <v>30</v>
      </c>
      <c r="B36" s="437"/>
      <c r="C36" s="437"/>
      <c r="D36" s="437"/>
      <c r="E36" s="286"/>
      <c r="F36" s="90"/>
      <c r="G36" s="90"/>
      <c r="H36" s="100">
        <f t="shared" si="0"/>
        <v>0</v>
      </c>
    </row>
    <row r="37" spans="1:8" ht="12.75" customHeight="1">
      <c r="A37" s="438" t="s">
        <v>173</v>
      </c>
      <c r="B37" s="439"/>
      <c r="C37" s="439"/>
      <c r="D37" s="428"/>
      <c r="E37" s="286"/>
      <c r="F37" s="90"/>
      <c r="G37" s="90"/>
      <c r="H37" s="100">
        <f t="shared" si="0"/>
        <v>0</v>
      </c>
    </row>
    <row r="38" spans="1:8" ht="12.75" customHeight="1">
      <c r="A38" s="438" t="s">
        <v>174</v>
      </c>
      <c r="B38" s="439"/>
      <c r="C38" s="439"/>
      <c r="D38" s="428"/>
      <c r="E38" s="286"/>
      <c r="F38" s="90"/>
      <c r="G38" s="90"/>
      <c r="H38" s="100">
        <f t="shared" si="0"/>
        <v>0</v>
      </c>
    </row>
    <row r="39" spans="1:8" ht="12.75" customHeight="1">
      <c r="A39" s="438" t="s">
        <v>175</v>
      </c>
      <c r="B39" s="439"/>
      <c r="C39" s="439"/>
      <c r="D39" s="428"/>
      <c r="E39" s="286"/>
      <c r="F39" s="90"/>
      <c r="G39" s="90"/>
      <c r="H39" s="100">
        <f t="shared" si="0"/>
        <v>0</v>
      </c>
    </row>
    <row r="40" spans="1:8" ht="12.75">
      <c r="A40" s="429" t="s">
        <v>31</v>
      </c>
      <c r="B40" s="429"/>
      <c r="C40" s="429"/>
      <c r="D40" s="429"/>
      <c r="E40" s="286"/>
      <c r="F40" s="90"/>
      <c r="G40" s="90"/>
      <c r="H40" s="100">
        <f t="shared" si="0"/>
        <v>0</v>
      </c>
    </row>
    <row r="41" spans="1:8" ht="12.75">
      <c r="A41" s="430" t="s">
        <v>32</v>
      </c>
      <c r="B41" s="430"/>
      <c r="C41" s="430"/>
      <c r="D41" s="430"/>
      <c r="E41" s="286"/>
      <c r="F41" s="90"/>
      <c r="G41" s="90"/>
      <c r="H41" s="100">
        <f t="shared" si="0"/>
        <v>0</v>
      </c>
    </row>
    <row r="42" spans="1:8" ht="12.75">
      <c r="A42" s="430" t="s">
        <v>33</v>
      </c>
      <c r="B42" s="430"/>
      <c r="C42" s="430"/>
      <c r="D42" s="430"/>
      <c r="E42" s="286"/>
      <c r="F42" s="90"/>
      <c r="G42" s="90"/>
      <c r="H42" s="100">
        <f t="shared" si="0"/>
        <v>0</v>
      </c>
    </row>
    <row r="43" spans="1:8" ht="12.75" customHeight="1">
      <c r="A43" s="431" t="s">
        <v>153</v>
      </c>
      <c r="B43" s="431"/>
      <c r="C43" s="431"/>
      <c r="D43" s="431"/>
      <c r="E43" s="90"/>
      <c r="F43" s="90"/>
      <c r="G43" s="90"/>
      <c r="H43" s="100">
        <f t="shared" si="0"/>
        <v>0</v>
      </c>
    </row>
    <row r="44" spans="1:8" ht="12.75" customHeight="1">
      <c r="A44" s="432" t="s">
        <v>271</v>
      </c>
      <c r="B44" s="432"/>
      <c r="C44" s="432"/>
      <c r="D44" s="432"/>
      <c r="E44" s="90"/>
      <c r="F44" s="90"/>
      <c r="G44" s="90"/>
      <c r="H44" s="100">
        <f t="shared" si="0"/>
        <v>0</v>
      </c>
    </row>
    <row r="45" spans="1:8" ht="12.75">
      <c r="A45" s="418" t="s">
        <v>34</v>
      </c>
      <c r="B45" s="418"/>
      <c r="C45" s="418"/>
      <c r="D45" s="418"/>
      <c r="E45" s="90">
        <v>72639</v>
      </c>
      <c r="F45" s="90"/>
      <c r="G45" s="90"/>
      <c r="H45" s="100">
        <f t="shared" si="0"/>
        <v>72639</v>
      </c>
    </row>
    <row r="46" spans="1:8" ht="12.75">
      <c r="A46" s="419" t="s">
        <v>272</v>
      </c>
      <c r="B46" s="419"/>
      <c r="C46" s="419"/>
      <c r="D46" s="419"/>
      <c r="E46" s="287">
        <f>+E35+E43+E44+E45</f>
        <v>72639</v>
      </c>
      <c r="F46" s="287"/>
      <c r="G46" s="287"/>
      <c r="H46" s="100">
        <f t="shared" si="0"/>
        <v>72639</v>
      </c>
    </row>
    <row r="47" spans="1:8" ht="12.75">
      <c r="A47" s="437" t="s">
        <v>15</v>
      </c>
      <c r="B47" s="437"/>
      <c r="C47" s="437"/>
      <c r="D47" s="437"/>
      <c r="E47" s="90"/>
      <c r="F47" s="90"/>
      <c r="G47" s="90"/>
      <c r="H47" s="100">
        <f t="shared" si="0"/>
        <v>0</v>
      </c>
    </row>
    <row r="48" spans="1:8" ht="24" customHeight="1">
      <c r="A48" s="463" t="s">
        <v>263</v>
      </c>
      <c r="B48" s="463"/>
      <c r="C48" s="463"/>
      <c r="D48" s="463"/>
      <c r="E48" s="90">
        <v>0</v>
      </c>
      <c r="F48" s="90"/>
      <c r="G48" s="90"/>
      <c r="H48" s="100">
        <f t="shared" si="0"/>
        <v>0</v>
      </c>
    </row>
    <row r="49" spans="1:8" ht="12.75" customHeight="1">
      <c r="A49" s="460" t="s">
        <v>264</v>
      </c>
      <c r="B49" s="460"/>
      <c r="C49" s="460"/>
      <c r="D49" s="460"/>
      <c r="E49" s="90"/>
      <c r="F49" s="90"/>
      <c r="G49" s="90"/>
      <c r="H49" s="100">
        <f t="shared" si="0"/>
        <v>0</v>
      </c>
    </row>
    <row r="50" spans="1:8" ht="12.75" customHeight="1">
      <c r="A50" s="437" t="s">
        <v>265</v>
      </c>
      <c r="B50" s="437"/>
      <c r="C50" s="437"/>
      <c r="D50" s="437"/>
      <c r="E50" s="90"/>
      <c r="F50" s="90"/>
      <c r="G50" s="90"/>
      <c r="H50" s="100">
        <f t="shared" si="0"/>
        <v>0</v>
      </c>
    </row>
    <row r="51" spans="1:8" ht="12.75" customHeight="1">
      <c r="A51" s="460" t="s">
        <v>248</v>
      </c>
      <c r="B51" s="460"/>
      <c r="C51" s="460"/>
      <c r="D51" s="460"/>
      <c r="E51" s="90">
        <v>4000</v>
      </c>
      <c r="F51" s="90"/>
      <c r="G51" s="90"/>
      <c r="H51" s="100">
        <f t="shared" si="0"/>
        <v>4000</v>
      </c>
    </row>
    <row r="52" spans="1:8" ht="22.5" customHeight="1">
      <c r="A52" s="436" t="s">
        <v>273</v>
      </c>
      <c r="B52" s="436"/>
      <c r="C52" s="436"/>
      <c r="D52" s="436"/>
      <c r="E52" s="287">
        <f>SUM(E47:E51)</f>
        <v>4000</v>
      </c>
      <c r="F52" s="287"/>
      <c r="G52" s="287"/>
      <c r="H52" s="100">
        <f t="shared" si="0"/>
        <v>4000</v>
      </c>
    </row>
    <row r="53" spans="1:8" ht="12.75">
      <c r="A53" s="436" t="s">
        <v>274</v>
      </c>
      <c r="B53" s="436"/>
      <c r="C53" s="436"/>
      <c r="D53" s="436"/>
      <c r="E53" s="287">
        <f>+E46+E52</f>
        <v>76639</v>
      </c>
      <c r="F53" s="287"/>
      <c r="G53" s="287"/>
      <c r="H53" s="100">
        <f t="shared" si="0"/>
        <v>76639</v>
      </c>
    </row>
    <row r="54" spans="1:8" ht="12.75">
      <c r="A54" s="436" t="s">
        <v>254</v>
      </c>
      <c r="B54" s="436"/>
      <c r="C54" s="436"/>
      <c r="D54" s="436"/>
      <c r="E54" s="287">
        <f>+E33+E53</f>
        <v>220172</v>
      </c>
      <c r="F54" s="287"/>
      <c r="G54" s="287"/>
      <c r="H54" s="100">
        <f t="shared" si="0"/>
        <v>220172</v>
      </c>
    </row>
  </sheetData>
  <sheetProtection/>
  <mergeCells count="54">
    <mergeCell ref="A9:D9"/>
    <mergeCell ref="A10:D10"/>
    <mergeCell ref="A11:D11"/>
    <mergeCell ref="A12:D12"/>
    <mergeCell ref="A1:H1"/>
    <mergeCell ref="A5:D6"/>
    <mergeCell ref="E5:E6"/>
    <mergeCell ref="G5:G6"/>
    <mergeCell ref="F5:F6"/>
    <mergeCell ref="H5:H6"/>
    <mergeCell ref="A3:G3"/>
    <mergeCell ref="A7:D7"/>
    <mergeCell ref="A8:D8"/>
    <mergeCell ref="A20:D20"/>
    <mergeCell ref="A22:D22"/>
    <mergeCell ref="A23:D23"/>
    <mergeCell ref="A24:D24"/>
    <mergeCell ref="A31:D31"/>
    <mergeCell ref="A32:D32"/>
    <mergeCell ref="A25:D25"/>
    <mergeCell ref="A13:D13"/>
    <mergeCell ref="A14:D14"/>
    <mergeCell ref="A15:D15"/>
    <mergeCell ref="A16:D16"/>
    <mergeCell ref="A17:D17"/>
    <mergeCell ref="A18:D18"/>
    <mergeCell ref="A19:D19"/>
    <mergeCell ref="A45:D45"/>
    <mergeCell ref="A46:D46"/>
    <mergeCell ref="A26:D26"/>
    <mergeCell ref="A27:D27"/>
    <mergeCell ref="A28:D28"/>
    <mergeCell ref="A29:D29"/>
    <mergeCell ref="A33:D33"/>
    <mergeCell ref="A35:D35"/>
    <mergeCell ref="A34:D34"/>
    <mergeCell ref="A30:D30"/>
    <mergeCell ref="A47:D47"/>
    <mergeCell ref="A36:D36"/>
    <mergeCell ref="A37:D37"/>
    <mergeCell ref="A39:D39"/>
    <mergeCell ref="A38:D38"/>
    <mergeCell ref="A40:D40"/>
    <mergeCell ref="A41:D41"/>
    <mergeCell ref="A42:D42"/>
    <mergeCell ref="A43:D43"/>
    <mergeCell ref="A44:D44"/>
    <mergeCell ref="A52:D52"/>
    <mergeCell ref="A53:D53"/>
    <mergeCell ref="A54:D54"/>
    <mergeCell ref="A48:D48"/>
    <mergeCell ref="A49:D49"/>
    <mergeCell ref="A50:D50"/>
    <mergeCell ref="A51:D51"/>
  </mergeCells>
  <printOptions/>
  <pageMargins left="0.29" right="0.31" top="0.44" bottom="0.39" header="0.28" footer="0.18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23.140625" style="0" customWidth="1"/>
    <col min="3" max="3" width="10.28125" style="0" customWidth="1"/>
    <col min="4" max="4" width="13.00390625" style="0" customWidth="1"/>
    <col min="5" max="5" width="12.57421875" style="0" customWidth="1"/>
    <col min="6" max="6" width="11.421875" style="0" customWidth="1"/>
    <col min="7" max="7" width="13.00390625" style="0" customWidth="1"/>
    <col min="9" max="9" width="9.140625" style="102" customWidth="1"/>
  </cols>
  <sheetData>
    <row r="1" spans="1:7" ht="12.75">
      <c r="A1" s="252"/>
      <c r="B1" s="252"/>
      <c r="C1" s="252"/>
      <c r="D1" s="252"/>
      <c r="E1" s="252"/>
      <c r="F1" s="252"/>
      <c r="G1" s="252"/>
    </row>
    <row r="2" spans="1:7" ht="16.5" customHeight="1">
      <c r="A2" s="169"/>
      <c r="B2" s="169"/>
      <c r="C2" s="169"/>
      <c r="D2" s="169"/>
      <c r="E2" s="169"/>
      <c r="F2" s="169"/>
      <c r="G2" s="169"/>
    </row>
    <row r="3" spans="2:7" ht="12" customHeight="1">
      <c r="B3" s="17"/>
      <c r="C3" s="17"/>
      <c r="D3" s="25"/>
      <c r="F3" s="25"/>
      <c r="G3" s="25"/>
    </row>
    <row r="4" spans="2:6" ht="15" customHeight="1">
      <c r="B4" s="2"/>
      <c r="C4" s="2"/>
      <c r="D4" s="2" t="s">
        <v>344</v>
      </c>
      <c r="F4" s="102"/>
    </row>
    <row r="5" ht="15" customHeight="1">
      <c r="F5" s="102"/>
    </row>
    <row r="6" spans="1:6" ht="15" customHeight="1">
      <c r="A6" s="169" t="s">
        <v>325</v>
      </c>
      <c r="B6" s="9"/>
      <c r="C6" s="9"/>
      <c r="D6" s="9"/>
      <c r="F6" s="102"/>
    </row>
    <row r="7" spans="1:6" ht="15" customHeight="1">
      <c r="A7" s="9"/>
      <c r="B7" s="9"/>
      <c r="C7" s="9"/>
      <c r="D7" s="9"/>
      <c r="F7" s="102"/>
    </row>
    <row r="8" spans="1:6" ht="15" customHeight="1">
      <c r="A8" s="498" t="s">
        <v>17</v>
      </c>
      <c r="B8" s="498"/>
      <c r="C8" s="498"/>
      <c r="D8" s="498"/>
      <c r="F8" s="102"/>
    </row>
    <row r="9" spans="1:9" ht="15" customHeight="1">
      <c r="A9" s="496" t="s">
        <v>18</v>
      </c>
      <c r="B9" s="496"/>
      <c r="C9" s="496"/>
      <c r="D9" s="504" t="s">
        <v>19</v>
      </c>
      <c r="F9" s="102"/>
      <c r="I9"/>
    </row>
    <row r="10" spans="1:9" ht="15" customHeight="1">
      <c r="A10" s="496"/>
      <c r="B10" s="496"/>
      <c r="C10" s="496"/>
      <c r="D10" s="504"/>
      <c r="F10" s="102"/>
      <c r="I10"/>
    </row>
    <row r="11" spans="1:9" ht="15" customHeight="1">
      <c r="A11" s="493" t="s">
        <v>298</v>
      </c>
      <c r="B11" s="494"/>
      <c r="C11" s="495"/>
      <c r="D11" s="18"/>
      <c r="F11" s="102"/>
      <c r="I11"/>
    </row>
    <row r="12" spans="1:9" ht="15" customHeight="1">
      <c r="A12" s="500" t="s">
        <v>299</v>
      </c>
      <c r="B12" s="501"/>
      <c r="C12" s="502"/>
      <c r="D12" s="18"/>
      <c r="F12" s="102"/>
      <c r="I12"/>
    </row>
    <row r="13" spans="1:9" ht="15" customHeight="1">
      <c r="A13" s="503" t="s">
        <v>300</v>
      </c>
      <c r="B13" s="503"/>
      <c r="C13" s="503"/>
      <c r="D13" s="94">
        <v>8441</v>
      </c>
      <c r="F13" s="102"/>
      <c r="I13"/>
    </row>
    <row r="14" spans="1:9" ht="15" customHeight="1">
      <c r="A14" s="246" t="s">
        <v>301</v>
      </c>
      <c r="B14" s="247"/>
      <c r="C14" s="248"/>
      <c r="D14" s="94"/>
      <c r="E14">
        <f>+D14+D13+D18</f>
        <v>11346</v>
      </c>
      <c r="F14" s="102"/>
      <c r="I14"/>
    </row>
    <row r="15" spans="1:9" ht="15" customHeight="1">
      <c r="A15" s="246" t="s">
        <v>302</v>
      </c>
      <c r="B15" s="247"/>
      <c r="C15" s="248"/>
      <c r="D15" s="18"/>
      <c r="F15" s="102"/>
      <c r="I15"/>
    </row>
    <row r="16" spans="1:9" ht="15" customHeight="1">
      <c r="A16" s="246" t="s">
        <v>303</v>
      </c>
      <c r="B16" s="247"/>
      <c r="C16" s="248"/>
      <c r="D16" s="18">
        <v>500</v>
      </c>
      <c r="F16" s="102"/>
      <c r="I16"/>
    </row>
    <row r="17" spans="1:9" ht="15" customHeight="1">
      <c r="A17" s="249" t="s">
        <v>304</v>
      </c>
      <c r="B17" s="250"/>
      <c r="C17" s="251"/>
      <c r="D17" s="18"/>
      <c r="F17" s="102"/>
      <c r="I17"/>
    </row>
    <row r="18" spans="1:9" ht="15" customHeight="1">
      <c r="A18" s="249" t="s">
        <v>305</v>
      </c>
      <c r="B18" s="250"/>
      <c r="C18" s="251"/>
      <c r="D18" s="94">
        <v>2905</v>
      </c>
      <c r="F18" s="102"/>
      <c r="I18"/>
    </row>
    <row r="19" spans="1:9" ht="15" customHeight="1">
      <c r="A19" s="249" t="s">
        <v>306</v>
      </c>
      <c r="B19" s="250"/>
      <c r="C19" s="251"/>
      <c r="D19" s="18"/>
      <c r="F19" s="102"/>
      <c r="I19"/>
    </row>
    <row r="20" spans="1:9" ht="15" customHeight="1">
      <c r="A20" s="249" t="s">
        <v>307</v>
      </c>
      <c r="B20" s="250"/>
      <c r="C20" s="251"/>
      <c r="D20" s="18"/>
      <c r="F20" s="102"/>
      <c r="I20"/>
    </row>
    <row r="21" spans="1:9" ht="15" customHeight="1">
      <c r="A21" s="249" t="s">
        <v>308</v>
      </c>
      <c r="B21" s="250"/>
      <c r="C21" s="251"/>
      <c r="D21" s="18"/>
      <c r="F21" s="102"/>
      <c r="I21"/>
    </row>
    <row r="22" spans="1:9" ht="15" customHeight="1">
      <c r="A22" s="249" t="s">
        <v>309</v>
      </c>
      <c r="B22" s="250"/>
      <c r="C22" s="251"/>
      <c r="D22" s="18"/>
      <c r="F22" s="102"/>
      <c r="I22"/>
    </row>
    <row r="23" spans="1:9" ht="15" customHeight="1">
      <c r="A23" s="249" t="s">
        <v>310</v>
      </c>
      <c r="B23" s="250"/>
      <c r="C23" s="251"/>
      <c r="D23" s="107"/>
      <c r="E23" s="23"/>
      <c r="F23" s="23"/>
      <c r="G23" s="23"/>
      <c r="I23"/>
    </row>
    <row r="24" spans="1:9" ht="15" customHeight="1">
      <c r="A24" s="249" t="s">
        <v>311</v>
      </c>
      <c r="B24" s="250"/>
      <c r="C24" s="251"/>
      <c r="D24" s="107"/>
      <c r="E24" s="2"/>
      <c r="F24" s="252"/>
      <c r="G24" s="252"/>
      <c r="I24"/>
    </row>
    <row r="25" spans="1:9" ht="15" customHeight="1">
      <c r="A25" s="249" t="s">
        <v>312</v>
      </c>
      <c r="B25" s="250"/>
      <c r="C25" s="251"/>
      <c r="D25" s="107">
        <v>2205</v>
      </c>
      <c r="E25" s="23"/>
      <c r="F25" s="26"/>
      <c r="G25" s="23"/>
      <c r="I25"/>
    </row>
    <row r="26" spans="1:9" ht="15" customHeight="1">
      <c r="A26" s="249" t="s">
        <v>313</v>
      </c>
      <c r="B26" s="250"/>
      <c r="C26" s="251"/>
      <c r="D26" s="18"/>
      <c r="E26" s="1"/>
      <c r="F26" s="27"/>
      <c r="G26" s="1"/>
      <c r="I26"/>
    </row>
    <row r="27" spans="1:9" ht="15" customHeight="1">
      <c r="A27" s="249" t="s">
        <v>314</v>
      </c>
      <c r="B27" s="250"/>
      <c r="C27" s="251"/>
      <c r="D27" s="18"/>
      <c r="E27" s="1"/>
      <c r="G27" s="1"/>
      <c r="I27"/>
    </row>
    <row r="28" spans="1:9" ht="15" customHeight="1">
      <c r="A28" s="487" t="s">
        <v>326</v>
      </c>
      <c r="B28" s="488"/>
      <c r="C28" s="489"/>
      <c r="D28" s="95">
        <v>14051</v>
      </c>
      <c r="E28" s="29"/>
      <c r="F28" s="28"/>
      <c r="G28" s="29"/>
      <c r="I28"/>
    </row>
    <row r="29" spans="1:7" ht="15" customHeight="1">
      <c r="A29" s="22"/>
      <c r="B29" s="23"/>
      <c r="C29" s="23"/>
      <c r="D29" s="23"/>
      <c r="E29" s="108"/>
      <c r="F29" s="29"/>
      <c r="G29" s="22"/>
    </row>
    <row r="30" spans="2:7" ht="15" customHeight="1">
      <c r="B30" s="2"/>
      <c r="C30" s="2"/>
      <c r="D30" s="2"/>
      <c r="E30" s="109"/>
      <c r="F30" s="23"/>
      <c r="G30" s="23"/>
    </row>
    <row r="31" spans="2:7" ht="12" customHeight="1">
      <c r="B31" s="25"/>
      <c r="C31" s="25"/>
      <c r="D31" s="2" t="s">
        <v>345</v>
      </c>
      <c r="E31" s="108"/>
      <c r="F31" s="23"/>
      <c r="G31" s="22"/>
    </row>
    <row r="32" spans="1:7" ht="18" customHeight="1">
      <c r="A32" s="497" t="s">
        <v>327</v>
      </c>
      <c r="B32" s="497"/>
      <c r="C32" s="497"/>
      <c r="D32" s="497"/>
      <c r="E32" s="110"/>
      <c r="F32" s="23"/>
      <c r="G32" s="23"/>
    </row>
    <row r="33" spans="1:7" ht="12" customHeight="1">
      <c r="A33" s="499" t="s">
        <v>36</v>
      </c>
      <c r="B33" s="499"/>
      <c r="C33" s="499"/>
      <c r="D33" s="499"/>
      <c r="E33" s="108"/>
      <c r="F33" s="23"/>
      <c r="G33" s="22"/>
    </row>
    <row r="34" spans="1:7" ht="17.25" customHeight="1">
      <c r="A34" s="490" t="s">
        <v>18</v>
      </c>
      <c r="B34" s="491"/>
      <c r="C34" s="492"/>
      <c r="D34" s="11" t="s">
        <v>19</v>
      </c>
      <c r="E34" s="109"/>
      <c r="F34" s="30"/>
      <c r="G34" s="23"/>
    </row>
    <row r="35" spans="1:7" ht="15" customHeight="1">
      <c r="A35" s="414" t="s">
        <v>37</v>
      </c>
      <c r="B35" s="415"/>
      <c r="C35" s="416"/>
      <c r="D35" s="113"/>
      <c r="E35" s="108"/>
      <c r="F35" s="30"/>
      <c r="G35" s="22"/>
    </row>
    <row r="36" spans="1:7" ht="12.75">
      <c r="A36" s="417" t="s">
        <v>38</v>
      </c>
      <c r="B36" s="474"/>
      <c r="C36" s="475"/>
      <c r="D36" s="111"/>
      <c r="E36" s="109"/>
      <c r="F36" s="30"/>
      <c r="G36" s="23"/>
    </row>
    <row r="37" spans="1:7" ht="12.75">
      <c r="A37" s="417" t="s">
        <v>39</v>
      </c>
      <c r="B37" s="474"/>
      <c r="C37" s="475"/>
      <c r="D37" s="111"/>
      <c r="E37" s="108"/>
      <c r="F37" s="23"/>
      <c r="G37" s="22"/>
    </row>
    <row r="38" spans="1:7" ht="12.75">
      <c r="A38" s="417" t="s">
        <v>40</v>
      </c>
      <c r="B38" s="474"/>
      <c r="C38" s="475"/>
      <c r="D38" s="111">
        <v>3000</v>
      </c>
      <c r="E38" s="23"/>
      <c r="F38" s="23"/>
      <c r="G38" s="23"/>
    </row>
    <row r="39" spans="1:7" ht="12.75">
      <c r="A39" s="478" t="s">
        <v>41</v>
      </c>
      <c r="B39" s="479"/>
      <c r="C39" s="480"/>
      <c r="D39" s="111"/>
      <c r="E39" s="23"/>
      <c r="F39" s="23"/>
      <c r="G39" s="23"/>
    </row>
    <row r="40" spans="1:4" ht="12.75">
      <c r="A40" s="481" t="s">
        <v>42</v>
      </c>
      <c r="B40" s="482"/>
      <c r="C40" s="483"/>
      <c r="D40" s="112"/>
    </row>
    <row r="41" spans="1:4" ht="24.75" customHeight="1">
      <c r="A41" s="484" t="s">
        <v>43</v>
      </c>
      <c r="B41" s="485"/>
      <c r="C41" s="486"/>
      <c r="D41" s="112">
        <v>5000</v>
      </c>
    </row>
    <row r="42" spans="1:4" ht="24.75" customHeight="1">
      <c r="A42" s="484" t="s">
        <v>44</v>
      </c>
      <c r="B42" s="485"/>
      <c r="C42" s="486"/>
      <c r="D42" s="112"/>
    </row>
    <row r="43" spans="1:4" ht="13.5" customHeight="1">
      <c r="A43" s="487" t="s">
        <v>328</v>
      </c>
      <c r="B43" s="488"/>
      <c r="C43" s="489"/>
      <c r="D43" s="105">
        <f>SUM(D35:D42)</f>
        <v>8000</v>
      </c>
    </row>
    <row r="44" spans="1:4" ht="14.25" customHeight="1">
      <c r="A44" s="476"/>
      <c r="B44" s="476"/>
      <c r="C44" s="476"/>
      <c r="D44" s="476"/>
    </row>
    <row r="45" spans="1:4" ht="14.25" customHeight="1">
      <c r="A45" s="477"/>
      <c r="B45" s="477"/>
      <c r="C45" s="477"/>
      <c r="D45" s="477"/>
    </row>
  </sheetData>
  <sheetProtection/>
  <mergeCells count="21">
    <mergeCell ref="A8:D8"/>
    <mergeCell ref="A33:D33"/>
    <mergeCell ref="A12:C12"/>
    <mergeCell ref="A13:C13"/>
    <mergeCell ref="A28:C28"/>
    <mergeCell ref="D9:D10"/>
    <mergeCell ref="A34:C34"/>
    <mergeCell ref="A11:C11"/>
    <mergeCell ref="A9:C10"/>
    <mergeCell ref="A32:D32"/>
    <mergeCell ref="A44:D44"/>
    <mergeCell ref="A45:D45"/>
    <mergeCell ref="A39:C39"/>
    <mergeCell ref="A40:C40"/>
    <mergeCell ref="A41:C41"/>
    <mergeCell ref="A42:C42"/>
    <mergeCell ref="A43:C43"/>
    <mergeCell ref="A35:C35"/>
    <mergeCell ref="A36:C36"/>
    <mergeCell ref="A37:C37"/>
    <mergeCell ref="A38:C38"/>
  </mergeCells>
  <printOptions/>
  <pageMargins left="0.1968503937007874" right="0.1968503937007874" top="0.31496062992125984" bottom="0.2362204724409449" header="0.1574803149606299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E6" sqref="E6:F59"/>
    </sheetView>
  </sheetViews>
  <sheetFormatPr defaultColWidth="9.140625" defaultRowHeight="12.75"/>
  <cols>
    <col min="1" max="1" width="57.140625" style="0" customWidth="1"/>
    <col min="2" max="2" width="16.140625" style="0" customWidth="1"/>
    <col min="3" max="3" width="10.8515625" style="0" customWidth="1"/>
    <col min="4" max="4" width="16.7109375" style="0" customWidth="1"/>
    <col min="5" max="5" width="12.57421875" style="0" customWidth="1"/>
    <col min="6" max="6" width="11.140625" style="0" bestFit="1" customWidth="1"/>
  </cols>
  <sheetData>
    <row r="1" spans="1:4" ht="12.75">
      <c r="A1" s="505" t="s">
        <v>347</v>
      </c>
      <c r="B1" s="505"/>
      <c r="C1" s="505"/>
      <c r="D1" s="505"/>
    </row>
    <row r="2" ht="12" customHeight="1">
      <c r="A2" s="181" t="s">
        <v>194</v>
      </c>
    </row>
    <row r="3" spans="1:2" ht="12.75">
      <c r="A3" s="92" t="s">
        <v>394</v>
      </c>
      <c r="B3" s="92"/>
    </row>
    <row r="4" spans="1:4" ht="12.75">
      <c r="A4" s="498" t="s">
        <v>154</v>
      </c>
      <c r="B4" s="498"/>
      <c r="D4" t="s">
        <v>200</v>
      </c>
    </row>
    <row r="5" spans="1:4" ht="22.5">
      <c r="A5" s="33" t="s">
        <v>46</v>
      </c>
      <c r="B5" s="66" t="s">
        <v>155</v>
      </c>
      <c r="C5" s="75" t="s">
        <v>156</v>
      </c>
      <c r="D5" s="52" t="s">
        <v>157</v>
      </c>
    </row>
    <row r="6" spans="1:4" ht="12.75">
      <c r="A6" s="78" t="s">
        <v>195</v>
      </c>
      <c r="B6" s="76">
        <v>7.43</v>
      </c>
      <c r="C6" s="77">
        <v>4580000</v>
      </c>
      <c r="D6" s="390">
        <v>34029400</v>
      </c>
    </row>
    <row r="7" spans="1:6" ht="25.5">
      <c r="A7" s="183" t="s">
        <v>196</v>
      </c>
      <c r="B7" s="78"/>
      <c r="C7" s="79"/>
      <c r="D7" s="386">
        <v>8116938</v>
      </c>
      <c r="F7" s="102"/>
    </row>
    <row r="8" spans="1:4" ht="25.5">
      <c r="A8" s="183" t="s">
        <v>197</v>
      </c>
      <c r="B8" s="78"/>
      <c r="C8" s="79"/>
      <c r="D8" s="79">
        <v>3253570</v>
      </c>
    </row>
    <row r="9" spans="1:4" ht="12.75">
      <c r="A9" s="183" t="s">
        <v>198</v>
      </c>
      <c r="B9" s="78"/>
      <c r="C9" s="79"/>
      <c r="D9" s="79">
        <v>2180640</v>
      </c>
    </row>
    <row r="10" spans="1:4" ht="15" customHeight="1">
      <c r="A10" s="183" t="s">
        <v>199</v>
      </c>
      <c r="B10" s="78"/>
      <c r="C10" s="79"/>
      <c r="D10" s="79">
        <v>1298028</v>
      </c>
    </row>
    <row r="11" spans="1:4" ht="12.75">
      <c r="A11" s="183" t="s">
        <v>201</v>
      </c>
      <c r="B11" s="78"/>
      <c r="C11" s="79"/>
      <c r="D11" s="79">
        <v>1384700</v>
      </c>
    </row>
    <row r="12" spans="1:6" ht="12.75">
      <c r="A12" s="389" t="s">
        <v>393</v>
      </c>
      <c r="B12" s="78"/>
      <c r="C12" s="79"/>
      <c r="D12" s="386">
        <v>4000000</v>
      </c>
      <c r="F12" s="102"/>
    </row>
    <row r="13" spans="1:4" s="120" customFormat="1" ht="12.75">
      <c r="A13" s="385" t="s">
        <v>110</v>
      </c>
      <c r="B13" s="385"/>
      <c r="C13" s="386"/>
      <c r="D13" s="386">
        <v>46146338</v>
      </c>
    </row>
    <row r="14" ht="15" customHeight="1"/>
    <row r="15" spans="1:2" ht="12" customHeight="1">
      <c r="A15" s="184" t="s">
        <v>202</v>
      </c>
      <c r="B15" s="184"/>
    </row>
    <row r="16" spans="4:5" ht="12" customHeight="1">
      <c r="D16" s="81" t="s">
        <v>203</v>
      </c>
      <c r="E16" s="82"/>
    </row>
    <row r="17" spans="1:4" ht="28.5" customHeight="1">
      <c r="A17" s="83" t="s">
        <v>46</v>
      </c>
      <c r="B17" s="84" t="s">
        <v>155</v>
      </c>
      <c r="C17" s="85" t="s">
        <v>156</v>
      </c>
      <c r="D17" s="86" t="s">
        <v>157</v>
      </c>
    </row>
    <row r="18" spans="1:4" ht="12.75">
      <c r="A18" s="391" t="s">
        <v>396</v>
      </c>
      <c r="B18" s="78"/>
      <c r="C18" s="79"/>
      <c r="D18" s="79"/>
    </row>
    <row r="19" spans="1:4" ht="12.75">
      <c r="A19" s="389" t="s">
        <v>397</v>
      </c>
      <c r="B19" s="78">
        <v>2.93</v>
      </c>
      <c r="C19" s="79"/>
      <c r="D19" s="79">
        <v>4781760</v>
      </c>
    </row>
    <row r="20" spans="1:5" ht="12.75">
      <c r="A20" s="389" t="s">
        <v>398</v>
      </c>
      <c r="B20" s="78"/>
      <c r="C20" s="79"/>
      <c r="D20" s="79">
        <v>9460880</v>
      </c>
      <c r="E20" s="102"/>
    </row>
    <row r="21" spans="1:4" ht="12.75">
      <c r="A21" s="78"/>
      <c r="B21" s="78"/>
      <c r="C21" s="79"/>
      <c r="D21" s="79"/>
    </row>
    <row r="22" spans="1:4" ht="12.75">
      <c r="A22" s="78"/>
      <c r="B22" s="78"/>
      <c r="C22" s="79"/>
      <c r="D22" s="79"/>
    </row>
    <row r="23" spans="1:4" ht="12.75">
      <c r="A23" s="78"/>
      <c r="B23" s="78"/>
      <c r="C23" s="79"/>
      <c r="D23" s="79"/>
    </row>
    <row r="24" spans="1:4" ht="12.75">
      <c r="A24" s="78"/>
      <c r="B24" s="78"/>
      <c r="C24" s="79"/>
      <c r="D24" s="79"/>
    </row>
    <row r="25" spans="1:4" ht="12.75">
      <c r="A25" s="78"/>
      <c r="B25" s="78"/>
      <c r="C25" s="79"/>
      <c r="D25" s="79"/>
    </row>
    <row r="26" spans="1:4" ht="12.75">
      <c r="A26" s="78"/>
      <c r="B26" s="78"/>
      <c r="C26" s="79"/>
      <c r="D26" s="79"/>
    </row>
    <row r="27" spans="1:4" ht="12.75">
      <c r="A27" s="78"/>
      <c r="B27" s="78"/>
      <c r="C27" s="79"/>
      <c r="D27" s="79"/>
    </row>
    <row r="28" spans="1:4" ht="12.75">
      <c r="A28" s="78"/>
      <c r="B28" s="78"/>
      <c r="C28" s="79"/>
      <c r="D28" s="79"/>
    </row>
    <row r="29" spans="1:4" ht="12.75">
      <c r="A29" s="78"/>
      <c r="B29" s="78"/>
      <c r="C29" s="79"/>
      <c r="D29" s="79"/>
    </row>
    <row r="30" spans="1:5" ht="12.75">
      <c r="A30" s="78"/>
      <c r="B30" s="78"/>
      <c r="C30" s="79"/>
      <c r="D30" s="79"/>
      <c r="E30" s="102"/>
    </row>
    <row r="31" spans="1:4" s="120" customFormat="1" ht="12.75" customHeight="1">
      <c r="A31" s="66" t="s">
        <v>110</v>
      </c>
      <c r="B31" s="66"/>
      <c r="C31" s="66"/>
      <c r="D31" s="75">
        <f>SUM(D19:D30)</f>
        <v>14242640</v>
      </c>
    </row>
    <row r="32" ht="12.75" customHeight="1">
      <c r="D32" s="102"/>
    </row>
    <row r="33" ht="12" customHeight="1">
      <c r="A33" s="184" t="s">
        <v>204</v>
      </c>
    </row>
    <row r="34" ht="12.75">
      <c r="F34" s="102"/>
    </row>
    <row r="35" spans="1:6" ht="22.5">
      <c r="A35" s="83" t="s">
        <v>46</v>
      </c>
      <c r="B35" s="84" t="s">
        <v>155</v>
      </c>
      <c r="C35" s="85" t="s">
        <v>156</v>
      </c>
      <c r="D35" s="86" t="s">
        <v>157</v>
      </c>
      <c r="F35" s="102"/>
    </row>
    <row r="36" spans="1:4" s="115" customFormat="1" ht="12.75">
      <c r="A36" s="78" t="s">
        <v>205</v>
      </c>
      <c r="B36" s="78"/>
      <c r="C36" s="79"/>
      <c r="D36" s="79">
        <v>10674165</v>
      </c>
    </row>
    <row r="37" spans="1:6" ht="12.75">
      <c r="A37" s="78" t="s">
        <v>206</v>
      </c>
      <c r="B37" s="78"/>
      <c r="C37" s="79"/>
      <c r="D37" s="79"/>
      <c r="F37" s="102"/>
    </row>
    <row r="38" spans="1:4" ht="12.75">
      <c r="A38" s="78" t="s">
        <v>207</v>
      </c>
      <c r="B38" s="78"/>
      <c r="C38" s="79"/>
      <c r="D38" s="79"/>
    </row>
    <row r="39" spans="1:4" ht="12.75">
      <c r="A39" s="78" t="s">
        <v>208</v>
      </c>
      <c r="B39" s="78"/>
      <c r="C39" s="79"/>
      <c r="D39" s="79"/>
    </row>
    <row r="40" spans="1:4" ht="12.75">
      <c r="A40" s="78" t="s">
        <v>209</v>
      </c>
      <c r="B40" s="78"/>
      <c r="C40" s="79"/>
      <c r="D40" s="79"/>
    </row>
    <row r="41" spans="1:4" ht="12.75">
      <c r="A41" s="78" t="s">
        <v>210</v>
      </c>
      <c r="B41" s="78"/>
      <c r="C41" s="79"/>
      <c r="D41" s="79"/>
    </row>
    <row r="42" spans="1:4" ht="12" customHeight="1">
      <c r="A42" s="78" t="s">
        <v>211</v>
      </c>
      <c r="B42" s="78"/>
      <c r="C42" s="79"/>
      <c r="D42" s="79"/>
    </row>
    <row r="43" spans="1:4" ht="12.75" customHeight="1">
      <c r="A43" s="78" t="s">
        <v>212</v>
      </c>
      <c r="B43" s="78"/>
      <c r="C43" s="79"/>
      <c r="D43" s="79"/>
    </row>
    <row r="44" spans="1:4" ht="14.25" customHeight="1">
      <c r="A44" s="78" t="s">
        <v>158</v>
      </c>
      <c r="B44" s="78"/>
      <c r="C44" s="79"/>
      <c r="D44" s="79"/>
    </row>
    <row r="45" spans="1:4" ht="12.75">
      <c r="A45" s="78" t="s">
        <v>159</v>
      </c>
      <c r="B45" s="78"/>
      <c r="C45" s="79"/>
      <c r="D45" s="79"/>
    </row>
    <row r="46" spans="1:4" ht="12.75">
      <c r="A46" s="78" t="s">
        <v>160</v>
      </c>
      <c r="B46" s="78"/>
      <c r="C46" s="79"/>
      <c r="D46" s="79"/>
    </row>
    <row r="47" spans="1:6" ht="25.5">
      <c r="A47" s="183" t="s">
        <v>213</v>
      </c>
      <c r="B47" s="78"/>
      <c r="C47" s="79"/>
      <c r="D47" s="79"/>
      <c r="F47" s="102"/>
    </row>
    <row r="48" spans="1:4" ht="25.5">
      <c r="A48" s="183" t="s">
        <v>214</v>
      </c>
      <c r="B48" s="78"/>
      <c r="C48" s="79"/>
      <c r="D48" s="79"/>
    </row>
    <row r="49" spans="1:4" ht="12.75">
      <c r="A49" s="183" t="s">
        <v>215</v>
      </c>
      <c r="B49" s="78"/>
      <c r="C49" s="79"/>
      <c r="D49" s="79"/>
    </row>
    <row r="50" spans="1:4" ht="25.5">
      <c r="A50" s="183" t="s">
        <v>216</v>
      </c>
      <c r="B50" s="78"/>
      <c r="C50" s="79"/>
      <c r="D50" s="79"/>
    </row>
    <row r="51" spans="1:4" ht="25.5">
      <c r="A51" s="183" t="s">
        <v>217</v>
      </c>
      <c r="B51" s="78"/>
      <c r="C51" s="79"/>
      <c r="D51" s="79"/>
    </row>
    <row r="52" spans="1:4" ht="12.75">
      <c r="A52" s="78" t="s">
        <v>218</v>
      </c>
      <c r="B52" s="78"/>
      <c r="C52" s="79"/>
      <c r="D52" s="79"/>
    </row>
    <row r="53" spans="1:6" s="120" customFormat="1" ht="12.75">
      <c r="A53" s="66" t="s">
        <v>110</v>
      </c>
      <c r="B53" s="66"/>
      <c r="C53" s="66"/>
      <c r="D53" s="75">
        <f>SUM(D36:D52)</f>
        <v>10674165</v>
      </c>
      <c r="E53" s="119"/>
      <c r="F53" s="119"/>
    </row>
    <row r="55" spans="1:4" ht="12.75">
      <c r="A55" s="66" t="s">
        <v>330</v>
      </c>
      <c r="B55" s="75"/>
      <c r="C55" s="75"/>
      <c r="D55" s="75">
        <v>1259700</v>
      </c>
    </row>
    <row r="56" spans="1:4" ht="12.75">
      <c r="A56" s="66" t="s">
        <v>395</v>
      </c>
      <c r="B56" s="75"/>
      <c r="C56" s="75"/>
      <c r="D56" s="75">
        <v>1105000</v>
      </c>
    </row>
    <row r="58" spans="1:4" s="120" customFormat="1" ht="12.75">
      <c r="A58" s="66" t="s">
        <v>315</v>
      </c>
      <c r="B58" s="66"/>
      <c r="C58" s="66"/>
      <c r="D58" s="75">
        <v>73427843</v>
      </c>
    </row>
    <row r="62" ht="12.75" customHeight="1"/>
  </sheetData>
  <sheetProtection/>
  <mergeCells count="2">
    <mergeCell ref="A4:B4"/>
    <mergeCell ref="A1:D1"/>
  </mergeCells>
  <printOptions/>
  <pageMargins left="0.17" right="0.18" top="0.31" bottom="0.59" header="0.22" footer="0.46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64"/>
  <sheetViews>
    <sheetView zoomScalePageLayoutView="0" workbookViewId="0" topLeftCell="A43">
      <selection activeCell="A65" sqref="A65"/>
    </sheetView>
  </sheetViews>
  <sheetFormatPr defaultColWidth="9.140625" defaultRowHeight="12.75"/>
  <cols>
    <col min="1" max="1" width="54.140625" style="0" customWidth="1"/>
    <col min="2" max="2" width="18.28125" style="0" customWidth="1"/>
  </cols>
  <sheetData>
    <row r="2" spans="1:2" ht="12.75">
      <c r="A2" s="505" t="s">
        <v>348</v>
      </c>
      <c r="B2" s="505"/>
    </row>
    <row r="4" spans="1:2" ht="12.75">
      <c r="A4" s="506" t="s">
        <v>276</v>
      </c>
      <c r="B4" s="506"/>
    </row>
    <row r="5" spans="1:2" ht="12.75">
      <c r="A5" s="499" t="s">
        <v>45</v>
      </c>
      <c r="B5" s="499"/>
    </row>
    <row r="6" spans="1:2" ht="12.75">
      <c r="A6" s="33" t="s">
        <v>46</v>
      </c>
      <c r="B6" s="34" t="s">
        <v>47</v>
      </c>
    </row>
    <row r="7" spans="1:2" ht="12.75">
      <c r="A7" s="21"/>
      <c r="B7" s="20"/>
    </row>
    <row r="8" spans="1:2" ht="12.75">
      <c r="A8" s="21"/>
      <c r="B8" s="20"/>
    </row>
    <row r="9" spans="1:2" ht="12.75">
      <c r="A9" s="35" t="s">
        <v>275</v>
      </c>
      <c r="B9" s="67"/>
    </row>
    <row r="10" ht="12.75">
      <c r="B10" s="2"/>
    </row>
    <row r="11" spans="1:2" ht="12.75">
      <c r="A11" s="92" t="s">
        <v>278</v>
      </c>
      <c r="B11" s="32"/>
    </row>
    <row r="12" ht="12.75">
      <c r="B12" s="2" t="s">
        <v>349</v>
      </c>
    </row>
    <row r="13" spans="1:2" ht="12.75" customHeight="1">
      <c r="A13" s="507" t="s">
        <v>46</v>
      </c>
      <c r="B13" s="508" t="s">
        <v>47</v>
      </c>
    </row>
    <row r="14" spans="1:2" ht="12.75">
      <c r="A14" s="507"/>
      <c r="B14" s="508"/>
    </row>
    <row r="15" spans="1:2" ht="12.75">
      <c r="A15" s="260" t="s">
        <v>165</v>
      </c>
      <c r="B15" s="289">
        <v>7874</v>
      </c>
    </row>
    <row r="16" spans="1:2" ht="12.75">
      <c r="A16" s="261" t="s">
        <v>399</v>
      </c>
      <c r="B16" s="289">
        <v>16826</v>
      </c>
    </row>
    <row r="17" spans="1:2" ht="12.75">
      <c r="A17" s="260" t="s">
        <v>400</v>
      </c>
      <c r="B17" s="289">
        <v>3470</v>
      </c>
    </row>
    <row r="18" spans="1:2" ht="12.75">
      <c r="A18" s="260" t="s">
        <v>401</v>
      </c>
      <c r="B18" s="289">
        <v>4896</v>
      </c>
    </row>
    <row r="19" spans="1:2" ht="12.75">
      <c r="A19" s="147"/>
      <c r="B19" s="124"/>
    </row>
    <row r="20" spans="1:2" ht="12.75">
      <c r="A20" s="262"/>
      <c r="B20" s="124"/>
    </row>
    <row r="21" spans="1:2" ht="12.75">
      <c r="A21" s="147"/>
      <c r="B21" s="151"/>
    </row>
    <row r="22" spans="1:2" ht="12.75">
      <c r="A22" s="147"/>
      <c r="B22" s="151"/>
    </row>
    <row r="23" spans="1:2" ht="12.75">
      <c r="A23" s="356"/>
      <c r="B23" s="284"/>
    </row>
    <row r="24" spans="1:2" ht="25.5">
      <c r="A24" s="211" t="s">
        <v>280</v>
      </c>
      <c r="B24" s="105">
        <f>SUM(B15:B23)</f>
        <v>33066</v>
      </c>
    </row>
    <row r="26" ht="12.75">
      <c r="B26" s="2" t="s">
        <v>350</v>
      </c>
    </row>
    <row r="27" spans="1:2" ht="12.75">
      <c r="A27" s="92" t="s">
        <v>277</v>
      </c>
      <c r="B27" s="32"/>
    </row>
    <row r="28" ht="12.75">
      <c r="B28" s="17"/>
    </row>
    <row r="29" spans="1:2" ht="12.75" customHeight="1">
      <c r="A29" s="507" t="s">
        <v>46</v>
      </c>
      <c r="B29" s="508" t="s">
        <v>47</v>
      </c>
    </row>
    <row r="30" spans="1:2" ht="12.75">
      <c r="A30" s="507"/>
      <c r="B30" s="508"/>
    </row>
    <row r="31" spans="1:2" ht="12.75">
      <c r="A31" s="263"/>
      <c r="B31" s="20"/>
    </row>
    <row r="32" spans="1:2" ht="12.75">
      <c r="A32" s="263"/>
      <c r="B32" s="20"/>
    </row>
    <row r="33" spans="1:2" ht="12.75">
      <c r="A33" s="254" t="s">
        <v>281</v>
      </c>
      <c r="B33" s="88">
        <f>SUM(B31:B32)</f>
        <v>0</v>
      </c>
    </row>
    <row r="34" ht="12.75">
      <c r="B34" s="2"/>
    </row>
    <row r="35" ht="12.75">
      <c r="B35" s="2"/>
    </row>
    <row r="36" ht="12.75">
      <c r="B36" s="2" t="s">
        <v>351</v>
      </c>
    </row>
    <row r="37" spans="1:2" ht="12.75">
      <c r="A37" s="92" t="s">
        <v>279</v>
      </c>
      <c r="B37" s="32"/>
    </row>
    <row r="38" ht="12.75">
      <c r="B38" s="17"/>
    </row>
    <row r="39" spans="1:2" ht="12.75" customHeight="1">
      <c r="A39" s="507" t="s">
        <v>46</v>
      </c>
      <c r="B39" s="508" t="s">
        <v>47</v>
      </c>
    </row>
    <row r="40" spans="1:2" ht="12.75">
      <c r="A40" s="507"/>
      <c r="B40" s="508"/>
    </row>
    <row r="41" spans="1:2" ht="12.75">
      <c r="A41" s="174"/>
      <c r="B41" s="175"/>
    </row>
    <row r="42" spans="1:2" ht="12.75">
      <c r="A42" s="104"/>
      <c r="B42" s="124"/>
    </row>
    <row r="43" spans="1:2" ht="12.75">
      <c r="A43" s="290"/>
      <c r="B43" s="124"/>
    </row>
    <row r="44" spans="1:2" ht="12.75">
      <c r="A44" s="104"/>
      <c r="B44" s="124"/>
    </row>
    <row r="45" spans="1:2" ht="12.75">
      <c r="A45" s="147"/>
      <c r="B45" s="124"/>
    </row>
    <row r="46" spans="1:2" ht="12.75">
      <c r="A46" s="262"/>
      <c r="B46" s="124"/>
    </row>
    <row r="47" spans="1:2" ht="12.75">
      <c r="A47" s="262"/>
      <c r="B47" s="124"/>
    </row>
    <row r="48" spans="1:2" ht="12.75">
      <c r="A48" s="262"/>
      <c r="B48" s="124"/>
    </row>
    <row r="49" spans="1:2" ht="12.75">
      <c r="A49" s="147"/>
      <c r="B49" s="124"/>
    </row>
    <row r="50" spans="1:2" ht="12.75">
      <c r="A50" s="147"/>
      <c r="B50" s="124"/>
    </row>
    <row r="51" spans="1:2" ht="12.75">
      <c r="A51" s="321"/>
      <c r="B51" s="322"/>
    </row>
    <row r="52" spans="1:2" ht="12.75">
      <c r="A52" s="263"/>
      <c r="B52" s="20"/>
    </row>
    <row r="53" spans="1:2" ht="25.5">
      <c r="A53" s="211" t="s">
        <v>282</v>
      </c>
      <c r="B53" s="105"/>
    </row>
    <row r="55" ht="12.75">
      <c r="B55" s="2" t="s">
        <v>352</v>
      </c>
    </row>
    <row r="56" spans="1:2" ht="12.75">
      <c r="A56" s="92" t="s">
        <v>283</v>
      </c>
      <c r="B56" s="32"/>
    </row>
    <row r="57" spans="1:2" ht="12.75">
      <c r="A57" s="17" t="s">
        <v>45</v>
      </c>
      <c r="B57" s="17"/>
    </row>
    <row r="58" spans="1:2" ht="12.75" customHeight="1">
      <c r="A58" s="509" t="s">
        <v>46</v>
      </c>
      <c r="B58" s="511" t="s">
        <v>47</v>
      </c>
    </row>
    <row r="59" spans="1:2" ht="12.75">
      <c r="A59" s="510"/>
      <c r="B59" s="512"/>
    </row>
    <row r="60" spans="1:2" ht="12.75">
      <c r="A60" s="288" t="s">
        <v>346</v>
      </c>
      <c r="B60" s="281">
        <v>14563</v>
      </c>
    </row>
    <row r="61" spans="1:2" ht="12.75">
      <c r="A61" s="288" t="s">
        <v>402</v>
      </c>
      <c r="B61" s="281">
        <v>58076</v>
      </c>
    </row>
    <row r="62" spans="1:2" ht="12.75">
      <c r="A62" s="21"/>
      <c r="B62" s="392">
        <v>0</v>
      </c>
    </row>
    <row r="63" spans="1:2" ht="12.75">
      <c r="A63" s="21"/>
      <c r="B63" s="20"/>
    </row>
    <row r="64" spans="1:2" ht="12.75">
      <c r="A64" s="16" t="s">
        <v>284</v>
      </c>
      <c r="B64" s="88">
        <v>72639</v>
      </c>
    </row>
  </sheetData>
  <sheetProtection/>
  <mergeCells count="11">
    <mergeCell ref="A29:A30"/>
    <mergeCell ref="B29:B30"/>
    <mergeCell ref="A58:A59"/>
    <mergeCell ref="B58:B59"/>
    <mergeCell ref="A39:A40"/>
    <mergeCell ref="B39:B40"/>
    <mergeCell ref="A2:B2"/>
    <mergeCell ref="A4:B4"/>
    <mergeCell ref="A5:B5"/>
    <mergeCell ref="A13:A14"/>
    <mergeCell ref="B13:B14"/>
  </mergeCells>
  <printOptions/>
  <pageMargins left="0.26" right="0.2" top="0.74" bottom="0.32" header="0.17" footer="0.18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5.57421875" style="158" customWidth="1"/>
    <col min="2" max="3" width="12.421875" style="158" customWidth="1"/>
    <col min="4" max="4" width="11.28125" style="158" customWidth="1"/>
    <col min="5" max="5" width="12.8515625" style="158" customWidth="1"/>
    <col min="6" max="6" width="6.00390625" style="158" customWidth="1"/>
    <col min="7" max="7" width="9.28125" style="158" customWidth="1"/>
    <col min="8" max="8" width="9.140625" style="158" customWidth="1"/>
    <col min="9" max="9" width="14.7109375" style="158" customWidth="1"/>
    <col min="10" max="10" width="11.140625" style="158" customWidth="1"/>
    <col min="11" max="11" width="14.28125" style="158" customWidth="1"/>
    <col min="12" max="12" width="12.8515625" style="158" customWidth="1"/>
    <col min="13" max="13" width="15.28125" style="158" customWidth="1"/>
    <col min="14" max="16384" width="9.140625" style="158" customWidth="1"/>
  </cols>
  <sheetData>
    <row r="1" spans="2:5" ht="12" customHeight="1">
      <c r="B1" s="295"/>
      <c r="C1" s="295"/>
      <c r="D1" s="295" t="s">
        <v>329</v>
      </c>
      <c r="E1" s="295"/>
    </row>
    <row r="2" ht="19.5" customHeight="1">
      <c r="E2" s="282"/>
    </row>
    <row r="3" spans="1:5" ht="14.25" customHeight="1">
      <c r="A3" s="296" t="s">
        <v>411</v>
      </c>
      <c r="B3" s="296"/>
      <c r="C3" s="296"/>
      <c r="D3" s="296"/>
      <c r="E3" s="258"/>
    </row>
    <row r="4" ht="12" customHeight="1">
      <c r="E4" s="155" t="s">
        <v>17</v>
      </c>
    </row>
    <row r="5" spans="1:5" ht="24" customHeight="1">
      <c r="A5" s="440" t="s">
        <v>18</v>
      </c>
      <c r="B5" s="440" t="s">
        <v>19</v>
      </c>
      <c r="C5" s="411" t="s">
        <v>403</v>
      </c>
      <c r="D5" s="410"/>
      <c r="E5" s="440" t="s">
        <v>20</v>
      </c>
    </row>
    <row r="6" spans="1:5" ht="24.75" customHeight="1">
      <c r="A6" s="440"/>
      <c r="B6" s="440"/>
      <c r="C6" s="412"/>
      <c r="D6" s="410"/>
      <c r="E6" s="440"/>
    </row>
    <row r="7" spans="1:8" ht="12">
      <c r="A7" s="13" t="s">
        <v>21</v>
      </c>
      <c r="B7" s="100">
        <v>10340</v>
      </c>
      <c r="C7" s="100"/>
      <c r="D7" s="100"/>
      <c r="E7" s="100">
        <f>SUM(B7:D7)</f>
        <v>10340</v>
      </c>
      <c r="H7" s="291"/>
    </row>
    <row r="8" spans="1:5" ht="12">
      <c r="A8" s="5" t="s">
        <v>22</v>
      </c>
      <c r="B8" s="100"/>
      <c r="C8" s="100"/>
      <c r="D8" s="100"/>
      <c r="E8" s="100">
        <f aca="true" t="shared" si="0" ref="E8:E59">SUM(B8:D8)</f>
        <v>0</v>
      </c>
    </row>
    <row r="9" spans="1:5" ht="12">
      <c r="A9" s="101" t="s">
        <v>23</v>
      </c>
      <c r="B9" s="100">
        <v>10340</v>
      </c>
      <c r="C9" s="100"/>
      <c r="D9" s="100"/>
      <c r="E9" s="100">
        <f t="shared" si="0"/>
        <v>10340</v>
      </c>
    </row>
    <row r="10" spans="1:5" ht="12">
      <c r="A10" s="71" t="s">
        <v>143</v>
      </c>
      <c r="B10" s="100"/>
      <c r="C10" s="100"/>
      <c r="D10" s="100"/>
      <c r="E10" s="100">
        <f t="shared" si="0"/>
        <v>0</v>
      </c>
    </row>
    <row r="11" spans="1:8" ht="12">
      <c r="A11" s="72" t="s">
        <v>144</v>
      </c>
      <c r="B11" s="100"/>
      <c r="C11" s="100"/>
      <c r="D11" s="100"/>
      <c r="E11" s="100">
        <f t="shared" si="0"/>
        <v>0</v>
      </c>
      <c r="H11" s="291"/>
    </row>
    <row r="12" spans="1:5" ht="16.5" customHeight="1">
      <c r="A12" s="73" t="s">
        <v>145</v>
      </c>
      <c r="B12" s="100"/>
      <c r="C12" s="100"/>
      <c r="D12" s="100"/>
      <c r="E12" s="100">
        <f t="shared" si="0"/>
        <v>0</v>
      </c>
    </row>
    <row r="13" spans="1:5" ht="12">
      <c r="A13" s="72" t="s">
        <v>146</v>
      </c>
      <c r="B13" s="100"/>
      <c r="C13" s="100"/>
      <c r="D13" s="100"/>
      <c r="E13" s="100">
        <f t="shared" si="0"/>
        <v>0</v>
      </c>
    </row>
    <row r="14" spans="1:5" ht="12">
      <c r="A14" s="72" t="s">
        <v>147</v>
      </c>
      <c r="B14" s="100"/>
      <c r="C14" s="100"/>
      <c r="D14" s="100"/>
      <c r="E14" s="100">
        <f t="shared" si="0"/>
        <v>0</v>
      </c>
    </row>
    <row r="15" spans="1:5" ht="12">
      <c r="A15" s="72" t="s">
        <v>148</v>
      </c>
      <c r="B15" s="100"/>
      <c r="C15" s="100"/>
      <c r="D15" s="100"/>
      <c r="E15" s="100">
        <f t="shared" si="0"/>
        <v>0</v>
      </c>
    </row>
    <row r="16" spans="1:5" ht="12">
      <c r="A16" s="74" t="s">
        <v>149</v>
      </c>
      <c r="B16" s="100"/>
      <c r="C16" s="100"/>
      <c r="D16" s="100"/>
      <c r="E16" s="100">
        <f t="shared" si="0"/>
        <v>0</v>
      </c>
    </row>
    <row r="17" spans="1:5" ht="12">
      <c r="A17" s="74" t="s">
        <v>150</v>
      </c>
      <c r="B17" s="100"/>
      <c r="C17" s="100"/>
      <c r="D17" s="100"/>
      <c r="E17" s="100">
        <f t="shared" si="0"/>
        <v>0</v>
      </c>
    </row>
    <row r="18" spans="1:5" ht="12">
      <c r="A18" s="74" t="s">
        <v>151</v>
      </c>
      <c r="B18" s="100"/>
      <c r="C18" s="100"/>
      <c r="D18" s="100"/>
      <c r="E18" s="100">
        <f t="shared" si="0"/>
        <v>0</v>
      </c>
    </row>
    <row r="19" spans="1:5" ht="24" customHeight="1">
      <c r="A19" s="74" t="s">
        <v>152</v>
      </c>
      <c r="B19" s="100"/>
      <c r="C19" s="100"/>
      <c r="D19" s="100"/>
      <c r="E19" s="100">
        <f t="shared" si="0"/>
        <v>0</v>
      </c>
    </row>
    <row r="20" spans="1:5" ht="12">
      <c r="A20" s="74" t="s">
        <v>166</v>
      </c>
      <c r="B20" s="100"/>
      <c r="C20" s="100"/>
      <c r="D20" s="100"/>
      <c r="E20" s="100">
        <f t="shared" si="0"/>
        <v>0</v>
      </c>
    </row>
    <row r="21" spans="1:5" ht="12">
      <c r="A21" s="74" t="s">
        <v>167</v>
      </c>
      <c r="B21" s="100"/>
      <c r="C21" s="100"/>
      <c r="D21" s="100"/>
      <c r="E21" s="100">
        <f t="shared" si="0"/>
        <v>0</v>
      </c>
    </row>
    <row r="22" spans="1:5" ht="12">
      <c r="A22" s="74" t="s">
        <v>168</v>
      </c>
      <c r="B22" s="100"/>
      <c r="C22" s="100"/>
      <c r="D22" s="100"/>
      <c r="E22" s="100">
        <f t="shared" si="0"/>
        <v>0</v>
      </c>
    </row>
    <row r="23" spans="1:8" ht="12">
      <c r="A23" s="74" t="s">
        <v>169</v>
      </c>
      <c r="B23" s="100"/>
      <c r="C23" s="100"/>
      <c r="D23" s="100"/>
      <c r="E23" s="100">
        <f t="shared" si="0"/>
        <v>0</v>
      </c>
      <c r="H23" s="291"/>
    </row>
    <row r="24" spans="1:5" ht="12">
      <c r="A24" s="74" t="s">
        <v>170</v>
      </c>
      <c r="B24" s="100"/>
      <c r="C24" s="100"/>
      <c r="D24" s="100"/>
      <c r="E24" s="100">
        <f t="shared" si="0"/>
        <v>0</v>
      </c>
    </row>
    <row r="25" spans="1:5" ht="12">
      <c r="A25" s="74" t="s">
        <v>171</v>
      </c>
      <c r="B25" s="100"/>
      <c r="C25" s="100"/>
      <c r="D25" s="100"/>
      <c r="E25" s="100">
        <f t="shared" si="0"/>
        <v>0</v>
      </c>
    </row>
    <row r="26" spans="1:5" ht="12">
      <c r="A26" s="74" t="s">
        <v>172</v>
      </c>
      <c r="B26" s="100"/>
      <c r="C26" s="100"/>
      <c r="D26" s="100"/>
      <c r="E26" s="100">
        <f t="shared" si="0"/>
        <v>0</v>
      </c>
    </row>
    <row r="27" spans="1:5" ht="24" customHeight="1">
      <c r="A27" s="6" t="s">
        <v>24</v>
      </c>
      <c r="B27" s="100"/>
      <c r="C27" s="100"/>
      <c r="D27" s="100"/>
      <c r="E27" s="100">
        <f t="shared" si="0"/>
        <v>0</v>
      </c>
    </row>
    <row r="28" spans="1:8" ht="12">
      <c r="A28" s="6" t="s">
        <v>25</v>
      </c>
      <c r="B28" s="100"/>
      <c r="C28" s="100"/>
      <c r="D28" s="100"/>
      <c r="E28" s="100">
        <f t="shared" si="0"/>
        <v>0</v>
      </c>
      <c r="H28" s="291"/>
    </row>
    <row r="29" spans="1:8" ht="12">
      <c r="A29" s="280" t="s">
        <v>259</v>
      </c>
      <c r="B29" s="274">
        <f>+('2.5'!D51+'2.5'!D52)/1000</f>
        <v>0</v>
      </c>
      <c r="C29" s="280"/>
      <c r="D29" s="280"/>
      <c r="E29" s="100">
        <f t="shared" si="0"/>
        <v>0</v>
      </c>
      <c r="H29" s="291"/>
    </row>
    <row r="30" spans="1:5" ht="12">
      <c r="A30" s="199" t="s">
        <v>225</v>
      </c>
      <c r="B30" s="100"/>
      <c r="C30" s="100"/>
      <c r="D30" s="100"/>
      <c r="E30" s="100">
        <f t="shared" si="0"/>
        <v>0</v>
      </c>
    </row>
    <row r="31" spans="1:5" ht="12">
      <c r="A31" s="199" t="s">
        <v>260</v>
      </c>
      <c r="B31" s="100"/>
      <c r="C31" s="100"/>
      <c r="D31" s="100"/>
      <c r="E31" s="100">
        <f t="shared" si="0"/>
        <v>0</v>
      </c>
    </row>
    <row r="32" spans="1:5" ht="24" customHeight="1">
      <c r="A32" s="294" t="s">
        <v>221</v>
      </c>
      <c r="B32" s="100"/>
      <c r="C32" s="100"/>
      <c r="D32" s="100"/>
      <c r="E32" s="100"/>
    </row>
    <row r="33" spans="1:5" ht="12.75" customHeight="1">
      <c r="A33" s="200" t="s">
        <v>261</v>
      </c>
      <c r="B33" s="100"/>
      <c r="C33" s="100"/>
      <c r="D33" s="100"/>
      <c r="E33" s="100"/>
    </row>
    <row r="34" spans="1:5" ht="12.75" customHeight="1">
      <c r="A34" s="201" t="s">
        <v>262</v>
      </c>
      <c r="B34" s="100"/>
      <c r="C34" s="100"/>
      <c r="D34" s="100"/>
      <c r="E34" s="100">
        <v>10340</v>
      </c>
    </row>
    <row r="35" spans="1:5" ht="12.75" customHeight="1">
      <c r="A35" s="202" t="s">
        <v>15</v>
      </c>
      <c r="B35" s="100"/>
      <c r="C35" s="100"/>
      <c r="D35" s="100"/>
      <c r="E35" s="100"/>
    </row>
    <row r="36" spans="1:5" ht="25.5" customHeight="1">
      <c r="A36" s="203" t="s">
        <v>263</v>
      </c>
      <c r="B36" s="100"/>
      <c r="C36" s="100"/>
      <c r="D36" s="100"/>
      <c r="E36" s="100"/>
    </row>
    <row r="37" spans="1:5" s="302" customFormat="1" ht="12.75" customHeight="1">
      <c r="A37" s="205" t="s">
        <v>264</v>
      </c>
      <c r="B37" s="100"/>
      <c r="C37" s="100"/>
      <c r="D37" s="100"/>
      <c r="E37" s="100"/>
    </row>
    <row r="38" spans="1:5" ht="12.75" customHeight="1">
      <c r="A38" s="202" t="s">
        <v>265</v>
      </c>
      <c r="B38" s="100"/>
      <c r="C38" s="100"/>
      <c r="D38" s="100"/>
      <c r="E38" s="100"/>
    </row>
    <row r="39" spans="1:5" ht="12.75" customHeight="1">
      <c r="A39" s="195" t="s">
        <v>248</v>
      </c>
      <c r="B39" s="100"/>
      <c r="C39" s="100"/>
      <c r="D39" s="100"/>
      <c r="E39" s="100"/>
    </row>
    <row r="40" spans="1:5" ht="12" customHeight="1">
      <c r="A40" s="201" t="s">
        <v>266</v>
      </c>
      <c r="B40" s="100"/>
      <c r="C40" s="100"/>
      <c r="D40" s="100"/>
      <c r="E40" s="100"/>
    </row>
    <row r="41" spans="1:5" ht="12" customHeight="1">
      <c r="A41" s="201" t="s">
        <v>267</v>
      </c>
      <c r="B41" s="100">
        <v>10340</v>
      </c>
      <c r="C41" s="100"/>
      <c r="D41" s="100"/>
      <c r="E41" s="100">
        <v>10340</v>
      </c>
    </row>
    <row r="42" spans="1:5" ht="12" customHeight="1">
      <c r="A42" s="204"/>
      <c r="B42" s="100"/>
      <c r="C42" s="100"/>
      <c r="D42" s="100"/>
      <c r="E42" s="100"/>
    </row>
    <row r="43" spans="1:5" ht="12.75" customHeight="1">
      <c r="A43" s="41" t="s">
        <v>10</v>
      </c>
      <c r="B43" s="100"/>
      <c r="C43" s="100"/>
      <c r="D43" s="100"/>
      <c r="E43" s="100">
        <f t="shared" si="0"/>
        <v>0</v>
      </c>
    </row>
    <row r="44" spans="1:5" ht="12.75" customHeight="1">
      <c r="A44" s="202" t="s">
        <v>30</v>
      </c>
      <c r="B44" s="100"/>
      <c r="C44" s="100"/>
      <c r="D44" s="100"/>
      <c r="E44" s="100">
        <f t="shared" si="0"/>
        <v>0</v>
      </c>
    </row>
    <row r="45" spans="1:5" ht="29.25" customHeight="1">
      <c r="A45" s="206" t="s">
        <v>31</v>
      </c>
      <c r="B45" s="100"/>
      <c r="C45" s="100"/>
      <c r="D45" s="100"/>
      <c r="E45" s="100">
        <f t="shared" si="0"/>
        <v>0</v>
      </c>
    </row>
    <row r="46" spans="1:5" ht="12" customHeight="1">
      <c r="A46" s="207" t="s">
        <v>32</v>
      </c>
      <c r="B46" s="100"/>
      <c r="C46" s="100"/>
      <c r="D46" s="100"/>
      <c r="E46" s="100">
        <f t="shared" si="0"/>
        <v>0</v>
      </c>
    </row>
    <row r="47" spans="1:5" ht="17.25" customHeight="1">
      <c r="A47" s="207" t="s">
        <v>33</v>
      </c>
      <c r="B47" s="100"/>
      <c r="C47" s="100"/>
      <c r="D47" s="100"/>
      <c r="E47" s="100">
        <f t="shared" si="0"/>
        <v>0</v>
      </c>
    </row>
    <row r="48" spans="1:5" ht="19.5" customHeight="1">
      <c r="A48" s="208" t="s">
        <v>153</v>
      </c>
      <c r="B48" s="100"/>
      <c r="C48" s="100"/>
      <c r="D48" s="100"/>
      <c r="E48" s="100">
        <f t="shared" si="0"/>
        <v>0</v>
      </c>
    </row>
    <row r="49" spans="1:5" ht="12.75" customHeight="1">
      <c r="A49" s="209" t="s">
        <v>271</v>
      </c>
      <c r="B49" s="100"/>
      <c r="C49" s="100"/>
      <c r="D49" s="100"/>
      <c r="E49" s="100">
        <f t="shared" si="0"/>
        <v>0</v>
      </c>
    </row>
    <row r="50" spans="1:5" ht="12.75" customHeight="1">
      <c r="A50" s="200" t="s">
        <v>34</v>
      </c>
      <c r="B50" s="100"/>
      <c r="C50" s="100"/>
      <c r="D50" s="100"/>
      <c r="E50" s="100">
        <f t="shared" si="0"/>
        <v>0</v>
      </c>
    </row>
    <row r="51" spans="1:5" ht="12.75" customHeight="1">
      <c r="A51" s="210" t="s">
        <v>272</v>
      </c>
      <c r="B51" s="100"/>
      <c r="C51" s="100"/>
      <c r="D51" s="100"/>
      <c r="E51" s="100"/>
    </row>
    <row r="52" spans="1:5" ht="11.25" customHeight="1">
      <c r="A52" s="202" t="s">
        <v>15</v>
      </c>
      <c r="B52" s="100"/>
      <c r="C52" s="100"/>
      <c r="D52" s="100"/>
      <c r="E52" s="100"/>
    </row>
    <row r="53" spans="1:5" ht="24" customHeight="1">
      <c r="A53" s="203" t="s">
        <v>263</v>
      </c>
      <c r="B53" s="100"/>
      <c r="C53" s="100"/>
      <c r="D53" s="100"/>
      <c r="E53" s="100">
        <f t="shared" si="0"/>
        <v>0</v>
      </c>
    </row>
    <row r="54" spans="1:5" ht="12">
      <c r="A54" s="195" t="s">
        <v>264</v>
      </c>
      <c r="B54" s="100"/>
      <c r="C54" s="100"/>
      <c r="D54" s="100"/>
      <c r="E54" s="100">
        <f t="shared" si="0"/>
        <v>0</v>
      </c>
    </row>
    <row r="55" spans="1:5" ht="12">
      <c r="A55" s="202" t="s">
        <v>265</v>
      </c>
      <c r="B55" s="100"/>
      <c r="C55" s="100"/>
      <c r="D55" s="100"/>
      <c r="E55" s="100">
        <f t="shared" si="0"/>
        <v>0</v>
      </c>
    </row>
    <row r="56" spans="1:5" ht="12">
      <c r="A56" s="195" t="s">
        <v>248</v>
      </c>
      <c r="B56" s="100"/>
      <c r="C56" s="100"/>
      <c r="D56" s="100"/>
      <c r="E56" s="100">
        <f t="shared" si="0"/>
        <v>0</v>
      </c>
    </row>
    <row r="57" spans="1:5" ht="12">
      <c r="A57" s="201" t="s">
        <v>273</v>
      </c>
      <c r="B57" s="100"/>
      <c r="C57" s="100"/>
      <c r="D57" s="100"/>
      <c r="E57" s="100">
        <f t="shared" si="0"/>
        <v>0</v>
      </c>
    </row>
    <row r="58" spans="1:5" ht="12">
      <c r="A58" s="201" t="s">
        <v>274</v>
      </c>
      <c r="B58" s="100"/>
      <c r="C58" s="100"/>
      <c r="D58" s="100"/>
      <c r="E58" s="100">
        <f t="shared" si="0"/>
        <v>0</v>
      </c>
    </row>
    <row r="59" spans="1:5" ht="12">
      <c r="A59" s="201" t="s">
        <v>254</v>
      </c>
      <c r="B59" s="100">
        <v>10340</v>
      </c>
      <c r="C59" s="100"/>
      <c r="D59" s="100"/>
      <c r="E59" s="100">
        <f t="shared" si="0"/>
        <v>10340</v>
      </c>
    </row>
  </sheetData>
  <sheetProtection/>
  <mergeCells count="5">
    <mergeCell ref="E5:E6"/>
    <mergeCell ref="A5:A6"/>
    <mergeCell ref="B5:B6"/>
    <mergeCell ref="C5:C6"/>
    <mergeCell ref="D5:D6"/>
  </mergeCells>
  <printOptions/>
  <pageMargins left="0.25" right="0.24" top="0.65" bottom="0.52" header="0.5" footer="0.2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6.57421875" style="0" customWidth="1"/>
    <col min="2" max="2" width="12.7109375" style="0" customWidth="1"/>
    <col min="3" max="3" width="12.140625" style="0" customWidth="1"/>
    <col min="4" max="4" width="11.8515625" style="0" customWidth="1"/>
    <col min="5" max="5" width="13.57421875" style="0" customWidth="1"/>
    <col min="6" max="6" width="10.140625" style="0" customWidth="1"/>
    <col min="7" max="7" width="9.8515625" style="0" customWidth="1"/>
    <col min="8" max="8" width="11.421875" style="0" customWidth="1"/>
    <col min="9" max="9" width="10.140625" style="0" customWidth="1"/>
    <col min="10" max="11" width="10.00390625" style="0" customWidth="1"/>
    <col min="12" max="12" width="9.421875" style="0" customWidth="1"/>
    <col min="13" max="13" width="10.140625" style="0" customWidth="1"/>
    <col min="14" max="14" width="11.421875" style="0" customWidth="1"/>
    <col min="15" max="15" width="12.7109375" style="0" customWidth="1"/>
  </cols>
  <sheetData>
    <row r="1" spans="1:5" ht="12.75" customHeight="1">
      <c r="A1" s="513" t="s">
        <v>353</v>
      </c>
      <c r="B1" s="513"/>
      <c r="C1" s="513"/>
      <c r="D1" s="513"/>
      <c r="E1" s="513"/>
    </row>
    <row r="2" spans="1:8" ht="18" customHeight="1">
      <c r="A2" s="58" t="s">
        <v>412</v>
      </c>
      <c r="B2" s="58"/>
      <c r="C2" s="58"/>
      <c r="D2" s="58"/>
      <c r="E2" s="58"/>
      <c r="F2" s="58"/>
      <c r="G2" s="58"/>
      <c r="H2" s="58"/>
    </row>
    <row r="3" spans="1:7" ht="15" customHeight="1">
      <c r="A3" s="514" t="s">
        <v>17</v>
      </c>
      <c r="B3" s="514"/>
      <c r="C3" s="514"/>
      <c r="D3" s="514"/>
      <c r="E3" s="514"/>
      <c r="F3" s="38"/>
      <c r="G3" s="40"/>
    </row>
    <row r="4" spans="1:8" ht="15" customHeight="1">
      <c r="A4" s="504" t="s">
        <v>49</v>
      </c>
      <c r="B4" s="504" t="s">
        <v>19</v>
      </c>
      <c r="C4" s="515" t="s">
        <v>403</v>
      </c>
      <c r="D4" s="517"/>
      <c r="E4" s="504" t="s">
        <v>20</v>
      </c>
      <c r="H4" s="102"/>
    </row>
    <row r="5" spans="1:5" ht="22.5" customHeight="1">
      <c r="A5" s="504"/>
      <c r="B5" s="504"/>
      <c r="C5" s="516"/>
      <c r="D5" s="517"/>
      <c r="E5" s="504"/>
    </row>
    <row r="6" spans="1:15" s="216" customFormat="1" ht="13.5" customHeight="1">
      <c r="A6" s="196" t="s">
        <v>4</v>
      </c>
      <c r="B6" s="93">
        <v>28561</v>
      </c>
      <c r="C6" s="293"/>
      <c r="D6" s="293"/>
      <c r="E6" s="98">
        <v>28561</v>
      </c>
      <c r="F6" s="215"/>
      <c r="G6" s="215"/>
      <c r="I6" s="215"/>
      <c r="J6" s="215"/>
      <c r="K6" s="215"/>
      <c r="L6" s="215"/>
      <c r="M6" s="215"/>
      <c r="O6" s="215"/>
    </row>
    <row r="7" spans="1:15" s="216" customFormat="1" ht="27" customHeight="1">
      <c r="A7" s="168" t="s">
        <v>51</v>
      </c>
      <c r="B7" s="93">
        <v>7336</v>
      </c>
      <c r="C7" s="293"/>
      <c r="D7" s="293"/>
      <c r="E7" s="98">
        <v>7336</v>
      </c>
      <c r="F7" s="215"/>
      <c r="G7" s="215"/>
      <c r="H7" s="217"/>
      <c r="I7" s="215"/>
      <c r="J7" s="215"/>
      <c r="K7" s="215"/>
      <c r="L7" s="215"/>
      <c r="M7" s="215"/>
      <c r="O7" s="215"/>
    </row>
    <row r="8" spans="1:15" s="216" customFormat="1" ht="13.5" customHeight="1">
      <c r="A8" s="196" t="s">
        <v>52</v>
      </c>
      <c r="B8" s="93">
        <v>47329</v>
      </c>
      <c r="C8" s="293"/>
      <c r="D8" s="293"/>
      <c r="E8" s="98">
        <v>47329</v>
      </c>
      <c r="F8" s="215"/>
      <c r="G8" s="218"/>
      <c r="I8" s="215"/>
      <c r="J8" s="215"/>
      <c r="K8" s="215"/>
      <c r="L8" s="215"/>
      <c r="M8" s="215"/>
      <c r="O8" s="215"/>
    </row>
    <row r="9" spans="1:15" s="216" customFormat="1" ht="13.5" customHeight="1">
      <c r="A9" s="219" t="s">
        <v>53</v>
      </c>
      <c r="B9" s="93"/>
      <c r="C9" s="293"/>
      <c r="D9" s="293"/>
      <c r="E9" s="98"/>
      <c r="F9" s="215"/>
      <c r="G9" s="215"/>
      <c r="H9" s="217"/>
      <c r="I9" s="215"/>
      <c r="J9" s="215"/>
      <c r="K9" s="215"/>
      <c r="L9" s="215"/>
      <c r="M9" s="215"/>
      <c r="O9" s="215"/>
    </row>
    <row r="10" spans="1:15" s="216" customFormat="1" ht="13.5" customHeight="1">
      <c r="A10" s="196" t="s">
        <v>54</v>
      </c>
      <c r="B10" s="93">
        <v>5458</v>
      </c>
      <c r="C10" s="293"/>
      <c r="D10" s="293"/>
      <c r="E10" s="98">
        <v>5458</v>
      </c>
      <c r="F10" s="215"/>
      <c r="G10" s="215"/>
      <c r="I10" s="215"/>
      <c r="J10" s="215"/>
      <c r="K10" s="215"/>
      <c r="L10" s="215"/>
      <c r="M10" s="215"/>
      <c r="O10" s="215"/>
    </row>
    <row r="11" spans="1:15" ht="13.5" customHeight="1">
      <c r="A11" s="5" t="s">
        <v>285</v>
      </c>
      <c r="B11" s="93"/>
      <c r="C11" s="293"/>
      <c r="D11" s="293"/>
      <c r="E11" s="98"/>
      <c r="F11" s="23"/>
      <c r="G11" s="23"/>
      <c r="I11" s="23"/>
      <c r="J11" s="23"/>
      <c r="K11" s="23"/>
      <c r="L11" s="23"/>
      <c r="M11" s="23"/>
      <c r="O11" s="23"/>
    </row>
    <row r="12" spans="1:15" ht="13.5" customHeight="1">
      <c r="A12" s="197" t="s">
        <v>286</v>
      </c>
      <c r="B12" s="93"/>
      <c r="C12" s="293"/>
      <c r="D12" s="293"/>
      <c r="E12" s="98"/>
      <c r="F12" s="23"/>
      <c r="G12" s="23"/>
      <c r="H12" s="102"/>
      <c r="I12" s="23"/>
      <c r="J12" s="23"/>
      <c r="K12" s="23"/>
      <c r="L12" s="23"/>
      <c r="M12" s="23"/>
      <c r="O12" s="23"/>
    </row>
    <row r="13" spans="1:15" ht="33" customHeight="1">
      <c r="A13" s="214" t="s">
        <v>55</v>
      </c>
      <c r="B13" s="93">
        <v>5660</v>
      </c>
      <c r="C13" s="293"/>
      <c r="D13" s="293"/>
      <c r="E13" s="98">
        <v>5660</v>
      </c>
      <c r="F13" s="23"/>
      <c r="G13" s="23"/>
      <c r="I13" s="23"/>
      <c r="J13" s="23"/>
      <c r="K13" s="23"/>
      <c r="L13" s="23"/>
      <c r="M13" s="23"/>
      <c r="O13" s="23"/>
    </row>
    <row r="14" spans="1:15" ht="13.5" customHeight="1">
      <c r="A14" s="213" t="s">
        <v>56</v>
      </c>
      <c r="B14" s="93"/>
      <c r="C14" s="293"/>
      <c r="D14" s="293"/>
      <c r="E14" s="98"/>
      <c r="F14" s="23"/>
      <c r="G14" s="23"/>
      <c r="I14" s="23"/>
      <c r="J14" s="23"/>
      <c r="K14" s="23"/>
      <c r="L14" s="23"/>
      <c r="M14" s="23"/>
      <c r="O14" s="23"/>
    </row>
    <row r="15" spans="1:15" ht="13.5" customHeight="1">
      <c r="A15" s="213" t="s">
        <v>57</v>
      </c>
      <c r="B15" s="93"/>
      <c r="C15" s="293"/>
      <c r="D15" s="293"/>
      <c r="E15" s="98"/>
      <c r="F15" s="23"/>
      <c r="G15" s="23"/>
      <c r="H15" s="102"/>
      <c r="I15" s="23"/>
      <c r="J15" s="23"/>
      <c r="K15" s="23"/>
      <c r="L15" s="23"/>
      <c r="M15" s="23"/>
      <c r="O15" s="23"/>
    </row>
    <row r="16" spans="1:15" s="216" customFormat="1" ht="13.5" customHeight="1">
      <c r="A16" s="219" t="s">
        <v>288</v>
      </c>
      <c r="B16" s="93">
        <v>1000</v>
      </c>
      <c r="C16" s="293"/>
      <c r="D16" s="293"/>
      <c r="E16" s="98">
        <v>1000</v>
      </c>
      <c r="F16" s="215"/>
      <c r="G16" s="215"/>
      <c r="H16" s="217"/>
      <c r="I16" s="215"/>
      <c r="J16" s="215"/>
      <c r="K16" s="215"/>
      <c r="L16" s="215"/>
      <c r="M16" s="215"/>
      <c r="O16" s="215"/>
    </row>
    <row r="17" spans="1:15" s="216" customFormat="1" ht="13.5" customHeight="1">
      <c r="A17" s="219" t="s">
        <v>289</v>
      </c>
      <c r="B17" s="93">
        <v>1000</v>
      </c>
      <c r="C17" s="293"/>
      <c r="D17" s="293"/>
      <c r="E17" s="98">
        <v>1000</v>
      </c>
      <c r="F17" s="215"/>
      <c r="G17" s="215"/>
      <c r="H17" s="217"/>
      <c r="I17" s="215"/>
      <c r="J17" s="215"/>
      <c r="K17" s="215"/>
      <c r="L17" s="215"/>
      <c r="M17" s="215"/>
      <c r="O17" s="215"/>
    </row>
    <row r="18" spans="1:15" s="198" customFormat="1" ht="13.5" customHeight="1">
      <c r="A18" s="220" t="s">
        <v>50</v>
      </c>
      <c r="B18" s="93">
        <f>SUM(B6:B17)</f>
        <v>96344</v>
      </c>
      <c r="C18" s="293"/>
      <c r="D18" s="293"/>
      <c r="E18" s="98">
        <v>96344</v>
      </c>
      <c r="F18" s="221"/>
      <c r="G18" s="224"/>
      <c r="H18" s="222"/>
      <c r="I18" s="221"/>
      <c r="J18" s="221"/>
      <c r="K18" s="221"/>
      <c r="L18" s="221"/>
      <c r="M18" s="221"/>
      <c r="O18" s="221"/>
    </row>
    <row r="19" spans="1:15" ht="13.5" customHeight="1">
      <c r="A19" s="101" t="s">
        <v>16</v>
      </c>
      <c r="B19" s="93"/>
      <c r="C19" s="293"/>
      <c r="D19" s="293"/>
      <c r="E19" s="98"/>
      <c r="F19" s="23"/>
      <c r="G19" s="23"/>
      <c r="H19" s="102"/>
      <c r="I19" s="23"/>
      <c r="J19" s="23"/>
      <c r="K19" s="23"/>
      <c r="L19" s="23"/>
      <c r="M19" s="23"/>
      <c r="O19" s="23"/>
    </row>
    <row r="20" spans="1:15" ht="13.5" customHeight="1">
      <c r="A20" s="101" t="s">
        <v>232</v>
      </c>
      <c r="B20" s="93"/>
      <c r="C20" s="293"/>
      <c r="D20" s="293"/>
      <c r="E20" s="98"/>
      <c r="F20" s="23"/>
      <c r="G20" s="23"/>
      <c r="H20" s="102"/>
      <c r="I20" s="23"/>
      <c r="J20" s="23"/>
      <c r="K20" s="23"/>
      <c r="L20" s="23"/>
      <c r="M20" s="23"/>
      <c r="O20" s="23"/>
    </row>
    <row r="21" spans="1:15" s="198" customFormat="1" ht="13.5" customHeight="1">
      <c r="A21" s="300" t="s">
        <v>234</v>
      </c>
      <c r="B21" s="93">
        <v>32315</v>
      </c>
      <c r="C21" s="279"/>
      <c r="D21" s="279"/>
      <c r="E21" s="324">
        <v>32315</v>
      </c>
      <c r="F21" s="221"/>
      <c r="G21" s="221"/>
      <c r="H21" s="222"/>
      <c r="I21" s="221"/>
      <c r="J21" s="221"/>
      <c r="K21" s="221"/>
      <c r="L21" s="221"/>
      <c r="M21" s="221"/>
      <c r="O21" s="221"/>
    </row>
    <row r="22" spans="1:15" ht="13.5" customHeight="1">
      <c r="A22" s="101" t="s">
        <v>236</v>
      </c>
      <c r="B22" s="93"/>
      <c r="C22" s="293"/>
      <c r="D22" s="293"/>
      <c r="E22" s="98"/>
      <c r="F22" s="23"/>
      <c r="G22" s="23"/>
      <c r="H22" s="102"/>
      <c r="I22" s="23"/>
      <c r="J22" s="23"/>
      <c r="K22" s="23"/>
      <c r="L22" s="23"/>
      <c r="M22" s="23"/>
      <c r="O22" s="23"/>
    </row>
    <row r="23" spans="1:15" s="198" customFormat="1" ht="13.5" customHeight="1">
      <c r="A23" s="223" t="s">
        <v>239</v>
      </c>
      <c r="B23" s="93"/>
      <c r="C23" s="293"/>
      <c r="D23" s="293"/>
      <c r="E23" s="98"/>
      <c r="F23" s="221"/>
      <c r="G23" s="221"/>
      <c r="H23" s="222"/>
      <c r="I23" s="221"/>
      <c r="J23" s="221"/>
      <c r="K23" s="221"/>
      <c r="L23" s="221"/>
      <c r="M23" s="221"/>
      <c r="O23" s="221"/>
    </row>
    <row r="24" spans="1:15" s="198" customFormat="1" ht="13.5" customHeight="1">
      <c r="A24" s="223" t="s">
        <v>241</v>
      </c>
      <c r="B24" s="93">
        <v>128659</v>
      </c>
      <c r="C24" s="293"/>
      <c r="D24" s="293"/>
      <c r="E24" s="98">
        <v>128659</v>
      </c>
      <c r="F24" s="221"/>
      <c r="G24" s="221"/>
      <c r="H24" s="222"/>
      <c r="I24" s="221"/>
      <c r="J24" s="221"/>
      <c r="K24" s="221"/>
      <c r="L24" s="221"/>
      <c r="M24" s="221"/>
      <c r="O24" s="221"/>
    </row>
    <row r="25" spans="1:15" ht="13.5" customHeight="1">
      <c r="A25" s="196"/>
      <c r="B25" s="93"/>
      <c r="C25" s="293"/>
      <c r="D25" s="293"/>
      <c r="E25" s="98"/>
      <c r="F25" s="23"/>
      <c r="G25" s="23"/>
      <c r="H25" s="102"/>
      <c r="I25" s="23"/>
      <c r="J25" s="23"/>
      <c r="K25" s="23"/>
      <c r="L25" s="23"/>
      <c r="M25" s="23"/>
      <c r="O25" s="23"/>
    </row>
    <row r="26" spans="1:15" s="216" customFormat="1" ht="12.75">
      <c r="A26" s="196" t="s">
        <v>58</v>
      </c>
      <c r="B26" s="93"/>
      <c r="C26" s="293"/>
      <c r="D26" s="293"/>
      <c r="E26" s="98">
        <f aca="true" t="shared" si="0" ref="E26:E45">SUM(B26:D26)</f>
        <v>0</v>
      </c>
      <c r="F26" s="215"/>
      <c r="G26" s="215"/>
      <c r="I26" s="215"/>
      <c r="J26" s="215"/>
      <c r="K26" s="215"/>
      <c r="L26" s="215"/>
      <c r="M26" s="215"/>
      <c r="O26" s="215"/>
    </row>
    <row r="27" spans="1:15" s="216" customFormat="1" ht="13.5" customHeight="1">
      <c r="A27" s="196" t="s">
        <v>59</v>
      </c>
      <c r="B27" s="93">
        <v>78218</v>
      </c>
      <c r="C27" s="293"/>
      <c r="D27" s="293"/>
      <c r="E27" s="98">
        <f t="shared" si="0"/>
        <v>78218</v>
      </c>
      <c r="F27" s="215"/>
      <c r="G27" s="215"/>
      <c r="I27" s="215"/>
      <c r="J27" s="215"/>
      <c r="K27" s="215"/>
      <c r="L27" s="215"/>
      <c r="M27" s="215"/>
      <c r="O27" s="215"/>
    </row>
    <row r="28" spans="1:15" s="216" customFormat="1" ht="13.5" customHeight="1">
      <c r="A28" s="196" t="s">
        <v>60</v>
      </c>
      <c r="B28" s="93"/>
      <c r="C28" s="293"/>
      <c r="D28" s="293"/>
      <c r="E28" s="98">
        <f t="shared" si="0"/>
        <v>0</v>
      </c>
      <c r="F28" s="215"/>
      <c r="G28" s="215"/>
      <c r="I28" s="215"/>
      <c r="J28" s="215"/>
      <c r="K28" s="215"/>
      <c r="L28" s="215"/>
      <c r="M28" s="215"/>
      <c r="O28" s="215"/>
    </row>
    <row r="29" spans="1:15" ht="13.5" customHeight="1">
      <c r="A29" s="5" t="s">
        <v>285</v>
      </c>
      <c r="B29" s="320"/>
      <c r="C29" s="293"/>
      <c r="D29" s="293"/>
      <c r="E29" s="98">
        <f t="shared" si="0"/>
        <v>0</v>
      </c>
      <c r="F29" s="23"/>
      <c r="G29" s="23"/>
      <c r="I29" s="23"/>
      <c r="J29" s="23"/>
      <c r="K29" s="23"/>
      <c r="L29" s="23"/>
      <c r="M29" s="23"/>
      <c r="O29" s="23"/>
    </row>
    <row r="30" spans="1:9" ht="13.5" customHeight="1">
      <c r="A30" s="197" t="s">
        <v>286</v>
      </c>
      <c r="B30" s="320"/>
      <c r="C30" s="293"/>
      <c r="D30" s="293"/>
      <c r="E30" s="98">
        <f t="shared" si="0"/>
        <v>0</v>
      </c>
      <c r="F30" s="23"/>
      <c r="G30" s="23"/>
      <c r="I30" s="23"/>
    </row>
    <row r="31" spans="1:9" ht="13.5" customHeight="1">
      <c r="A31" s="194" t="s">
        <v>61</v>
      </c>
      <c r="B31" s="93"/>
      <c r="C31" s="293"/>
      <c r="D31" s="293"/>
      <c r="E31" s="98">
        <f t="shared" si="0"/>
        <v>0</v>
      </c>
      <c r="F31" s="23"/>
      <c r="G31" s="23"/>
      <c r="I31" s="23"/>
    </row>
    <row r="32" spans="1:9" ht="13.5" customHeight="1">
      <c r="A32" s="197" t="s">
        <v>62</v>
      </c>
      <c r="B32" s="93"/>
      <c r="C32" s="293"/>
      <c r="D32" s="293"/>
      <c r="E32" s="98">
        <f t="shared" si="0"/>
        <v>0</v>
      </c>
      <c r="F32" s="23"/>
      <c r="G32" s="23"/>
      <c r="I32" s="23"/>
    </row>
    <row r="33" spans="1:9" ht="13.5" customHeight="1">
      <c r="A33" s="213" t="s">
        <v>287</v>
      </c>
      <c r="B33" s="93">
        <v>237</v>
      </c>
      <c r="C33" s="293"/>
      <c r="D33" s="293"/>
      <c r="E33" s="98">
        <f t="shared" si="0"/>
        <v>237</v>
      </c>
      <c r="F33" s="23"/>
      <c r="G33" s="23"/>
      <c r="I33" s="23"/>
    </row>
    <row r="34" spans="1:9" ht="13.5" customHeight="1">
      <c r="A34" s="219" t="s">
        <v>288</v>
      </c>
      <c r="B34" s="93"/>
      <c r="C34" s="293"/>
      <c r="D34" s="293"/>
      <c r="E34" s="98">
        <f t="shared" si="0"/>
        <v>0</v>
      </c>
      <c r="F34" s="23"/>
      <c r="G34" s="23"/>
      <c r="I34" s="23"/>
    </row>
    <row r="35" spans="1:9" ht="13.5" customHeight="1">
      <c r="A35" s="219" t="s">
        <v>289</v>
      </c>
      <c r="B35" s="93"/>
      <c r="C35" s="293"/>
      <c r="D35" s="293"/>
      <c r="E35" s="98">
        <f t="shared" si="0"/>
        <v>0</v>
      </c>
      <c r="F35" s="23"/>
      <c r="G35" s="23"/>
      <c r="I35" s="23"/>
    </row>
    <row r="36" spans="1:9" s="198" customFormat="1" ht="13.5" customHeight="1">
      <c r="A36" s="223" t="s">
        <v>245</v>
      </c>
      <c r="B36" s="93">
        <v>78455</v>
      </c>
      <c r="C36" s="293"/>
      <c r="D36" s="293"/>
      <c r="E36" s="98">
        <f t="shared" si="0"/>
        <v>78455</v>
      </c>
      <c r="F36" s="224"/>
      <c r="G36" s="221"/>
      <c r="I36" s="221"/>
    </row>
    <row r="37" spans="1:9" ht="13.5" customHeight="1">
      <c r="A37" s="101" t="s">
        <v>16</v>
      </c>
      <c r="B37" s="93"/>
      <c r="C37" s="293"/>
      <c r="D37" s="293"/>
      <c r="E37" s="98">
        <f t="shared" si="0"/>
        <v>0</v>
      </c>
      <c r="F37" s="23"/>
      <c r="G37" s="23"/>
      <c r="I37" s="23"/>
    </row>
    <row r="38" spans="1:9" ht="13.5" customHeight="1">
      <c r="A38" s="133" t="s">
        <v>246</v>
      </c>
      <c r="B38" s="93">
        <v>568</v>
      </c>
      <c r="C38" s="293"/>
      <c r="D38" s="293"/>
      <c r="E38" s="98">
        <f t="shared" si="0"/>
        <v>568</v>
      </c>
      <c r="F38" s="23"/>
      <c r="G38" s="23"/>
      <c r="I38" s="23"/>
    </row>
    <row r="39" spans="1:9" ht="13.5" customHeight="1">
      <c r="A39" s="212" t="s">
        <v>234</v>
      </c>
      <c r="B39" s="93"/>
      <c r="C39" s="293"/>
      <c r="D39" s="293"/>
      <c r="E39" s="98">
        <f t="shared" si="0"/>
        <v>0</v>
      </c>
      <c r="F39" s="23"/>
      <c r="G39" s="23"/>
      <c r="I39" s="23"/>
    </row>
    <row r="40" spans="1:9" ht="13.5" customHeight="1">
      <c r="A40" s="101" t="s">
        <v>247</v>
      </c>
      <c r="B40" s="93"/>
      <c r="C40" s="293"/>
      <c r="D40" s="293"/>
      <c r="E40" s="98">
        <f t="shared" si="0"/>
        <v>0</v>
      </c>
      <c r="F40" s="23"/>
      <c r="G40" s="23"/>
      <c r="I40" s="23"/>
    </row>
    <row r="41" spans="1:9" ht="13.5" customHeight="1">
      <c r="A41" s="101" t="s">
        <v>249</v>
      </c>
      <c r="B41" s="93"/>
      <c r="C41" s="293"/>
      <c r="D41" s="293"/>
      <c r="E41" s="98">
        <f t="shared" si="0"/>
        <v>0</v>
      </c>
      <c r="F41" s="23"/>
      <c r="G41" s="23"/>
      <c r="I41" s="23"/>
    </row>
    <row r="42" spans="1:5" s="198" customFormat="1" ht="13.5" customHeight="1">
      <c r="A42" s="223" t="s">
        <v>251</v>
      </c>
      <c r="B42" s="93">
        <v>568</v>
      </c>
      <c r="C42" s="293"/>
      <c r="D42" s="293"/>
      <c r="E42" s="98">
        <f t="shared" si="0"/>
        <v>568</v>
      </c>
    </row>
    <row r="43" spans="1:5" s="198" customFormat="1" ht="13.5" customHeight="1">
      <c r="A43" s="223" t="s">
        <v>253</v>
      </c>
      <c r="B43" s="93">
        <v>79023</v>
      </c>
      <c r="C43" s="293"/>
      <c r="D43" s="293"/>
      <c r="E43" s="98">
        <f t="shared" si="0"/>
        <v>79023</v>
      </c>
    </row>
    <row r="44" spans="1:5" ht="13.5" customHeight="1">
      <c r="A44" s="101"/>
      <c r="B44" s="93"/>
      <c r="C44" s="293"/>
      <c r="D44" s="293"/>
      <c r="E44" s="98">
        <f t="shared" si="0"/>
        <v>0</v>
      </c>
    </row>
    <row r="45" spans="1:5" s="198" customFormat="1" ht="13.5" customHeight="1">
      <c r="A45" s="223" t="s">
        <v>255</v>
      </c>
      <c r="B45" s="93">
        <v>207682</v>
      </c>
      <c r="C45" s="293"/>
      <c r="D45" s="293"/>
      <c r="E45" s="98">
        <f t="shared" si="0"/>
        <v>207682</v>
      </c>
    </row>
  </sheetData>
  <sheetProtection/>
  <mergeCells count="7">
    <mergeCell ref="A1:E1"/>
    <mergeCell ref="A3:E3"/>
    <mergeCell ref="A4:A5"/>
    <mergeCell ref="B4:B5"/>
    <mergeCell ref="C4:C5"/>
    <mergeCell ref="D4:D5"/>
    <mergeCell ref="E4:E5"/>
  </mergeCells>
  <printOptions/>
  <pageMargins left="0.26" right="0.29" top="1" bottom="0.18" header="0.5" footer="0.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8">
      <selection activeCell="F7" sqref="F7"/>
    </sheetView>
  </sheetViews>
  <sheetFormatPr defaultColWidth="9.140625" defaultRowHeight="12.75"/>
  <cols>
    <col min="1" max="1" width="40.421875" style="0" customWidth="1"/>
    <col min="2" max="2" width="13.140625" style="0" customWidth="1"/>
    <col min="3" max="3" width="13.57421875" style="0" customWidth="1"/>
    <col min="4" max="4" width="12.00390625" style="0" customWidth="1"/>
    <col min="5" max="5" width="14.00390625" style="0" customWidth="1"/>
    <col min="6" max="6" width="25.00390625" style="0" customWidth="1"/>
    <col min="7" max="7" width="16.28125" style="0" customWidth="1"/>
  </cols>
  <sheetData>
    <row r="1" spans="1:5" ht="15" customHeight="1">
      <c r="A1" s="518" t="s">
        <v>426</v>
      </c>
      <c r="B1" s="518"/>
      <c r="C1" s="518"/>
      <c r="D1" s="518"/>
      <c r="E1" s="518"/>
    </row>
    <row r="2" spans="1:5" ht="12.75">
      <c r="A2" s="225" t="s">
        <v>417</v>
      </c>
      <c r="B2" s="43"/>
      <c r="C2" s="43"/>
      <c r="D2" s="43"/>
      <c r="E2" s="43"/>
    </row>
    <row r="3" spans="1:5" ht="13.5" customHeight="1">
      <c r="A3" s="37"/>
      <c r="B3" s="37"/>
      <c r="C3" s="25"/>
      <c r="D3" s="25"/>
      <c r="E3" s="25" t="s">
        <v>17</v>
      </c>
    </row>
    <row r="4" spans="1:5" ht="31.5" customHeight="1">
      <c r="A4" s="11" t="s">
        <v>64</v>
      </c>
      <c r="B4" s="11" t="s">
        <v>19</v>
      </c>
      <c r="C4" s="12"/>
      <c r="D4" s="12"/>
      <c r="E4" s="11" t="s">
        <v>20</v>
      </c>
    </row>
    <row r="5" spans="1:5" ht="12.75">
      <c r="A5" s="148" t="s">
        <v>383</v>
      </c>
      <c r="B5" s="152">
        <v>300</v>
      </c>
      <c r="C5" s="89"/>
      <c r="D5" s="152"/>
      <c r="E5" s="89">
        <f aca="true" t="shared" si="0" ref="E5:E11">SUM(B5:D5)</f>
        <v>300</v>
      </c>
    </row>
    <row r="6" spans="1:5" ht="12.75">
      <c r="A6" s="4" t="s">
        <v>384</v>
      </c>
      <c r="B6" s="89">
        <v>200</v>
      </c>
      <c r="C6" s="89"/>
      <c r="D6" s="89"/>
      <c r="E6" s="89">
        <f t="shared" si="0"/>
        <v>200</v>
      </c>
    </row>
    <row r="7" spans="1:5" ht="12.75">
      <c r="A7" s="4" t="s">
        <v>385</v>
      </c>
      <c r="B7" s="89">
        <v>300</v>
      </c>
      <c r="C7" s="89"/>
      <c r="D7" s="89"/>
      <c r="E7" s="89">
        <f t="shared" si="0"/>
        <v>300</v>
      </c>
    </row>
    <row r="8" spans="1:5" ht="12.75">
      <c r="A8" s="4" t="s">
        <v>386</v>
      </c>
      <c r="B8" s="89">
        <v>50</v>
      </c>
      <c r="C8" s="89"/>
      <c r="D8" s="89"/>
      <c r="E8" s="89">
        <f t="shared" si="0"/>
        <v>50</v>
      </c>
    </row>
    <row r="9" spans="1:5" ht="12.75">
      <c r="A9" s="4" t="s">
        <v>388</v>
      </c>
      <c r="B9" s="89">
        <v>1000</v>
      </c>
      <c r="C9" s="89"/>
      <c r="D9" s="89"/>
      <c r="E9" s="89">
        <f t="shared" si="0"/>
        <v>1000</v>
      </c>
    </row>
    <row r="10" spans="1:5" ht="12.75">
      <c r="A10" s="4" t="s">
        <v>387</v>
      </c>
      <c r="B10" s="89">
        <v>300</v>
      </c>
      <c r="C10" s="89"/>
      <c r="D10" s="89"/>
      <c r="E10" s="89">
        <f t="shared" si="0"/>
        <v>300</v>
      </c>
    </row>
    <row r="11" spans="1:5" ht="12.75">
      <c r="A11" s="15" t="s">
        <v>63</v>
      </c>
      <c r="B11" s="99">
        <f>SUM(B5:B10)</f>
        <v>2150</v>
      </c>
      <c r="C11" s="99">
        <f>SUM(C5:C10)</f>
        <v>0</v>
      </c>
      <c r="D11" s="99">
        <f>SUM(D5:D10)</f>
        <v>0</v>
      </c>
      <c r="E11" s="99">
        <f t="shared" si="0"/>
        <v>2150</v>
      </c>
    </row>
    <row r="12" spans="1:5" ht="12.75">
      <c r="A12" s="37"/>
      <c r="B12" s="37"/>
      <c r="C12" s="37"/>
      <c r="D12" s="37"/>
      <c r="E12" s="37"/>
    </row>
    <row r="13" spans="1:5" ht="12.75">
      <c r="A13" s="518" t="s">
        <v>354</v>
      </c>
      <c r="B13" s="518"/>
      <c r="C13" s="518"/>
      <c r="D13" s="518"/>
      <c r="E13" s="518"/>
    </row>
    <row r="14" spans="1:5" ht="15.75" customHeight="1">
      <c r="A14" s="519" t="s">
        <v>418</v>
      </c>
      <c r="B14" s="519"/>
      <c r="C14" s="519"/>
      <c r="D14" s="519"/>
      <c r="E14" s="519"/>
    </row>
    <row r="15" spans="1:5" ht="12.75">
      <c r="A15" s="498" t="s">
        <v>17</v>
      </c>
      <c r="B15" s="498"/>
      <c r="C15" s="498"/>
      <c r="D15" s="498"/>
      <c r="E15" s="498"/>
    </row>
    <row r="16" spans="1:5" ht="33.75">
      <c r="A16" s="11" t="s">
        <v>64</v>
      </c>
      <c r="B16" s="11" t="s">
        <v>19</v>
      </c>
      <c r="C16" s="12" t="s">
        <v>403</v>
      </c>
      <c r="D16" s="12"/>
      <c r="E16" s="11" t="s">
        <v>20</v>
      </c>
    </row>
    <row r="17" spans="1:5" ht="12.75">
      <c r="A17" s="148" t="s">
        <v>420</v>
      </c>
      <c r="B17" s="89">
        <v>4781</v>
      </c>
      <c r="C17" s="89"/>
      <c r="D17" s="152"/>
      <c r="E17" s="89">
        <f aca="true" t="shared" si="1" ref="E17:E23">SUM(B17:D17)</f>
        <v>4781</v>
      </c>
    </row>
    <row r="18" spans="1:5" ht="12.75">
      <c r="A18" s="148" t="s">
        <v>421</v>
      </c>
      <c r="B18" s="89">
        <v>677</v>
      </c>
      <c r="C18" s="89"/>
      <c r="D18" s="152"/>
      <c r="E18" s="89">
        <f t="shared" si="1"/>
        <v>677</v>
      </c>
    </row>
    <row r="19" spans="1:5" ht="12.75">
      <c r="A19" s="148"/>
      <c r="B19" s="89"/>
      <c r="C19" s="89"/>
      <c r="D19" s="152"/>
      <c r="E19" s="89">
        <f t="shared" si="1"/>
        <v>0</v>
      </c>
    </row>
    <row r="20" spans="1:5" ht="12.75">
      <c r="A20" s="148"/>
      <c r="B20" s="89"/>
      <c r="C20" s="89"/>
      <c r="D20" s="152"/>
      <c r="E20" s="89">
        <f t="shared" si="1"/>
        <v>0</v>
      </c>
    </row>
    <row r="21" spans="1:5" ht="12.75">
      <c r="A21" s="148"/>
      <c r="B21" s="89"/>
      <c r="C21" s="89"/>
      <c r="D21" s="152"/>
      <c r="E21" s="89">
        <f t="shared" si="1"/>
        <v>0</v>
      </c>
    </row>
    <row r="22" spans="1:5" ht="12.75">
      <c r="A22" s="148"/>
      <c r="B22" s="89"/>
      <c r="C22" s="89"/>
      <c r="D22" s="153"/>
      <c r="E22" s="89">
        <f t="shared" si="1"/>
        <v>0</v>
      </c>
    </row>
    <row r="23" spans="1:5" ht="12.75">
      <c r="A23" s="15" t="s">
        <v>63</v>
      </c>
      <c r="B23" s="87">
        <f>SUM(B17:B22)</f>
        <v>5458</v>
      </c>
      <c r="C23" s="87">
        <f>SUM(C17:C22)</f>
        <v>0</v>
      </c>
      <c r="D23" s="87">
        <f>SUM(D17:D22)</f>
        <v>0</v>
      </c>
      <c r="E23" s="87">
        <f t="shared" si="1"/>
        <v>5458</v>
      </c>
    </row>
    <row r="24" spans="1:5" ht="12.75">
      <c r="A24" s="45"/>
      <c r="B24" s="45"/>
      <c r="C24" s="46"/>
      <c r="D24" s="46"/>
      <c r="E24" s="46"/>
    </row>
    <row r="25" spans="1:5" ht="12.75">
      <c r="A25" s="518" t="s">
        <v>355</v>
      </c>
      <c r="B25" s="518"/>
      <c r="C25" s="518"/>
      <c r="D25" s="518"/>
      <c r="E25" s="518"/>
    </row>
    <row r="26" spans="1:5" ht="13.5" customHeight="1">
      <c r="A26" s="519" t="s">
        <v>290</v>
      </c>
      <c r="B26" s="519"/>
      <c r="C26" s="519"/>
      <c r="D26" s="519"/>
      <c r="E26" s="519"/>
    </row>
    <row r="27" spans="1:5" ht="12.75">
      <c r="A27" s="498" t="s">
        <v>17</v>
      </c>
      <c r="B27" s="498"/>
      <c r="C27" s="498"/>
      <c r="D27" s="498"/>
      <c r="E27" s="498"/>
    </row>
    <row r="28" spans="1:5" ht="31.5" customHeight="1">
      <c r="A28" s="11" t="s">
        <v>64</v>
      </c>
      <c r="B28" s="11" t="s">
        <v>19</v>
      </c>
      <c r="C28" s="12" t="s">
        <v>403</v>
      </c>
      <c r="D28" s="12"/>
      <c r="E28" s="11" t="s">
        <v>20</v>
      </c>
    </row>
    <row r="29" spans="1:5" ht="12.75">
      <c r="A29" s="356" t="s">
        <v>357</v>
      </c>
      <c r="B29" s="284"/>
      <c r="C29" s="14"/>
      <c r="D29" s="14"/>
      <c r="E29" s="89">
        <f>SUM(B29:D29)</f>
        <v>0</v>
      </c>
    </row>
    <row r="30" spans="1:5" ht="12.75">
      <c r="A30" s="14"/>
      <c r="B30" s="14"/>
      <c r="C30" s="14"/>
      <c r="D30" s="14"/>
      <c r="E30" s="89">
        <f>SUM(B30:D30)</f>
        <v>0</v>
      </c>
    </row>
    <row r="31" spans="1:5" ht="12.75">
      <c r="A31" s="14"/>
      <c r="B31" s="14"/>
      <c r="C31" s="14"/>
      <c r="D31" s="14"/>
      <c r="E31" s="89">
        <f>SUM(B31:D31)</f>
        <v>0</v>
      </c>
    </row>
    <row r="32" spans="1:5" ht="12.75">
      <c r="A32" s="15" t="s">
        <v>63</v>
      </c>
      <c r="B32" s="15">
        <f>SUM(B29:B31)</f>
        <v>0</v>
      </c>
      <c r="C32" s="15">
        <f>SUM(C29:C31)</f>
        <v>0</v>
      </c>
      <c r="D32" s="15">
        <f>SUM(D29:D31)</f>
        <v>0</v>
      </c>
      <c r="E32" s="89">
        <f>SUM(B32:D32)</f>
        <v>0</v>
      </c>
    </row>
    <row r="33" spans="1:5" ht="12.75">
      <c r="A33" s="37"/>
      <c r="B33" s="37"/>
      <c r="C33" s="37"/>
      <c r="D33" s="37"/>
      <c r="E33" s="37"/>
    </row>
    <row r="34" spans="1:5" ht="12.75">
      <c r="A34" s="37"/>
      <c r="B34" s="37"/>
      <c r="C34" s="37"/>
      <c r="D34" s="37"/>
      <c r="E34" s="37"/>
    </row>
    <row r="35" spans="1:5" ht="12.75">
      <c r="A35" s="518" t="s">
        <v>356</v>
      </c>
      <c r="B35" s="518"/>
      <c r="C35" s="518"/>
      <c r="D35" s="518"/>
      <c r="E35" s="518"/>
    </row>
    <row r="36" spans="1:5" ht="12.75">
      <c r="A36" s="519" t="s">
        <v>291</v>
      </c>
      <c r="B36" s="519"/>
      <c r="C36" s="519"/>
      <c r="D36" s="519"/>
      <c r="E36" s="519"/>
    </row>
    <row r="37" spans="1:5" ht="12.75">
      <c r="A37" s="498" t="s">
        <v>17</v>
      </c>
      <c r="B37" s="498"/>
      <c r="C37" s="498"/>
      <c r="D37" s="498"/>
      <c r="E37" s="498"/>
    </row>
    <row r="38" spans="1:5" ht="33.75">
      <c r="A38" s="42" t="s">
        <v>64</v>
      </c>
      <c r="B38" s="11" t="s">
        <v>19</v>
      </c>
      <c r="C38" s="12" t="s">
        <v>403</v>
      </c>
      <c r="D38" s="12"/>
      <c r="E38" s="11" t="s">
        <v>20</v>
      </c>
    </row>
    <row r="39" spans="1:5" ht="12.75">
      <c r="A39" s="14"/>
      <c r="B39" s="14"/>
      <c r="C39" s="14"/>
      <c r="D39" s="14"/>
      <c r="E39" s="14">
        <f>SUM(B39:D39)</f>
        <v>0</v>
      </c>
    </row>
    <row r="40" spans="1:5" ht="12.75">
      <c r="A40" s="14"/>
      <c r="B40" s="14"/>
      <c r="C40" s="14"/>
      <c r="D40" s="14"/>
      <c r="E40" s="14">
        <f>SUM(B40:D40)</f>
        <v>0</v>
      </c>
    </row>
    <row r="41" spans="1:5" ht="12.75">
      <c r="A41" s="14"/>
      <c r="B41" s="14"/>
      <c r="C41" s="14"/>
      <c r="D41" s="14"/>
      <c r="E41" s="14">
        <f>SUM(B41:D41)</f>
        <v>0</v>
      </c>
    </row>
    <row r="42" spans="1:5" ht="12.75">
      <c r="A42" s="15" t="s">
        <v>63</v>
      </c>
      <c r="B42" s="15">
        <f>SUM(B39:B41)</f>
        <v>0</v>
      </c>
      <c r="C42" s="15">
        <f>SUM(C39:C41)</f>
        <v>0</v>
      </c>
      <c r="D42" s="15">
        <f>SUM(D39:D41)</f>
        <v>0</v>
      </c>
      <c r="E42" s="14">
        <f>SUM(B42:D42)</f>
        <v>0</v>
      </c>
    </row>
  </sheetData>
  <sheetProtection/>
  <mergeCells count="10">
    <mergeCell ref="A36:E36"/>
    <mergeCell ref="A37:E37"/>
    <mergeCell ref="A13:E13"/>
    <mergeCell ref="A14:E14"/>
    <mergeCell ref="A15:E15"/>
    <mergeCell ref="A35:E35"/>
    <mergeCell ref="A1:E1"/>
    <mergeCell ref="A25:E25"/>
    <mergeCell ref="A26:E26"/>
    <mergeCell ref="A27:E27"/>
  </mergeCells>
  <printOptions/>
  <pageMargins left="0.22" right="0.18" top="1" bottom="1" header="0.5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2014-03-17T12:32:47Z</cp:lastPrinted>
  <dcterms:created xsi:type="dcterms:W3CDTF">2012-01-09T10:15:23Z</dcterms:created>
  <dcterms:modified xsi:type="dcterms:W3CDTF">2014-03-21T09:21:07Z</dcterms:modified>
  <cp:category/>
  <cp:version/>
  <cp:contentType/>
  <cp:contentStatus/>
</cp:coreProperties>
</file>