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.2. melléklet 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'1.2. melléklet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H92" i="1"/>
  <c r="G92" i="1"/>
  <c r="F92" i="1"/>
  <c r="H84" i="1"/>
  <c r="G84" i="1"/>
  <c r="H73" i="1"/>
  <c r="I73" i="1" s="1"/>
  <c r="G73" i="1"/>
  <c r="F73" i="1"/>
  <c r="H70" i="1"/>
  <c r="I70" i="1" s="1"/>
  <c r="G70" i="1"/>
  <c r="F70" i="1"/>
  <c r="H68" i="1"/>
  <c r="I68" i="1" s="1"/>
  <c r="G68" i="1"/>
  <c r="F68" i="1"/>
  <c r="H67" i="1"/>
  <c r="I67" i="1" s="1"/>
  <c r="G67" i="1"/>
  <c r="F67" i="1"/>
  <c r="H66" i="1"/>
  <c r="I66" i="1" s="1"/>
  <c r="G66" i="1"/>
  <c r="G77" i="1" s="1"/>
  <c r="F66" i="1"/>
  <c r="F77" i="1" s="1"/>
  <c r="F85" i="1" s="1"/>
  <c r="I57" i="1"/>
  <c r="H54" i="1"/>
  <c r="I54" i="1" s="1"/>
  <c r="H53" i="1"/>
  <c r="G53" i="1"/>
  <c r="F53" i="1"/>
  <c r="F59" i="1" s="1"/>
  <c r="I44" i="1"/>
  <c r="H44" i="1"/>
  <c r="G44" i="1"/>
  <c r="F44" i="1"/>
  <c r="I41" i="1"/>
  <c r="I50" i="1" s="1"/>
  <c r="H41" i="1"/>
  <c r="H50" i="1" s="1"/>
  <c r="G41" i="1"/>
  <c r="G50" i="1" s="1"/>
  <c r="F41" i="1"/>
  <c r="F50" i="1" s="1"/>
  <c r="H33" i="1"/>
  <c r="I33" i="1" s="1"/>
  <c r="G33" i="1"/>
  <c r="F33" i="1"/>
  <c r="H29" i="1"/>
  <c r="I29" i="1" s="1"/>
  <c r="G29" i="1"/>
  <c r="F29" i="1"/>
  <c r="H28" i="1"/>
  <c r="I28" i="1" s="1"/>
  <c r="G28" i="1"/>
  <c r="F28" i="1"/>
  <c r="H27" i="1"/>
  <c r="I27" i="1" s="1"/>
  <c r="G27" i="1"/>
  <c r="F27" i="1"/>
  <c r="I19" i="1"/>
  <c r="H19" i="1"/>
  <c r="G19" i="1"/>
  <c r="F19" i="1"/>
  <c r="H18" i="1"/>
  <c r="I18" i="1" s="1"/>
  <c r="G18" i="1"/>
  <c r="F18" i="1"/>
  <c r="H8" i="1"/>
  <c r="H51" i="1" s="1"/>
  <c r="G8" i="1"/>
  <c r="G51" i="1" s="1"/>
  <c r="F8" i="1"/>
  <c r="F51" i="1" s="1"/>
  <c r="H60" i="1" l="1"/>
  <c r="G85" i="1"/>
  <c r="G93" i="1" s="1"/>
  <c r="F93" i="1"/>
  <c r="G60" i="1"/>
  <c r="H85" i="1"/>
  <c r="H93" i="1" s="1"/>
  <c r="I8" i="1"/>
  <c r="I51" i="1" s="1"/>
  <c r="G39" i="1"/>
  <c r="I53" i="1"/>
  <c r="H59" i="1"/>
  <c r="H77" i="1"/>
  <c r="I77" i="1" s="1"/>
  <c r="I85" i="1" s="1"/>
  <c r="I93" i="1" s="1"/>
  <c r="F39" i="1"/>
  <c r="F60" i="1" s="1"/>
  <c r="H39" i="1"/>
  <c r="I39" i="1" s="1"/>
  <c r="G59" i="1"/>
  <c r="I60" i="1" l="1"/>
  <c r="I59" i="1"/>
</calcChain>
</file>

<file path=xl/sharedStrings.xml><?xml version="1.0" encoding="utf-8"?>
<sst xmlns="http://schemas.openxmlformats.org/spreadsheetml/2006/main" count="276" uniqueCount="220">
  <si>
    <t>Forintban</t>
  </si>
  <si>
    <t>Költségvetési szerv megnevezése</t>
  </si>
  <si>
    <t>TÉGLÁS VÁROS ÖNKORMÁNYZATA                                                                 Önkéntvállalt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</si>
  <si>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</si>
  <si>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</si>
  <si>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</si>
  <si>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</si>
  <si>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</si>
  <si>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</si>
  <si>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</si>
  <si>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</si>
  <si>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</si>
  <si>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</si>
  <si>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</si>
  <si>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</si>
  <si>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</si>
  <si>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</si>
  <si>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</si>
  <si>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</si>
  <si>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</si>
  <si>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</si>
  <si>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</si>
  <si>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</si>
  <si>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</si>
  <si>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</si>
  <si>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</si>
  <si>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</si>
  <si>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</si>
  <si>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</si>
  <si>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</si>
  <si>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</si>
  <si>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</si>
  <si>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</si>
  <si>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</si>
  <si>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</si>
  <si>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</si>
  <si>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</si>
  <si>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</si>
  <si>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</si>
  <si>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</si>
  <si>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</si>
  <si>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</si>
  <si>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</si>
  <si>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</si>
  <si>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</si>
  <si>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</si>
  <si>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</si>
  <si>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</si>
  <si>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</si>
  <si>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</si>
  <si>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</si>
  <si>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</si>
  <si>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</si>
  <si>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</si>
  <si>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</si>
  <si>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</si>
  <si>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</si>
  <si>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</si>
  <si>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</si>
  <si>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</si>
  <si>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</si>
  <si>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</si>
  <si>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</si>
  <si>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</si>
  <si>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</si>
  <si>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</si>
  <si>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</si>
  <si>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</si>
  <si>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</si>
  <si>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</si>
  <si>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</si>
  <si>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</si>
  <si>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</si>
  <si>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</si>
  <si>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</si>
  <si>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</si>
  <si>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</si>
  <si>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</si>
  <si>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</si>
  <si>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</si>
  <si>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</si>
  <si>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</si>
  <si>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</si>
  <si>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</si>
  <si>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</si>
  <si>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</si>
  <si>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</si>
  <si>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</si>
  <si>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</si>
  <si>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</si>
  <si>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</si>
  <si>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</si>
  <si>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</si>
  <si>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</si>
  <si>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</si>
  <si>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</si>
  <si>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</si>
  <si>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</si>
  <si>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</si>
  <si>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</si>
  <si>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</si>
  <si>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</si>
  <si>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</si>
  <si>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</si>
  <si>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</si>
  <si>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</si>
  <si>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</si>
  <si>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</si>
  <si>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</si>
  <si>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</si>
  <si>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</si>
  <si>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</si>
  <si>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</si>
  <si>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</si>
  <si>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</si>
  <si>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</si>
  <si>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</si>
  <si>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</si>
  <si>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</si>
  <si>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</si>
  <si>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</si>
  <si>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</si>
  <si>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</si>
  <si>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</si>
  <si>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</si>
  <si>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</si>
  <si>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</si>
  <si>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</si>
  <si>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</si>
  <si>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</si>
  <si>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</si>
  <si>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</si>
  <si>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</si>
  <si>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</si>
  <si>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</si>
  <si>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</si>
  <si>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</si>
  <si>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</si>
  <si>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</si>
  <si>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</si>
  <si>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</si>
  <si>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</si>
  <si>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</si>
  <si>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</si>
  <si>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</si>
  <si>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</si>
  <si>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</si>
  <si>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</si>
  <si>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</si>
  <si>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</si>
  <si>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</si>
  <si>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</si>
  <si>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</si>
  <si>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</si>
  <si>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</si>
  <si>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</si>
  <si>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</si>
  <si>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</si>
  <si>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</si>
  <si>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</si>
  <si>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</si>
  <si>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</si>
  <si>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</si>
  <si>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</si>
  <si>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</si>
  <si>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</si>
  <si>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</si>
  <si>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</si>
  <si>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</si>
  <si>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</si>
  <si>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</si>
  <si>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</si>
  <si>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</si>
  <si>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</si>
  <si>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</si>
  <si>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</si>
  <si>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</si>
  <si>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</si>
  <si>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</si>
  <si>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</si>
  <si>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</si>
  <si>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</si>
  <si>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</si>
  <si>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</si>
  <si>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</si>
  <si>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</si>
  <si>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</si>
  <si>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</si>
  <si>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</si>
  <si>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</si>
  <si>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</si>
  <si>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</si>
  <si>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</si>
  <si>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</si>
  <si>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</si>
  <si>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</si>
  <si>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</si>
  <si>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</si>
  <si>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</si>
  <si>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</si>
  <si>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</si>
  <si>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</si>
  <si>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</si>
  <si>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</si>
  <si>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</si>
  <si>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</si>
  <si>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</si>
  <si>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</si>
  <si>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</si>
  <si>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</si>
  <si>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</si>
  <si>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</si>
  <si>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</si>
  <si>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</si>
  <si>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</si>
  <si>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</si>
  <si>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</si>
  <si>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</si>
  <si>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</si>
  <si>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1.2.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</si>
</sst>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 tint="4.9989318521683403E-2"/>
      <name val="Times New Roman CE"/>
      <charset val="238"/>
    </font>
    <font>
      <b/>
      <i/>
      <sz val="10"/>
      <color theme="1" tint="4.9989318521683403E-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9"/>
      <color theme="1" tint="4.9989318521683403E-2"/>
      <name val="Times New Roman CE"/>
      <charset val="238"/>
    </font>
    <font>
      <sz val="10"/>
      <color rgb="FFFF0000"/>
      <name val="Times New Roman CE"/>
      <charset val="238"/>
    </font>
    <font>
      <b/>
      <sz val="10"/>
      <color theme="1" tint="4.9989318521683403E-2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  <font>
      <sz val="9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12" fillId="2" borderId="6" xfId="0" applyFont="1" applyFill="1" applyBorder="1"/>
    <xf numFmtId="0" fontId="2" fillId="0" borderId="6" xfId="0" applyFont="1" applyBorder="1"/>
    <xf numFmtId="0" fontId="5" fillId="0" borderId="6" xfId="0" applyFont="1" applyBorder="1"/>
    <xf numFmtId="3" fontId="5" fillId="0" borderId="6" xfId="0" applyNumberFormat="1" applyFont="1" applyBorder="1"/>
    <xf numFmtId="3" fontId="13" fillId="0" borderId="6" xfId="0" applyNumberFormat="1" applyFont="1" applyBorder="1"/>
    <xf numFmtId="10" fontId="1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3" fontId="3" fillId="0" borderId="4" xfId="0" applyNumberFormat="1" applyFont="1" applyBorder="1"/>
    <xf numFmtId="3" fontId="12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10" fontId="14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3" fontId="13" fillId="0" borderId="4" xfId="0" applyNumberFormat="1" applyFont="1" applyBorder="1"/>
    <xf numFmtId="10" fontId="3" fillId="0" borderId="6" xfId="0" applyNumberFormat="1" applyFont="1" applyBorder="1"/>
    <xf numFmtId="3" fontId="14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12" fillId="2" borderId="4" xfId="0" applyFont="1" applyFill="1" applyBorder="1"/>
    <xf numFmtId="3" fontId="0" fillId="0" borderId="6" xfId="0" applyNumberFormat="1" applyFont="1" applyBorder="1"/>
    <xf numFmtId="3" fontId="3" fillId="0" borderId="6" xfId="0" applyNumberFormat="1" applyFont="1" applyBorder="1"/>
    <xf numFmtId="0" fontId="15" fillId="0" borderId="4" xfId="0" applyFont="1" applyFill="1" applyBorder="1"/>
    <xf numFmtId="0" fontId="5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8" fillId="0" borderId="6" xfId="0" applyNumberFormat="1" applyFont="1" applyBorder="1"/>
    <xf numFmtId="10" fontId="8" fillId="0" borderId="6" xfId="0" applyNumberFormat="1" applyFont="1" applyBorder="1"/>
    <xf numFmtId="3" fontId="14" fillId="0" borderId="6" xfId="0" applyNumberFormat="1" applyFont="1" applyBorder="1"/>
    <xf numFmtId="10" fontId="14" fillId="0" borderId="6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3" fontId="17" fillId="0" borderId="6" xfId="0" applyNumberFormat="1" applyFont="1" applyBorder="1"/>
    <xf numFmtId="3" fontId="16" fillId="0" borderId="6" xfId="0" applyNumberFormat="1" applyFont="1" applyBorder="1"/>
    <xf numFmtId="10" fontId="16" fillId="0" borderId="6" xfId="0" applyNumberFormat="1" applyFont="1" applyBorder="1"/>
    <xf numFmtId="0" fontId="18" fillId="0" borderId="0" xfId="0" applyFont="1"/>
    <xf numFmtId="3" fontId="18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/>
    <xf numFmtId="0" fontId="14" fillId="2" borderId="4" xfId="0" applyFont="1" applyFill="1" applyBorder="1"/>
    <xf numFmtId="0" fontId="9" fillId="0" borderId="4" xfId="0" applyFont="1" applyBorder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8" fillId="0" borderId="4" xfId="0" applyNumberFormat="1" applyFont="1" applyBorder="1"/>
    <xf numFmtId="10" fontId="8" fillId="0" borderId="4" xfId="0" applyNumberFormat="1" applyFont="1" applyBorder="1"/>
    <xf numFmtId="0" fontId="0" fillId="0" borderId="4" xfId="0" applyFont="1" applyBorder="1" applyAlignment="1">
      <alignment horizontal="left" wrapText="1" indent="2"/>
    </xf>
    <xf numFmtId="0" fontId="1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F18">
            <v>400000</v>
          </cell>
          <cell r="G18">
            <v>400000</v>
          </cell>
          <cell r="H18">
            <v>837631</v>
          </cell>
        </row>
        <row r="28">
          <cell r="F28">
            <v>300000</v>
          </cell>
          <cell r="G28">
            <v>300000</v>
          </cell>
          <cell r="H28">
            <v>1394334</v>
          </cell>
        </row>
        <row r="66">
          <cell r="F66">
            <v>1828000</v>
          </cell>
          <cell r="G66">
            <v>1828000</v>
          </cell>
          <cell r="H66">
            <v>1134125</v>
          </cell>
        </row>
        <row r="67">
          <cell r="F67">
            <v>1610000</v>
          </cell>
          <cell r="G67">
            <v>1610000</v>
          </cell>
          <cell r="H67">
            <v>197852</v>
          </cell>
        </row>
        <row r="68">
          <cell r="F68">
            <v>4129000</v>
          </cell>
          <cell r="G68">
            <v>4129000</v>
          </cell>
          <cell r="H68">
            <v>2356677</v>
          </cell>
        </row>
        <row r="70">
          <cell r="F70">
            <v>10000000</v>
          </cell>
          <cell r="G70">
            <v>10000000</v>
          </cell>
          <cell r="H70">
            <v>8815000</v>
          </cell>
        </row>
        <row r="73">
          <cell r="F73">
            <v>10000000</v>
          </cell>
          <cell r="G73">
            <v>10000000</v>
          </cell>
          <cell r="H73">
            <v>8815000</v>
          </cell>
        </row>
      </sheetData>
      <sheetData sheetId="9"/>
      <sheetData sheetId="10"/>
      <sheetData sheetId="11"/>
      <sheetData sheetId="12">
        <row r="13">
          <cell r="F13">
            <v>9151000</v>
          </cell>
          <cell r="G13">
            <v>9151000</v>
          </cell>
          <cell r="H13">
            <v>11232627</v>
          </cell>
        </row>
        <row r="17">
          <cell r="F17">
            <v>2471000</v>
          </cell>
          <cell r="G17">
            <v>2471000</v>
          </cell>
          <cell r="H17">
            <v>3032810</v>
          </cell>
        </row>
        <row r="43">
          <cell r="F43">
            <v>5520000</v>
          </cell>
          <cell r="G43">
            <v>5520000</v>
          </cell>
          <cell r="H43">
            <v>4052250</v>
          </cell>
        </row>
        <row r="44">
          <cell r="F44">
            <v>1076000</v>
          </cell>
          <cell r="G44">
            <v>1076000</v>
          </cell>
          <cell r="H44">
            <v>749144</v>
          </cell>
        </row>
        <row r="45">
          <cell r="F45">
            <v>6483000</v>
          </cell>
          <cell r="G45">
            <v>6483000</v>
          </cell>
          <cell r="H45">
            <v>6112525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6"/>
  <sheetViews>
    <sheetView tabSelected="1" view="pageBreakPreview" zoomScaleNormal="120" zoomScaleSheetLayoutView="100" workbookViewId="0">
      <selection activeCell="L7" sqref="L7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7" width="19.6640625" style="3" customWidth="1"/>
    <col min="8" max="9" width="19.6640625" style="94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5"/>
      <c r="H1" s="5"/>
      <c r="I1" s="5" t="s">
        <v>219</v>
      </c>
    </row>
    <row r="2" spans="1:9" x14ac:dyDescent="0.2">
      <c r="F2" s="4"/>
      <c r="G2" s="5"/>
      <c r="H2" s="5"/>
      <c r="I2" s="5"/>
    </row>
    <row r="3" spans="1:9" x14ac:dyDescent="0.2">
      <c r="F3" s="4"/>
      <c r="G3" s="5"/>
      <c r="H3" s="5"/>
      <c r="I3" s="6" t="s">
        <v>0</v>
      </c>
    </row>
    <row r="4" spans="1:9" ht="34.5" customHeight="1" x14ac:dyDescent="0.2">
      <c r="A4" s="7" t="s">
        <v>1</v>
      </c>
      <c r="B4" s="8"/>
      <c r="C4" s="8"/>
      <c r="D4" s="9"/>
      <c r="E4" s="10" t="s">
        <v>2</v>
      </c>
      <c r="F4" s="11"/>
      <c r="G4" s="12"/>
      <c r="H4" s="12"/>
      <c r="I4" s="12"/>
    </row>
    <row r="5" spans="1:9" s="17" customFormat="1" ht="34.5" customHeight="1" x14ac:dyDescent="0.2">
      <c r="A5" s="13"/>
      <c r="B5" s="14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6" t="s">
        <v>8</v>
      </c>
      <c r="H5" s="16" t="s">
        <v>9</v>
      </c>
      <c r="I5" s="16" t="s">
        <v>10</v>
      </c>
    </row>
    <row r="6" spans="1:9" s="23" customFormat="1" ht="13.5" customHeight="1" x14ac:dyDescent="0.25">
      <c r="A6" s="18" t="s">
        <v>11</v>
      </c>
      <c r="B6" s="19" t="s">
        <v>12</v>
      </c>
      <c r="C6" s="19" t="s">
        <v>13</v>
      </c>
      <c r="D6" s="19" t="s">
        <v>14</v>
      </c>
      <c r="E6" s="20" t="s">
        <v>15</v>
      </c>
      <c r="F6" s="21" t="s">
        <v>16</v>
      </c>
      <c r="G6" s="22" t="s">
        <v>17</v>
      </c>
      <c r="H6" s="22" t="s">
        <v>18</v>
      </c>
      <c r="I6" s="22" t="s">
        <v>19</v>
      </c>
    </row>
    <row r="7" spans="1:9" x14ac:dyDescent="0.2">
      <c r="A7" s="24" t="s">
        <v>20</v>
      </c>
      <c r="B7" s="25" t="s">
        <v>20</v>
      </c>
      <c r="C7" s="26" t="s">
        <v>21</v>
      </c>
      <c r="D7" s="26"/>
      <c r="E7" s="26"/>
      <c r="F7" s="26"/>
      <c r="G7" s="27"/>
      <c r="H7" s="28"/>
      <c r="I7" s="28"/>
    </row>
    <row r="8" spans="1:9" x14ac:dyDescent="0.2">
      <c r="A8" s="24" t="s">
        <v>22</v>
      </c>
      <c r="B8" s="29"/>
      <c r="C8" s="30" t="s">
        <v>23</v>
      </c>
      <c r="D8" s="30"/>
      <c r="E8" s="30" t="s">
        <v>24</v>
      </c>
      <c r="F8" s="31">
        <f>F9+F16+F17+F18</f>
        <v>400000</v>
      </c>
      <c r="G8" s="31">
        <f>G9+G16+G17+G18</f>
        <v>400000</v>
      </c>
      <c r="H8" s="32">
        <f>H9+H16+H17+H18</f>
        <v>837631</v>
      </c>
      <c r="I8" s="33">
        <f>+H8/G8</f>
        <v>2.0940775</v>
      </c>
    </row>
    <row r="9" spans="1:9" x14ac:dyDescent="0.2">
      <c r="A9" s="34" t="s">
        <v>25</v>
      </c>
      <c r="B9" s="35"/>
      <c r="C9" s="36"/>
      <c r="D9" s="36" t="s">
        <v>26</v>
      </c>
      <c r="E9" s="36" t="s">
        <v>27</v>
      </c>
      <c r="F9" s="37"/>
      <c r="G9" s="37"/>
      <c r="H9" s="38"/>
      <c r="I9" s="39"/>
    </row>
    <row r="10" spans="1:9" x14ac:dyDescent="0.2">
      <c r="A10" s="24" t="s">
        <v>28</v>
      </c>
      <c r="B10" s="35"/>
      <c r="C10" s="36"/>
      <c r="D10" s="36" t="s">
        <v>29</v>
      </c>
      <c r="E10" s="40" t="s">
        <v>30</v>
      </c>
      <c r="F10" s="37"/>
      <c r="G10" s="37"/>
      <c r="H10" s="38"/>
      <c r="I10" s="39"/>
    </row>
    <row r="11" spans="1:9" x14ac:dyDescent="0.2">
      <c r="A11" s="34" t="s">
        <v>31</v>
      </c>
      <c r="B11" s="35"/>
      <c r="C11" s="36"/>
      <c r="D11" s="36" t="s">
        <v>32</v>
      </c>
      <c r="E11" s="40" t="s">
        <v>33</v>
      </c>
      <c r="F11" s="37"/>
      <c r="G11" s="37"/>
      <c r="H11" s="38"/>
      <c r="I11" s="39"/>
    </row>
    <row r="12" spans="1:9" x14ac:dyDescent="0.2">
      <c r="A12" s="24" t="s">
        <v>34</v>
      </c>
      <c r="B12" s="35"/>
      <c r="C12" s="36"/>
      <c r="D12" s="36" t="s">
        <v>35</v>
      </c>
      <c r="E12" s="40" t="s">
        <v>36</v>
      </c>
      <c r="F12" s="37"/>
      <c r="G12" s="37"/>
      <c r="H12" s="38"/>
      <c r="I12" s="39"/>
    </row>
    <row r="13" spans="1:9" x14ac:dyDescent="0.2">
      <c r="A13" s="34" t="s">
        <v>37</v>
      </c>
      <c r="B13" s="35"/>
      <c r="C13" s="36"/>
      <c r="D13" s="36" t="s">
        <v>38</v>
      </c>
      <c r="E13" s="40" t="s">
        <v>39</v>
      </c>
      <c r="F13" s="37"/>
      <c r="G13" s="37"/>
      <c r="H13" s="38"/>
      <c r="I13" s="39"/>
    </row>
    <row r="14" spans="1:9" x14ac:dyDescent="0.2">
      <c r="A14" s="24" t="s">
        <v>40</v>
      </c>
      <c r="B14" s="35"/>
      <c r="C14" s="36"/>
      <c r="D14" s="36" t="s">
        <v>41</v>
      </c>
      <c r="E14" s="40" t="s">
        <v>42</v>
      </c>
      <c r="F14" s="37"/>
      <c r="G14" s="37"/>
      <c r="H14" s="38"/>
      <c r="I14" s="39"/>
    </row>
    <row r="15" spans="1:9" x14ac:dyDescent="0.2">
      <c r="A15" s="34" t="s">
        <v>43</v>
      </c>
      <c r="B15" s="35"/>
      <c r="C15" s="36"/>
      <c r="D15" s="36" t="s">
        <v>44</v>
      </c>
      <c r="E15" s="40" t="s">
        <v>45</v>
      </c>
      <c r="F15" s="37"/>
      <c r="G15" s="37"/>
      <c r="H15" s="38"/>
      <c r="I15" s="39"/>
    </row>
    <row r="16" spans="1:9" x14ac:dyDescent="0.2">
      <c r="A16" s="24" t="s">
        <v>46</v>
      </c>
      <c r="B16" s="35"/>
      <c r="C16" s="36"/>
      <c r="D16" s="36" t="s">
        <v>47</v>
      </c>
      <c r="E16" s="36" t="s">
        <v>48</v>
      </c>
      <c r="F16" s="37"/>
      <c r="G16" s="37"/>
      <c r="H16" s="38"/>
      <c r="I16" s="39"/>
    </row>
    <row r="17" spans="1:9" ht="25.5" x14ac:dyDescent="0.2">
      <c r="A17" s="34" t="s">
        <v>49</v>
      </c>
      <c r="B17" s="35"/>
      <c r="C17" s="36"/>
      <c r="D17" s="36" t="s">
        <v>50</v>
      </c>
      <c r="E17" s="41" t="s">
        <v>51</v>
      </c>
      <c r="F17" s="37"/>
      <c r="G17" s="37"/>
      <c r="H17" s="38"/>
      <c r="I17" s="39"/>
    </row>
    <row r="18" spans="1:9" x14ac:dyDescent="0.2">
      <c r="A18" s="24" t="s">
        <v>52</v>
      </c>
      <c r="B18" s="35"/>
      <c r="C18" s="36"/>
      <c r="D18" s="36" t="s">
        <v>53</v>
      </c>
      <c r="E18" s="36" t="s">
        <v>54</v>
      </c>
      <c r="F18" s="37">
        <f>+'[1]4.2.-Ö.önk.fel'!F18+'[1]5.2.-Hivatal önk. fel.'!F9</f>
        <v>400000</v>
      </c>
      <c r="G18" s="37">
        <f>+'[1]4.2.-Ö.önk.fel'!G18+'[1]5.2.-Hivatal önk. fel.'!G9</f>
        <v>400000</v>
      </c>
      <c r="H18" s="38">
        <f>+'[1]4.2.-Ö.önk.fel'!H18+'[1]5.2.-Hivatal önk. fel.'!H9</f>
        <v>837631</v>
      </c>
      <c r="I18" s="42">
        <f>+H18/G18</f>
        <v>2.0940775</v>
      </c>
    </row>
    <row r="19" spans="1:9" x14ac:dyDescent="0.2">
      <c r="A19" s="34" t="s">
        <v>55</v>
      </c>
      <c r="B19" s="35"/>
      <c r="C19" s="43" t="s">
        <v>56</v>
      </c>
      <c r="D19" s="43"/>
      <c r="E19" s="43" t="s">
        <v>57</v>
      </c>
      <c r="F19" s="44">
        <f>F20+F21+F22+F26</f>
        <v>0</v>
      </c>
      <c r="G19" s="44">
        <f>G20+G21+G22+G26</f>
        <v>0</v>
      </c>
      <c r="H19" s="45">
        <f>H20+H21+H22+H26</f>
        <v>0</v>
      </c>
      <c r="I19" s="45">
        <f>I20+I21+I22+I26</f>
        <v>0</v>
      </c>
    </row>
    <row r="20" spans="1:9" x14ac:dyDescent="0.2">
      <c r="A20" s="24" t="s">
        <v>58</v>
      </c>
      <c r="B20" s="35"/>
      <c r="C20" s="36"/>
      <c r="D20" s="36" t="s">
        <v>59</v>
      </c>
      <c r="E20" s="36" t="s">
        <v>60</v>
      </c>
      <c r="F20" s="37"/>
      <c r="G20" s="37"/>
      <c r="H20" s="38"/>
      <c r="I20" s="39"/>
    </row>
    <row r="21" spans="1:9" x14ac:dyDescent="0.2">
      <c r="A21" s="34" t="s">
        <v>61</v>
      </c>
      <c r="B21" s="35"/>
      <c r="C21" s="36"/>
      <c r="D21" s="36" t="s">
        <v>62</v>
      </c>
      <c r="E21" s="36" t="s">
        <v>63</v>
      </c>
      <c r="F21" s="37"/>
      <c r="G21" s="37"/>
      <c r="H21" s="38"/>
      <c r="I21" s="39"/>
    </row>
    <row r="22" spans="1:9" x14ac:dyDescent="0.2">
      <c r="A22" s="24" t="s">
        <v>64</v>
      </c>
      <c r="B22" s="35"/>
      <c r="C22" s="36"/>
      <c r="D22" s="36" t="s">
        <v>65</v>
      </c>
      <c r="E22" s="36" t="s">
        <v>66</v>
      </c>
      <c r="F22" s="37"/>
      <c r="G22" s="37"/>
      <c r="H22" s="38"/>
      <c r="I22" s="39"/>
    </row>
    <row r="23" spans="1:9" x14ac:dyDescent="0.2">
      <c r="A23" s="34" t="s">
        <v>67</v>
      </c>
      <c r="B23" s="35"/>
      <c r="C23" s="36"/>
      <c r="D23" s="36" t="s">
        <v>68</v>
      </c>
      <c r="E23" s="40" t="s">
        <v>69</v>
      </c>
      <c r="F23" s="37"/>
      <c r="G23" s="37"/>
      <c r="H23" s="38"/>
      <c r="I23" s="39"/>
    </row>
    <row r="24" spans="1:9" x14ac:dyDescent="0.2">
      <c r="A24" s="24" t="s">
        <v>70</v>
      </c>
      <c r="B24" s="35"/>
      <c r="C24" s="36"/>
      <c r="D24" s="36" t="s">
        <v>71</v>
      </c>
      <c r="E24" s="40" t="s">
        <v>72</v>
      </c>
      <c r="F24" s="37"/>
      <c r="G24" s="37"/>
      <c r="H24" s="38"/>
      <c r="I24" s="39"/>
    </row>
    <row r="25" spans="1:9" x14ac:dyDescent="0.2">
      <c r="A25" s="34" t="s">
        <v>73</v>
      </c>
      <c r="B25" s="35"/>
      <c r="C25" s="36"/>
      <c r="D25" s="36" t="s">
        <v>74</v>
      </c>
      <c r="E25" s="40" t="s">
        <v>75</v>
      </c>
      <c r="F25" s="37"/>
      <c r="G25" s="37"/>
      <c r="H25" s="38"/>
      <c r="I25" s="39"/>
    </row>
    <row r="26" spans="1:9" x14ac:dyDescent="0.2">
      <c r="A26" s="24" t="s">
        <v>76</v>
      </c>
      <c r="B26" s="35"/>
      <c r="C26" s="36"/>
      <c r="D26" s="36" t="s">
        <v>77</v>
      </c>
      <c r="E26" s="36" t="s">
        <v>78</v>
      </c>
      <c r="F26" s="37"/>
      <c r="G26" s="37"/>
      <c r="H26" s="39"/>
      <c r="I26" s="39"/>
    </row>
    <row r="27" spans="1:9" x14ac:dyDescent="0.2">
      <c r="A27" s="34" t="s">
        <v>79</v>
      </c>
      <c r="B27" s="35"/>
      <c r="C27" s="43" t="s">
        <v>80</v>
      </c>
      <c r="D27" s="43"/>
      <c r="E27" s="43" t="s">
        <v>81</v>
      </c>
      <c r="F27" s="44">
        <f>F29+F30+F31+F32+F33+F34+F35+F36+F28</f>
        <v>11922000</v>
      </c>
      <c r="G27" s="44">
        <f>G29+G30+G31+G32+G33+G34+G35+G36+G28</f>
        <v>11922000</v>
      </c>
      <c r="H27" s="45">
        <f>H29+H30+H31+H32+H33+H34+H35+H36+H28</f>
        <v>15659771</v>
      </c>
      <c r="I27" s="33">
        <f>+H27/G27</f>
        <v>1.3135187887938264</v>
      </c>
    </row>
    <row r="28" spans="1:9" x14ac:dyDescent="0.2">
      <c r="A28" s="24" t="s">
        <v>82</v>
      </c>
      <c r="B28" s="35"/>
      <c r="C28" s="36"/>
      <c r="D28" s="36" t="s">
        <v>83</v>
      </c>
      <c r="E28" s="40" t="s">
        <v>84</v>
      </c>
      <c r="F28" s="37">
        <f>+'[1]4.2.-Ö.önk.fel'!F28+'[1]5.2.-Hivatal önk. fel.'!F12</f>
        <v>300000</v>
      </c>
      <c r="G28" s="37">
        <f>+'[1]4.2.-Ö.önk.fel'!G28+'[1]5.2.-Hivatal önk. fel.'!G12</f>
        <v>300000</v>
      </c>
      <c r="H28" s="38">
        <f>+'[1]4.2.-Ö.önk.fel'!H28+'[1]5.2.-Hivatal önk. fel.'!H12</f>
        <v>1394334</v>
      </c>
      <c r="I28" s="46">
        <f>+H28/G28</f>
        <v>4.64778</v>
      </c>
    </row>
    <row r="29" spans="1:9" x14ac:dyDescent="0.2">
      <c r="A29" s="34" t="s">
        <v>85</v>
      </c>
      <c r="B29" s="35"/>
      <c r="C29" s="36"/>
      <c r="D29" s="36" t="s">
        <v>86</v>
      </c>
      <c r="E29" s="40" t="s">
        <v>87</v>
      </c>
      <c r="F29" s="37">
        <f>+'[1]5.2.-Hivatal önk. fel.'!F13</f>
        <v>9151000</v>
      </c>
      <c r="G29" s="37">
        <f>+'[1]5.2.-Hivatal önk. fel.'!G13</f>
        <v>9151000</v>
      </c>
      <c r="H29" s="47">
        <f>+'[1]5.2.-Hivatal önk. fel.'!H13</f>
        <v>11232627</v>
      </c>
      <c r="I29" s="46">
        <f>+H29/G29</f>
        <v>1.2274753578843842</v>
      </c>
    </row>
    <row r="30" spans="1:9" x14ac:dyDescent="0.2">
      <c r="A30" s="24" t="s">
        <v>88</v>
      </c>
      <c r="B30" s="35"/>
      <c r="C30" s="36"/>
      <c r="D30" s="36" t="s">
        <v>89</v>
      </c>
      <c r="E30" s="40" t="s">
        <v>90</v>
      </c>
      <c r="F30" s="37"/>
      <c r="G30" s="37"/>
      <c r="H30" s="47"/>
      <c r="I30" s="46"/>
    </row>
    <row r="31" spans="1:9" x14ac:dyDescent="0.2">
      <c r="A31" s="34" t="s">
        <v>91</v>
      </c>
      <c r="B31" s="35"/>
      <c r="C31" s="36"/>
      <c r="D31" s="36" t="s">
        <v>92</v>
      </c>
      <c r="E31" s="40" t="s">
        <v>93</v>
      </c>
      <c r="F31" s="37"/>
      <c r="G31" s="37"/>
      <c r="H31" s="47"/>
      <c r="I31" s="46"/>
    </row>
    <row r="32" spans="1:9" x14ac:dyDescent="0.2">
      <c r="A32" s="24" t="s">
        <v>94</v>
      </c>
      <c r="B32" s="35"/>
      <c r="C32" s="36"/>
      <c r="D32" s="36" t="s">
        <v>95</v>
      </c>
      <c r="E32" s="40" t="s">
        <v>96</v>
      </c>
      <c r="F32" s="37"/>
      <c r="G32" s="37"/>
      <c r="H32" s="47"/>
      <c r="I32" s="46"/>
    </row>
    <row r="33" spans="1:9" x14ac:dyDescent="0.2">
      <c r="A33" s="34" t="s">
        <v>97</v>
      </c>
      <c r="B33" s="35"/>
      <c r="C33" s="36"/>
      <c r="D33" s="36" t="s">
        <v>98</v>
      </c>
      <c r="E33" s="40" t="s">
        <v>99</v>
      </c>
      <c r="F33" s="37">
        <f>+'[1]5.2.-Hivatal önk. fel.'!F17</f>
        <v>2471000</v>
      </c>
      <c r="G33" s="37">
        <f>+'[1]5.2.-Hivatal önk. fel.'!G17</f>
        <v>2471000</v>
      </c>
      <c r="H33" s="47">
        <f>+'[1]5.2.-Hivatal önk. fel.'!H17</f>
        <v>3032810</v>
      </c>
      <c r="I33" s="46">
        <f>+H33/G33</f>
        <v>1.2273613921489275</v>
      </c>
    </row>
    <row r="34" spans="1:9" x14ac:dyDescent="0.2">
      <c r="A34" s="24" t="s">
        <v>100</v>
      </c>
      <c r="B34" s="35"/>
      <c r="C34" s="36"/>
      <c r="D34" s="36" t="s">
        <v>101</v>
      </c>
      <c r="E34" s="40" t="s">
        <v>102</v>
      </c>
      <c r="F34" s="37"/>
      <c r="G34" s="37"/>
      <c r="H34" s="39"/>
      <c r="I34" s="39"/>
    </row>
    <row r="35" spans="1:9" x14ac:dyDescent="0.2">
      <c r="A35" s="34" t="s">
        <v>103</v>
      </c>
      <c r="B35" s="35"/>
      <c r="C35" s="36"/>
      <c r="D35" s="36" t="s">
        <v>104</v>
      </c>
      <c r="E35" s="40" t="s">
        <v>105</v>
      </c>
      <c r="F35" s="37"/>
      <c r="G35" s="37"/>
      <c r="H35" s="39"/>
      <c r="I35" s="39"/>
    </row>
    <row r="36" spans="1:9" x14ac:dyDescent="0.2">
      <c r="A36" s="24" t="s">
        <v>106</v>
      </c>
      <c r="B36" s="35"/>
      <c r="C36" s="36"/>
      <c r="D36" s="36" t="s">
        <v>107</v>
      </c>
      <c r="E36" s="40" t="s">
        <v>108</v>
      </c>
      <c r="F36" s="37"/>
      <c r="G36" s="37"/>
      <c r="H36" s="39"/>
      <c r="I36" s="39"/>
    </row>
    <row r="37" spans="1:9" x14ac:dyDescent="0.2">
      <c r="A37" s="34" t="s">
        <v>109</v>
      </c>
      <c r="B37" s="35"/>
      <c r="C37" s="36" t="s">
        <v>110</v>
      </c>
      <c r="D37" s="36"/>
      <c r="E37" s="36" t="s">
        <v>111</v>
      </c>
      <c r="F37" s="37"/>
      <c r="G37" s="37"/>
      <c r="H37" s="39"/>
      <c r="I37" s="39"/>
    </row>
    <row r="38" spans="1:9" x14ac:dyDescent="0.2">
      <c r="A38" s="24" t="s">
        <v>112</v>
      </c>
      <c r="B38" s="35"/>
      <c r="C38" s="36"/>
      <c r="D38" s="36" t="s">
        <v>113</v>
      </c>
      <c r="E38" s="40" t="s">
        <v>114</v>
      </c>
      <c r="F38" s="37"/>
      <c r="G38" s="37"/>
      <c r="H38" s="39"/>
      <c r="I38" s="39"/>
    </row>
    <row r="39" spans="1:9" x14ac:dyDescent="0.2">
      <c r="A39" s="34"/>
      <c r="B39" s="48" t="s">
        <v>115</v>
      </c>
      <c r="C39" s="48"/>
      <c r="D39" s="48"/>
      <c r="E39" s="49"/>
      <c r="F39" s="44">
        <f>+F8+F19+F27+F37</f>
        <v>12322000</v>
      </c>
      <c r="G39" s="44">
        <f>+G8+G19+G27+G37</f>
        <v>12322000</v>
      </c>
      <c r="H39" s="45">
        <f>+H8+H19+H27+H37</f>
        <v>16497402</v>
      </c>
      <c r="I39" s="33">
        <f>+H39/G39</f>
        <v>1.3388574906670996</v>
      </c>
    </row>
    <row r="40" spans="1:9" x14ac:dyDescent="0.2">
      <c r="A40" s="34" t="s">
        <v>116</v>
      </c>
      <c r="B40" s="25" t="s">
        <v>117</v>
      </c>
      <c r="C40" s="50" t="s">
        <v>118</v>
      </c>
      <c r="D40" s="50"/>
      <c r="E40" s="50"/>
      <c r="F40" s="51"/>
      <c r="G40" s="52"/>
      <c r="H40" s="53"/>
      <c r="I40" s="53"/>
    </row>
    <row r="41" spans="1:9" x14ac:dyDescent="0.2">
      <c r="A41" s="24" t="s">
        <v>119</v>
      </c>
      <c r="B41" s="35"/>
      <c r="C41" s="43" t="s">
        <v>120</v>
      </c>
      <c r="D41" s="43"/>
      <c r="E41" s="43" t="s">
        <v>121</v>
      </c>
      <c r="F41" s="31">
        <f>F42+F43</f>
        <v>0</v>
      </c>
      <c r="G41" s="31">
        <f>G42+G43</f>
        <v>0</v>
      </c>
      <c r="H41" s="32">
        <f>H42+H43</f>
        <v>0</v>
      </c>
      <c r="I41" s="32">
        <f>I42+I43</f>
        <v>0</v>
      </c>
    </row>
    <row r="42" spans="1:9" x14ac:dyDescent="0.2">
      <c r="A42" s="34" t="s">
        <v>122</v>
      </c>
      <c r="B42" s="35"/>
      <c r="C42" s="36"/>
      <c r="D42" s="36" t="s">
        <v>123</v>
      </c>
      <c r="E42" s="40" t="s">
        <v>124</v>
      </c>
      <c r="F42" s="54"/>
      <c r="G42" s="54"/>
      <c r="H42" s="55"/>
      <c r="I42" s="55"/>
    </row>
    <row r="43" spans="1:9" x14ac:dyDescent="0.2">
      <c r="A43" s="24" t="s">
        <v>125</v>
      </c>
      <c r="B43" s="35"/>
      <c r="C43" s="36"/>
      <c r="D43" s="36" t="s">
        <v>126</v>
      </c>
      <c r="E43" s="40" t="s">
        <v>127</v>
      </c>
      <c r="F43" s="54"/>
      <c r="G43" s="54"/>
      <c r="H43" s="55"/>
      <c r="I43" s="55"/>
    </row>
    <row r="44" spans="1:9" x14ac:dyDescent="0.2">
      <c r="A44" s="34" t="s">
        <v>128</v>
      </c>
      <c r="B44" s="35"/>
      <c r="C44" s="43" t="s">
        <v>129</v>
      </c>
      <c r="D44" s="43"/>
      <c r="E44" s="43" t="s">
        <v>130</v>
      </c>
      <c r="F44" s="31">
        <f>F45+F46+F47+F48</f>
        <v>0</v>
      </c>
      <c r="G44" s="31">
        <f>G45+G46+G47+G48</f>
        <v>0</v>
      </c>
      <c r="H44" s="32">
        <f>H45+H46+H47+H48</f>
        <v>0</v>
      </c>
      <c r="I44" s="32">
        <f>I45+I46+I47+I48</f>
        <v>0</v>
      </c>
    </row>
    <row r="45" spans="1:9" x14ac:dyDescent="0.2">
      <c r="A45" s="24" t="s">
        <v>131</v>
      </c>
      <c r="B45" s="35"/>
      <c r="C45" s="36"/>
      <c r="D45" s="36" t="s">
        <v>132</v>
      </c>
      <c r="E45" s="40" t="s">
        <v>133</v>
      </c>
      <c r="F45" s="54"/>
      <c r="G45" s="54"/>
      <c r="H45" s="55"/>
      <c r="I45" s="55"/>
    </row>
    <row r="46" spans="1:9" x14ac:dyDescent="0.2">
      <c r="A46" s="34" t="s">
        <v>134</v>
      </c>
      <c r="B46" s="35"/>
      <c r="C46" s="36"/>
      <c r="D46" s="36" t="s">
        <v>135</v>
      </c>
      <c r="E46" s="40" t="s">
        <v>136</v>
      </c>
      <c r="F46" s="54"/>
      <c r="G46" s="54"/>
      <c r="H46" s="55"/>
      <c r="I46" s="55"/>
    </row>
    <row r="47" spans="1:9" x14ac:dyDescent="0.2">
      <c r="A47" s="24" t="s">
        <v>137</v>
      </c>
      <c r="B47" s="35"/>
      <c r="C47" s="36"/>
      <c r="D47" s="36" t="s">
        <v>138</v>
      </c>
      <c r="E47" s="40" t="s">
        <v>139</v>
      </c>
      <c r="F47" s="54"/>
      <c r="G47" s="54"/>
      <c r="H47" s="55"/>
      <c r="I47" s="55"/>
    </row>
    <row r="48" spans="1:9" x14ac:dyDescent="0.2">
      <c r="A48" s="34" t="s">
        <v>140</v>
      </c>
      <c r="B48" s="35"/>
      <c r="C48" s="36"/>
      <c r="D48" s="36" t="s">
        <v>141</v>
      </c>
      <c r="E48" s="40" t="s">
        <v>142</v>
      </c>
      <c r="F48" s="54"/>
      <c r="G48" s="54"/>
      <c r="H48" s="55"/>
      <c r="I48" s="55"/>
    </row>
    <row r="49" spans="1:13" x14ac:dyDescent="0.2">
      <c r="A49" s="24" t="s">
        <v>143</v>
      </c>
      <c r="B49" s="35"/>
      <c r="C49" s="43" t="s">
        <v>144</v>
      </c>
      <c r="D49" s="43"/>
      <c r="E49" s="43" t="s">
        <v>145</v>
      </c>
      <c r="F49" s="31"/>
      <c r="G49" s="31"/>
      <c r="H49" s="32"/>
      <c r="I49" s="32"/>
    </row>
    <row r="50" spans="1:13" s="57" customFormat="1" x14ac:dyDescent="0.2">
      <c r="A50" s="56"/>
      <c r="B50" s="48" t="s">
        <v>146</v>
      </c>
      <c r="C50" s="48"/>
      <c r="D50" s="48"/>
      <c r="E50" s="49"/>
      <c r="F50" s="44">
        <f>+F41+F44+F49</f>
        <v>0</v>
      </c>
      <c r="G50" s="44">
        <f>+G41+G44+G49</f>
        <v>0</v>
      </c>
      <c r="H50" s="45">
        <f>+H41+H44+H49</f>
        <v>0</v>
      </c>
      <c r="I50" s="45">
        <f>+I41+I44+I49</f>
        <v>0</v>
      </c>
    </row>
    <row r="51" spans="1:13" x14ac:dyDescent="0.2">
      <c r="A51" s="34" t="s">
        <v>147</v>
      </c>
      <c r="B51" s="58" t="s">
        <v>148</v>
      </c>
      <c r="C51" s="59"/>
      <c r="D51" s="59"/>
      <c r="E51" s="60" t="s">
        <v>149</v>
      </c>
      <c r="F51" s="31">
        <f>+F8+F19+F27+F37+F41+F44+F49</f>
        <v>12322000</v>
      </c>
      <c r="G51" s="31">
        <f>+G8+G19+G27+G37+G41+G44+G49</f>
        <v>12322000</v>
      </c>
      <c r="H51" s="32">
        <f>+H8+H19+H27+H37+H41+H44+H49</f>
        <v>16497402</v>
      </c>
      <c r="I51" s="33">
        <f>+I8+I19+I27+I37+I41+I44+I49</f>
        <v>3.4075962887938265</v>
      </c>
    </row>
    <row r="52" spans="1:13" x14ac:dyDescent="0.2">
      <c r="A52" s="24" t="s">
        <v>150</v>
      </c>
      <c r="B52" s="25" t="s">
        <v>22</v>
      </c>
      <c r="C52" s="61" t="s">
        <v>151</v>
      </c>
      <c r="D52" s="61"/>
      <c r="E52" s="61"/>
      <c r="F52" s="62"/>
      <c r="G52" s="52"/>
      <c r="H52" s="53"/>
      <c r="I52" s="53"/>
    </row>
    <row r="53" spans="1:13" x14ac:dyDescent="0.2">
      <c r="A53" s="34" t="s">
        <v>152</v>
      </c>
      <c r="B53" s="35"/>
      <c r="C53" s="43" t="s">
        <v>153</v>
      </c>
      <c r="D53" s="43"/>
      <c r="E53" s="43" t="s">
        <v>154</v>
      </c>
      <c r="F53" s="31">
        <f>+F54</f>
        <v>18324000</v>
      </c>
      <c r="G53" s="31">
        <f>+G54</f>
        <v>18324000</v>
      </c>
      <c r="H53" s="63">
        <f>+H54</f>
        <v>18324000</v>
      </c>
      <c r="I53" s="64">
        <f>+H53/G53</f>
        <v>1</v>
      </c>
    </row>
    <row r="54" spans="1:13" x14ac:dyDescent="0.2">
      <c r="A54" s="24" t="s">
        <v>155</v>
      </c>
      <c r="B54" s="35"/>
      <c r="C54" s="36"/>
      <c r="D54" s="36" t="s">
        <v>156</v>
      </c>
      <c r="E54" s="36" t="s">
        <v>157</v>
      </c>
      <c r="F54" s="54">
        <v>18324000</v>
      </c>
      <c r="G54" s="54">
        <v>18324000</v>
      </c>
      <c r="H54" s="65">
        <f>+H55+H56+H57+H58</f>
        <v>18324000</v>
      </c>
      <c r="I54" s="66">
        <f>+H54/G54</f>
        <v>1</v>
      </c>
    </row>
    <row r="55" spans="1:13" x14ac:dyDescent="0.2">
      <c r="A55" s="34" t="s">
        <v>158</v>
      </c>
      <c r="B55" s="35"/>
      <c r="C55" s="36"/>
      <c r="D55" s="36" t="s">
        <v>159</v>
      </c>
      <c r="E55" s="40" t="s">
        <v>160</v>
      </c>
      <c r="F55" s="54"/>
      <c r="G55" s="54"/>
      <c r="H55" s="65"/>
      <c r="I55" s="65"/>
    </row>
    <row r="56" spans="1:13" x14ac:dyDescent="0.2">
      <c r="A56" s="24" t="s">
        <v>161</v>
      </c>
      <c r="B56" s="35"/>
      <c r="C56" s="36"/>
      <c r="D56" s="36" t="s">
        <v>162</v>
      </c>
      <c r="E56" s="40" t="s">
        <v>163</v>
      </c>
      <c r="F56" s="54"/>
      <c r="G56" s="54"/>
      <c r="H56" s="65"/>
      <c r="I56" s="65"/>
    </row>
    <row r="57" spans="1:13" x14ac:dyDescent="0.2">
      <c r="A57" s="34" t="s">
        <v>164</v>
      </c>
      <c r="B57" s="35"/>
      <c r="C57" s="36"/>
      <c r="D57" s="36" t="s">
        <v>165</v>
      </c>
      <c r="E57" s="40" t="s">
        <v>166</v>
      </c>
      <c r="F57" s="54">
        <v>18324000</v>
      </c>
      <c r="G57" s="54">
        <v>18324000</v>
      </c>
      <c r="H57" s="65">
        <v>18324000</v>
      </c>
      <c r="I57" s="66">
        <f>+H57/G57</f>
        <v>1</v>
      </c>
    </row>
    <row r="58" spans="1:13" x14ac:dyDescent="0.2">
      <c r="A58" s="24" t="s">
        <v>167</v>
      </c>
      <c r="B58" s="35"/>
      <c r="C58" s="36"/>
      <c r="D58" s="36" t="s">
        <v>168</v>
      </c>
      <c r="E58" s="40" t="s">
        <v>169</v>
      </c>
      <c r="F58" s="54"/>
      <c r="G58" s="54"/>
      <c r="H58" s="65"/>
      <c r="I58" s="65"/>
    </row>
    <row r="59" spans="1:13" x14ac:dyDescent="0.2">
      <c r="A59" s="34" t="s">
        <v>170</v>
      </c>
      <c r="B59" s="35"/>
      <c r="C59" s="36"/>
      <c r="D59" s="36"/>
      <c r="E59" s="35" t="s">
        <v>171</v>
      </c>
      <c r="F59" s="31">
        <f>+F53</f>
        <v>18324000</v>
      </c>
      <c r="G59" s="31">
        <f>+G53</f>
        <v>18324000</v>
      </c>
      <c r="H59" s="63">
        <f>+H53</f>
        <v>18324000</v>
      </c>
      <c r="I59" s="64">
        <f>+I53</f>
        <v>1</v>
      </c>
    </row>
    <row r="60" spans="1:13" s="73" customFormat="1" ht="16.5" x14ac:dyDescent="0.25">
      <c r="A60" s="24" t="s">
        <v>172</v>
      </c>
      <c r="B60" s="67" t="s">
        <v>173</v>
      </c>
      <c r="C60" s="68"/>
      <c r="D60" s="68"/>
      <c r="E60" s="69"/>
      <c r="F60" s="70">
        <f>+F59+F39</f>
        <v>30646000</v>
      </c>
      <c r="G60" s="70">
        <f>+G53+G51</f>
        <v>30646000</v>
      </c>
      <c r="H60" s="71">
        <f>+H53+H51</f>
        <v>34821402</v>
      </c>
      <c r="I60" s="72">
        <f>+I53+I51</f>
        <v>4.407596288793826</v>
      </c>
      <c r="M60" s="74"/>
    </row>
    <row r="62" spans="1:13" ht="35.25" customHeight="1" x14ac:dyDescent="0.2">
      <c r="A62" s="75"/>
      <c r="B62" s="76" t="s">
        <v>3</v>
      </c>
      <c r="C62" s="14" t="s">
        <v>4</v>
      </c>
      <c r="D62" s="14" t="s">
        <v>5</v>
      </c>
      <c r="E62" s="15" t="s">
        <v>6</v>
      </c>
      <c r="F62" s="16" t="s">
        <v>7</v>
      </c>
      <c r="G62" s="16" t="s">
        <v>8</v>
      </c>
      <c r="H62" s="16" t="s">
        <v>9</v>
      </c>
      <c r="I62" s="16" t="s">
        <v>10</v>
      </c>
    </row>
    <row r="63" spans="1:13" s="23" customFormat="1" ht="13.5" customHeight="1" x14ac:dyDescent="0.25">
      <c r="A63" s="18" t="s">
        <v>11</v>
      </c>
      <c r="B63" s="19" t="s">
        <v>12</v>
      </c>
      <c r="C63" s="19" t="s">
        <v>13</v>
      </c>
      <c r="D63" s="19" t="s">
        <v>14</v>
      </c>
      <c r="E63" s="20" t="s">
        <v>15</v>
      </c>
      <c r="F63" s="21" t="s">
        <v>16</v>
      </c>
      <c r="G63" s="77" t="s">
        <v>17</v>
      </c>
      <c r="H63" s="77" t="s">
        <v>18</v>
      </c>
      <c r="I63" s="77" t="s">
        <v>19</v>
      </c>
    </row>
    <row r="64" spans="1:13" x14ac:dyDescent="0.2">
      <c r="A64" s="75" t="s">
        <v>20</v>
      </c>
      <c r="B64" s="78" t="s">
        <v>20</v>
      </c>
      <c r="C64" s="50" t="s">
        <v>21</v>
      </c>
      <c r="D64" s="50"/>
      <c r="E64" s="50"/>
      <c r="F64" s="51"/>
      <c r="G64" s="79"/>
      <c r="H64" s="79"/>
      <c r="I64" s="79"/>
    </row>
    <row r="65" spans="1:12" s="83" customFormat="1" ht="14.25" customHeight="1" x14ac:dyDescent="0.2">
      <c r="A65" s="34" t="s">
        <v>117</v>
      </c>
      <c r="B65" s="80"/>
      <c r="C65" s="80"/>
      <c r="D65" s="80"/>
      <c r="E65" s="18"/>
      <c r="F65" s="81"/>
      <c r="G65" s="81"/>
      <c r="H65" s="81"/>
      <c r="I65" s="82"/>
    </row>
    <row r="66" spans="1:12" x14ac:dyDescent="0.2">
      <c r="A66" s="75" t="s">
        <v>22</v>
      </c>
      <c r="B66" s="84"/>
      <c r="C66" s="36" t="s">
        <v>174</v>
      </c>
      <c r="D66" s="36"/>
      <c r="E66" s="36" t="s">
        <v>175</v>
      </c>
      <c r="F66" s="37">
        <f>+'[1]4.2.-Ö.önk.fel'!F66+'[1]5.2.-Hivatal önk. fel.'!F43</f>
        <v>7348000</v>
      </c>
      <c r="G66" s="37">
        <f>+'[1]4.2.-Ö.önk.fel'!G66+'[1]5.2.-Hivatal önk. fel.'!G43</f>
        <v>7348000</v>
      </c>
      <c r="H66" s="47">
        <f>+'[1]4.2.-Ö.önk.fel'!H66+'[1]5.2.-Hivatal önk. fel.'!H43</f>
        <v>5186375</v>
      </c>
      <c r="I66" s="46">
        <f>+H66/G66</f>
        <v>0.70582131192161135</v>
      </c>
    </row>
    <row r="67" spans="1:12" x14ac:dyDescent="0.2">
      <c r="A67" s="34" t="s">
        <v>25</v>
      </c>
      <c r="B67" s="84"/>
      <c r="C67" s="36" t="s">
        <v>176</v>
      </c>
      <c r="D67" s="36"/>
      <c r="E67" s="36" t="s">
        <v>177</v>
      </c>
      <c r="F67" s="37">
        <f>+'[1]4.2.-Ö.önk.fel'!F67+'[1]5.2.-Hivatal önk. fel.'!F44</f>
        <v>2686000</v>
      </c>
      <c r="G67" s="37">
        <f>+'[1]4.2.-Ö.önk.fel'!G67+'[1]5.2.-Hivatal önk. fel.'!G44</f>
        <v>2686000</v>
      </c>
      <c r="H67" s="47">
        <f>+'[1]4.2.-Ö.önk.fel'!H67+'[1]5.2.-Hivatal önk. fel.'!H44</f>
        <v>946996</v>
      </c>
      <c r="I67" s="46">
        <f t="shared" ref="I67:I77" si="0">+H67/G67</f>
        <v>0.3525673864482502</v>
      </c>
    </row>
    <row r="68" spans="1:12" x14ac:dyDescent="0.2">
      <c r="A68" s="75" t="s">
        <v>28</v>
      </c>
      <c r="B68" s="84"/>
      <c r="C68" s="36" t="s">
        <v>178</v>
      </c>
      <c r="D68" s="36"/>
      <c r="E68" s="36" t="s">
        <v>179</v>
      </c>
      <c r="F68" s="37">
        <f>+'[1]4.2.-Ö.önk.fel'!F68+'[1]5.2.-Hivatal önk. fel.'!F45</f>
        <v>10612000</v>
      </c>
      <c r="G68" s="37">
        <f>+'[1]4.2.-Ö.önk.fel'!G68+'[1]5.2.-Hivatal önk. fel.'!G45</f>
        <v>10612000</v>
      </c>
      <c r="H68" s="47">
        <f>+'[1]4.2.-Ö.önk.fel'!H68+'[1]5.2.-Hivatal önk. fel.'!H45</f>
        <v>8469202</v>
      </c>
      <c r="I68" s="46">
        <f t="shared" si="0"/>
        <v>0.79807783641160945</v>
      </c>
    </row>
    <row r="69" spans="1:12" x14ac:dyDescent="0.2">
      <c r="A69" s="34" t="s">
        <v>31</v>
      </c>
      <c r="B69" s="84"/>
      <c r="C69" s="36" t="s">
        <v>180</v>
      </c>
      <c r="D69" s="36"/>
      <c r="E69" s="36" t="s">
        <v>181</v>
      </c>
      <c r="F69" s="37"/>
      <c r="G69" s="37"/>
      <c r="H69" s="47"/>
      <c r="I69" s="46"/>
    </row>
    <row r="70" spans="1:12" x14ac:dyDescent="0.2">
      <c r="A70" s="75" t="s">
        <v>34</v>
      </c>
      <c r="B70" s="84"/>
      <c r="C70" s="36" t="s">
        <v>182</v>
      </c>
      <c r="D70" s="36"/>
      <c r="E70" s="36" t="s">
        <v>183</v>
      </c>
      <c r="F70" s="37">
        <f>+'[1]4.2.-Ö.önk.fel'!F70</f>
        <v>10000000</v>
      </c>
      <c r="G70" s="37">
        <f>+'[1]4.2.-Ö.önk.fel'!G70</f>
        <v>10000000</v>
      </c>
      <c r="H70" s="38">
        <f>+'[1]4.2.-Ö.önk.fel'!H70</f>
        <v>8815000</v>
      </c>
      <c r="I70" s="46">
        <f t="shared" si="0"/>
        <v>0.88149999999999995</v>
      </c>
    </row>
    <row r="71" spans="1:12" x14ac:dyDescent="0.2">
      <c r="A71" s="34" t="s">
        <v>37</v>
      </c>
      <c r="B71" s="84"/>
      <c r="C71" s="36"/>
      <c r="D71" s="36" t="s">
        <v>184</v>
      </c>
      <c r="E71" s="40" t="s">
        <v>185</v>
      </c>
      <c r="F71" s="37"/>
      <c r="G71" s="37"/>
      <c r="H71" s="38"/>
      <c r="I71" s="46"/>
    </row>
    <row r="72" spans="1:12" x14ac:dyDescent="0.2">
      <c r="A72" s="75" t="s">
        <v>40</v>
      </c>
      <c r="B72" s="84"/>
      <c r="C72" s="36"/>
      <c r="D72" s="36" t="s">
        <v>186</v>
      </c>
      <c r="E72" s="40" t="s">
        <v>187</v>
      </c>
      <c r="F72" s="37"/>
      <c r="G72" s="37"/>
      <c r="H72" s="38"/>
      <c r="I72" s="46"/>
    </row>
    <row r="73" spans="1:12" x14ac:dyDescent="0.2">
      <c r="A73" s="34" t="s">
        <v>43</v>
      </c>
      <c r="B73" s="84"/>
      <c r="C73" s="36"/>
      <c r="D73" s="36" t="s">
        <v>188</v>
      </c>
      <c r="E73" s="40" t="s">
        <v>189</v>
      </c>
      <c r="F73" s="37">
        <f>+'[1]4.2.-Ö.önk.fel'!F73</f>
        <v>10000000</v>
      </c>
      <c r="G73" s="37">
        <f>+'[1]4.2.-Ö.önk.fel'!G73</f>
        <v>10000000</v>
      </c>
      <c r="H73" s="38">
        <f>+'[1]4.2.-Ö.önk.fel'!H73</f>
        <v>8815000</v>
      </c>
      <c r="I73" s="46">
        <f t="shared" si="0"/>
        <v>0.88149999999999995</v>
      </c>
    </row>
    <row r="74" spans="1:12" x14ac:dyDescent="0.2">
      <c r="A74" s="75" t="s">
        <v>46</v>
      </c>
      <c r="B74" s="84"/>
      <c r="C74" s="36"/>
      <c r="D74" s="36" t="s">
        <v>190</v>
      </c>
      <c r="E74" s="40" t="s">
        <v>191</v>
      </c>
      <c r="F74" s="37"/>
      <c r="G74" s="37"/>
      <c r="H74" s="38"/>
      <c r="I74" s="46"/>
    </row>
    <row r="75" spans="1:12" x14ac:dyDescent="0.2">
      <c r="A75" s="34" t="s">
        <v>49</v>
      </c>
      <c r="B75" s="84"/>
      <c r="C75" s="36"/>
      <c r="D75" s="36"/>
      <c r="E75" s="85" t="s">
        <v>192</v>
      </c>
      <c r="F75" s="37"/>
      <c r="G75" s="37"/>
      <c r="H75" s="38"/>
      <c r="I75" s="46"/>
    </row>
    <row r="76" spans="1:12" x14ac:dyDescent="0.2">
      <c r="A76" s="75" t="s">
        <v>52</v>
      </c>
      <c r="B76" s="84"/>
      <c r="C76" s="36"/>
      <c r="D76" s="36"/>
      <c r="E76" s="85" t="s">
        <v>193</v>
      </c>
      <c r="F76" s="37"/>
      <c r="G76" s="37"/>
      <c r="H76" s="38"/>
      <c r="I76" s="46"/>
    </row>
    <row r="77" spans="1:12" x14ac:dyDescent="0.2">
      <c r="A77" s="34" t="s">
        <v>55</v>
      </c>
      <c r="B77" s="48" t="s">
        <v>194</v>
      </c>
      <c r="C77" s="48"/>
      <c r="D77" s="48"/>
      <c r="E77" s="49"/>
      <c r="F77" s="37">
        <f>+F66+F67+F68+F70</f>
        <v>30646000</v>
      </c>
      <c r="G77" s="37">
        <f>+G66+G67+G68+G69+G70</f>
        <v>30646000</v>
      </c>
      <c r="H77" s="47">
        <f>+H66+H67+H68+H69+H70</f>
        <v>23417573</v>
      </c>
      <c r="I77" s="46">
        <f t="shared" si="0"/>
        <v>0.76413146903347906</v>
      </c>
    </row>
    <row r="78" spans="1:12" x14ac:dyDescent="0.2">
      <c r="A78" s="75" t="s">
        <v>58</v>
      </c>
      <c r="B78" s="86" t="s">
        <v>117</v>
      </c>
      <c r="C78" s="50" t="s">
        <v>118</v>
      </c>
      <c r="D78" s="50"/>
      <c r="E78" s="50"/>
      <c r="F78" s="51"/>
      <c r="G78" s="52"/>
      <c r="H78" s="53"/>
      <c r="I78" s="53"/>
    </row>
    <row r="79" spans="1:12" x14ac:dyDescent="0.2">
      <c r="A79" s="34" t="s">
        <v>61</v>
      </c>
      <c r="B79" s="84"/>
      <c r="C79" s="36" t="s">
        <v>195</v>
      </c>
      <c r="D79" s="36"/>
      <c r="E79" s="36" t="s">
        <v>196</v>
      </c>
      <c r="F79" s="37"/>
      <c r="G79" s="37"/>
      <c r="H79" s="39"/>
      <c r="I79" s="39"/>
      <c r="L79" s="87"/>
    </row>
    <row r="80" spans="1:12" x14ac:dyDescent="0.2">
      <c r="A80" s="75" t="s">
        <v>64</v>
      </c>
      <c r="B80" s="84"/>
      <c r="C80" s="36" t="s">
        <v>197</v>
      </c>
      <c r="D80" s="36"/>
      <c r="E80" s="36" t="s">
        <v>198</v>
      </c>
      <c r="F80" s="37"/>
      <c r="G80" s="37"/>
      <c r="H80" s="39"/>
      <c r="I80" s="39"/>
    </row>
    <row r="81" spans="1:9" x14ac:dyDescent="0.2">
      <c r="A81" s="34" t="s">
        <v>67</v>
      </c>
      <c r="B81" s="35"/>
      <c r="C81" s="36" t="s">
        <v>199</v>
      </c>
      <c r="D81" s="36"/>
      <c r="E81" s="36" t="s">
        <v>200</v>
      </c>
      <c r="F81" s="37"/>
      <c r="G81" s="37"/>
      <c r="H81" s="39"/>
      <c r="I81" s="39"/>
    </row>
    <row r="82" spans="1:9" x14ac:dyDescent="0.2">
      <c r="A82" s="75" t="s">
        <v>70</v>
      </c>
      <c r="B82" s="84"/>
      <c r="C82" s="36"/>
      <c r="D82" s="36" t="s">
        <v>201</v>
      </c>
      <c r="E82" s="88" t="s">
        <v>202</v>
      </c>
      <c r="F82" s="37"/>
      <c r="G82" s="37"/>
      <c r="H82" s="47"/>
      <c r="I82" s="47"/>
    </row>
    <row r="83" spans="1:9" x14ac:dyDescent="0.2">
      <c r="A83" s="34" t="s">
        <v>73</v>
      </c>
      <c r="B83" s="35"/>
      <c r="C83" s="36"/>
      <c r="D83" s="36" t="s">
        <v>203</v>
      </c>
      <c r="E83" s="88" t="s">
        <v>204</v>
      </c>
      <c r="F83" s="37"/>
      <c r="G83" s="37"/>
      <c r="H83" s="47"/>
      <c r="I83" s="47"/>
    </row>
    <row r="84" spans="1:9" x14ac:dyDescent="0.2">
      <c r="A84" s="75" t="s">
        <v>76</v>
      </c>
      <c r="B84" s="89" t="s">
        <v>205</v>
      </c>
      <c r="C84" s="89"/>
      <c r="D84" s="89"/>
      <c r="E84" s="90"/>
      <c r="F84" s="37">
        <v>0</v>
      </c>
      <c r="G84" s="37">
        <f>+G79+G80+G83+G81</f>
        <v>0</v>
      </c>
      <c r="H84" s="47">
        <f>+H79+H80+H83+H81</f>
        <v>0</v>
      </c>
      <c r="I84" s="47"/>
    </row>
    <row r="85" spans="1:9" x14ac:dyDescent="0.2">
      <c r="A85" s="34" t="s">
        <v>79</v>
      </c>
      <c r="B85" s="59" t="s">
        <v>148</v>
      </c>
      <c r="C85" s="59"/>
      <c r="D85" s="59"/>
      <c r="E85" s="60" t="s">
        <v>206</v>
      </c>
      <c r="F85" s="44">
        <f>+F77</f>
        <v>30646000</v>
      </c>
      <c r="G85" s="44">
        <f>+G84+G77</f>
        <v>30646000</v>
      </c>
      <c r="H85" s="91">
        <f>+H84+H77</f>
        <v>23417573</v>
      </c>
      <c r="I85" s="92">
        <f>+I84+I77</f>
        <v>0.76413146903347906</v>
      </c>
    </row>
    <row r="86" spans="1:9" x14ac:dyDescent="0.2">
      <c r="A86" s="75" t="s">
        <v>82</v>
      </c>
      <c r="B86" s="86" t="s">
        <v>22</v>
      </c>
      <c r="C86" s="61" t="s">
        <v>151</v>
      </c>
      <c r="D86" s="61"/>
      <c r="E86" s="61"/>
      <c r="F86" s="62"/>
      <c r="G86" s="52"/>
      <c r="H86" s="79"/>
      <c r="I86" s="79"/>
    </row>
    <row r="87" spans="1:9" x14ac:dyDescent="0.2">
      <c r="A87" s="34" t="s">
        <v>85</v>
      </c>
      <c r="B87" s="84"/>
      <c r="C87" s="36" t="s">
        <v>207</v>
      </c>
      <c r="D87" s="36"/>
      <c r="E87" s="36" t="s">
        <v>208</v>
      </c>
      <c r="F87" s="37"/>
      <c r="G87" s="37"/>
      <c r="H87" s="47"/>
      <c r="I87" s="42"/>
    </row>
    <row r="88" spans="1:9" x14ac:dyDescent="0.2">
      <c r="A88" s="75" t="s">
        <v>88</v>
      </c>
      <c r="B88" s="84"/>
      <c r="C88" s="36"/>
      <c r="D88" s="36" t="s">
        <v>209</v>
      </c>
      <c r="E88" s="36" t="s">
        <v>210</v>
      </c>
      <c r="F88" s="37"/>
      <c r="G88" s="37"/>
      <c r="H88" s="47"/>
      <c r="I88" s="42"/>
    </row>
    <row r="89" spans="1:9" x14ac:dyDescent="0.2">
      <c r="A89" s="34" t="s">
        <v>91</v>
      </c>
      <c r="B89" s="84"/>
      <c r="C89" s="36"/>
      <c r="D89" s="36" t="s">
        <v>211</v>
      </c>
      <c r="E89" s="40" t="s">
        <v>212</v>
      </c>
      <c r="F89" s="37"/>
      <c r="G89" s="37"/>
      <c r="H89" s="47"/>
      <c r="I89" s="42"/>
    </row>
    <row r="90" spans="1:9" x14ac:dyDescent="0.2">
      <c r="A90" s="75" t="s">
        <v>94</v>
      </c>
      <c r="B90" s="84"/>
      <c r="C90" s="36"/>
      <c r="D90" s="36" t="s">
        <v>213</v>
      </c>
      <c r="E90" s="40" t="s">
        <v>214</v>
      </c>
      <c r="F90" s="37"/>
      <c r="G90" s="37"/>
      <c r="H90" s="47"/>
      <c r="I90" s="42"/>
    </row>
    <row r="91" spans="1:9" x14ac:dyDescent="0.2">
      <c r="A91" s="34" t="s">
        <v>97</v>
      </c>
      <c r="B91" s="84"/>
      <c r="C91" s="36"/>
      <c r="D91" s="36" t="s">
        <v>215</v>
      </c>
      <c r="E91" s="93" t="s">
        <v>216</v>
      </c>
      <c r="F91" s="37"/>
      <c r="G91" s="37"/>
      <c r="H91" s="47"/>
      <c r="I91" s="42"/>
    </row>
    <row r="92" spans="1:9" x14ac:dyDescent="0.2">
      <c r="A92" s="75" t="s">
        <v>100</v>
      </c>
      <c r="B92" s="59"/>
      <c r="C92" s="59"/>
      <c r="D92" s="59"/>
      <c r="E92" s="60" t="s">
        <v>217</v>
      </c>
      <c r="F92" s="44">
        <f>+F87</f>
        <v>0</v>
      </c>
      <c r="G92" s="44">
        <f>+G87</f>
        <v>0</v>
      </c>
      <c r="H92" s="91">
        <f>+H87</f>
        <v>0</v>
      </c>
      <c r="I92" s="92">
        <f>+I87</f>
        <v>0</v>
      </c>
    </row>
    <row r="93" spans="1:9" s="73" customFormat="1" ht="18" customHeight="1" x14ac:dyDescent="0.25">
      <c r="A93" s="34" t="s">
        <v>103</v>
      </c>
      <c r="B93" s="67" t="s">
        <v>218</v>
      </c>
      <c r="C93" s="68"/>
      <c r="D93" s="68"/>
      <c r="E93" s="69"/>
      <c r="F93" s="70">
        <f>+F92+F85</f>
        <v>30646000</v>
      </c>
      <c r="G93" s="70">
        <f>+G92+G85</f>
        <v>30646000</v>
      </c>
      <c r="H93" s="71">
        <f>+H92+H85</f>
        <v>23417573</v>
      </c>
      <c r="I93" s="72">
        <f>+I92+I85</f>
        <v>0.76413146903347906</v>
      </c>
    </row>
    <row r="96" spans="1:9" x14ac:dyDescent="0.2">
      <c r="F96" s="87"/>
    </row>
  </sheetData>
  <mergeCells count="13">
    <mergeCell ref="B93:E93"/>
    <mergeCell ref="B60:E60"/>
    <mergeCell ref="C64:F64"/>
    <mergeCell ref="B77:E77"/>
    <mergeCell ref="C78:F78"/>
    <mergeCell ref="B84:E84"/>
    <mergeCell ref="C86:F86"/>
    <mergeCell ref="A4:D4"/>
    <mergeCell ref="C7:F7"/>
    <mergeCell ref="B39:E39"/>
    <mergeCell ref="C40:F40"/>
    <mergeCell ref="B50:E50"/>
    <mergeCell ref="C52:F52"/>
  </mergeCells>
  <printOptions horizontalCentered="1"/>
  <pageMargins left="0.78740157480314965" right="0.78740157480314965" top="7.874015748031496E-2" bottom="0" header="0.78740157480314965" footer="0.15748031496062992"/>
  <pageSetup paperSize="9" scale="5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1.2. melléklet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2020-06-30T07:10:13Z</dcterms:created>
  <dcterms:modified xsi:type="dcterms:W3CDTF">2020-06-30T07:11:06Z</dcterms:modified>
</cp:coreProperties>
</file>