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Titles" localSheetId="0">'Munka1'!$1:$5</definedName>
    <definedName name="_xlnm.Print_Area" localSheetId="0">'Munka1'!$A$1:$K$98</definedName>
  </definedNames>
  <calcPr fullCalcOnLoad="1"/>
</workbook>
</file>

<file path=xl/sharedStrings.xml><?xml version="1.0" encoding="utf-8"?>
<sst xmlns="http://schemas.openxmlformats.org/spreadsheetml/2006/main" count="791" uniqueCount="189">
  <si>
    <t xml:space="preserve">Kulcs Község Önkormányzata </t>
  </si>
  <si>
    <t xml:space="preserve">Ezer Ft-ban </t>
  </si>
  <si>
    <t>A</t>
  </si>
  <si>
    <t>B</t>
  </si>
  <si>
    <t>C</t>
  </si>
  <si>
    <t>D</t>
  </si>
  <si>
    <t>Bevételek</t>
  </si>
  <si>
    <t>Eredeti ei.</t>
  </si>
  <si>
    <t>Kiadások</t>
  </si>
  <si>
    <t>Önkormányzati fenntartású intézmények</t>
  </si>
  <si>
    <t>Százholdas Pagony Óvoda és Bölcsöde</t>
  </si>
  <si>
    <t>1.</t>
  </si>
  <si>
    <t>Személyi juttatások</t>
  </si>
  <si>
    <t>2.</t>
  </si>
  <si>
    <t xml:space="preserve">2. </t>
  </si>
  <si>
    <t>Intézményi működési bevétel</t>
  </si>
  <si>
    <t>Munkaadót terhelő járulékok és szoc.hj.adó</t>
  </si>
  <si>
    <t>3.</t>
  </si>
  <si>
    <t>Támogatás értékű műk.bevételek</t>
  </si>
  <si>
    <t xml:space="preserve">3. </t>
  </si>
  <si>
    <t>dologi kiadások</t>
  </si>
  <si>
    <t>4.</t>
  </si>
  <si>
    <t>Előző évi műk.célú maradvény átvétel</t>
  </si>
  <si>
    <t>Költségvetési szervnek foly. Működési tám.</t>
  </si>
  <si>
    <t>5.</t>
  </si>
  <si>
    <t>Műk.célú pénzeszköz átvétel áht-n kívülről</t>
  </si>
  <si>
    <t>Támogatás értékű működési kiadások</t>
  </si>
  <si>
    <t>6.</t>
  </si>
  <si>
    <t>I.</t>
  </si>
  <si>
    <t xml:space="preserve">Működési bevételek összesen: </t>
  </si>
  <si>
    <t>Előző évi műk.célú maradvány átadás</t>
  </si>
  <si>
    <t>7.</t>
  </si>
  <si>
    <t>Tárgyi eszk.immat.javak értékesítése</t>
  </si>
  <si>
    <t>Működési célú pénzeszköz átadás áht-n kívülre</t>
  </si>
  <si>
    <t>8.</t>
  </si>
  <si>
    <t>Pü-i befektetések bevételei</t>
  </si>
  <si>
    <t>Társadalom-,szoc.pol és egyéb juttatás, tám.</t>
  </si>
  <si>
    <t>9.</t>
  </si>
  <si>
    <t>Önkormányzatok sajátos felhalmozási bevételei</t>
  </si>
  <si>
    <t>Egyéb működési célú támogatások összesen.</t>
  </si>
  <si>
    <t>10.</t>
  </si>
  <si>
    <t>II.</t>
  </si>
  <si>
    <t xml:space="preserve">Felhalmozási saját bevételek összesen: </t>
  </si>
  <si>
    <t xml:space="preserve">5. </t>
  </si>
  <si>
    <t>Tervezett maradvány és tartalék elszámolás</t>
  </si>
  <si>
    <t>11.</t>
  </si>
  <si>
    <t>Támogatásértékű felhalmozási bevételek</t>
  </si>
  <si>
    <t>ellátottak pénzbeli juttatásai</t>
  </si>
  <si>
    <t>12.</t>
  </si>
  <si>
    <t>Előző évi felh.célú maradvény átvétel</t>
  </si>
  <si>
    <t xml:space="preserve">I. </t>
  </si>
  <si>
    <t>Működési kiadások összesen: (1+2+3+4+5+6)</t>
  </si>
  <si>
    <t>13.</t>
  </si>
  <si>
    <t>Felhalmozási célú pénzeszközátvét. Áht-n kívülről</t>
  </si>
  <si>
    <t>Felújítások áfával</t>
  </si>
  <si>
    <t>14.</t>
  </si>
  <si>
    <t>III.</t>
  </si>
  <si>
    <t xml:space="preserve">Felhalmozási bevételek összesen: </t>
  </si>
  <si>
    <t>Intézményi beruházások áfával</t>
  </si>
  <si>
    <t>15.</t>
  </si>
  <si>
    <t>Támogatási kölcsönök visszatér. Áht-n belülről</t>
  </si>
  <si>
    <t>Költségvetési szervnek foly. Felhalmozási tám.</t>
  </si>
  <si>
    <t>16.</t>
  </si>
  <si>
    <t>Támogatási kölcsönök visszatér. Áht-n kívülről</t>
  </si>
  <si>
    <t>Befeketetéssel kapcsolatos kiadások</t>
  </si>
  <si>
    <t>17.</t>
  </si>
  <si>
    <t>Támogatási kölcsönök igénybevétele áht-n belülről</t>
  </si>
  <si>
    <t>Támogatásértéű felhalmozási kiadások</t>
  </si>
  <si>
    <t>18.</t>
  </si>
  <si>
    <t xml:space="preserve">IV. </t>
  </si>
  <si>
    <t>Támogatási kölcsönök visszatérülése és igénybev.</t>
  </si>
  <si>
    <t>Előző évi Felh.célú maradvány átadás</t>
  </si>
  <si>
    <t>19.</t>
  </si>
  <si>
    <t>V.</t>
  </si>
  <si>
    <t>Saját bevételek és átengedett pénzeszközök (I.+III.+IV)</t>
  </si>
  <si>
    <t>Felhalmozási célú pénzeszköz átadás áht-n kívülre</t>
  </si>
  <si>
    <t>20.</t>
  </si>
  <si>
    <t>Önkormányzat költségvetési támogatása</t>
  </si>
  <si>
    <t xml:space="preserve">Egyéb felhalmozási kiadások összesen: </t>
  </si>
  <si>
    <t>21.</t>
  </si>
  <si>
    <t xml:space="preserve">Irányító szervtől kapott támogatás </t>
  </si>
  <si>
    <t xml:space="preserve">II. </t>
  </si>
  <si>
    <t>Felhalmozási kiadások összesen: (1+2+3)</t>
  </si>
  <si>
    <t>22.</t>
  </si>
  <si>
    <t>Előző évi ktgvetési kiegészítések, visszatérülések</t>
  </si>
  <si>
    <t>Tám.kölcsönök nyújtása áht-n belülre</t>
  </si>
  <si>
    <t>23.</t>
  </si>
  <si>
    <t>VI.</t>
  </si>
  <si>
    <t xml:space="preserve">Támogatások összesen: </t>
  </si>
  <si>
    <t>Tám.kölcsönök nyújtása áht-n kívülre</t>
  </si>
  <si>
    <t>24.</t>
  </si>
  <si>
    <t>Támogatási kölcsönök törlesztése áht-n belülre</t>
  </si>
  <si>
    <t>25.</t>
  </si>
  <si>
    <t xml:space="preserve">Támogatási kölcsönök nyújtása és törlesztése </t>
  </si>
  <si>
    <t>26.</t>
  </si>
  <si>
    <t>VII.</t>
  </si>
  <si>
    <t>Költségvetési bevételek (V.+VI.)</t>
  </si>
  <si>
    <t>IV.</t>
  </si>
  <si>
    <t>Költségvetési kiadások (I.+II.+III.)</t>
  </si>
  <si>
    <t>27.</t>
  </si>
  <si>
    <t>28.</t>
  </si>
  <si>
    <t>29.</t>
  </si>
  <si>
    <t>Kulcs Község Polgármesteri Hivatala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</si>
  <si>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</si>
  <si>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</si>
  <si>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</si>
  <si>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</si>
  <si>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</si>
  <si>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</si>
  <si>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</si>
  <si>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</si>
  <si>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</si>
  <si>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</si>
  <si>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</si>
  <si>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</si>
  <si>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</si>
  <si>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</si>
  <si>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</si>
  <si>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</si>
  <si>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</si>
  <si>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</si>
  <si>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</si>
  <si>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</si>
  <si>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</si>
  <si>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</si>
  <si>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</si>
  <si>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</si>
  <si>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</si>
  <si>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</si>
  <si>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</si>
  <si>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</si>
  <si>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</si>
  <si>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Kulcs Község Önkormányzata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</si>
  <si>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</si>
  <si>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</si>
  <si>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</si>
  <si>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</si>
  <si>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</si>
  <si>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</si>
  <si>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</si>
  <si>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</si>
  <si>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</si>
  <si>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műk.célú kamatkiadások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</si>
  <si>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</si>
  <si>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</si>
  <si>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</si>
  <si>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</si>
  <si>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</si>
  <si>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</si>
  <si>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</si>
  <si>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</si>
  <si>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</si>
  <si>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</si>
  <si>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</si>
  <si>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</si>
  <si>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Felhalmozási célú kamatkiadás</t>
  </si>
  <si>
    <t>80.</t>
  </si>
  <si>
    <t>81.</t>
  </si>
  <si>
    <t>82.</t>
  </si>
  <si>
    <t>83.</t>
  </si>
  <si>
    <t>84.</t>
  </si>
  <si>
    <t>85.</t>
  </si>
  <si>
    <t>86.</t>
  </si>
  <si>
    <t>Általános tartalék</t>
  </si>
  <si>
    <t>87.</t>
  </si>
  <si>
    <t>88.</t>
  </si>
  <si>
    <t xml:space="preserve">Bevételek összesen: </t>
  </si>
  <si>
    <t xml:space="preserve">Kiadások összesen: </t>
  </si>
  <si>
    <t>89.</t>
  </si>
  <si>
    <t>Költségvetési hiány belső finanszírozására szolgáló pénzforgalom nélküli bevétel</t>
  </si>
  <si>
    <t>90.</t>
  </si>
  <si>
    <t>91.</t>
  </si>
  <si>
    <t>Közhatalmi bevételek</t>
  </si>
  <si>
    <t>Költségvetési szervnek foly. működési tám.</t>
  </si>
  <si>
    <t>Költségvetési szervnek foly. felhalmozási tám.</t>
  </si>
  <si>
    <t>Befektetéssel kapcsolatos kiadások</t>
  </si>
  <si>
    <t>Előző évi felh.célú maradvány átadás</t>
  </si>
  <si>
    <t>Lekötött betét feloldása, bankszámlán lévő megtak.</t>
  </si>
  <si>
    <t>Módosított ei.</t>
  </si>
  <si>
    <t>Egyéb működési célú kiadások</t>
  </si>
  <si>
    <t>Teljesítés</t>
  </si>
  <si>
    <t>Államháztartási megelőlegezések viszafizetése</t>
  </si>
  <si>
    <t>E</t>
  </si>
  <si>
    <t>F</t>
  </si>
  <si>
    <t>G</t>
  </si>
  <si>
    <t>H</t>
  </si>
  <si>
    <t xml:space="preserve">2017. évi költségvetési mérlege </t>
  </si>
  <si>
    <t>Elvonások és befizetések</t>
  </si>
  <si>
    <t>1. melléklet az 10/2017.(VIII. 31.)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</si>
</sst>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3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43" xfId="0" applyFont="1" applyBorder="1" applyAlignment="1">
      <alignment/>
    </xf>
    <xf numFmtId="0" fontId="1" fillId="0" borderId="40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4" xfId="0" applyFont="1" applyBorder="1" applyAlignment="1">
      <alignment/>
    </xf>
    <xf numFmtId="0" fontId="1" fillId="0" borderId="44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49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33" borderId="43" xfId="0" applyNumberFormat="1" applyFont="1" applyFill="1" applyBorder="1" applyAlignment="1">
      <alignment/>
    </xf>
    <xf numFmtId="3" fontId="0" fillId="0" borderId="43" xfId="0" applyNumberFormat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45" xfId="0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1" fillId="33" borderId="58" xfId="0" applyNumberFormat="1" applyFont="1" applyFill="1" applyBorder="1" applyAlignment="1">
      <alignment/>
    </xf>
    <xf numFmtId="3" fontId="1" fillId="0" borderId="61" xfId="0" applyNumberFormat="1" applyFont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65" xfId="0" applyFont="1" applyBorder="1" applyAlignment="1">
      <alignment/>
    </xf>
    <xf numFmtId="3" fontId="1" fillId="0" borderId="6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66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52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3" fontId="0" fillId="34" borderId="43" xfId="0" applyNumberFormat="1" applyFont="1" applyFill="1" applyBorder="1" applyAlignment="1">
      <alignment/>
    </xf>
    <xf numFmtId="3" fontId="0" fillId="34" borderId="36" xfId="0" applyNumberFormat="1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0" fillId="34" borderId="68" xfId="0" applyFill="1" applyBorder="1" applyAlignment="1">
      <alignment/>
    </xf>
    <xf numFmtId="0" fontId="1" fillId="34" borderId="43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6" xfId="0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0" fontId="3" fillId="34" borderId="36" xfId="0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36" xfId="0" applyNumberFormat="1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3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6" xfId="0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5" borderId="36" xfId="0" applyNumberFormat="1" applyFont="1" applyFill="1" applyBorder="1" applyAlignment="1">
      <alignment/>
    </xf>
    <xf numFmtId="0" fontId="1" fillId="34" borderId="22" xfId="0" applyFont="1" applyFill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1" fillId="34" borderId="60" xfId="0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3" fontId="2" fillId="34" borderId="43" xfId="0" applyNumberFormat="1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3" fontId="1" fillId="34" borderId="43" xfId="0" applyNumberFormat="1" applyFont="1" applyFill="1" applyBorder="1" applyAlignment="1">
      <alignment/>
    </xf>
    <xf numFmtId="0" fontId="0" fillId="34" borderId="40" xfId="0" applyFont="1" applyFill="1" applyBorder="1" applyAlignment="1">
      <alignment/>
    </xf>
    <xf numFmtId="3" fontId="3" fillId="34" borderId="43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3" fontId="1" fillId="35" borderId="43" xfId="0" applyNumberFormat="1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3" fontId="1" fillId="34" borderId="64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0" borderId="7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71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72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2" fillId="0" borderId="7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78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0.140625" style="0" customWidth="1"/>
    <col min="4" max="4" width="10.140625" style="0" customWidth="1"/>
    <col min="5" max="5" width="13.28125" style="0" bestFit="1" customWidth="1"/>
    <col min="6" max="6" width="13.28125" style="0" customWidth="1"/>
    <col min="7" max="7" width="3.7109375" style="0" customWidth="1"/>
    <col min="8" max="8" width="45.8515625" style="0" customWidth="1"/>
    <col min="9" max="9" width="10.57421875" style="0" customWidth="1"/>
    <col min="10" max="10" width="12.7109375" style="0" customWidth="1"/>
    <col min="15" max="16" width="0" style="0" hidden="1" customWidth="1"/>
    <col min="17" max="17" width="52.00390625" style="0" hidden="1" customWidth="1"/>
    <col min="18" max="19" width="0" style="0" hidden="1" customWidth="1"/>
    <col min="20" max="20" width="45.28125" style="0" hidden="1" customWidth="1"/>
    <col min="21" max="21" width="0" style="0" hidden="1" customWidth="1"/>
  </cols>
  <sheetData>
    <row r="1" spans="1:11" ht="12.75">
      <c r="A1" s="221" t="s">
        <v>188</v>
      </c>
      <c r="B1" s="222"/>
      <c r="C1" s="222"/>
      <c r="D1" s="222"/>
      <c r="E1" s="222"/>
      <c r="F1" s="222"/>
      <c r="G1" s="222"/>
      <c r="H1" s="222"/>
      <c r="I1" s="222"/>
      <c r="J1" s="100"/>
      <c r="K1" s="1"/>
    </row>
    <row r="2" spans="1:10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1" ht="12.75">
      <c r="A3" s="224" t="s">
        <v>0</v>
      </c>
      <c r="B3" s="224"/>
      <c r="C3" s="224"/>
      <c r="D3" s="224"/>
      <c r="E3" s="224"/>
      <c r="F3" s="224"/>
      <c r="G3" s="224"/>
      <c r="H3" s="224"/>
      <c r="I3" s="224"/>
      <c r="J3" s="224"/>
      <c r="O3" s="4"/>
      <c r="P3" s="215" t="s">
        <v>2</v>
      </c>
      <c r="Q3" s="215"/>
      <c r="R3" s="5" t="s">
        <v>3</v>
      </c>
      <c r="S3" s="215" t="s">
        <v>4</v>
      </c>
      <c r="T3" s="215"/>
      <c r="U3" s="5" t="s">
        <v>5</v>
      </c>
    </row>
    <row r="4" spans="1:21" ht="13.5" thickBot="1">
      <c r="A4" s="224" t="s">
        <v>186</v>
      </c>
      <c r="B4" s="224"/>
      <c r="C4" s="224"/>
      <c r="D4" s="224"/>
      <c r="E4" s="224"/>
      <c r="F4" s="224"/>
      <c r="G4" s="224"/>
      <c r="H4" s="224"/>
      <c r="I4" s="224"/>
      <c r="J4" s="224"/>
      <c r="O4" s="91"/>
      <c r="P4" s="216" t="s">
        <v>6</v>
      </c>
      <c r="Q4" s="216"/>
      <c r="R4" s="92" t="s">
        <v>7</v>
      </c>
      <c r="S4" s="216" t="s">
        <v>8</v>
      </c>
      <c r="T4" s="216"/>
      <c r="U4" s="117" t="s">
        <v>7</v>
      </c>
    </row>
    <row r="5" spans="1:21" ht="13.5" thickBot="1">
      <c r="A5" s="2"/>
      <c r="B5" s="2"/>
      <c r="C5" s="2"/>
      <c r="D5" s="2"/>
      <c r="E5" s="2"/>
      <c r="F5" s="2"/>
      <c r="G5" s="2"/>
      <c r="H5" s="2"/>
      <c r="I5" s="3" t="s">
        <v>1</v>
      </c>
      <c r="J5" s="2"/>
      <c r="O5" s="118"/>
      <c r="P5" s="211" t="s">
        <v>9</v>
      </c>
      <c r="Q5" s="211"/>
      <c r="R5" s="99"/>
      <c r="S5" s="217" t="s">
        <v>9</v>
      </c>
      <c r="T5" s="218"/>
      <c r="U5" s="119"/>
    </row>
    <row r="6" spans="1:21" ht="13.5" thickBot="1">
      <c r="A6" s="4"/>
      <c r="B6" s="215" t="s">
        <v>2</v>
      </c>
      <c r="C6" s="215"/>
      <c r="D6" s="5" t="s">
        <v>3</v>
      </c>
      <c r="E6" s="5" t="s">
        <v>4</v>
      </c>
      <c r="F6" s="5" t="s">
        <v>5</v>
      </c>
      <c r="G6" s="215" t="s">
        <v>182</v>
      </c>
      <c r="H6" s="215"/>
      <c r="I6" s="113" t="s">
        <v>183</v>
      </c>
      <c r="J6" s="143" t="s">
        <v>184</v>
      </c>
      <c r="K6" s="144" t="s">
        <v>185</v>
      </c>
      <c r="O6" s="95"/>
      <c r="P6" s="205" t="s">
        <v>10</v>
      </c>
      <c r="Q6" s="205"/>
      <c r="R6" s="96"/>
      <c r="S6" s="207" t="s">
        <v>10</v>
      </c>
      <c r="T6" s="207"/>
      <c r="U6" s="120"/>
    </row>
    <row r="7" spans="1:21" ht="13.5" thickBot="1">
      <c r="A7" s="91"/>
      <c r="B7" s="216" t="s">
        <v>6</v>
      </c>
      <c r="C7" s="216"/>
      <c r="D7" s="92" t="s">
        <v>7</v>
      </c>
      <c r="E7" s="92" t="s">
        <v>178</v>
      </c>
      <c r="F7" s="92" t="s">
        <v>180</v>
      </c>
      <c r="G7" s="216" t="s">
        <v>8</v>
      </c>
      <c r="H7" s="216"/>
      <c r="I7" s="114" t="s">
        <v>7</v>
      </c>
      <c r="J7" s="134" t="s">
        <v>178</v>
      </c>
      <c r="K7" s="85" t="s">
        <v>180</v>
      </c>
      <c r="O7" s="52" t="s">
        <v>11</v>
      </c>
      <c r="P7" s="64" t="s">
        <v>11</v>
      </c>
      <c r="Q7" s="97" t="s">
        <v>172</v>
      </c>
      <c r="R7" s="98"/>
      <c r="S7" s="94" t="s">
        <v>11</v>
      </c>
      <c r="T7" s="94" t="s">
        <v>12</v>
      </c>
      <c r="U7" s="121">
        <v>57996</v>
      </c>
    </row>
    <row r="8" spans="1:21" ht="13.5" thickBot="1">
      <c r="A8" s="102"/>
      <c r="B8" s="210" t="s">
        <v>9</v>
      </c>
      <c r="C8" s="211"/>
      <c r="D8" s="99"/>
      <c r="E8" s="136"/>
      <c r="F8" s="66"/>
      <c r="G8" s="217" t="s">
        <v>9</v>
      </c>
      <c r="H8" s="218"/>
      <c r="I8" s="115"/>
      <c r="J8" s="135"/>
      <c r="K8" s="68"/>
      <c r="O8" s="8" t="s">
        <v>13</v>
      </c>
      <c r="P8" s="72" t="s">
        <v>14</v>
      </c>
      <c r="Q8" s="67" t="s">
        <v>15</v>
      </c>
      <c r="R8" s="68">
        <v>3455</v>
      </c>
      <c r="S8" s="67" t="s">
        <v>14</v>
      </c>
      <c r="T8" s="67" t="s">
        <v>16</v>
      </c>
      <c r="U8" s="68">
        <v>15556</v>
      </c>
    </row>
    <row r="9" spans="1:21" ht="13.5" thickBot="1">
      <c r="A9" s="95"/>
      <c r="B9" s="205" t="s">
        <v>10</v>
      </c>
      <c r="C9" s="205"/>
      <c r="D9" s="96"/>
      <c r="E9" s="103"/>
      <c r="F9" s="76"/>
      <c r="G9" s="223" t="s">
        <v>10</v>
      </c>
      <c r="H9" s="207"/>
      <c r="I9" s="116"/>
      <c r="J9" s="135"/>
      <c r="K9" s="68"/>
      <c r="O9" s="8" t="s">
        <v>17</v>
      </c>
      <c r="P9" s="9" t="s">
        <v>17</v>
      </c>
      <c r="Q9" s="65" t="s">
        <v>18</v>
      </c>
      <c r="R9" s="93"/>
      <c r="S9" s="67" t="s">
        <v>19</v>
      </c>
      <c r="T9" s="67" t="s">
        <v>20</v>
      </c>
      <c r="U9" s="68">
        <v>16379</v>
      </c>
    </row>
    <row r="10" spans="1:21" ht="12.75">
      <c r="A10" s="52" t="s">
        <v>11</v>
      </c>
      <c r="B10" s="64" t="s">
        <v>11</v>
      </c>
      <c r="C10" s="97" t="s">
        <v>172</v>
      </c>
      <c r="D10" s="147"/>
      <c r="E10" s="148"/>
      <c r="F10" s="149"/>
      <c r="G10" s="150" t="s">
        <v>11</v>
      </c>
      <c r="H10" s="151" t="s">
        <v>12</v>
      </c>
      <c r="I10" s="152">
        <v>61910</v>
      </c>
      <c r="J10" s="153">
        <v>61910</v>
      </c>
      <c r="K10" s="154">
        <v>31452</v>
      </c>
      <c r="O10" s="8" t="s">
        <v>21</v>
      </c>
      <c r="P10" s="9" t="s">
        <v>21</v>
      </c>
      <c r="Q10" s="10" t="s">
        <v>22</v>
      </c>
      <c r="R10" s="61"/>
      <c r="S10" s="69"/>
      <c r="T10" s="69" t="s">
        <v>173</v>
      </c>
      <c r="U10" s="68"/>
    </row>
    <row r="11" spans="1:21" ht="12.75">
      <c r="A11" s="8" t="s">
        <v>13</v>
      </c>
      <c r="B11" s="72" t="s">
        <v>14</v>
      </c>
      <c r="C11" s="67" t="s">
        <v>15</v>
      </c>
      <c r="D11" s="155">
        <v>2413</v>
      </c>
      <c r="E11" s="154">
        <v>2413</v>
      </c>
      <c r="F11" s="154">
        <v>1404</v>
      </c>
      <c r="G11" s="156" t="s">
        <v>14</v>
      </c>
      <c r="H11" s="156" t="s">
        <v>16</v>
      </c>
      <c r="I11" s="155">
        <v>13600</v>
      </c>
      <c r="J11" s="153">
        <v>13600</v>
      </c>
      <c r="K11" s="154">
        <v>7314</v>
      </c>
      <c r="O11" s="8" t="s">
        <v>24</v>
      </c>
      <c r="P11" s="9" t="s">
        <v>24</v>
      </c>
      <c r="Q11" s="10" t="s">
        <v>25</v>
      </c>
      <c r="R11" s="61"/>
      <c r="S11" s="69"/>
      <c r="T11" s="69" t="s">
        <v>26</v>
      </c>
      <c r="U11" s="68"/>
    </row>
    <row r="12" spans="1:21" ht="12.75">
      <c r="A12" s="8" t="s">
        <v>17</v>
      </c>
      <c r="B12" s="9" t="s">
        <v>17</v>
      </c>
      <c r="C12" s="65" t="s">
        <v>18</v>
      </c>
      <c r="D12" s="157"/>
      <c r="E12" s="149"/>
      <c r="F12" s="149"/>
      <c r="G12" s="156" t="s">
        <v>19</v>
      </c>
      <c r="H12" s="156" t="s">
        <v>20</v>
      </c>
      <c r="I12" s="155">
        <v>17902</v>
      </c>
      <c r="J12" s="153">
        <v>17932</v>
      </c>
      <c r="K12" s="154">
        <v>8242</v>
      </c>
      <c r="O12" s="8" t="s">
        <v>27</v>
      </c>
      <c r="P12" s="14" t="s">
        <v>28</v>
      </c>
      <c r="Q12" s="15" t="s">
        <v>29</v>
      </c>
      <c r="R12" s="62">
        <f>SUM(R7:R11)</f>
        <v>3455</v>
      </c>
      <c r="S12" s="69"/>
      <c r="T12" s="69" t="s">
        <v>30</v>
      </c>
      <c r="U12" s="68"/>
    </row>
    <row r="13" spans="1:21" ht="12.75">
      <c r="A13" s="8" t="s">
        <v>21</v>
      </c>
      <c r="B13" s="9" t="s">
        <v>21</v>
      </c>
      <c r="C13" s="10" t="s">
        <v>22</v>
      </c>
      <c r="D13" s="158"/>
      <c r="E13" s="149">
        <v>220</v>
      </c>
      <c r="F13" s="149">
        <v>220</v>
      </c>
      <c r="G13" s="159"/>
      <c r="H13" s="159" t="s">
        <v>173</v>
      </c>
      <c r="I13" s="155"/>
      <c r="J13" s="153"/>
      <c r="K13" s="154"/>
      <c r="O13" s="8" t="s">
        <v>31</v>
      </c>
      <c r="P13" s="9" t="s">
        <v>11</v>
      </c>
      <c r="Q13" s="10" t="s">
        <v>32</v>
      </c>
      <c r="R13" s="61"/>
      <c r="S13" s="69"/>
      <c r="T13" s="69" t="s">
        <v>33</v>
      </c>
      <c r="U13" s="68"/>
    </row>
    <row r="14" spans="1:21" ht="12.75">
      <c r="A14" s="8" t="s">
        <v>24</v>
      </c>
      <c r="B14" s="9" t="s">
        <v>24</v>
      </c>
      <c r="C14" s="10" t="s">
        <v>25</v>
      </c>
      <c r="D14" s="158"/>
      <c r="E14" s="149"/>
      <c r="F14" s="149"/>
      <c r="G14" s="159"/>
      <c r="H14" s="159" t="s">
        <v>26</v>
      </c>
      <c r="I14" s="155"/>
      <c r="J14" s="153"/>
      <c r="K14" s="154"/>
      <c r="O14" s="8" t="s">
        <v>34</v>
      </c>
      <c r="P14" s="9" t="s">
        <v>13</v>
      </c>
      <c r="Q14" s="10" t="s">
        <v>35</v>
      </c>
      <c r="R14" s="61"/>
      <c r="S14" s="69"/>
      <c r="T14" s="69" t="s">
        <v>36</v>
      </c>
      <c r="U14" s="68"/>
    </row>
    <row r="15" spans="1:21" ht="12.75">
      <c r="A15" s="8" t="s">
        <v>27</v>
      </c>
      <c r="B15" s="14" t="s">
        <v>28</v>
      </c>
      <c r="C15" s="15" t="s">
        <v>29</v>
      </c>
      <c r="D15" s="160">
        <f>SUM(D10:D14)</f>
        <v>2413</v>
      </c>
      <c r="E15" s="160">
        <f>SUM(E10:E14)</f>
        <v>2633</v>
      </c>
      <c r="F15" s="160">
        <f>SUM(F10:F14)</f>
        <v>1624</v>
      </c>
      <c r="G15" s="159"/>
      <c r="H15" s="159" t="s">
        <v>30</v>
      </c>
      <c r="I15" s="155"/>
      <c r="J15" s="153"/>
      <c r="K15" s="154"/>
      <c r="O15" s="8" t="s">
        <v>37</v>
      </c>
      <c r="P15" s="9" t="s">
        <v>17</v>
      </c>
      <c r="Q15" s="10" t="s">
        <v>38</v>
      </c>
      <c r="R15" s="61"/>
      <c r="S15" s="67" t="s">
        <v>21</v>
      </c>
      <c r="T15" s="67" t="s">
        <v>39</v>
      </c>
      <c r="U15" s="68"/>
    </row>
    <row r="16" spans="1:21" ht="12.75">
      <c r="A16" s="8" t="s">
        <v>31</v>
      </c>
      <c r="B16" s="9" t="s">
        <v>11</v>
      </c>
      <c r="C16" s="10" t="s">
        <v>32</v>
      </c>
      <c r="D16" s="158"/>
      <c r="E16" s="149"/>
      <c r="F16" s="149"/>
      <c r="G16" s="159"/>
      <c r="H16" s="159" t="s">
        <v>33</v>
      </c>
      <c r="I16" s="155"/>
      <c r="J16" s="153"/>
      <c r="K16" s="154"/>
      <c r="O16" s="8" t="s">
        <v>40</v>
      </c>
      <c r="P16" s="12" t="s">
        <v>41</v>
      </c>
      <c r="Q16" s="13" t="s">
        <v>42</v>
      </c>
      <c r="R16" s="63">
        <f>SUM(R13:R15)</f>
        <v>0</v>
      </c>
      <c r="S16" s="67" t="s">
        <v>43</v>
      </c>
      <c r="T16" s="67" t="s">
        <v>44</v>
      </c>
      <c r="U16" s="68"/>
    </row>
    <row r="17" spans="1:21" ht="12.75">
      <c r="A17" s="8" t="s">
        <v>34</v>
      </c>
      <c r="B17" s="9" t="s">
        <v>13</v>
      </c>
      <c r="C17" s="10" t="s">
        <v>35</v>
      </c>
      <c r="D17" s="158"/>
      <c r="E17" s="149"/>
      <c r="F17" s="149"/>
      <c r="G17" s="159"/>
      <c r="H17" s="159" t="s">
        <v>36</v>
      </c>
      <c r="I17" s="155"/>
      <c r="J17" s="153"/>
      <c r="K17" s="154"/>
      <c r="O17" s="8" t="s">
        <v>45</v>
      </c>
      <c r="P17" s="9" t="s">
        <v>11</v>
      </c>
      <c r="Q17" s="10" t="s">
        <v>46</v>
      </c>
      <c r="R17" s="11"/>
      <c r="S17" s="70" t="s">
        <v>27</v>
      </c>
      <c r="T17" s="67" t="s">
        <v>47</v>
      </c>
      <c r="U17" s="68"/>
    </row>
    <row r="18" spans="1:21" ht="12.75">
      <c r="A18" s="8" t="s">
        <v>37</v>
      </c>
      <c r="B18" s="9" t="s">
        <v>17</v>
      </c>
      <c r="C18" s="10" t="s">
        <v>38</v>
      </c>
      <c r="D18" s="158"/>
      <c r="E18" s="149"/>
      <c r="F18" s="149"/>
      <c r="G18" s="156" t="s">
        <v>21</v>
      </c>
      <c r="H18" s="156" t="s">
        <v>39</v>
      </c>
      <c r="I18" s="155"/>
      <c r="J18" s="153"/>
      <c r="K18" s="154"/>
      <c r="O18" s="8" t="s">
        <v>48</v>
      </c>
      <c r="P18" s="9" t="s">
        <v>13</v>
      </c>
      <c r="Q18" s="10" t="s">
        <v>49</v>
      </c>
      <c r="R18" s="11"/>
      <c r="S18" s="16" t="s">
        <v>50</v>
      </c>
      <c r="T18" s="71" t="s">
        <v>51</v>
      </c>
      <c r="U18" s="122">
        <f>SUM(U7,U8,U9,U14,U15,U16,U17)</f>
        <v>89931</v>
      </c>
    </row>
    <row r="19" spans="1:21" ht="12.75">
      <c r="A19" s="8" t="s">
        <v>40</v>
      </c>
      <c r="B19" s="12" t="s">
        <v>41</v>
      </c>
      <c r="C19" s="13" t="s">
        <v>42</v>
      </c>
      <c r="D19" s="161">
        <f>SUM(D16:D18)</f>
        <v>0</v>
      </c>
      <c r="E19" s="162"/>
      <c r="F19" s="162"/>
      <c r="G19" s="156" t="s">
        <v>43</v>
      </c>
      <c r="H19" s="156" t="s">
        <v>44</v>
      </c>
      <c r="I19" s="155"/>
      <c r="J19" s="153"/>
      <c r="K19" s="154"/>
      <c r="O19" s="8" t="s">
        <v>52</v>
      </c>
      <c r="P19" s="9" t="s">
        <v>17</v>
      </c>
      <c r="Q19" s="19" t="s">
        <v>53</v>
      </c>
      <c r="R19" s="20"/>
      <c r="S19" s="21" t="s">
        <v>11</v>
      </c>
      <c r="T19" s="19" t="s">
        <v>54</v>
      </c>
      <c r="U19" s="20"/>
    </row>
    <row r="20" spans="1:21" ht="12.75">
      <c r="A20" s="8" t="s">
        <v>45</v>
      </c>
      <c r="B20" s="9" t="s">
        <v>11</v>
      </c>
      <c r="C20" s="10" t="s">
        <v>46</v>
      </c>
      <c r="D20" s="158"/>
      <c r="E20" s="149"/>
      <c r="F20" s="149"/>
      <c r="G20" s="163" t="s">
        <v>27</v>
      </c>
      <c r="H20" s="156" t="s">
        <v>47</v>
      </c>
      <c r="I20" s="155"/>
      <c r="J20" s="153"/>
      <c r="K20" s="154"/>
      <c r="O20" s="8" t="s">
        <v>55</v>
      </c>
      <c r="P20" s="22" t="s">
        <v>56</v>
      </c>
      <c r="Q20" s="23" t="s">
        <v>57</v>
      </c>
      <c r="R20" s="24">
        <f>SUM(R16:R19)</f>
        <v>0</v>
      </c>
      <c r="S20" s="21" t="s">
        <v>14</v>
      </c>
      <c r="T20" s="19" t="s">
        <v>58</v>
      </c>
      <c r="U20" s="20">
        <v>2530</v>
      </c>
    </row>
    <row r="21" spans="1:21" ht="12.75">
      <c r="A21" s="8" t="s">
        <v>48</v>
      </c>
      <c r="B21" s="9" t="s">
        <v>13</v>
      </c>
      <c r="C21" s="10" t="s">
        <v>49</v>
      </c>
      <c r="D21" s="158"/>
      <c r="E21" s="149"/>
      <c r="F21" s="149"/>
      <c r="G21" s="164" t="s">
        <v>50</v>
      </c>
      <c r="H21" s="165" t="s">
        <v>51</v>
      </c>
      <c r="I21" s="166">
        <f>SUM(I10,I11,I12,I17,I18,I19,I20)</f>
        <v>93412</v>
      </c>
      <c r="J21" s="166">
        <f>SUM(J10,J11,J12,J17,J18,J19,J20)</f>
        <v>93442</v>
      </c>
      <c r="K21" s="166">
        <f>SUM(K10,K11,K12,K17,K18,K19,K20)</f>
        <v>47008</v>
      </c>
      <c r="O21" s="8" t="s">
        <v>59</v>
      </c>
      <c r="P21" s="21" t="s">
        <v>11</v>
      </c>
      <c r="Q21" s="19" t="s">
        <v>60</v>
      </c>
      <c r="R21" s="20"/>
      <c r="S21" s="21"/>
      <c r="T21" s="25" t="s">
        <v>174</v>
      </c>
      <c r="U21" s="20"/>
    </row>
    <row r="22" spans="1:21" ht="12.75">
      <c r="A22" s="8" t="s">
        <v>52</v>
      </c>
      <c r="B22" s="9" t="s">
        <v>17</v>
      </c>
      <c r="C22" s="19" t="s">
        <v>53</v>
      </c>
      <c r="D22" s="167"/>
      <c r="E22" s="149"/>
      <c r="F22" s="149"/>
      <c r="G22" s="168" t="s">
        <v>11</v>
      </c>
      <c r="H22" s="169" t="s">
        <v>54</v>
      </c>
      <c r="I22" s="167"/>
      <c r="J22" s="153"/>
      <c r="K22" s="154"/>
      <c r="O22" s="8" t="s">
        <v>62</v>
      </c>
      <c r="P22" s="21" t="s">
        <v>13</v>
      </c>
      <c r="Q22" s="19" t="s">
        <v>63</v>
      </c>
      <c r="R22" s="20"/>
      <c r="S22" s="21"/>
      <c r="T22" s="25" t="s">
        <v>175</v>
      </c>
      <c r="U22" s="20"/>
    </row>
    <row r="23" spans="1:21" ht="12.75">
      <c r="A23" s="8" t="s">
        <v>55</v>
      </c>
      <c r="B23" s="22" t="s">
        <v>56</v>
      </c>
      <c r="C23" s="23" t="s">
        <v>57</v>
      </c>
      <c r="D23" s="170">
        <f>SUM(D19:D22)</f>
        <v>0</v>
      </c>
      <c r="E23" s="171"/>
      <c r="F23" s="171"/>
      <c r="G23" s="168" t="s">
        <v>14</v>
      </c>
      <c r="H23" s="169" t="s">
        <v>58</v>
      </c>
      <c r="I23" s="167">
        <v>2175</v>
      </c>
      <c r="J23" s="153">
        <v>2365</v>
      </c>
      <c r="K23" s="154">
        <v>1274</v>
      </c>
      <c r="O23" s="8" t="s">
        <v>65</v>
      </c>
      <c r="P23" s="21" t="s">
        <v>17</v>
      </c>
      <c r="Q23" s="19" t="s">
        <v>66</v>
      </c>
      <c r="R23" s="20"/>
      <c r="S23" s="21"/>
      <c r="T23" s="25" t="s">
        <v>67</v>
      </c>
      <c r="U23" s="20"/>
    </row>
    <row r="24" spans="1:21" ht="12.75">
      <c r="A24" s="8" t="s">
        <v>59</v>
      </c>
      <c r="B24" s="21" t="s">
        <v>11</v>
      </c>
      <c r="C24" s="19" t="s">
        <v>60</v>
      </c>
      <c r="D24" s="167"/>
      <c r="E24" s="149"/>
      <c r="F24" s="149"/>
      <c r="G24" s="168"/>
      <c r="H24" s="172" t="s">
        <v>174</v>
      </c>
      <c r="I24" s="167"/>
      <c r="J24" s="153"/>
      <c r="K24" s="154"/>
      <c r="O24" s="8" t="s">
        <v>68</v>
      </c>
      <c r="P24" s="26" t="s">
        <v>69</v>
      </c>
      <c r="Q24" s="25" t="s">
        <v>70</v>
      </c>
      <c r="R24" s="27">
        <f>SUM(R21:R23)</f>
        <v>0</v>
      </c>
      <c r="S24" s="21"/>
      <c r="T24" s="25" t="s">
        <v>176</v>
      </c>
      <c r="U24" s="20"/>
    </row>
    <row r="25" spans="1:21" ht="12.75">
      <c r="A25" s="8" t="s">
        <v>62</v>
      </c>
      <c r="B25" s="21" t="s">
        <v>13</v>
      </c>
      <c r="C25" s="19" t="s">
        <v>63</v>
      </c>
      <c r="D25" s="167"/>
      <c r="E25" s="149"/>
      <c r="F25" s="149"/>
      <c r="G25" s="168"/>
      <c r="H25" s="172" t="s">
        <v>175</v>
      </c>
      <c r="I25" s="167"/>
      <c r="J25" s="153"/>
      <c r="K25" s="154"/>
      <c r="O25" s="8" t="s">
        <v>72</v>
      </c>
      <c r="P25" s="28" t="s">
        <v>73</v>
      </c>
      <c r="Q25" s="29" t="s">
        <v>74</v>
      </c>
      <c r="R25" s="123">
        <f>SUM(R12,R20,R24)</f>
        <v>3455</v>
      </c>
      <c r="S25" s="28"/>
      <c r="T25" s="25" t="s">
        <v>75</v>
      </c>
      <c r="U25" s="20"/>
    </row>
    <row r="26" spans="1:21" ht="12.75">
      <c r="A26" s="8" t="s">
        <v>65</v>
      </c>
      <c r="B26" s="21" t="s">
        <v>17</v>
      </c>
      <c r="C26" s="19" t="s">
        <v>66</v>
      </c>
      <c r="D26" s="167"/>
      <c r="E26" s="149"/>
      <c r="F26" s="149"/>
      <c r="G26" s="168"/>
      <c r="H26" s="172" t="s">
        <v>67</v>
      </c>
      <c r="I26" s="167"/>
      <c r="J26" s="153"/>
      <c r="K26" s="154"/>
      <c r="O26" s="8" t="s">
        <v>76</v>
      </c>
      <c r="P26" s="82" t="s">
        <v>11</v>
      </c>
      <c r="Q26" s="67" t="s">
        <v>77</v>
      </c>
      <c r="R26" s="84"/>
      <c r="S26" s="30" t="s">
        <v>19</v>
      </c>
      <c r="T26" s="19" t="s">
        <v>78</v>
      </c>
      <c r="U26" s="20">
        <f>SUM(U21:U25)</f>
        <v>0</v>
      </c>
    </row>
    <row r="27" spans="1:21" ht="12.75">
      <c r="A27" s="8" t="s">
        <v>68</v>
      </c>
      <c r="B27" s="26" t="s">
        <v>69</v>
      </c>
      <c r="C27" s="25" t="s">
        <v>70</v>
      </c>
      <c r="D27" s="173">
        <f>SUM(D24:D26)</f>
        <v>0</v>
      </c>
      <c r="E27" s="162"/>
      <c r="F27" s="162"/>
      <c r="G27" s="168"/>
      <c r="H27" s="172" t="s">
        <v>176</v>
      </c>
      <c r="I27" s="167"/>
      <c r="J27" s="153"/>
      <c r="K27" s="154"/>
      <c r="O27" s="8" t="s">
        <v>79</v>
      </c>
      <c r="P27" s="82" t="s">
        <v>13</v>
      </c>
      <c r="Q27" s="67" t="s">
        <v>80</v>
      </c>
      <c r="R27" s="68">
        <v>89006</v>
      </c>
      <c r="S27" s="40" t="s">
        <v>81</v>
      </c>
      <c r="T27" s="29" t="s">
        <v>82</v>
      </c>
      <c r="U27" s="123">
        <f>SUM(U19,U20,U26)</f>
        <v>2530</v>
      </c>
    </row>
    <row r="28" spans="1:21" ht="12.75">
      <c r="A28" s="8" t="s">
        <v>72</v>
      </c>
      <c r="B28" s="28" t="s">
        <v>73</v>
      </c>
      <c r="C28" s="29" t="s">
        <v>74</v>
      </c>
      <c r="D28" s="174">
        <f>SUM(D15,D23,D27)</f>
        <v>2413</v>
      </c>
      <c r="E28" s="175">
        <f>SUM(E15,E23,E27)</f>
        <v>2633</v>
      </c>
      <c r="F28" s="175">
        <f>SUM(F15,F23,F27)</f>
        <v>1624</v>
      </c>
      <c r="G28" s="176"/>
      <c r="H28" s="172" t="s">
        <v>75</v>
      </c>
      <c r="I28" s="167"/>
      <c r="J28" s="153"/>
      <c r="K28" s="154"/>
      <c r="O28" s="8" t="s">
        <v>83</v>
      </c>
      <c r="P28" s="21" t="s">
        <v>17</v>
      </c>
      <c r="Q28" s="97" t="s">
        <v>84</v>
      </c>
      <c r="R28" s="124"/>
      <c r="S28" s="30" t="s">
        <v>11</v>
      </c>
      <c r="T28" s="19" t="s">
        <v>85</v>
      </c>
      <c r="U28" s="20"/>
    </row>
    <row r="29" spans="1:21" ht="12.75">
      <c r="A29" s="8" t="s">
        <v>76</v>
      </c>
      <c r="B29" s="82" t="s">
        <v>11</v>
      </c>
      <c r="C29" s="67" t="s">
        <v>77</v>
      </c>
      <c r="D29" s="148"/>
      <c r="E29" s="149"/>
      <c r="F29" s="149"/>
      <c r="G29" s="168" t="s">
        <v>19</v>
      </c>
      <c r="H29" s="169" t="s">
        <v>78</v>
      </c>
      <c r="I29" s="167">
        <f>SUM(I24:I28)</f>
        <v>0</v>
      </c>
      <c r="J29" s="153"/>
      <c r="K29" s="154"/>
      <c r="O29" s="8" t="s">
        <v>86</v>
      </c>
      <c r="P29" s="16" t="s">
        <v>87</v>
      </c>
      <c r="Q29" s="31" t="s">
        <v>88</v>
      </c>
      <c r="R29" s="18">
        <f>SUM(R26:R28)</f>
        <v>89006</v>
      </c>
      <c r="S29" s="32" t="s">
        <v>13</v>
      </c>
      <c r="T29" s="33" t="s">
        <v>89</v>
      </c>
      <c r="U29" s="11"/>
    </row>
    <row r="30" spans="1:21" ht="12.75">
      <c r="A30" s="8" t="s">
        <v>79</v>
      </c>
      <c r="B30" s="82" t="s">
        <v>13</v>
      </c>
      <c r="C30" s="67" t="s">
        <v>80</v>
      </c>
      <c r="D30" s="155">
        <v>93174</v>
      </c>
      <c r="E30" s="154">
        <v>93174</v>
      </c>
      <c r="F30" s="154">
        <v>47296</v>
      </c>
      <c r="G30" s="176" t="s">
        <v>81</v>
      </c>
      <c r="H30" s="177" t="s">
        <v>82</v>
      </c>
      <c r="I30" s="174">
        <f>SUM(I22,I23,I29)</f>
        <v>2175</v>
      </c>
      <c r="J30" s="174">
        <f>SUM(J22,J23,J29)</f>
        <v>2365</v>
      </c>
      <c r="K30" s="174">
        <f>SUM(K22,K23,K29)</f>
        <v>1274</v>
      </c>
      <c r="O30" s="8" t="s">
        <v>90</v>
      </c>
      <c r="P30" s="34"/>
      <c r="Q30" s="35"/>
      <c r="R30" s="36"/>
      <c r="S30" s="32" t="s">
        <v>17</v>
      </c>
      <c r="T30" s="33" t="s">
        <v>91</v>
      </c>
      <c r="U30" s="11"/>
    </row>
    <row r="31" spans="1:21" ht="13.5" thickBot="1">
      <c r="A31" s="8" t="s">
        <v>83</v>
      </c>
      <c r="B31" s="21" t="s">
        <v>17</v>
      </c>
      <c r="C31" s="97" t="s">
        <v>84</v>
      </c>
      <c r="D31" s="147"/>
      <c r="E31" s="149"/>
      <c r="F31" s="149"/>
      <c r="G31" s="168" t="s">
        <v>11</v>
      </c>
      <c r="H31" s="169" t="s">
        <v>85</v>
      </c>
      <c r="I31" s="167"/>
      <c r="J31" s="153"/>
      <c r="K31" s="154"/>
      <c r="O31" s="8" t="s">
        <v>92</v>
      </c>
      <c r="P31" s="37"/>
      <c r="Q31" s="38"/>
      <c r="R31" s="39"/>
      <c r="S31" s="40" t="s">
        <v>56</v>
      </c>
      <c r="T31" s="41" t="s">
        <v>93</v>
      </c>
      <c r="U31" s="123">
        <f>SUM(U28:U30)</f>
        <v>0</v>
      </c>
    </row>
    <row r="32" spans="1:21" ht="13.5" thickBot="1">
      <c r="A32" s="8" t="s">
        <v>86</v>
      </c>
      <c r="B32" s="16" t="s">
        <v>87</v>
      </c>
      <c r="C32" s="31" t="s">
        <v>88</v>
      </c>
      <c r="D32" s="178">
        <f>SUM(D29:D31)</f>
        <v>93174</v>
      </c>
      <c r="E32" s="175">
        <f>SUM(E29:E31)</f>
        <v>93174</v>
      </c>
      <c r="F32" s="175">
        <f>SUM(F29:F31)</f>
        <v>47296</v>
      </c>
      <c r="G32" s="179" t="s">
        <v>13</v>
      </c>
      <c r="H32" s="180" t="s">
        <v>89</v>
      </c>
      <c r="I32" s="158"/>
      <c r="J32" s="153"/>
      <c r="K32" s="154"/>
      <c r="O32" s="8" t="s">
        <v>94</v>
      </c>
      <c r="P32" s="42" t="s">
        <v>95</v>
      </c>
      <c r="Q32" s="43" t="s">
        <v>96</v>
      </c>
      <c r="R32" s="44">
        <f>SUM(R25,R29)</f>
        <v>92461</v>
      </c>
      <c r="S32" s="45" t="s">
        <v>97</v>
      </c>
      <c r="T32" s="46" t="s">
        <v>98</v>
      </c>
      <c r="U32" s="44">
        <f>SUM(U18,U27,U31)</f>
        <v>92461</v>
      </c>
    </row>
    <row r="33" spans="1:15" ht="12.75">
      <c r="A33" s="8" t="s">
        <v>90</v>
      </c>
      <c r="B33" s="34"/>
      <c r="C33" s="35"/>
      <c r="D33" s="181"/>
      <c r="E33" s="182"/>
      <c r="F33" s="182"/>
      <c r="G33" s="179" t="s">
        <v>17</v>
      </c>
      <c r="H33" s="180" t="s">
        <v>91</v>
      </c>
      <c r="I33" s="158"/>
      <c r="J33" s="153"/>
      <c r="K33" s="154"/>
      <c r="O33" s="8" t="s">
        <v>99</v>
      </c>
    </row>
    <row r="34" spans="1:15" ht="13.5" thickBot="1">
      <c r="A34" s="8" t="s">
        <v>92</v>
      </c>
      <c r="B34" s="37"/>
      <c r="C34" s="38"/>
      <c r="D34" s="183"/>
      <c r="E34" s="184"/>
      <c r="F34" s="184"/>
      <c r="G34" s="176" t="s">
        <v>56</v>
      </c>
      <c r="H34" s="185" t="s">
        <v>93</v>
      </c>
      <c r="I34" s="174">
        <f>SUM(I31:I33)</f>
        <v>0</v>
      </c>
      <c r="J34" s="153"/>
      <c r="K34" s="154"/>
      <c r="O34" s="8" t="s">
        <v>100</v>
      </c>
    </row>
    <row r="35" spans="1:21" ht="13.5" thickBot="1">
      <c r="A35" s="8" t="s">
        <v>94</v>
      </c>
      <c r="B35" s="42" t="s">
        <v>95</v>
      </c>
      <c r="C35" s="43" t="s">
        <v>96</v>
      </c>
      <c r="D35" s="186">
        <f>SUM(D28,D32)</f>
        <v>95587</v>
      </c>
      <c r="E35" s="187">
        <f>SUM(E28,E32)</f>
        <v>95807</v>
      </c>
      <c r="F35" s="187">
        <f>SUM(F28,F32)</f>
        <v>48920</v>
      </c>
      <c r="G35" s="188" t="s">
        <v>97</v>
      </c>
      <c r="H35" s="189" t="s">
        <v>98</v>
      </c>
      <c r="I35" s="190">
        <f>SUM(I21,I30,I34)</f>
        <v>95587</v>
      </c>
      <c r="J35" s="190">
        <f>SUM(J21,J30,J34)</f>
        <v>95807</v>
      </c>
      <c r="K35" s="190">
        <f>SUM(K21,K30,K34)</f>
        <v>48282</v>
      </c>
      <c r="O35" s="8" t="s">
        <v>101</v>
      </c>
      <c r="P35" s="208" t="s">
        <v>102</v>
      </c>
      <c r="Q35" s="209"/>
      <c r="R35" s="125"/>
      <c r="S35" s="208" t="s">
        <v>102</v>
      </c>
      <c r="T35" s="209"/>
      <c r="U35" s="126"/>
    </row>
    <row r="36" spans="1:21" ht="12.75">
      <c r="A36" s="8" t="s">
        <v>99</v>
      </c>
      <c r="J36" s="7"/>
      <c r="O36" s="8" t="s">
        <v>103</v>
      </c>
      <c r="P36" s="72" t="s">
        <v>11</v>
      </c>
      <c r="Q36" s="67" t="s">
        <v>172</v>
      </c>
      <c r="R36" s="68">
        <v>30</v>
      </c>
      <c r="S36" s="78" t="s">
        <v>11</v>
      </c>
      <c r="T36" s="67" t="s">
        <v>12</v>
      </c>
      <c r="U36" s="68">
        <v>40377</v>
      </c>
    </row>
    <row r="37" spans="1:21" ht="13.5" thickBot="1">
      <c r="A37" s="8" t="s">
        <v>100</v>
      </c>
      <c r="J37" s="7"/>
      <c r="O37" s="8" t="s">
        <v>104</v>
      </c>
      <c r="P37" s="72" t="s">
        <v>14</v>
      </c>
      <c r="Q37" s="67" t="s">
        <v>15</v>
      </c>
      <c r="R37" s="68">
        <v>191</v>
      </c>
      <c r="S37" s="78" t="s">
        <v>14</v>
      </c>
      <c r="T37" s="67" t="s">
        <v>16</v>
      </c>
      <c r="U37" s="68">
        <v>9981</v>
      </c>
    </row>
    <row r="38" spans="1:21" ht="12.75">
      <c r="A38" s="8" t="s">
        <v>101</v>
      </c>
      <c r="B38" s="208" t="s">
        <v>102</v>
      </c>
      <c r="C38" s="209"/>
      <c r="D38" s="145" t="s">
        <v>7</v>
      </c>
      <c r="E38" s="106" t="s">
        <v>178</v>
      </c>
      <c r="F38" s="127" t="s">
        <v>180</v>
      </c>
      <c r="G38" s="220" t="s">
        <v>102</v>
      </c>
      <c r="H38" s="209"/>
      <c r="I38" s="145" t="s">
        <v>7</v>
      </c>
      <c r="J38" s="106" t="s">
        <v>178</v>
      </c>
      <c r="K38" s="146" t="s">
        <v>180</v>
      </c>
      <c r="O38" s="8" t="s">
        <v>105</v>
      </c>
      <c r="P38" s="72" t="s">
        <v>17</v>
      </c>
      <c r="Q38" s="67" t="s">
        <v>18</v>
      </c>
      <c r="R38" s="68"/>
      <c r="S38" s="78" t="s">
        <v>19</v>
      </c>
      <c r="T38" s="67" t="s">
        <v>20</v>
      </c>
      <c r="U38" s="68">
        <v>12568</v>
      </c>
    </row>
    <row r="39" spans="1:21" ht="12.75">
      <c r="A39" s="8" t="s">
        <v>103</v>
      </c>
      <c r="B39" s="72" t="s">
        <v>11</v>
      </c>
      <c r="C39" s="67" t="s">
        <v>172</v>
      </c>
      <c r="D39" s="155">
        <v>30</v>
      </c>
      <c r="E39" s="155">
        <v>30</v>
      </c>
      <c r="F39" s="154">
        <v>3</v>
      </c>
      <c r="G39" s="191" t="s">
        <v>11</v>
      </c>
      <c r="H39" s="156" t="s">
        <v>12</v>
      </c>
      <c r="I39" s="155">
        <v>51479</v>
      </c>
      <c r="J39" s="153">
        <v>51479</v>
      </c>
      <c r="K39" s="154">
        <v>26554</v>
      </c>
      <c r="O39" s="8" t="s">
        <v>106</v>
      </c>
      <c r="P39" s="72" t="s">
        <v>21</v>
      </c>
      <c r="Q39" s="67" t="s">
        <v>22</v>
      </c>
      <c r="R39" s="68"/>
      <c r="S39" s="79"/>
      <c r="T39" s="69" t="s">
        <v>23</v>
      </c>
      <c r="U39" s="68"/>
    </row>
    <row r="40" spans="1:21" ht="12.75">
      <c r="A40" s="8" t="s">
        <v>104</v>
      </c>
      <c r="B40" s="72" t="s">
        <v>14</v>
      </c>
      <c r="C40" s="67" t="s">
        <v>15</v>
      </c>
      <c r="D40" s="155">
        <v>191</v>
      </c>
      <c r="E40" s="155">
        <v>191</v>
      </c>
      <c r="F40" s="154">
        <v>90</v>
      </c>
      <c r="G40" s="191" t="s">
        <v>14</v>
      </c>
      <c r="H40" s="156" t="s">
        <v>16</v>
      </c>
      <c r="I40" s="155">
        <v>10486</v>
      </c>
      <c r="J40" s="153">
        <v>10486</v>
      </c>
      <c r="K40" s="154">
        <v>5825</v>
      </c>
      <c r="O40" s="8" t="s">
        <v>107</v>
      </c>
      <c r="P40" s="72" t="s">
        <v>24</v>
      </c>
      <c r="Q40" s="67" t="s">
        <v>25</v>
      </c>
      <c r="R40" s="68"/>
      <c r="S40" s="79"/>
      <c r="T40" s="69" t="s">
        <v>26</v>
      </c>
      <c r="U40" s="68"/>
    </row>
    <row r="41" spans="1:21" ht="12.75">
      <c r="A41" s="8" t="s">
        <v>105</v>
      </c>
      <c r="B41" s="72" t="s">
        <v>17</v>
      </c>
      <c r="C41" s="67" t="s">
        <v>18</v>
      </c>
      <c r="D41" s="155"/>
      <c r="E41" s="155"/>
      <c r="F41" s="154"/>
      <c r="G41" s="191" t="s">
        <v>19</v>
      </c>
      <c r="H41" s="156" t="s">
        <v>20</v>
      </c>
      <c r="I41" s="155">
        <v>14650</v>
      </c>
      <c r="J41" s="153">
        <v>14932</v>
      </c>
      <c r="K41" s="154">
        <v>5061</v>
      </c>
      <c r="O41" s="8" t="s">
        <v>108</v>
      </c>
      <c r="P41" s="73" t="s">
        <v>28</v>
      </c>
      <c r="Q41" s="76" t="s">
        <v>29</v>
      </c>
      <c r="R41" s="77">
        <f>SUM(R36:R40)</f>
        <v>221</v>
      </c>
      <c r="S41" s="79"/>
      <c r="T41" s="69" t="s">
        <v>30</v>
      </c>
      <c r="U41" s="68"/>
    </row>
    <row r="42" spans="1:21" ht="12.75">
      <c r="A42" s="8" t="s">
        <v>106</v>
      </c>
      <c r="B42" s="72" t="s">
        <v>21</v>
      </c>
      <c r="C42" s="67" t="s">
        <v>22</v>
      </c>
      <c r="D42" s="155">
        <v>1117</v>
      </c>
      <c r="E42" s="155">
        <v>1499</v>
      </c>
      <c r="F42" s="154">
        <v>1499</v>
      </c>
      <c r="G42" s="192"/>
      <c r="H42" s="159" t="s">
        <v>23</v>
      </c>
      <c r="I42" s="155"/>
      <c r="J42" s="153"/>
      <c r="K42" s="154"/>
      <c r="O42" s="8" t="s">
        <v>109</v>
      </c>
      <c r="P42" s="72" t="s">
        <v>11</v>
      </c>
      <c r="Q42" s="67" t="s">
        <v>32</v>
      </c>
      <c r="R42" s="68"/>
      <c r="S42" s="79"/>
      <c r="T42" s="69" t="s">
        <v>33</v>
      </c>
      <c r="U42" s="68"/>
    </row>
    <row r="43" spans="1:21" ht="12.75">
      <c r="A43" s="8" t="s">
        <v>107</v>
      </c>
      <c r="B43" s="72" t="s">
        <v>24</v>
      </c>
      <c r="C43" s="67" t="s">
        <v>25</v>
      </c>
      <c r="D43" s="155"/>
      <c r="E43" s="155"/>
      <c r="F43" s="154"/>
      <c r="G43" s="192"/>
      <c r="H43" s="159" t="s">
        <v>26</v>
      </c>
      <c r="I43" s="155"/>
      <c r="J43" s="153"/>
      <c r="K43" s="154"/>
      <c r="O43" s="8" t="s">
        <v>110</v>
      </c>
      <c r="P43" s="72" t="s">
        <v>13</v>
      </c>
      <c r="Q43" s="67" t="s">
        <v>35</v>
      </c>
      <c r="R43" s="68"/>
      <c r="S43" s="79"/>
      <c r="T43" s="69" t="s">
        <v>36</v>
      </c>
      <c r="U43" s="68">
        <v>100</v>
      </c>
    </row>
    <row r="44" spans="1:21" ht="12.75">
      <c r="A44" s="8" t="s">
        <v>108</v>
      </c>
      <c r="B44" s="73" t="s">
        <v>28</v>
      </c>
      <c r="C44" s="76" t="s">
        <v>29</v>
      </c>
      <c r="D44" s="193">
        <f>SUM(D39:D43)</f>
        <v>1338</v>
      </c>
      <c r="E44" s="193">
        <f>SUM(E39:E43)</f>
        <v>1720</v>
      </c>
      <c r="F44" s="193">
        <f>SUM(F39:F43)</f>
        <v>1592</v>
      </c>
      <c r="G44" s="192"/>
      <c r="H44" s="159" t="s">
        <v>30</v>
      </c>
      <c r="I44" s="155"/>
      <c r="J44" s="153"/>
      <c r="K44" s="154"/>
      <c r="O44" s="8" t="s">
        <v>111</v>
      </c>
      <c r="P44" s="72" t="s">
        <v>17</v>
      </c>
      <c r="Q44" s="67" t="s">
        <v>38</v>
      </c>
      <c r="R44" s="68"/>
      <c r="S44" s="78" t="s">
        <v>21</v>
      </c>
      <c r="T44" s="67" t="s">
        <v>39</v>
      </c>
      <c r="U44" s="68"/>
    </row>
    <row r="45" spans="1:21" ht="12.75">
      <c r="A45" s="8" t="s">
        <v>109</v>
      </c>
      <c r="B45" s="72" t="s">
        <v>11</v>
      </c>
      <c r="C45" s="67" t="s">
        <v>32</v>
      </c>
      <c r="D45" s="155"/>
      <c r="E45" s="155"/>
      <c r="F45" s="154"/>
      <c r="G45" s="192"/>
      <c r="H45" s="159" t="s">
        <v>33</v>
      </c>
      <c r="I45" s="155"/>
      <c r="J45" s="153"/>
      <c r="K45" s="154"/>
      <c r="O45" s="8" t="s">
        <v>112</v>
      </c>
      <c r="P45" s="74" t="s">
        <v>41</v>
      </c>
      <c r="Q45" s="69" t="s">
        <v>42</v>
      </c>
      <c r="R45" s="68"/>
      <c r="S45" s="78" t="s">
        <v>43</v>
      </c>
      <c r="T45" s="67" t="s">
        <v>44</v>
      </c>
      <c r="U45" s="68"/>
    </row>
    <row r="46" spans="1:21" ht="12.75">
      <c r="A46" s="8" t="s">
        <v>110</v>
      </c>
      <c r="B46" s="72" t="s">
        <v>13</v>
      </c>
      <c r="C46" s="67" t="s">
        <v>35</v>
      </c>
      <c r="D46" s="155"/>
      <c r="E46" s="155"/>
      <c r="F46" s="154"/>
      <c r="G46" s="192"/>
      <c r="H46" s="159" t="s">
        <v>36</v>
      </c>
      <c r="I46" s="155"/>
      <c r="J46" s="155"/>
      <c r="K46" s="154"/>
      <c r="O46" s="8" t="s">
        <v>113</v>
      </c>
      <c r="P46" s="72" t="s">
        <v>11</v>
      </c>
      <c r="Q46" s="67" t="s">
        <v>46</v>
      </c>
      <c r="R46" s="68"/>
      <c r="S46" s="78" t="s">
        <v>27</v>
      </c>
      <c r="T46" s="67" t="s">
        <v>47</v>
      </c>
      <c r="U46" s="68"/>
    </row>
    <row r="47" spans="1:21" ht="12.75">
      <c r="A47" s="8" t="s">
        <v>111</v>
      </c>
      <c r="B47" s="72" t="s">
        <v>17</v>
      </c>
      <c r="C47" s="67" t="s">
        <v>38</v>
      </c>
      <c r="D47" s="155"/>
      <c r="E47" s="155"/>
      <c r="F47" s="154"/>
      <c r="G47" s="191" t="s">
        <v>21</v>
      </c>
      <c r="H47" s="156" t="s">
        <v>39</v>
      </c>
      <c r="I47" s="155"/>
      <c r="J47" s="153"/>
      <c r="K47" s="154"/>
      <c r="O47" s="8" t="s">
        <v>114</v>
      </c>
      <c r="P47" s="72" t="s">
        <v>13</v>
      </c>
      <c r="Q47" s="67" t="s">
        <v>49</v>
      </c>
      <c r="R47" s="68"/>
      <c r="S47" s="80" t="s">
        <v>50</v>
      </c>
      <c r="T47" s="66" t="s">
        <v>51</v>
      </c>
      <c r="U47" s="127">
        <f>SUM(U36,U37,U38,U43,U44,U45,U46)</f>
        <v>63026</v>
      </c>
    </row>
    <row r="48" spans="1:21" ht="12.75">
      <c r="A48" s="8" t="s">
        <v>112</v>
      </c>
      <c r="B48" s="74" t="s">
        <v>41</v>
      </c>
      <c r="C48" s="69" t="s">
        <v>42</v>
      </c>
      <c r="D48" s="155"/>
      <c r="E48" s="155"/>
      <c r="F48" s="154"/>
      <c r="G48" s="191" t="s">
        <v>43</v>
      </c>
      <c r="H48" s="156" t="s">
        <v>44</v>
      </c>
      <c r="I48" s="155"/>
      <c r="J48" s="153"/>
      <c r="K48" s="154"/>
      <c r="O48" s="8" t="s">
        <v>115</v>
      </c>
      <c r="P48" s="72" t="s">
        <v>17</v>
      </c>
      <c r="Q48" s="86" t="s">
        <v>53</v>
      </c>
      <c r="R48" s="68"/>
      <c r="S48" s="81" t="s">
        <v>11</v>
      </c>
      <c r="T48" s="67" t="s">
        <v>54</v>
      </c>
      <c r="U48" s="84"/>
    </row>
    <row r="49" spans="1:21" ht="12.75">
      <c r="A49" s="8" t="s">
        <v>113</v>
      </c>
      <c r="B49" s="72" t="s">
        <v>11</v>
      </c>
      <c r="C49" s="67" t="s">
        <v>46</v>
      </c>
      <c r="D49" s="155"/>
      <c r="E49" s="155"/>
      <c r="F49" s="154"/>
      <c r="G49" s="191" t="s">
        <v>27</v>
      </c>
      <c r="H49" s="156" t="s">
        <v>47</v>
      </c>
      <c r="I49" s="155"/>
      <c r="J49" s="153"/>
      <c r="K49" s="154"/>
      <c r="O49" s="8" t="s">
        <v>116</v>
      </c>
      <c r="P49" s="22" t="s">
        <v>56</v>
      </c>
      <c r="Q49" s="60" t="s">
        <v>57</v>
      </c>
      <c r="R49" s="77">
        <f>SUM(R45:R48)</f>
        <v>0</v>
      </c>
      <c r="S49" s="81" t="s">
        <v>14</v>
      </c>
      <c r="T49" s="67" t="s">
        <v>58</v>
      </c>
      <c r="U49" s="68"/>
    </row>
    <row r="50" spans="1:21" ht="12.75">
      <c r="A50" s="8" t="s">
        <v>114</v>
      </c>
      <c r="B50" s="72" t="s">
        <v>13</v>
      </c>
      <c r="C50" s="67" t="s">
        <v>49</v>
      </c>
      <c r="D50" s="155"/>
      <c r="E50" s="155"/>
      <c r="F50" s="154"/>
      <c r="G50" s="194" t="s">
        <v>50</v>
      </c>
      <c r="H50" s="195" t="s">
        <v>51</v>
      </c>
      <c r="I50" s="196">
        <f>SUM(I39,I40,I41,I46,I47,I48,I49)</f>
        <v>76615</v>
      </c>
      <c r="J50" s="196">
        <f>SUM(J39,J40,J41,J46,J47,J48,J49)</f>
        <v>76897</v>
      </c>
      <c r="K50" s="196">
        <f>SUM(K39,K40,K41,K46,K47,K48,K49)</f>
        <v>37440</v>
      </c>
      <c r="O50" s="8" t="s">
        <v>117</v>
      </c>
      <c r="P50" s="21" t="s">
        <v>11</v>
      </c>
      <c r="Q50" s="19" t="s">
        <v>60</v>
      </c>
      <c r="R50" s="84"/>
      <c r="S50" s="81"/>
      <c r="T50" s="69" t="s">
        <v>61</v>
      </c>
      <c r="U50" s="68"/>
    </row>
    <row r="51" spans="1:21" ht="12.75">
      <c r="A51" s="8" t="s">
        <v>115</v>
      </c>
      <c r="B51" s="72" t="s">
        <v>17</v>
      </c>
      <c r="C51" s="86" t="s">
        <v>53</v>
      </c>
      <c r="D51" s="155"/>
      <c r="E51" s="155"/>
      <c r="F51" s="154"/>
      <c r="G51" s="197" t="s">
        <v>11</v>
      </c>
      <c r="H51" s="156" t="s">
        <v>54</v>
      </c>
      <c r="I51" s="148"/>
      <c r="J51" s="153"/>
      <c r="K51" s="154"/>
      <c r="O51" s="8" t="s">
        <v>118</v>
      </c>
      <c r="P51" s="21" t="s">
        <v>13</v>
      </c>
      <c r="Q51" s="19" t="s">
        <v>63</v>
      </c>
      <c r="R51" s="84"/>
      <c r="S51" s="81"/>
      <c r="T51" s="69" t="s">
        <v>64</v>
      </c>
      <c r="U51" s="68"/>
    </row>
    <row r="52" spans="1:21" ht="12.75">
      <c r="A52" s="8" t="s">
        <v>116</v>
      </c>
      <c r="B52" s="22" t="s">
        <v>56</v>
      </c>
      <c r="C52" s="60" t="s">
        <v>57</v>
      </c>
      <c r="D52" s="193">
        <f>SUM(D48:D51)</f>
        <v>0</v>
      </c>
      <c r="E52" s="193"/>
      <c r="F52" s="171"/>
      <c r="G52" s="197" t="s">
        <v>14</v>
      </c>
      <c r="H52" s="156" t="s">
        <v>58</v>
      </c>
      <c r="I52" s="155"/>
      <c r="J52" s="153">
        <v>100</v>
      </c>
      <c r="K52" s="154">
        <v>100</v>
      </c>
      <c r="O52" s="8" t="s">
        <v>119</v>
      </c>
      <c r="P52" s="21" t="s">
        <v>17</v>
      </c>
      <c r="Q52" s="19" t="s">
        <v>66</v>
      </c>
      <c r="R52" s="84"/>
      <c r="S52" s="81"/>
      <c r="T52" s="69" t="s">
        <v>67</v>
      </c>
      <c r="U52" s="68"/>
    </row>
    <row r="53" spans="1:21" ht="12.75">
      <c r="A53" s="8" t="s">
        <v>117</v>
      </c>
      <c r="B53" s="21" t="s">
        <v>11</v>
      </c>
      <c r="C53" s="19" t="s">
        <v>60</v>
      </c>
      <c r="D53" s="148"/>
      <c r="E53" s="148"/>
      <c r="F53" s="149"/>
      <c r="G53" s="197"/>
      <c r="H53" s="159" t="s">
        <v>61</v>
      </c>
      <c r="I53" s="155"/>
      <c r="J53" s="153"/>
      <c r="K53" s="154"/>
      <c r="O53" s="8" t="s">
        <v>120</v>
      </c>
      <c r="P53" s="26" t="s">
        <v>69</v>
      </c>
      <c r="Q53" s="25" t="s">
        <v>70</v>
      </c>
      <c r="R53" s="88">
        <f>SUM(R50:R52)</f>
        <v>0</v>
      </c>
      <c r="S53" s="81"/>
      <c r="T53" s="69" t="s">
        <v>71</v>
      </c>
      <c r="U53" s="68"/>
    </row>
    <row r="54" spans="1:21" ht="12.75">
      <c r="A54" s="8" t="s">
        <v>118</v>
      </c>
      <c r="B54" s="21" t="s">
        <v>13</v>
      </c>
      <c r="C54" s="19" t="s">
        <v>63</v>
      </c>
      <c r="D54" s="148"/>
      <c r="E54" s="148"/>
      <c r="F54" s="149"/>
      <c r="G54" s="197"/>
      <c r="H54" s="159" t="s">
        <v>64</v>
      </c>
      <c r="I54" s="155"/>
      <c r="J54" s="153"/>
      <c r="K54" s="154"/>
      <c r="O54" s="8" t="s">
        <v>121</v>
      </c>
      <c r="P54" s="28" t="s">
        <v>73</v>
      </c>
      <c r="Q54" s="29" t="s">
        <v>74</v>
      </c>
      <c r="R54" s="127">
        <f>SUM(R41,R49,R53)</f>
        <v>221</v>
      </c>
      <c r="S54" s="87"/>
      <c r="T54" s="69" t="s">
        <v>75</v>
      </c>
      <c r="U54" s="68"/>
    </row>
    <row r="55" spans="1:21" ht="12.75">
      <c r="A55" s="8" t="s">
        <v>119</v>
      </c>
      <c r="B55" s="21" t="s">
        <v>17</v>
      </c>
      <c r="C55" s="19" t="s">
        <v>66</v>
      </c>
      <c r="D55" s="148"/>
      <c r="E55" s="148"/>
      <c r="F55" s="149"/>
      <c r="G55" s="197"/>
      <c r="H55" s="159" t="s">
        <v>67</v>
      </c>
      <c r="I55" s="155"/>
      <c r="J55" s="153"/>
      <c r="K55" s="154"/>
      <c r="O55" s="8" t="s">
        <v>122</v>
      </c>
      <c r="P55" s="21" t="s">
        <v>11</v>
      </c>
      <c r="Q55" s="19" t="s">
        <v>77</v>
      </c>
      <c r="R55" s="84"/>
      <c r="S55" s="81" t="s">
        <v>19</v>
      </c>
      <c r="T55" s="67" t="s">
        <v>78</v>
      </c>
      <c r="U55" s="68">
        <f>SUM(U50:U54)</f>
        <v>0</v>
      </c>
    </row>
    <row r="56" spans="1:21" ht="12.75">
      <c r="A56" s="8" t="s">
        <v>120</v>
      </c>
      <c r="B56" s="26" t="s">
        <v>69</v>
      </c>
      <c r="C56" s="25" t="s">
        <v>70</v>
      </c>
      <c r="D56" s="198">
        <f>SUM(D53:D55)</f>
        <v>0</v>
      </c>
      <c r="E56" s="198"/>
      <c r="F56" s="162"/>
      <c r="G56" s="197"/>
      <c r="H56" s="159" t="s">
        <v>71</v>
      </c>
      <c r="I56" s="155"/>
      <c r="J56" s="153"/>
      <c r="K56" s="154"/>
      <c r="O56" s="8" t="s">
        <v>123</v>
      </c>
      <c r="P56" s="21" t="s">
        <v>13</v>
      </c>
      <c r="Q56" s="19" t="s">
        <v>80</v>
      </c>
      <c r="R56" s="68">
        <v>62805</v>
      </c>
      <c r="S56" s="87" t="s">
        <v>81</v>
      </c>
      <c r="T56" s="66" t="s">
        <v>82</v>
      </c>
      <c r="U56" s="127">
        <f>SUM(U48,U49,U55)</f>
        <v>0</v>
      </c>
    </row>
    <row r="57" spans="1:21" ht="12.75">
      <c r="A57" s="8" t="s">
        <v>121</v>
      </c>
      <c r="B57" s="28" t="s">
        <v>73</v>
      </c>
      <c r="C57" s="29" t="s">
        <v>74</v>
      </c>
      <c r="D57" s="196">
        <f>SUM(D44,D52,D56)</f>
        <v>1338</v>
      </c>
      <c r="E57" s="196">
        <f>SUM(E44,E52,E56)</f>
        <v>1720</v>
      </c>
      <c r="F57" s="196">
        <f>SUM(F44,F52,F56)</f>
        <v>1592</v>
      </c>
      <c r="G57" s="199"/>
      <c r="H57" s="159" t="s">
        <v>75</v>
      </c>
      <c r="I57" s="155"/>
      <c r="J57" s="153"/>
      <c r="K57" s="154"/>
      <c r="O57" s="8" t="s">
        <v>124</v>
      </c>
      <c r="P57" s="21" t="s">
        <v>17</v>
      </c>
      <c r="Q57" s="19" t="s">
        <v>84</v>
      </c>
      <c r="R57" s="84"/>
      <c r="S57" s="81" t="s">
        <v>11</v>
      </c>
      <c r="T57" s="67" t="s">
        <v>85</v>
      </c>
      <c r="U57" s="84"/>
    </row>
    <row r="58" spans="1:21" ht="12.75">
      <c r="A58" s="8" t="s">
        <v>122</v>
      </c>
      <c r="B58" s="21" t="s">
        <v>11</v>
      </c>
      <c r="C58" s="19" t="s">
        <v>77</v>
      </c>
      <c r="D58" s="148"/>
      <c r="E58" s="148"/>
      <c r="F58" s="149"/>
      <c r="G58" s="197" t="s">
        <v>19</v>
      </c>
      <c r="H58" s="156" t="s">
        <v>78</v>
      </c>
      <c r="I58" s="155">
        <f>SUM(I53:I57)</f>
        <v>0</v>
      </c>
      <c r="J58" s="153"/>
      <c r="K58" s="154"/>
      <c r="O58" s="8" t="s">
        <v>125</v>
      </c>
      <c r="P58" s="28" t="s">
        <v>87</v>
      </c>
      <c r="Q58" s="29" t="s">
        <v>88</v>
      </c>
      <c r="R58" s="127">
        <f>SUM(R55:R57)</f>
        <v>62805</v>
      </c>
      <c r="S58" s="78" t="s">
        <v>13</v>
      </c>
      <c r="T58" s="67" t="s">
        <v>89</v>
      </c>
      <c r="U58" s="84"/>
    </row>
    <row r="59" spans="1:21" ht="12.75">
      <c r="A59" s="8" t="s">
        <v>123</v>
      </c>
      <c r="B59" s="21" t="s">
        <v>13</v>
      </c>
      <c r="C59" s="19" t="s">
        <v>80</v>
      </c>
      <c r="D59" s="155">
        <v>75277</v>
      </c>
      <c r="E59" s="155">
        <v>75277</v>
      </c>
      <c r="F59" s="154">
        <v>36769</v>
      </c>
      <c r="G59" s="199" t="s">
        <v>81</v>
      </c>
      <c r="H59" s="195" t="s">
        <v>82</v>
      </c>
      <c r="I59" s="196">
        <f>SUM(I51,I52,I58)</f>
        <v>0</v>
      </c>
      <c r="J59" s="196">
        <f>SUM(J51,J52,J58)</f>
        <v>100</v>
      </c>
      <c r="K59" s="196">
        <f>SUM(K51,K52,K58)</f>
        <v>100</v>
      </c>
      <c r="O59" s="8" t="s">
        <v>126</v>
      </c>
      <c r="P59" s="37"/>
      <c r="Q59" s="47"/>
      <c r="R59" s="89"/>
      <c r="S59" s="78" t="s">
        <v>17</v>
      </c>
      <c r="T59" s="67" t="s">
        <v>91</v>
      </c>
      <c r="U59" s="84"/>
    </row>
    <row r="60" spans="1:21" ht="12.75">
      <c r="A60" s="8" t="s">
        <v>124</v>
      </c>
      <c r="B60" s="21" t="s">
        <v>17</v>
      </c>
      <c r="C60" s="19" t="s">
        <v>84</v>
      </c>
      <c r="D60" s="148"/>
      <c r="E60" s="148"/>
      <c r="F60" s="149"/>
      <c r="G60" s="197" t="s">
        <v>11</v>
      </c>
      <c r="H60" s="156" t="s">
        <v>85</v>
      </c>
      <c r="I60" s="148"/>
      <c r="J60" s="153"/>
      <c r="K60" s="154"/>
      <c r="O60" s="8" t="s">
        <v>127</v>
      </c>
      <c r="P60" s="37"/>
      <c r="Q60" s="47"/>
      <c r="R60" s="89"/>
      <c r="S60" s="80" t="s">
        <v>56</v>
      </c>
      <c r="T60" s="85" t="s">
        <v>93</v>
      </c>
      <c r="U60" s="127">
        <f>SUM(U57:U59)</f>
        <v>0</v>
      </c>
    </row>
    <row r="61" spans="1:21" ht="13.5" thickBot="1">
      <c r="A61" s="8" t="s">
        <v>125</v>
      </c>
      <c r="B61" s="28" t="s">
        <v>87</v>
      </c>
      <c r="C61" s="29" t="s">
        <v>88</v>
      </c>
      <c r="D61" s="196">
        <f>SUM(D58:D60)</f>
        <v>75277</v>
      </c>
      <c r="E61" s="196">
        <f>SUM(E58:E60)</f>
        <v>75277</v>
      </c>
      <c r="F61" s="196">
        <f>SUM(F58:F60)</f>
        <v>36769</v>
      </c>
      <c r="G61" s="191" t="s">
        <v>13</v>
      </c>
      <c r="H61" s="156" t="s">
        <v>89</v>
      </c>
      <c r="I61" s="148"/>
      <c r="J61" s="153"/>
      <c r="K61" s="154"/>
      <c r="O61" s="8" t="s">
        <v>128</v>
      </c>
      <c r="P61" s="49" t="s">
        <v>95</v>
      </c>
      <c r="Q61" s="50" t="s">
        <v>96</v>
      </c>
      <c r="R61" s="127">
        <f>SUM(R54,R58)</f>
        <v>63026</v>
      </c>
      <c r="S61" s="51" t="s">
        <v>97</v>
      </c>
      <c r="T61" s="83" t="s">
        <v>98</v>
      </c>
      <c r="U61" s="128">
        <f>SUM(U47,U56,U60)</f>
        <v>63026</v>
      </c>
    </row>
    <row r="62" spans="1:15" ht="12.75">
      <c r="A62" s="8" t="s">
        <v>126</v>
      </c>
      <c r="B62" s="37"/>
      <c r="C62" s="47"/>
      <c r="D62" s="200"/>
      <c r="E62" s="200"/>
      <c r="F62" s="184"/>
      <c r="G62" s="191" t="s">
        <v>17</v>
      </c>
      <c r="H62" s="156" t="s">
        <v>91</v>
      </c>
      <c r="I62" s="148"/>
      <c r="J62" s="153"/>
      <c r="K62" s="154"/>
      <c r="O62" s="8" t="s">
        <v>129</v>
      </c>
    </row>
    <row r="63" spans="1:15" ht="13.5" thickBot="1">
      <c r="A63" s="8" t="s">
        <v>127</v>
      </c>
      <c r="B63" s="37"/>
      <c r="C63" s="47"/>
      <c r="D63" s="200"/>
      <c r="E63" s="200"/>
      <c r="F63" s="184"/>
      <c r="G63" s="194" t="s">
        <v>56</v>
      </c>
      <c r="H63" s="195" t="s">
        <v>93</v>
      </c>
      <c r="I63" s="196">
        <f>SUM(I60:I62)</f>
        <v>0</v>
      </c>
      <c r="J63" s="153"/>
      <c r="K63" s="154"/>
      <c r="O63" s="8" t="s">
        <v>130</v>
      </c>
    </row>
    <row r="64" spans="1:21" ht="13.5" thickBot="1">
      <c r="A64" s="8" t="s">
        <v>128</v>
      </c>
      <c r="B64" s="49" t="s">
        <v>95</v>
      </c>
      <c r="C64" s="50" t="s">
        <v>96</v>
      </c>
      <c r="D64" s="196">
        <f>SUM(D57,D61)</f>
        <v>76615</v>
      </c>
      <c r="E64" s="196">
        <f>SUM(E57,E61)</f>
        <v>76997</v>
      </c>
      <c r="F64" s="196">
        <f>SUM(F57,F61)</f>
        <v>38361</v>
      </c>
      <c r="G64" s="201" t="s">
        <v>97</v>
      </c>
      <c r="H64" s="202" t="s">
        <v>98</v>
      </c>
      <c r="I64" s="203">
        <f>SUM(I50,I59,I63)</f>
        <v>76615</v>
      </c>
      <c r="J64" s="203">
        <f>SUM(J50,J59,J63)</f>
        <v>76997</v>
      </c>
      <c r="K64" s="203">
        <f>SUM(K50,K59,K63)</f>
        <v>37540</v>
      </c>
      <c r="O64" s="72" t="s">
        <v>131</v>
      </c>
      <c r="P64" s="210" t="s">
        <v>132</v>
      </c>
      <c r="Q64" s="211"/>
      <c r="R64" s="129"/>
      <c r="S64" s="212" t="s">
        <v>132</v>
      </c>
      <c r="T64" s="213"/>
      <c r="U64" s="125"/>
    </row>
    <row r="65" spans="1:21" ht="12.75">
      <c r="A65" s="8" t="s">
        <v>129</v>
      </c>
      <c r="J65" s="7"/>
      <c r="O65" s="8" t="s">
        <v>133</v>
      </c>
      <c r="P65" s="64" t="s">
        <v>11</v>
      </c>
      <c r="Q65" s="65" t="s">
        <v>172</v>
      </c>
      <c r="R65" s="101">
        <v>113100</v>
      </c>
      <c r="S65" s="32" t="s">
        <v>11</v>
      </c>
      <c r="T65" s="10" t="s">
        <v>12</v>
      </c>
      <c r="U65" s="68">
        <v>50279</v>
      </c>
    </row>
    <row r="66" spans="1:21" ht="13.5" thickBot="1">
      <c r="A66" s="8" t="s">
        <v>130</v>
      </c>
      <c r="J66" s="7"/>
      <c r="O66" s="8" t="s">
        <v>134</v>
      </c>
      <c r="P66" s="9" t="s">
        <v>14</v>
      </c>
      <c r="Q66" s="10" t="s">
        <v>15</v>
      </c>
      <c r="R66" s="101">
        <v>12064</v>
      </c>
      <c r="S66" s="32" t="s">
        <v>14</v>
      </c>
      <c r="T66" s="10" t="s">
        <v>16</v>
      </c>
      <c r="U66" s="68">
        <v>14895</v>
      </c>
    </row>
    <row r="67" spans="1:21" ht="13.5" thickBot="1">
      <c r="A67" s="72" t="s">
        <v>131</v>
      </c>
      <c r="B67" s="210" t="s">
        <v>132</v>
      </c>
      <c r="C67" s="211"/>
      <c r="D67" s="145" t="s">
        <v>7</v>
      </c>
      <c r="E67" s="106" t="s">
        <v>178</v>
      </c>
      <c r="F67" s="127" t="s">
        <v>180</v>
      </c>
      <c r="G67" s="212" t="s">
        <v>132</v>
      </c>
      <c r="H67" s="213"/>
      <c r="I67" s="145" t="s">
        <v>7</v>
      </c>
      <c r="J67" s="106" t="s">
        <v>178</v>
      </c>
      <c r="K67" s="146" t="s">
        <v>180</v>
      </c>
      <c r="O67" s="8" t="s">
        <v>135</v>
      </c>
      <c r="P67" s="9" t="s">
        <v>17</v>
      </c>
      <c r="Q67" s="10" t="s">
        <v>18</v>
      </c>
      <c r="R67" s="101">
        <f>37852+165236</f>
        <v>203088</v>
      </c>
      <c r="S67" s="32" t="s">
        <v>19</v>
      </c>
      <c r="T67" s="10" t="s">
        <v>20</v>
      </c>
      <c r="U67" s="68">
        <f>89949+7000</f>
        <v>96949</v>
      </c>
    </row>
    <row r="68" spans="1:21" ht="12.75">
      <c r="A68" s="8" t="s">
        <v>133</v>
      </c>
      <c r="B68" s="64" t="s">
        <v>11</v>
      </c>
      <c r="C68" s="65" t="s">
        <v>172</v>
      </c>
      <c r="D68" s="108">
        <v>117989</v>
      </c>
      <c r="E68" s="108">
        <v>117989</v>
      </c>
      <c r="F68" s="101">
        <v>57868</v>
      </c>
      <c r="G68" s="32" t="s">
        <v>11</v>
      </c>
      <c r="H68" s="10" t="s">
        <v>12</v>
      </c>
      <c r="I68" s="155">
        <v>48396</v>
      </c>
      <c r="J68" s="153">
        <v>48396</v>
      </c>
      <c r="K68" s="154">
        <v>22699</v>
      </c>
      <c r="O68" s="8" t="s">
        <v>136</v>
      </c>
      <c r="P68" s="9" t="s">
        <v>21</v>
      </c>
      <c r="Q68" s="10" t="s">
        <v>22</v>
      </c>
      <c r="R68" s="101">
        <v>114453</v>
      </c>
      <c r="S68" s="75"/>
      <c r="T68" s="13" t="s">
        <v>173</v>
      </c>
      <c r="U68" s="68">
        <v>151811</v>
      </c>
    </row>
    <row r="69" spans="1:21" ht="12.75">
      <c r="A69" s="8" t="s">
        <v>134</v>
      </c>
      <c r="B69" s="9" t="s">
        <v>14</v>
      </c>
      <c r="C69" s="10" t="s">
        <v>15</v>
      </c>
      <c r="D69" s="108">
        <v>14011</v>
      </c>
      <c r="E69" s="108">
        <v>14011</v>
      </c>
      <c r="F69" s="101">
        <v>5159</v>
      </c>
      <c r="G69" s="32" t="s">
        <v>14</v>
      </c>
      <c r="H69" s="10" t="s">
        <v>16</v>
      </c>
      <c r="I69" s="155">
        <v>10677</v>
      </c>
      <c r="J69" s="153">
        <v>10677</v>
      </c>
      <c r="K69" s="154">
        <v>5405</v>
      </c>
      <c r="O69" s="8" t="s">
        <v>137</v>
      </c>
      <c r="P69" s="9" t="s">
        <v>24</v>
      </c>
      <c r="Q69" s="10" t="s">
        <v>25</v>
      </c>
      <c r="R69" s="101">
        <v>601</v>
      </c>
      <c r="S69" s="75"/>
      <c r="T69" s="13" t="s">
        <v>26</v>
      </c>
      <c r="U69" s="68">
        <v>4500</v>
      </c>
    </row>
    <row r="70" spans="1:21" ht="12.75">
      <c r="A70" s="8" t="s">
        <v>135</v>
      </c>
      <c r="B70" s="9" t="s">
        <v>17</v>
      </c>
      <c r="C70" s="10" t="s">
        <v>18</v>
      </c>
      <c r="D70" s="108">
        <v>207503</v>
      </c>
      <c r="E70" s="108">
        <v>209765</v>
      </c>
      <c r="F70" s="101">
        <v>115596</v>
      </c>
      <c r="G70" s="32" t="s">
        <v>19</v>
      </c>
      <c r="H70" s="10" t="s">
        <v>20</v>
      </c>
      <c r="I70" s="155">
        <v>105348</v>
      </c>
      <c r="J70" s="153">
        <v>112626</v>
      </c>
      <c r="K70" s="154">
        <v>64973</v>
      </c>
      <c r="O70" s="8" t="s">
        <v>138</v>
      </c>
      <c r="P70" s="14" t="s">
        <v>28</v>
      </c>
      <c r="Q70" s="15" t="s">
        <v>29</v>
      </c>
      <c r="R70" s="77">
        <f>SUM(R65:R69)</f>
        <v>443306</v>
      </c>
      <c r="S70" s="75"/>
      <c r="T70" s="13" t="s">
        <v>30</v>
      </c>
      <c r="U70" s="68"/>
    </row>
    <row r="71" spans="1:21" ht="12.75">
      <c r="A71" s="8" t="s">
        <v>136</v>
      </c>
      <c r="B71" s="9" t="s">
        <v>21</v>
      </c>
      <c r="C71" s="10" t="s">
        <v>22</v>
      </c>
      <c r="D71" s="108">
        <v>95750</v>
      </c>
      <c r="E71" s="108">
        <v>146446</v>
      </c>
      <c r="F71" s="101">
        <v>146446</v>
      </c>
      <c r="G71" s="75"/>
      <c r="H71" s="13" t="s">
        <v>173</v>
      </c>
      <c r="I71" s="155">
        <v>171351</v>
      </c>
      <c r="J71" s="153">
        <v>171351</v>
      </c>
      <c r="K71" s="154">
        <v>84870</v>
      </c>
      <c r="O71" s="8" t="s">
        <v>139</v>
      </c>
      <c r="P71" s="9" t="s">
        <v>11</v>
      </c>
      <c r="Q71" s="10" t="s">
        <v>32</v>
      </c>
      <c r="R71" s="84">
        <v>5000</v>
      </c>
      <c r="S71" s="75"/>
      <c r="T71" s="13" t="s">
        <v>33</v>
      </c>
      <c r="U71" s="68">
        <v>1000</v>
      </c>
    </row>
    <row r="72" spans="1:21" ht="12.75">
      <c r="A72" s="8" t="s">
        <v>137</v>
      </c>
      <c r="B72" s="9" t="s">
        <v>24</v>
      </c>
      <c r="C72" s="10" t="s">
        <v>25</v>
      </c>
      <c r="D72" s="108">
        <v>601</v>
      </c>
      <c r="E72" s="108">
        <v>601</v>
      </c>
      <c r="F72" s="101">
        <v>300</v>
      </c>
      <c r="G72" s="75"/>
      <c r="H72" s="13" t="s">
        <v>26</v>
      </c>
      <c r="I72" s="155"/>
      <c r="J72" s="153"/>
      <c r="K72" s="154"/>
      <c r="O72" s="8" t="s">
        <v>140</v>
      </c>
      <c r="P72" s="9" t="s">
        <v>13</v>
      </c>
      <c r="Q72" s="10" t="s">
        <v>35</v>
      </c>
      <c r="R72" s="84"/>
      <c r="S72" s="75"/>
      <c r="T72" s="13" t="s">
        <v>36</v>
      </c>
      <c r="U72" s="68">
        <v>12200</v>
      </c>
    </row>
    <row r="73" spans="1:21" ht="12.75">
      <c r="A73" s="8" t="s">
        <v>138</v>
      </c>
      <c r="B73" s="14" t="s">
        <v>28</v>
      </c>
      <c r="C73" s="15" t="s">
        <v>29</v>
      </c>
      <c r="D73" s="105">
        <f>SUM(D68:D72)</f>
        <v>435854</v>
      </c>
      <c r="E73" s="105">
        <f>SUM(E68:E72)</f>
        <v>488812</v>
      </c>
      <c r="F73" s="105">
        <f>SUM(F68:F72)</f>
        <v>325369</v>
      </c>
      <c r="G73" s="75"/>
      <c r="H73" s="13" t="s">
        <v>179</v>
      </c>
      <c r="I73" s="155"/>
      <c r="J73" s="153"/>
      <c r="K73" s="154"/>
      <c r="O73" s="8" t="s">
        <v>141</v>
      </c>
      <c r="P73" s="9" t="s">
        <v>17</v>
      </c>
      <c r="Q73" s="10" t="s">
        <v>38</v>
      </c>
      <c r="R73" s="84"/>
      <c r="S73" s="75"/>
      <c r="T73" s="13" t="s">
        <v>142</v>
      </c>
      <c r="U73" s="68"/>
    </row>
    <row r="74" spans="1:21" ht="12.75">
      <c r="A74" s="8" t="s">
        <v>139</v>
      </c>
      <c r="B74" s="9" t="s">
        <v>11</v>
      </c>
      <c r="C74" s="10" t="s">
        <v>32</v>
      </c>
      <c r="D74" s="104"/>
      <c r="E74" s="104"/>
      <c r="F74" s="84">
        <v>142</v>
      </c>
      <c r="G74" s="75"/>
      <c r="H74" s="13" t="s">
        <v>33</v>
      </c>
      <c r="I74" s="155">
        <v>10500</v>
      </c>
      <c r="J74" s="153">
        <v>10500</v>
      </c>
      <c r="K74" s="154">
        <v>3772</v>
      </c>
      <c r="O74" s="8" t="s">
        <v>143</v>
      </c>
      <c r="P74" s="12" t="s">
        <v>41</v>
      </c>
      <c r="Q74" s="13" t="s">
        <v>42</v>
      </c>
      <c r="R74" s="101"/>
      <c r="S74" s="32" t="s">
        <v>21</v>
      </c>
      <c r="T74" s="17" t="s">
        <v>39</v>
      </c>
      <c r="U74" s="66">
        <f>+U68+U69+U70+U71+U72+U73</f>
        <v>169511</v>
      </c>
    </row>
    <row r="75" spans="1:21" ht="12.75">
      <c r="A75" s="8" t="s">
        <v>140</v>
      </c>
      <c r="B75" s="9" t="s">
        <v>13</v>
      </c>
      <c r="C75" s="10" t="s">
        <v>35</v>
      </c>
      <c r="D75" s="104"/>
      <c r="E75" s="104"/>
      <c r="F75" s="84"/>
      <c r="G75" s="75"/>
      <c r="H75" s="13" t="s">
        <v>36</v>
      </c>
      <c r="I75" s="155"/>
      <c r="J75" s="153"/>
      <c r="K75" s="154"/>
      <c r="O75" s="8" t="s">
        <v>144</v>
      </c>
      <c r="P75" s="9" t="s">
        <v>11</v>
      </c>
      <c r="Q75" s="10" t="s">
        <v>46</v>
      </c>
      <c r="R75" s="101">
        <v>231711</v>
      </c>
      <c r="S75" s="32" t="s">
        <v>43</v>
      </c>
      <c r="T75" s="10" t="s">
        <v>44</v>
      </c>
      <c r="U75" s="68"/>
    </row>
    <row r="76" spans="1:21" ht="12.75">
      <c r="A76" s="8" t="s">
        <v>141</v>
      </c>
      <c r="B76" s="9" t="s">
        <v>17</v>
      </c>
      <c r="C76" s="10" t="s">
        <v>38</v>
      </c>
      <c r="D76" s="104"/>
      <c r="E76" s="104"/>
      <c r="F76" s="84"/>
      <c r="G76" s="75"/>
      <c r="H76" s="13" t="s">
        <v>187</v>
      </c>
      <c r="I76" s="155"/>
      <c r="J76" s="153">
        <v>1505</v>
      </c>
      <c r="K76" s="154">
        <v>1505</v>
      </c>
      <c r="O76" s="8" t="s">
        <v>145</v>
      </c>
      <c r="P76" s="9" t="s">
        <v>13</v>
      </c>
      <c r="Q76" s="10" t="s">
        <v>49</v>
      </c>
      <c r="R76" s="101"/>
      <c r="S76" s="32" t="s">
        <v>27</v>
      </c>
      <c r="T76" s="10" t="s">
        <v>47</v>
      </c>
      <c r="U76" s="68"/>
    </row>
    <row r="77" spans="1:21" ht="12.75">
      <c r="A77" s="8" t="s">
        <v>143</v>
      </c>
      <c r="B77" s="12" t="s">
        <v>41</v>
      </c>
      <c r="C77" s="13" t="s">
        <v>42</v>
      </c>
      <c r="D77" s="108"/>
      <c r="E77" s="108"/>
      <c r="F77" s="101"/>
      <c r="G77" s="32" t="s">
        <v>21</v>
      </c>
      <c r="H77" s="10" t="s">
        <v>39</v>
      </c>
      <c r="I77" s="155">
        <f>+I71+I72+I73+I74+I75+I76</f>
        <v>181851</v>
      </c>
      <c r="J77" s="155">
        <f>+J71+J72+J73+J74+J75+J76</f>
        <v>183356</v>
      </c>
      <c r="K77" s="155">
        <f>+K71+K72+K73+K74+K75+K76</f>
        <v>90147</v>
      </c>
      <c r="O77" s="8" t="s">
        <v>146</v>
      </c>
      <c r="P77" s="9" t="s">
        <v>17</v>
      </c>
      <c r="Q77" s="19" t="s">
        <v>53</v>
      </c>
      <c r="R77" s="101"/>
      <c r="S77" s="48" t="s">
        <v>50</v>
      </c>
      <c r="T77" s="17" t="s">
        <v>51</v>
      </c>
      <c r="U77" s="127">
        <f>SUM(U65,U66,U67,U74,U75,U76)</f>
        <v>331634</v>
      </c>
    </row>
    <row r="78" spans="1:21" ht="12.75">
      <c r="A78" s="8" t="s">
        <v>144</v>
      </c>
      <c r="B78" s="9" t="s">
        <v>11</v>
      </c>
      <c r="C78" s="10" t="s">
        <v>46</v>
      </c>
      <c r="D78" s="108">
        <v>0</v>
      </c>
      <c r="E78" s="108">
        <v>3268</v>
      </c>
      <c r="F78" s="101">
        <v>3268</v>
      </c>
      <c r="G78" s="32" t="s">
        <v>43</v>
      </c>
      <c r="H78" s="10" t="s">
        <v>44</v>
      </c>
      <c r="I78" s="155"/>
      <c r="J78" s="153"/>
      <c r="K78" s="154"/>
      <c r="O78" s="8" t="s">
        <v>147</v>
      </c>
      <c r="P78" s="22" t="s">
        <v>56</v>
      </c>
      <c r="Q78" s="23" t="s">
        <v>57</v>
      </c>
      <c r="R78" s="77">
        <f>SUM(R71:R77)</f>
        <v>236711</v>
      </c>
      <c r="S78" s="30" t="s">
        <v>11</v>
      </c>
      <c r="T78" s="19" t="s">
        <v>54</v>
      </c>
      <c r="U78" s="84">
        <v>5000</v>
      </c>
    </row>
    <row r="79" spans="1:21" ht="12.75">
      <c r="A79" s="8" t="s">
        <v>145</v>
      </c>
      <c r="B79" s="9" t="s">
        <v>13</v>
      </c>
      <c r="C79" s="10" t="s">
        <v>49</v>
      </c>
      <c r="D79" s="108"/>
      <c r="E79" s="108"/>
      <c r="F79" s="101"/>
      <c r="G79" s="32" t="s">
        <v>27</v>
      </c>
      <c r="H79" s="10" t="s">
        <v>47</v>
      </c>
      <c r="I79" s="155">
        <v>3350</v>
      </c>
      <c r="J79" s="153">
        <v>3350</v>
      </c>
      <c r="K79" s="154">
        <v>1526</v>
      </c>
      <c r="O79" s="8" t="s">
        <v>148</v>
      </c>
      <c r="P79" s="21" t="s">
        <v>11</v>
      </c>
      <c r="Q79" s="19" t="s">
        <v>60</v>
      </c>
      <c r="R79" s="101"/>
      <c r="S79" s="30" t="s">
        <v>14</v>
      </c>
      <c r="T79" s="19" t="s">
        <v>58</v>
      </c>
      <c r="U79" s="68">
        <v>340050</v>
      </c>
    </row>
    <row r="80" spans="1:21" ht="12.75">
      <c r="A80" s="8" t="s">
        <v>146</v>
      </c>
      <c r="B80" s="9" t="s">
        <v>17</v>
      </c>
      <c r="C80" s="19" t="s">
        <v>53</v>
      </c>
      <c r="D80" s="108"/>
      <c r="E80" s="108"/>
      <c r="F80" s="101"/>
      <c r="G80" s="48" t="s">
        <v>50</v>
      </c>
      <c r="H80" s="17" t="s">
        <v>51</v>
      </c>
      <c r="I80" s="196">
        <f>SUM(I68,I69,I70,I77,I78,I79)</f>
        <v>349622</v>
      </c>
      <c r="J80" s="196">
        <f>SUM(J68,J69,J70,J77,J78,J79)</f>
        <v>358405</v>
      </c>
      <c r="K80" s="196">
        <f>SUM(K68,K69,K70,K77,K78,K79)</f>
        <v>184750</v>
      </c>
      <c r="O80" s="8" t="s">
        <v>149</v>
      </c>
      <c r="P80" s="21" t="s">
        <v>13</v>
      </c>
      <c r="Q80" s="19" t="s">
        <v>63</v>
      </c>
      <c r="R80" s="101">
        <v>2300</v>
      </c>
      <c r="S80" s="30"/>
      <c r="T80" s="25" t="s">
        <v>174</v>
      </c>
      <c r="U80" s="68"/>
    </row>
    <row r="81" spans="1:21" ht="12.75">
      <c r="A81" s="8" t="s">
        <v>147</v>
      </c>
      <c r="B81" s="22" t="s">
        <v>56</v>
      </c>
      <c r="C81" s="23" t="s">
        <v>57</v>
      </c>
      <c r="D81" s="105">
        <f>SUM(D74:D80)</f>
        <v>0</v>
      </c>
      <c r="E81" s="105">
        <f>SUM(E74:E80)</f>
        <v>3268</v>
      </c>
      <c r="F81" s="105">
        <f>SUM(F74:F80)</f>
        <v>3410</v>
      </c>
      <c r="G81" s="30" t="s">
        <v>11</v>
      </c>
      <c r="H81" s="19" t="s">
        <v>54</v>
      </c>
      <c r="I81" s="148">
        <v>3000</v>
      </c>
      <c r="J81" s="153">
        <v>3000</v>
      </c>
      <c r="K81" s="154"/>
      <c r="O81" s="8" t="s">
        <v>150</v>
      </c>
      <c r="P81" s="21" t="s">
        <v>17</v>
      </c>
      <c r="Q81" s="19" t="s">
        <v>66</v>
      </c>
      <c r="R81" s="101"/>
      <c r="S81" s="30"/>
      <c r="T81" s="25" t="s">
        <v>64</v>
      </c>
      <c r="U81" s="68"/>
    </row>
    <row r="82" spans="1:21" ht="12.75">
      <c r="A82" s="8" t="s">
        <v>148</v>
      </c>
      <c r="B82" s="21" t="s">
        <v>11</v>
      </c>
      <c r="C82" s="19" t="s">
        <v>60</v>
      </c>
      <c r="D82" s="108"/>
      <c r="E82" s="108"/>
      <c r="F82" s="101"/>
      <c r="G82" s="30" t="s">
        <v>14</v>
      </c>
      <c r="H82" s="19" t="s">
        <v>58</v>
      </c>
      <c r="I82" s="155">
        <v>74499</v>
      </c>
      <c r="J82" s="153">
        <v>121942</v>
      </c>
      <c r="K82" s="154">
        <v>35305</v>
      </c>
      <c r="O82" s="8" t="s">
        <v>151</v>
      </c>
      <c r="P82" s="28" t="s">
        <v>69</v>
      </c>
      <c r="Q82" s="29" t="s">
        <v>70</v>
      </c>
      <c r="R82" s="127">
        <f>SUM(R79:R81)</f>
        <v>2300</v>
      </c>
      <c r="S82" s="30"/>
      <c r="T82" s="25" t="s">
        <v>67</v>
      </c>
      <c r="U82" s="68"/>
    </row>
    <row r="83" spans="1:21" ht="12.75">
      <c r="A83" s="8" t="s">
        <v>149</v>
      </c>
      <c r="B83" s="21" t="s">
        <v>13</v>
      </c>
      <c r="C83" s="19" t="s">
        <v>63</v>
      </c>
      <c r="D83" s="108">
        <v>2300</v>
      </c>
      <c r="E83" s="108">
        <v>2300</v>
      </c>
      <c r="F83" s="101">
        <v>1521</v>
      </c>
      <c r="G83" s="30"/>
      <c r="H83" s="25" t="s">
        <v>174</v>
      </c>
      <c r="I83" s="155"/>
      <c r="J83" s="153"/>
      <c r="K83" s="154"/>
      <c r="O83" s="8" t="s">
        <v>152</v>
      </c>
      <c r="P83" s="28" t="s">
        <v>73</v>
      </c>
      <c r="Q83" s="29" t="s">
        <v>74</v>
      </c>
      <c r="R83" s="127">
        <f>SUM(R82,R78,R70)</f>
        <v>682317</v>
      </c>
      <c r="S83" s="30"/>
      <c r="T83" s="25" t="s">
        <v>176</v>
      </c>
      <c r="U83" s="68"/>
    </row>
    <row r="84" spans="1:21" ht="12.75">
      <c r="A84" s="8" t="s">
        <v>150</v>
      </c>
      <c r="B84" s="21" t="s">
        <v>17</v>
      </c>
      <c r="C84" s="19" t="s">
        <v>66</v>
      </c>
      <c r="D84" s="108"/>
      <c r="E84" s="108"/>
      <c r="F84" s="101"/>
      <c r="G84" s="30"/>
      <c r="H84" s="25" t="s">
        <v>64</v>
      </c>
      <c r="I84" s="155"/>
      <c r="J84" s="153"/>
      <c r="K84" s="154"/>
      <c r="O84" s="8" t="s">
        <v>153</v>
      </c>
      <c r="P84" s="21" t="s">
        <v>11</v>
      </c>
      <c r="Q84" s="19" t="s">
        <v>77</v>
      </c>
      <c r="R84" s="101"/>
      <c r="S84" s="40"/>
      <c r="T84" s="25" t="s">
        <v>75</v>
      </c>
      <c r="U84" s="68"/>
    </row>
    <row r="85" spans="1:21" ht="12.75">
      <c r="A85" s="8" t="s">
        <v>151</v>
      </c>
      <c r="B85" s="28" t="s">
        <v>69</v>
      </c>
      <c r="C85" s="29" t="s">
        <v>70</v>
      </c>
      <c r="D85" s="106">
        <f>SUM(D82:D84)</f>
        <v>2300</v>
      </c>
      <c r="E85" s="106">
        <f>SUM(E82:E84)</f>
        <v>2300</v>
      </c>
      <c r="F85" s="106">
        <f>SUM(F82:F84)</f>
        <v>1521</v>
      </c>
      <c r="G85" s="30"/>
      <c r="H85" s="25" t="s">
        <v>67</v>
      </c>
      <c r="I85" s="155"/>
      <c r="J85" s="153"/>
      <c r="K85" s="154"/>
      <c r="O85" s="8" t="s">
        <v>154</v>
      </c>
      <c r="P85" s="21" t="s">
        <v>13</v>
      </c>
      <c r="Q85" s="19" t="s">
        <v>80</v>
      </c>
      <c r="R85" s="84"/>
      <c r="S85" s="40"/>
      <c r="T85" s="25" t="s">
        <v>155</v>
      </c>
      <c r="U85" s="68"/>
    </row>
    <row r="86" spans="1:21" ht="13.5" thickBot="1">
      <c r="A86" s="8" t="s">
        <v>152</v>
      </c>
      <c r="B86" s="28" t="s">
        <v>73</v>
      </c>
      <c r="C86" s="29" t="s">
        <v>74</v>
      </c>
      <c r="D86" s="106">
        <f>SUM(D85,D81,D73)</f>
        <v>438154</v>
      </c>
      <c r="E86" s="106">
        <f>SUM(E85,E81,E73)</f>
        <v>494380</v>
      </c>
      <c r="F86" s="106">
        <f>SUM(F85,F81,F73)</f>
        <v>330300</v>
      </c>
      <c r="G86" s="30"/>
      <c r="H86" s="25" t="s">
        <v>176</v>
      </c>
      <c r="I86" s="155"/>
      <c r="J86" s="153"/>
      <c r="K86" s="154"/>
      <c r="O86" s="6" t="s">
        <v>156</v>
      </c>
      <c r="P86" s="21" t="s">
        <v>17</v>
      </c>
      <c r="Q86" s="19" t="s">
        <v>84</v>
      </c>
      <c r="R86" s="84"/>
      <c r="S86" s="30" t="s">
        <v>19</v>
      </c>
      <c r="T86" s="19" t="s">
        <v>78</v>
      </c>
      <c r="U86" s="68"/>
    </row>
    <row r="87" spans="1:21" ht="12.75">
      <c r="A87" s="8" t="s">
        <v>153</v>
      </c>
      <c r="B87" s="21" t="s">
        <v>11</v>
      </c>
      <c r="C87" s="19" t="s">
        <v>77</v>
      </c>
      <c r="D87" s="108"/>
      <c r="E87" s="108"/>
      <c r="F87" s="101"/>
      <c r="G87" s="40"/>
      <c r="H87" s="25" t="s">
        <v>75</v>
      </c>
      <c r="I87" s="155">
        <v>1000</v>
      </c>
      <c r="J87" s="153">
        <v>1000</v>
      </c>
      <c r="K87" s="154"/>
      <c r="O87" s="52" t="s">
        <v>157</v>
      </c>
      <c r="P87" s="28" t="s">
        <v>87</v>
      </c>
      <c r="Q87" s="29" t="s">
        <v>88</v>
      </c>
      <c r="R87" s="127">
        <f>SUM(R84:R86)</f>
        <v>0</v>
      </c>
      <c r="S87" s="40" t="s">
        <v>81</v>
      </c>
      <c r="T87" s="29" t="s">
        <v>82</v>
      </c>
      <c r="U87" s="127">
        <f>SUM(U78,U79,U86)</f>
        <v>345050</v>
      </c>
    </row>
    <row r="88" spans="1:21" ht="12.75">
      <c r="A88" s="8" t="s">
        <v>154</v>
      </c>
      <c r="B88" s="21" t="s">
        <v>13</v>
      </c>
      <c r="C88" s="19" t="s">
        <v>80</v>
      </c>
      <c r="D88" s="104"/>
      <c r="E88" s="104"/>
      <c r="F88" s="84"/>
      <c r="G88" s="40"/>
      <c r="H88" s="25" t="s">
        <v>155</v>
      </c>
      <c r="I88" s="155"/>
      <c r="J88" s="153"/>
      <c r="K88" s="154"/>
      <c r="O88" s="8" t="s">
        <v>158</v>
      </c>
      <c r="P88" s="37"/>
      <c r="Q88" s="47"/>
      <c r="R88" s="130"/>
      <c r="S88" s="30" t="s">
        <v>11</v>
      </c>
      <c r="T88" s="19" t="s">
        <v>85</v>
      </c>
      <c r="U88" s="68"/>
    </row>
    <row r="89" spans="1:21" ht="13.5" thickBot="1">
      <c r="A89" s="6" t="s">
        <v>156</v>
      </c>
      <c r="B89" s="21" t="s">
        <v>17</v>
      </c>
      <c r="C89" s="19" t="s">
        <v>84</v>
      </c>
      <c r="D89" s="104"/>
      <c r="E89" s="104"/>
      <c r="F89" s="84"/>
      <c r="G89" s="30" t="s">
        <v>19</v>
      </c>
      <c r="H89" s="19" t="s">
        <v>78</v>
      </c>
      <c r="I89" s="155">
        <f>+I88+I87+I86+I85+I84+I83</f>
        <v>1000</v>
      </c>
      <c r="J89" s="155">
        <f>+J88+J87+J86+J85+J84+J83</f>
        <v>1000</v>
      </c>
      <c r="K89" s="155">
        <f>+K88+K87+K86+K85+K84+K83</f>
        <v>0</v>
      </c>
      <c r="O89" s="8" t="s">
        <v>159</v>
      </c>
      <c r="P89" s="37"/>
      <c r="Q89" s="47"/>
      <c r="R89" s="39"/>
      <c r="S89" s="32" t="s">
        <v>13</v>
      </c>
      <c r="T89" s="10" t="s">
        <v>89</v>
      </c>
      <c r="U89" s="68">
        <v>1300</v>
      </c>
    </row>
    <row r="90" spans="1:21" ht="12.75">
      <c r="A90" s="52" t="s">
        <v>157</v>
      </c>
      <c r="B90" s="28" t="s">
        <v>87</v>
      </c>
      <c r="C90" s="29" t="s">
        <v>88</v>
      </c>
      <c r="D90" s="106">
        <f>SUM(D87:D89)</f>
        <v>0</v>
      </c>
      <c r="E90" s="106">
        <f>SUM(E87:E89)</f>
        <v>0</v>
      </c>
      <c r="F90" s="127"/>
      <c r="G90" s="40" t="s">
        <v>81</v>
      </c>
      <c r="H90" s="29" t="s">
        <v>82</v>
      </c>
      <c r="I90" s="196">
        <f>SUM(I81,I82,I89)</f>
        <v>78499</v>
      </c>
      <c r="J90" s="196">
        <f>SUM(J81,J82,J89)</f>
        <v>125942</v>
      </c>
      <c r="K90" s="196">
        <f>SUM(K81,K82,K89)</f>
        <v>35305</v>
      </c>
      <c r="O90" s="8" t="s">
        <v>160</v>
      </c>
      <c r="P90" s="37"/>
      <c r="Q90" s="47"/>
      <c r="R90" s="39"/>
      <c r="S90" s="32" t="s">
        <v>17</v>
      </c>
      <c r="T90" s="10" t="s">
        <v>91</v>
      </c>
      <c r="U90" s="68">
        <v>3333</v>
      </c>
    </row>
    <row r="91" spans="1:21" ht="13.5" thickBot="1">
      <c r="A91" s="8" t="s">
        <v>158</v>
      </c>
      <c r="B91" s="37"/>
      <c r="C91" s="47"/>
      <c r="D91" s="109"/>
      <c r="E91" s="107"/>
      <c r="F91" s="89"/>
      <c r="G91" s="30" t="s">
        <v>11</v>
      </c>
      <c r="H91" s="19" t="s">
        <v>85</v>
      </c>
      <c r="I91" s="155"/>
      <c r="J91" s="153"/>
      <c r="K91" s="154"/>
      <c r="O91" s="8" t="s">
        <v>161</v>
      </c>
      <c r="P91" s="37"/>
      <c r="Q91" s="47"/>
      <c r="R91" s="39"/>
      <c r="S91" s="49" t="s">
        <v>56</v>
      </c>
      <c r="T91" s="90" t="s">
        <v>93</v>
      </c>
      <c r="U91" s="68">
        <f>+U88+U89+U90</f>
        <v>4633</v>
      </c>
    </row>
    <row r="92" spans="1:21" ht="13.5" thickBot="1">
      <c r="A92" s="8" t="s">
        <v>159</v>
      </c>
      <c r="B92" s="37"/>
      <c r="C92" s="47"/>
      <c r="D92" s="110"/>
      <c r="E92" s="107"/>
      <c r="F92" s="89"/>
      <c r="G92" s="32" t="s">
        <v>13</v>
      </c>
      <c r="H92" s="10" t="s">
        <v>89</v>
      </c>
      <c r="I92" s="155"/>
      <c r="J92" s="153"/>
      <c r="K92" s="154"/>
      <c r="O92" s="8" t="s">
        <v>162</v>
      </c>
      <c r="P92" s="53"/>
      <c r="Q92" s="54"/>
      <c r="R92" s="130"/>
      <c r="S92" s="42" t="s">
        <v>73</v>
      </c>
      <c r="T92" s="46" t="s">
        <v>163</v>
      </c>
      <c r="U92">
        <v>1000</v>
      </c>
    </row>
    <row r="93" spans="1:21" ht="13.5" thickBot="1">
      <c r="A93" s="8" t="s">
        <v>160</v>
      </c>
      <c r="B93" s="37"/>
      <c r="C93" s="47"/>
      <c r="D93" s="110"/>
      <c r="E93" s="107"/>
      <c r="F93" s="89"/>
      <c r="G93" s="32" t="s">
        <v>17</v>
      </c>
      <c r="H93" s="10" t="s">
        <v>91</v>
      </c>
      <c r="I93" s="155">
        <v>3334</v>
      </c>
      <c r="J93" s="153">
        <v>3334</v>
      </c>
      <c r="K93" s="153"/>
      <c r="O93" s="8" t="s">
        <v>164</v>
      </c>
      <c r="P93" s="42" t="s">
        <v>95</v>
      </c>
      <c r="Q93" s="55" t="s">
        <v>96</v>
      </c>
      <c r="R93" s="44">
        <f>SUM(R83,R87)</f>
        <v>682317</v>
      </c>
      <c r="S93" s="45" t="s">
        <v>97</v>
      </c>
      <c r="T93" s="46" t="s">
        <v>98</v>
      </c>
      <c r="U93" s="44">
        <f>SUM(U77,U87,U91,U92)</f>
        <v>682317</v>
      </c>
    </row>
    <row r="94" spans="1:21" ht="13.5" thickBot="1">
      <c r="A94" s="8" t="s">
        <v>161</v>
      </c>
      <c r="B94" s="37"/>
      <c r="C94" s="47"/>
      <c r="D94" s="110"/>
      <c r="E94" s="107"/>
      <c r="F94" s="89"/>
      <c r="G94" s="51" t="s">
        <v>56</v>
      </c>
      <c r="H94" s="90" t="s">
        <v>93</v>
      </c>
      <c r="I94" s="155">
        <f>+I91+I92+I93</f>
        <v>3334</v>
      </c>
      <c r="J94" s="155">
        <f>+J91+J92+J93</f>
        <v>3334</v>
      </c>
      <c r="K94" s="155">
        <v>3334</v>
      </c>
      <c r="O94" s="8" t="s">
        <v>165</v>
      </c>
      <c r="P94" s="214" t="s">
        <v>166</v>
      </c>
      <c r="Q94" s="214"/>
      <c r="R94" s="131">
        <f>SUM(R32,R59,R61,R93)</f>
        <v>837804</v>
      </c>
      <c r="S94" s="214" t="s">
        <v>167</v>
      </c>
      <c r="T94" s="214"/>
      <c r="U94" s="131">
        <f>SUM(U32,U59,U61,U93)</f>
        <v>837804</v>
      </c>
    </row>
    <row r="95" spans="1:21" ht="13.5" thickBot="1">
      <c r="A95" s="8"/>
      <c r="B95" s="53"/>
      <c r="C95" s="54"/>
      <c r="D95" s="109"/>
      <c r="E95" s="107"/>
      <c r="F95" s="133"/>
      <c r="G95" s="137"/>
      <c r="H95" s="138" t="s">
        <v>181</v>
      </c>
      <c r="I95" s="154">
        <v>6398</v>
      </c>
      <c r="J95" s="155">
        <v>6398</v>
      </c>
      <c r="K95" s="154">
        <v>6398</v>
      </c>
      <c r="O95" s="8"/>
      <c r="P95" s="139"/>
      <c r="Q95" s="139"/>
      <c r="R95" s="140"/>
      <c r="S95" s="141"/>
      <c r="T95" s="141"/>
      <c r="U95" s="142"/>
    </row>
    <row r="96" spans="1:21" ht="13.5" customHeight="1" thickBot="1">
      <c r="A96" s="8" t="s">
        <v>162</v>
      </c>
      <c r="B96" s="53"/>
      <c r="C96" s="54"/>
      <c r="D96" s="109"/>
      <c r="E96" s="89"/>
      <c r="F96" s="133"/>
      <c r="G96" s="45" t="s">
        <v>73</v>
      </c>
      <c r="H96" s="46" t="s">
        <v>163</v>
      </c>
      <c r="I96" s="204">
        <v>301</v>
      </c>
      <c r="J96" s="153">
        <v>301</v>
      </c>
      <c r="K96" s="154"/>
      <c r="O96" s="8" t="s">
        <v>168</v>
      </c>
      <c r="P96" s="206" t="s">
        <v>169</v>
      </c>
      <c r="Q96" s="206"/>
      <c r="R96" s="206"/>
      <c r="S96" s="56"/>
      <c r="T96" s="57"/>
      <c r="U96" s="132"/>
    </row>
    <row r="97" spans="1:21" ht="13.5" thickBot="1">
      <c r="A97" s="8" t="s">
        <v>164</v>
      </c>
      <c r="B97" s="42" t="s">
        <v>95</v>
      </c>
      <c r="C97" s="55" t="s">
        <v>96</v>
      </c>
      <c r="D97" s="111">
        <f>SUM(D86,D90)</f>
        <v>438154</v>
      </c>
      <c r="E97" s="111">
        <f>SUM(E86,E90)</f>
        <v>494380</v>
      </c>
      <c r="F97" s="111">
        <f>SUM(F86,F90)</f>
        <v>330300</v>
      </c>
      <c r="G97" s="45" t="s">
        <v>97</v>
      </c>
      <c r="H97" s="46" t="s">
        <v>98</v>
      </c>
      <c r="I97" s="111">
        <f>SUM(I80,I90,I94,I96,I95)</f>
        <v>438154</v>
      </c>
      <c r="J97" s="111">
        <f>SUM(J80,J90,J94,J96,J95)</f>
        <v>494380</v>
      </c>
      <c r="K97" s="111">
        <f>SUM(K80,K90,K94,K96,K95)</f>
        <v>229787</v>
      </c>
      <c r="O97" s="8" t="s">
        <v>170</v>
      </c>
      <c r="P97" s="206"/>
      <c r="Q97" s="206"/>
      <c r="R97" s="206"/>
      <c r="S97" s="56"/>
      <c r="T97" s="57"/>
      <c r="U97" s="132"/>
    </row>
    <row r="98" spans="1:21" ht="13.5" thickBot="1">
      <c r="A98" s="8" t="s">
        <v>165</v>
      </c>
      <c r="B98" s="214" t="s">
        <v>166</v>
      </c>
      <c r="C98" s="214"/>
      <c r="D98" s="112">
        <f>SUM(D35,D62,D64,D97)</f>
        <v>610356</v>
      </c>
      <c r="E98" s="112">
        <f>SUM(E35,E62,E64,E97)</f>
        <v>667184</v>
      </c>
      <c r="F98" s="112">
        <f>SUM(F35,F62,F64,F97)</f>
        <v>417581</v>
      </c>
      <c r="G98" s="219" t="s">
        <v>167</v>
      </c>
      <c r="H98" s="214"/>
      <c r="I98" s="112">
        <f>SUM(I35,I62,I64,I97)</f>
        <v>610356</v>
      </c>
      <c r="J98" s="112">
        <f>SUM(J35,J62,J64,J97)</f>
        <v>667184</v>
      </c>
      <c r="K98" s="112">
        <f>SUM(K35,K62,K64,K97)</f>
        <v>315609</v>
      </c>
      <c r="O98" s="8" t="s">
        <v>171</v>
      </c>
      <c r="P98" s="16" t="s">
        <v>11</v>
      </c>
      <c r="Q98" s="31" t="s">
        <v>177</v>
      </c>
      <c r="S98" s="56"/>
      <c r="T98" s="57"/>
      <c r="U98" s="132"/>
    </row>
    <row r="100" spans="1:9" ht="12.75" customHeight="1">
      <c r="A100" s="58"/>
      <c r="B100" s="58"/>
      <c r="C100" s="58"/>
      <c r="D100" s="58"/>
      <c r="E100" s="58"/>
      <c r="F100" s="58"/>
      <c r="G100" s="58"/>
      <c r="H100" s="58"/>
      <c r="I100" s="58"/>
    </row>
    <row r="101" ht="12.75" customHeight="1"/>
    <row r="102" spans="1:9" ht="12.7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8" ht="12.75" customHeight="1">
      <c r="A103" s="59"/>
      <c r="B103" s="59"/>
      <c r="C103" s="59"/>
      <c r="D103" s="59"/>
      <c r="E103" s="59"/>
      <c r="F103" s="59"/>
      <c r="G103" s="59"/>
      <c r="H103" s="59"/>
    </row>
    <row r="104" spans="1:9" ht="12.75" customHeight="1" hidden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2.75" customHeight="1" hidden="1">
      <c r="A105" s="59"/>
      <c r="B105" s="59"/>
      <c r="C105" s="59"/>
      <c r="D105" s="59"/>
      <c r="E105" s="59"/>
      <c r="F105" s="59"/>
      <c r="G105" s="59"/>
      <c r="H105" s="59"/>
      <c r="I105" s="59"/>
    </row>
    <row r="106" ht="12.75" customHeight="1" hidden="1"/>
    <row r="107" ht="12.75" customHeight="1" hidden="1"/>
    <row r="108" ht="12.75" customHeight="1" hidden="1"/>
    <row r="109" ht="12.75" hidden="1"/>
    <row r="110" ht="12.75" hidden="1"/>
    <row r="111" ht="12.75" hidden="1"/>
    <row r="112" ht="12.75" customHeight="1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customHeight="1" hidden="1"/>
    <row r="120" ht="12.75" hidden="1"/>
    <row r="121" ht="12.75" hidden="1"/>
    <row r="122" ht="12.75" customHeight="1" hidden="1"/>
    <row r="123" ht="12.75" hidden="1"/>
    <row r="124" ht="12.75" hidden="1"/>
    <row r="125" ht="12.75" hidden="1"/>
    <row r="126" ht="12.75" hidden="1"/>
    <row r="127" ht="12.75" customHeight="1" hidden="1"/>
    <row r="128" ht="12.75" hidden="1"/>
    <row r="129" ht="12.75" hidden="1"/>
    <row r="130" ht="12.75" hidden="1"/>
    <row r="131" ht="12.75" hidden="1"/>
    <row r="132" ht="12.75" customHeight="1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</sheetData>
  <sheetProtection selectLockedCells="1" selectUnlockedCells="1"/>
  <mergeCells count="32">
    <mergeCell ref="A1:I1"/>
    <mergeCell ref="B8:C8"/>
    <mergeCell ref="G8:H8"/>
    <mergeCell ref="B9:C9"/>
    <mergeCell ref="G9:H9"/>
    <mergeCell ref="A3:J3"/>
    <mergeCell ref="A4:J4"/>
    <mergeCell ref="B6:C6"/>
    <mergeCell ref="G6:H6"/>
    <mergeCell ref="B7:C7"/>
    <mergeCell ref="B98:C98"/>
    <mergeCell ref="G98:H98"/>
    <mergeCell ref="G7:H7"/>
    <mergeCell ref="B38:C38"/>
    <mergeCell ref="G38:H38"/>
    <mergeCell ref="B67:C67"/>
    <mergeCell ref="G67:H67"/>
    <mergeCell ref="P3:Q3"/>
    <mergeCell ref="S3:T3"/>
    <mergeCell ref="P4:Q4"/>
    <mergeCell ref="S4:T4"/>
    <mergeCell ref="P5:Q5"/>
    <mergeCell ref="S5:T5"/>
    <mergeCell ref="P6:Q6"/>
    <mergeCell ref="P96:R97"/>
    <mergeCell ref="S6:T6"/>
    <mergeCell ref="P35:Q35"/>
    <mergeCell ref="S35:T35"/>
    <mergeCell ref="P64:Q64"/>
    <mergeCell ref="S64:T64"/>
    <mergeCell ref="P94:Q94"/>
    <mergeCell ref="S94:T9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9" r:id="rId1"/>
  <headerFooter alignWithMargins="0">
    <oddFooter>&amp;C&amp;P. oldal</oddFooter>
  </headerFooter>
  <rowBreaks count="2" manualBreakCount="2">
    <brk id="66" max="10" man="1"/>
    <brk id="9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Kulcsi Hivatal</cp:lastModifiedBy>
  <cp:lastPrinted>2017-05-09T07:32:31Z</cp:lastPrinted>
  <dcterms:created xsi:type="dcterms:W3CDTF">2014-01-28T07:34:21Z</dcterms:created>
  <dcterms:modified xsi:type="dcterms:W3CDTF">2017-09-15T08:09:53Z</dcterms:modified>
  <cp:category/>
  <cp:version/>
  <cp:contentType/>
  <cp:contentStatus/>
</cp:coreProperties>
</file>